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2.xml" ContentType="application/vnd.openxmlformats-officedocument.themeOverrid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3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4.xml" ContentType="application/vnd.openxmlformats-officedocument.themeOverrid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4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j\Nutreco\Projecten\Covid\Andries\"/>
    </mc:Choice>
  </mc:AlternateContent>
  <xr:revisionPtr revIDLastSave="0" documentId="13_ncr:1_{3B35A032-983C-4733-BFB0-73A85128AF9B}" xr6:coauthVersionLast="47" xr6:coauthVersionMax="47" xr10:uidLastSave="{00000000-0000-0000-0000-000000000000}"/>
  <bookViews>
    <workbookView xWindow="-120" yWindow="-120" windowWidth="51840" windowHeight="21390" activeTab="6" xr2:uid="{FD23F576-D36E-4867-B406-2484F451B94F}"/>
  </bookViews>
  <sheets>
    <sheet name="models" sheetId="1" r:id="rId1"/>
    <sheet name="ourworldindata" sheetId="3" r:id="rId2"/>
    <sheet name="LCPS" sheetId="4" r:id="rId3"/>
    <sheet name="new_dataset_zkh" sheetId="5" r:id="rId4"/>
    <sheet name="clean_dataset_zkh" sheetId="6" r:id="rId5"/>
    <sheet name="data_graph_ic" sheetId="7" r:id="rId6"/>
    <sheet name="clean_dataset_ic" sheetId="8" r:id="rId7"/>
  </sheets>
  <definedNames>
    <definedName name="ExternalData_1" localSheetId="2" hidden="1">LCPS!$A$1:$L$707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4" i="4" l="1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102" i="4"/>
  <c r="P103" i="4"/>
  <c r="P104" i="4"/>
  <c r="P105" i="4"/>
  <c r="P106" i="4"/>
  <c r="P107" i="4"/>
  <c r="P108" i="4"/>
  <c r="P109" i="4"/>
  <c r="P110" i="4"/>
  <c r="P111" i="4"/>
  <c r="P112" i="4"/>
  <c r="P113" i="4"/>
  <c r="P114" i="4"/>
  <c r="P115" i="4"/>
  <c r="P116" i="4"/>
  <c r="P117" i="4"/>
  <c r="P118" i="4"/>
  <c r="P119" i="4"/>
  <c r="P120" i="4"/>
  <c r="P121" i="4"/>
  <c r="P122" i="4"/>
  <c r="P123" i="4"/>
  <c r="P124" i="4"/>
  <c r="P125" i="4"/>
  <c r="P126" i="4"/>
  <c r="P127" i="4"/>
  <c r="P128" i="4"/>
  <c r="P129" i="4"/>
  <c r="P130" i="4"/>
  <c r="P131" i="4"/>
  <c r="P132" i="4"/>
  <c r="P133" i="4"/>
  <c r="P134" i="4"/>
  <c r="P135" i="4"/>
  <c r="P136" i="4"/>
  <c r="P137" i="4"/>
  <c r="P138" i="4"/>
  <c r="P139" i="4"/>
  <c r="P140" i="4"/>
  <c r="P141" i="4"/>
  <c r="P142" i="4"/>
  <c r="P143" i="4"/>
  <c r="P144" i="4"/>
  <c r="P145" i="4"/>
  <c r="P146" i="4"/>
  <c r="P147" i="4"/>
  <c r="P148" i="4"/>
  <c r="P149" i="4"/>
  <c r="P150" i="4"/>
  <c r="P151" i="4"/>
  <c r="P152" i="4"/>
  <c r="P153" i="4"/>
  <c r="P154" i="4"/>
  <c r="P155" i="4"/>
  <c r="P156" i="4"/>
  <c r="P157" i="4"/>
  <c r="P158" i="4"/>
  <c r="P159" i="4"/>
  <c r="P160" i="4"/>
  <c r="P161" i="4"/>
  <c r="P162" i="4"/>
  <c r="P163" i="4"/>
  <c r="P164" i="4"/>
  <c r="P165" i="4"/>
  <c r="P166" i="4"/>
  <c r="P167" i="4"/>
  <c r="P168" i="4"/>
  <c r="P169" i="4"/>
  <c r="P170" i="4"/>
  <c r="P171" i="4"/>
  <c r="P172" i="4"/>
  <c r="P173" i="4"/>
  <c r="P174" i="4"/>
  <c r="P175" i="4"/>
  <c r="P176" i="4"/>
  <c r="P177" i="4"/>
  <c r="P178" i="4"/>
  <c r="P179" i="4"/>
  <c r="P180" i="4"/>
  <c r="P181" i="4"/>
  <c r="P182" i="4"/>
  <c r="P183" i="4"/>
  <c r="P184" i="4"/>
  <c r="P185" i="4"/>
  <c r="P186" i="4"/>
  <c r="P187" i="4"/>
  <c r="P188" i="4"/>
  <c r="P189" i="4"/>
  <c r="P190" i="4"/>
  <c r="P191" i="4"/>
  <c r="P192" i="4"/>
  <c r="P193" i="4"/>
  <c r="P194" i="4"/>
  <c r="P195" i="4"/>
  <c r="P196" i="4"/>
  <c r="P197" i="4"/>
  <c r="P198" i="4"/>
  <c r="P199" i="4"/>
  <c r="P200" i="4"/>
  <c r="P201" i="4"/>
  <c r="P202" i="4"/>
  <c r="P203" i="4"/>
  <c r="P204" i="4"/>
  <c r="P205" i="4"/>
  <c r="P206" i="4"/>
  <c r="P207" i="4"/>
  <c r="P208" i="4"/>
  <c r="P209" i="4"/>
  <c r="P210" i="4"/>
  <c r="P211" i="4"/>
  <c r="P212" i="4"/>
  <c r="P213" i="4"/>
  <c r="P214" i="4"/>
  <c r="P215" i="4"/>
  <c r="P216" i="4"/>
  <c r="P217" i="4"/>
  <c r="P218" i="4"/>
  <c r="P219" i="4"/>
  <c r="P220" i="4"/>
  <c r="P221" i="4"/>
  <c r="P222" i="4"/>
  <c r="P223" i="4"/>
  <c r="P224" i="4"/>
  <c r="P225" i="4"/>
  <c r="P226" i="4"/>
  <c r="P227" i="4"/>
  <c r="P228" i="4"/>
  <c r="P229" i="4"/>
  <c r="P230" i="4"/>
  <c r="P231" i="4"/>
  <c r="P232" i="4"/>
  <c r="P233" i="4"/>
  <c r="P234" i="4"/>
  <c r="P235" i="4"/>
  <c r="P236" i="4"/>
  <c r="P237" i="4"/>
  <c r="P238" i="4"/>
  <c r="P239" i="4"/>
  <c r="P240" i="4"/>
  <c r="P241" i="4"/>
  <c r="P242" i="4"/>
  <c r="P243" i="4"/>
  <c r="P244" i="4"/>
  <c r="P245" i="4"/>
  <c r="P246" i="4"/>
  <c r="P247" i="4"/>
  <c r="P248" i="4"/>
  <c r="P249" i="4"/>
  <c r="P250" i="4"/>
  <c r="P251" i="4"/>
  <c r="P252" i="4"/>
  <c r="P253" i="4"/>
  <c r="P254" i="4"/>
  <c r="P255" i="4"/>
  <c r="P256" i="4"/>
  <c r="P257" i="4"/>
  <c r="P258" i="4"/>
  <c r="P259" i="4"/>
  <c r="P260" i="4"/>
  <c r="P261" i="4"/>
  <c r="P262" i="4"/>
  <c r="P263" i="4"/>
  <c r="P264" i="4"/>
  <c r="P265" i="4"/>
  <c r="P266" i="4"/>
  <c r="P267" i="4"/>
  <c r="P268" i="4"/>
  <c r="P269" i="4"/>
  <c r="P270" i="4"/>
  <c r="P271" i="4"/>
  <c r="P272" i="4"/>
  <c r="P273" i="4"/>
  <c r="P274" i="4"/>
  <c r="P275" i="4"/>
  <c r="P276" i="4"/>
  <c r="P277" i="4"/>
  <c r="P278" i="4"/>
  <c r="P279" i="4"/>
  <c r="P280" i="4"/>
  <c r="P281" i="4"/>
  <c r="P282" i="4"/>
  <c r="P283" i="4"/>
  <c r="P284" i="4"/>
  <c r="P285" i="4"/>
  <c r="P286" i="4"/>
  <c r="P287" i="4"/>
  <c r="P288" i="4"/>
  <c r="P289" i="4"/>
  <c r="P290" i="4"/>
  <c r="P291" i="4"/>
  <c r="P292" i="4"/>
  <c r="P293" i="4"/>
  <c r="P294" i="4"/>
  <c r="P295" i="4"/>
  <c r="P296" i="4"/>
  <c r="P297" i="4"/>
  <c r="P298" i="4"/>
  <c r="P299" i="4"/>
  <c r="P300" i="4"/>
  <c r="P301" i="4"/>
  <c r="P302" i="4"/>
  <c r="P303" i="4"/>
  <c r="P304" i="4"/>
  <c r="P305" i="4"/>
  <c r="P306" i="4"/>
  <c r="P307" i="4"/>
  <c r="P308" i="4"/>
  <c r="P309" i="4"/>
  <c r="P310" i="4"/>
  <c r="P311" i="4"/>
  <c r="P312" i="4"/>
  <c r="P313" i="4"/>
  <c r="P314" i="4"/>
  <c r="P315" i="4"/>
  <c r="P316" i="4"/>
  <c r="P317" i="4"/>
  <c r="P318" i="4"/>
  <c r="P319" i="4"/>
  <c r="P320" i="4"/>
  <c r="P321" i="4"/>
  <c r="P322" i="4"/>
  <c r="P323" i="4"/>
  <c r="P324" i="4"/>
  <c r="P325" i="4"/>
  <c r="P326" i="4"/>
  <c r="P327" i="4"/>
  <c r="P328" i="4"/>
  <c r="P329" i="4"/>
  <c r="P330" i="4"/>
  <c r="P331" i="4"/>
  <c r="P332" i="4"/>
  <c r="P333" i="4"/>
  <c r="P334" i="4"/>
  <c r="P335" i="4"/>
  <c r="P336" i="4"/>
  <c r="P337" i="4"/>
  <c r="P338" i="4"/>
  <c r="P339" i="4"/>
  <c r="P340" i="4"/>
  <c r="P341" i="4"/>
  <c r="P342" i="4"/>
  <c r="P343" i="4"/>
  <c r="P344" i="4"/>
  <c r="P345" i="4"/>
  <c r="P346" i="4"/>
  <c r="P347" i="4"/>
  <c r="P348" i="4"/>
  <c r="P349" i="4"/>
  <c r="P350" i="4"/>
  <c r="P351" i="4"/>
  <c r="P352" i="4"/>
  <c r="P353" i="4"/>
  <c r="P354" i="4"/>
  <c r="P355" i="4"/>
  <c r="P356" i="4"/>
  <c r="P357" i="4"/>
  <c r="P358" i="4"/>
  <c r="P359" i="4"/>
  <c r="P360" i="4"/>
  <c r="P361" i="4"/>
  <c r="P362" i="4"/>
  <c r="P363" i="4"/>
  <c r="P364" i="4"/>
  <c r="P365" i="4"/>
  <c r="P366" i="4"/>
  <c r="P367" i="4"/>
  <c r="P368" i="4"/>
  <c r="P369" i="4"/>
  <c r="P370" i="4"/>
  <c r="P371" i="4"/>
  <c r="P372" i="4"/>
  <c r="P373" i="4"/>
  <c r="P374" i="4"/>
  <c r="P375" i="4"/>
  <c r="P376" i="4"/>
  <c r="P377" i="4"/>
  <c r="P378" i="4"/>
  <c r="P379" i="4"/>
  <c r="P380" i="4"/>
  <c r="P381" i="4"/>
  <c r="P382" i="4"/>
  <c r="P383" i="4"/>
  <c r="P384" i="4"/>
  <c r="P385" i="4"/>
  <c r="P386" i="4"/>
  <c r="P387" i="4"/>
  <c r="P388" i="4"/>
  <c r="P389" i="4"/>
  <c r="P390" i="4"/>
  <c r="P391" i="4"/>
  <c r="P392" i="4"/>
  <c r="P393" i="4"/>
  <c r="P394" i="4"/>
  <c r="P395" i="4"/>
  <c r="P396" i="4"/>
  <c r="P397" i="4"/>
  <c r="P398" i="4"/>
  <c r="P399" i="4"/>
  <c r="P400" i="4"/>
  <c r="P401" i="4"/>
  <c r="P402" i="4"/>
  <c r="P403" i="4"/>
  <c r="P404" i="4"/>
  <c r="P405" i="4"/>
  <c r="P406" i="4"/>
  <c r="P407" i="4"/>
  <c r="P408" i="4"/>
  <c r="P409" i="4"/>
  <c r="P410" i="4"/>
  <c r="P411" i="4"/>
  <c r="P412" i="4"/>
  <c r="P413" i="4"/>
  <c r="P414" i="4"/>
  <c r="P415" i="4"/>
  <c r="P416" i="4"/>
  <c r="P417" i="4"/>
  <c r="P418" i="4"/>
  <c r="P419" i="4"/>
  <c r="P420" i="4"/>
  <c r="P421" i="4"/>
  <c r="P422" i="4"/>
  <c r="P423" i="4"/>
  <c r="P424" i="4"/>
  <c r="P425" i="4"/>
  <c r="P426" i="4"/>
  <c r="P427" i="4"/>
  <c r="P428" i="4"/>
  <c r="P429" i="4"/>
  <c r="P430" i="4"/>
  <c r="P431" i="4"/>
  <c r="P432" i="4"/>
  <c r="P433" i="4"/>
  <c r="P434" i="4"/>
  <c r="P435" i="4"/>
  <c r="P436" i="4"/>
  <c r="P437" i="4"/>
  <c r="P438" i="4"/>
  <c r="P439" i="4"/>
  <c r="P440" i="4"/>
  <c r="P441" i="4"/>
  <c r="P442" i="4"/>
  <c r="P443" i="4"/>
  <c r="P444" i="4"/>
  <c r="P445" i="4"/>
  <c r="P446" i="4"/>
  <c r="P447" i="4"/>
  <c r="P448" i="4"/>
  <c r="P449" i="4"/>
  <c r="P450" i="4"/>
  <c r="P451" i="4"/>
  <c r="P452" i="4"/>
  <c r="P453" i="4"/>
  <c r="P454" i="4"/>
  <c r="P455" i="4"/>
  <c r="P456" i="4"/>
  <c r="P457" i="4"/>
  <c r="P458" i="4"/>
  <c r="P459" i="4"/>
  <c r="P460" i="4"/>
  <c r="P461" i="4"/>
  <c r="P462" i="4"/>
  <c r="P463" i="4"/>
  <c r="P464" i="4"/>
  <c r="P465" i="4"/>
  <c r="P466" i="4"/>
  <c r="P467" i="4"/>
  <c r="P468" i="4"/>
  <c r="P469" i="4"/>
  <c r="P470" i="4"/>
  <c r="P471" i="4"/>
  <c r="P472" i="4"/>
  <c r="P473" i="4"/>
  <c r="P474" i="4"/>
  <c r="P475" i="4"/>
  <c r="P476" i="4"/>
  <c r="P477" i="4"/>
  <c r="P478" i="4"/>
  <c r="P479" i="4"/>
  <c r="P483" i="4"/>
  <c r="P484" i="4"/>
  <c r="P485" i="4"/>
  <c r="P486" i="4"/>
  <c r="P487" i="4"/>
  <c r="P488" i="4"/>
  <c r="P489" i="4"/>
  <c r="P490" i="4"/>
  <c r="P491" i="4"/>
  <c r="P492" i="4"/>
  <c r="P493" i="4"/>
  <c r="P494" i="4"/>
  <c r="P495" i="4"/>
  <c r="P496" i="4"/>
  <c r="P497" i="4"/>
  <c r="P498" i="4"/>
  <c r="P499" i="4"/>
  <c r="P500" i="4"/>
  <c r="P501" i="4"/>
  <c r="P502" i="4"/>
  <c r="P503" i="4"/>
  <c r="P504" i="4"/>
  <c r="P505" i="4"/>
  <c r="P506" i="4"/>
  <c r="P507" i="4"/>
  <c r="P508" i="4"/>
  <c r="P509" i="4"/>
  <c r="P510" i="4"/>
  <c r="P511" i="4"/>
  <c r="P512" i="4"/>
  <c r="P513" i="4"/>
  <c r="P514" i="4"/>
  <c r="P515" i="4"/>
  <c r="P516" i="4"/>
  <c r="P517" i="4"/>
  <c r="P518" i="4"/>
  <c r="P519" i="4"/>
  <c r="P520" i="4"/>
  <c r="P521" i="4"/>
  <c r="P522" i="4"/>
  <c r="P523" i="4"/>
  <c r="P524" i="4"/>
  <c r="P525" i="4"/>
  <c r="P526" i="4"/>
  <c r="P527" i="4"/>
  <c r="P528" i="4"/>
  <c r="P529" i="4"/>
  <c r="P530" i="4"/>
  <c r="P531" i="4"/>
  <c r="P532" i="4"/>
  <c r="P533" i="4"/>
  <c r="P534" i="4"/>
  <c r="P535" i="4"/>
  <c r="P536" i="4"/>
  <c r="P537" i="4"/>
  <c r="P538" i="4"/>
  <c r="P539" i="4"/>
  <c r="P540" i="4"/>
  <c r="P541" i="4"/>
  <c r="P542" i="4"/>
  <c r="P543" i="4"/>
  <c r="P544" i="4"/>
  <c r="P545" i="4"/>
  <c r="P546" i="4"/>
  <c r="P547" i="4"/>
  <c r="P548" i="4"/>
  <c r="P549" i="4"/>
  <c r="P550" i="4"/>
  <c r="P551" i="4"/>
  <c r="P552" i="4"/>
  <c r="P553" i="4"/>
  <c r="P554" i="4"/>
  <c r="P555" i="4"/>
  <c r="P556" i="4"/>
  <c r="P557" i="4"/>
  <c r="P558" i="4"/>
  <c r="P559" i="4"/>
  <c r="P560" i="4"/>
  <c r="P561" i="4"/>
  <c r="P562" i="4"/>
  <c r="P563" i="4"/>
  <c r="P564" i="4"/>
  <c r="P565" i="4"/>
  <c r="P566" i="4"/>
  <c r="P567" i="4"/>
  <c r="P568" i="4"/>
  <c r="P569" i="4"/>
  <c r="P570" i="4"/>
  <c r="P571" i="4"/>
  <c r="P572" i="4"/>
  <c r="P573" i="4"/>
  <c r="P574" i="4"/>
  <c r="P575" i="4"/>
  <c r="P576" i="4"/>
  <c r="P577" i="4"/>
  <c r="P578" i="4"/>
  <c r="P579" i="4"/>
  <c r="P580" i="4"/>
  <c r="P581" i="4"/>
  <c r="P582" i="4"/>
  <c r="P583" i="4"/>
  <c r="P584" i="4"/>
  <c r="P585" i="4"/>
  <c r="P586" i="4"/>
  <c r="P587" i="4"/>
  <c r="P588" i="4"/>
  <c r="P589" i="4"/>
  <c r="P590" i="4"/>
  <c r="P591" i="4"/>
  <c r="P592" i="4"/>
  <c r="P593" i="4"/>
  <c r="P594" i="4"/>
  <c r="P595" i="4"/>
  <c r="P596" i="4"/>
  <c r="P597" i="4"/>
  <c r="P598" i="4"/>
  <c r="P599" i="4"/>
  <c r="P600" i="4"/>
  <c r="P601" i="4"/>
  <c r="P602" i="4"/>
  <c r="P603" i="4"/>
  <c r="P604" i="4"/>
  <c r="P605" i="4"/>
  <c r="P606" i="4"/>
  <c r="P607" i="4"/>
  <c r="P608" i="4"/>
  <c r="P609" i="4"/>
  <c r="P610" i="4"/>
  <c r="P611" i="4"/>
  <c r="P612" i="4"/>
  <c r="P613" i="4"/>
  <c r="P614" i="4"/>
  <c r="P615" i="4"/>
  <c r="P616" i="4"/>
  <c r="P617" i="4"/>
  <c r="P618" i="4"/>
  <c r="P619" i="4"/>
  <c r="P620" i="4"/>
  <c r="P621" i="4"/>
  <c r="P622" i="4"/>
  <c r="P623" i="4"/>
  <c r="P624" i="4"/>
  <c r="P625" i="4"/>
  <c r="P626" i="4"/>
  <c r="P627" i="4"/>
  <c r="P628" i="4"/>
  <c r="P629" i="4"/>
  <c r="P630" i="4"/>
  <c r="P631" i="4"/>
  <c r="P632" i="4"/>
  <c r="P633" i="4"/>
  <c r="P634" i="4"/>
  <c r="P635" i="4"/>
  <c r="P636" i="4"/>
  <c r="P637" i="4"/>
  <c r="P638" i="4"/>
  <c r="P639" i="4"/>
  <c r="P640" i="4"/>
  <c r="P641" i="4"/>
  <c r="P642" i="4"/>
  <c r="P643" i="4"/>
  <c r="P644" i="4"/>
  <c r="P645" i="4"/>
  <c r="P646" i="4"/>
  <c r="P647" i="4"/>
  <c r="P648" i="4"/>
  <c r="P649" i="4"/>
  <c r="P650" i="4"/>
  <c r="P651" i="4"/>
  <c r="P652" i="4"/>
  <c r="P653" i="4"/>
  <c r="P654" i="4"/>
  <c r="P655" i="4"/>
  <c r="P656" i="4"/>
  <c r="P657" i="4"/>
  <c r="P658" i="4"/>
  <c r="P659" i="4"/>
  <c r="P660" i="4"/>
  <c r="P661" i="4"/>
  <c r="P662" i="4"/>
  <c r="P663" i="4"/>
  <c r="P664" i="4"/>
  <c r="P665" i="4"/>
  <c r="P666" i="4"/>
  <c r="P667" i="4"/>
  <c r="P668" i="4"/>
  <c r="P669" i="4"/>
  <c r="P670" i="4"/>
  <c r="P671" i="4"/>
  <c r="P672" i="4"/>
  <c r="P673" i="4"/>
  <c r="P674" i="4"/>
  <c r="P675" i="4"/>
  <c r="P676" i="4"/>
  <c r="P677" i="4"/>
  <c r="P678" i="4"/>
  <c r="P679" i="4"/>
  <c r="P680" i="4"/>
  <c r="P681" i="4"/>
  <c r="P682" i="4"/>
  <c r="P683" i="4"/>
  <c r="P684" i="4"/>
  <c r="P685" i="4"/>
  <c r="P686" i="4"/>
  <c r="P687" i="4"/>
  <c r="P688" i="4"/>
  <c r="P689" i="4"/>
  <c r="P690" i="4"/>
  <c r="P691" i="4"/>
  <c r="P692" i="4"/>
  <c r="P693" i="4"/>
  <c r="P694" i="4"/>
  <c r="P695" i="4"/>
  <c r="P696" i="4"/>
  <c r="P697" i="4"/>
  <c r="P698" i="4"/>
  <c r="P699" i="4"/>
  <c r="P700" i="4"/>
  <c r="P701" i="4"/>
  <c r="P702" i="4"/>
  <c r="P703" i="4"/>
  <c r="P704" i="4"/>
  <c r="P705" i="4"/>
  <c r="P706" i="4"/>
  <c r="P707" i="4"/>
  <c r="P3" i="4"/>
  <c r="BL4" i="7"/>
  <c r="BL5" i="7"/>
  <c r="BL6" i="7"/>
  <c r="BL7" i="7"/>
  <c r="BL8" i="7"/>
  <c r="BL9" i="7"/>
  <c r="BL10" i="7"/>
  <c r="BL11" i="7"/>
  <c r="BL12" i="7"/>
  <c r="BL13" i="7"/>
  <c r="BL14" i="7"/>
  <c r="BL15" i="7"/>
  <c r="BL16" i="7"/>
  <c r="BL17" i="7"/>
  <c r="BL18" i="7"/>
  <c r="BL19" i="7"/>
  <c r="BL20" i="7"/>
  <c r="BL21" i="7"/>
  <c r="BL22" i="7"/>
  <c r="BL23" i="7"/>
  <c r="BL24" i="7"/>
  <c r="BL25" i="7"/>
  <c r="BL26" i="7"/>
  <c r="BL27" i="7"/>
  <c r="BL28" i="7"/>
  <c r="BL29" i="7"/>
  <c r="BL30" i="7"/>
  <c r="BL31" i="7"/>
  <c r="BL32" i="7"/>
  <c r="BL33" i="7"/>
  <c r="BL34" i="7"/>
  <c r="BL35" i="7"/>
  <c r="BL36" i="7"/>
  <c r="BL37" i="7"/>
  <c r="BL38" i="7"/>
  <c r="BL39" i="7"/>
  <c r="BL40" i="7"/>
  <c r="BL41" i="7"/>
  <c r="BL42" i="7"/>
  <c r="BL43" i="7"/>
  <c r="BL44" i="7"/>
  <c r="BL45" i="7"/>
  <c r="BL46" i="7"/>
  <c r="BL47" i="7"/>
  <c r="BL48" i="7"/>
  <c r="BL49" i="7"/>
  <c r="BL50" i="7"/>
  <c r="BL51" i="7"/>
  <c r="BL52" i="7"/>
  <c r="BL53" i="7"/>
  <c r="BL54" i="7"/>
  <c r="BL55" i="7"/>
  <c r="BL56" i="7"/>
  <c r="BL57" i="7"/>
  <c r="BL58" i="7"/>
  <c r="BL59" i="7"/>
  <c r="BL60" i="7"/>
  <c r="BL61" i="7"/>
  <c r="BL62" i="7"/>
  <c r="BL63" i="7"/>
  <c r="BL64" i="7"/>
  <c r="BL65" i="7"/>
  <c r="BL66" i="7"/>
  <c r="BL67" i="7"/>
  <c r="BL68" i="7"/>
  <c r="BL69" i="7"/>
  <c r="BL70" i="7"/>
  <c r="BL71" i="7"/>
  <c r="BL72" i="7"/>
  <c r="BL73" i="7"/>
  <c r="BL74" i="7"/>
  <c r="BL75" i="7"/>
  <c r="BL76" i="7"/>
  <c r="BL77" i="7"/>
  <c r="BL78" i="7"/>
  <c r="BL79" i="7"/>
  <c r="BL80" i="7"/>
  <c r="BL81" i="7"/>
  <c r="BL82" i="7"/>
  <c r="BL83" i="7"/>
  <c r="BL84" i="7"/>
  <c r="BL85" i="7"/>
  <c r="BL86" i="7"/>
  <c r="BL87" i="7"/>
  <c r="BL88" i="7"/>
  <c r="BL89" i="7"/>
  <c r="BL90" i="7"/>
  <c r="BL91" i="7"/>
  <c r="BL92" i="7"/>
  <c r="BL93" i="7"/>
  <c r="BL94" i="7"/>
  <c r="BL95" i="7"/>
  <c r="BL96" i="7"/>
  <c r="BL97" i="7"/>
  <c r="BL98" i="7"/>
  <c r="BL99" i="7"/>
  <c r="BL100" i="7"/>
  <c r="BL101" i="7"/>
  <c r="BL102" i="7"/>
  <c r="BL103" i="7"/>
  <c r="BL104" i="7"/>
  <c r="BL105" i="7"/>
  <c r="BL106" i="7"/>
  <c r="BL107" i="7"/>
  <c r="BL108" i="7"/>
  <c r="BL109" i="7"/>
  <c r="BL110" i="7"/>
  <c r="BL111" i="7"/>
  <c r="BL112" i="7"/>
  <c r="BL113" i="7"/>
  <c r="BL114" i="7"/>
  <c r="BL115" i="7"/>
  <c r="BL116" i="7"/>
  <c r="BL117" i="7"/>
  <c r="BL118" i="7"/>
  <c r="BL119" i="7"/>
  <c r="BL120" i="7"/>
  <c r="BL121" i="7"/>
  <c r="BL122" i="7"/>
  <c r="BL123" i="7"/>
  <c r="BL124" i="7"/>
  <c r="BL125" i="7"/>
  <c r="BL126" i="7"/>
  <c r="BL127" i="7"/>
  <c r="BL128" i="7"/>
  <c r="BL129" i="7"/>
  <c r="BL130" i="7"/>
  <c r="BL131" i="7"/>
  <c r="BL132" i="7"/>
  <c r="BL133" i="7"/>
  <c r="BL134" i="7"/>
  <c r="BL135" i="7"/>
  <c r="BL136" i="7"/>
  <c r="BL137" i="7"/>
  <c r="BL138" i="7"/>
  <c r="BL139" i="7"/>
  <c r="BL140" i="7"/>
  <c r="BL141" i="7"/>
  <c r="BL142" i="7"/>
  <c r="BL143" i="7"/>
  <c r="BL144" i="7"/>
  <c r="BL145" i="7"/>
  <c r="BL146" i="7"/>
  <c r="BL147" i="7"/>
  <c r="BL148" i="7"/>
  <c r="BL149" i="7"/>
  <c r="BL150" i="7"/>
  <c r="BL151" i="7"/>
  <c r="BL152" i="7"/>
  <c r="BL153" i="7"/>
  <c r="BL154" i="7"/>
  <c r="BL155" i="7"/>
  <c r="BL156" i="7"/>
  <c r="BL157" i="7"/>
  <c r="BL158" i="7"/>
  <c r="BL159" i="7"/>
  <c r="BL160" i="7"/>
  <c r="BL161" i="7"/>
  <c r="BL162" i="7"/>
  <c r="BL163" i="7"/>
  <c r="BL164" i="7"/>
  <c r="BL165" i="7"/>
  <c r="BL166" i="7"/>
  <c r="BL167" i="7"/>
  <c r="BL168" i="7"/>
  <c r="BL169" i="7"/>
  <c r="BL170" i="7"/>
  <c r="BL171" i="7"/>
  <c r="BL172" i="7"/>
  <c r="BL173" i="7"/>
  <c r="BL174" i="7"/>
  <c r="BL175" i="7"/>
  <c r="BL176" i="7"/>
  <c r="BL177" i="7"/>
  <c r="BL178" i="7"/>
  <c r="BL179" i="7"/>
  <c r="BL180" i="7"/>
  <c r="BL181" i="7"/>
  <c r="BL182" i="7"/>
  <c r="BL183" i="7"/>
  <c r="BL184" i="7"/>
  <c r="BL185" i="7"/>
  <c r="BL186" i="7"/>
  <c r="BL187" i="7"/>
  <c r="BL188" i="7"/>
  <c r="BL189" i="7"/>
  <c r="BL190" i="7"/>
  <c r="BL191" i="7"/>
  <c r="BL192" i="7"/>
  <c r="BL193" i="7"/>
  <c r="BL194" i="7"/>
  <c r="BL195" i="7"/>
  <c r="BL196" i="7"/>
  <c r="BL197" i="7"/>
  <c r="BL198" i="7"/>
  <c r="BL199" i="7"/>
  <c r="BL200" i="7"/>
  <c r="BL201" i="7"/>
  <c r="BL202" i="7"/>
  <c r="BL203" i="7"/>
  <c r="BL204" i="7"/>
  <c r="BL205" i="7"/>
  <c r="BL206" i="7"/>
  <c r="BL207" i="7"/>
  <c r="BL208" i="7"/>
  <c r="BL209" i="7"/>
  <c r="BL210" i="7"/>
  <c r="BL211" i="7"/>
  <c r="BL212" i="7"/>
  <c r="BL213" i="7"/>
  <c r="BL214" i="7"/>
  <c r="BL215" i="7"/>
  <c r="BL216" i="7"/>
  <c r="BL217" i="7"/>
  <c r="BL218" i="7"/>
  <c r="BL219" i="7"/>
  <c r="BL220" i="7"/>
  <c r="BL221" i="7"/>
  <c r="BL222" i="7"/>
  <c r="BL223" i="7"/>
  <c r="BL224" i="7"/>
  <c r="BL225" i="7"/>
  <c r="BL226" i="7"/>
  <c r="BL227" i="7"/>
  <c r="BL228" i="7"/>
  <c r="BL229" i="7"/>
  <c r="BL230" i="7"/>
  <c r="BL231" i="7"/>
  <c r="BL232" i="7"/>
  <c r="BL233" i="7"/>
  <c r="BL234" i="7"/>
  <c r="BL235" i="7"/>
  <c r="BL236" i="7"/>
  <c r="BL237" i="7"/>
  <c r="BL238" i="7"/>
  <c r="BL239" i="7"/>
  <c r="BL240" i="7"/>
  <c r="BL241" i="7"/>
  <c r="BL242" i="7"/>
  <c r="BL243" i="7"/>
  <c r="BL244" i="7"/>
  <c r="BL3" i="7"/>
  <c r="AX244" i="7"/>
  <c r="AX243" i="7"/>
  <c r="AX242" i="7"/>
  <c r="AX241" i="7"/>
  <c r="AX240" i="7"/>
  <c r="AX239" i="7"/>
  <c r="AX238" i="7"/>
  <c r="AX237" i="7"/>
  <c r="AX236" i="7"/>
  <c r="AX235" i="7"/>
  <c r="AX234" i="7"/>
  <c r="AX233" i="7"/>
  <c r="AX232" i="7"/>
  <c r="AX231" i="7"/>
  <c r="AX230" i="7"/>
  <c r="AX229" i="7"/>
  <c r="AX228" i="7"/>
  <c r="AX227" i="7"/>
  <c r="AX226" i="7"/>
  <c r="AX225" i="7"/>
  <c r="AX224" i="7"/>
  <c r="AX223" i="7"/>
  <c r="AX222" i="7"/>
  <c r="AX221" i="7"/>
  <c r="AX220" i="7"/>
  <c r="AX219" i="7"/>
  <c r="AX218" i="7"/>
  <c r="AX217" i="7"/>
  <c r="AX216" i="7"/>
  <c r="AX215" i="7"/>
  <c r="AX214" i="7"/>
  <c r="AX213" i="7"/>
  <c r="AX212" i="7"/>
  <c r="AX211" i="7"/>
  <c r="AX210" i="7"/>
  <c r="AX209" i="7"/>
  <c r="AX208" i="7"/>
  <c r="AX207" i="7"/>
  <c r="AX206" i="7"/>
  <c r="AX205" i="7"/>
  <c r="AX204" i="7"/>
  <c r="AX203" i="7"/>
  <c r="AX202" i="7"/>
  <c r="AX201" i="7"/>
  <c r="AX200" i="7"/>
  <c r="AX199" i="7"/>
  <c r="AX198" i="7"/>
  <c r="AX197" i="7"/>
  <c r="AX196" i="7"/>
  <c r="AX195" i="7"/>
  <c r="AX194" i="7"/>
  <c r="AX193" i="7"/>
  <c r="AX192" i="7"/>
  <c r="AX191" i="7"/>
  <c r="AX190" i="7"/>
  <c r="AX189" i="7"/>
  <c r="AX188" i="7"/>
  <c r="AX187" i="7"/>
  <c r="AX186" i="7"/>
  <c r="AX185" i="7"/>
  <c r="AX184" i="7"/>
  <c r="AX183" i="7"/>
  <c r="AX182" i="7"/>
  <c r="AX181" i="7"/>
  <c r="AX180" i="7"/>
  <c r="AX179" i="7"/>
  <c r="AX178" i="7"/>
  <c r="AX177" i="7"/>
  <c r="AX176" i="7"/>
  <c r="AX175" i="7"/>
  <c r="AX174" i="7"/>
  <c r="AX173" i="7"/>
  <c r="AX172" i="7"/>
  <c r="AX171" i="7"/>
  <c r="AX170" i="7"/>
  <c r="AX169" i="7"/>
  <c r="AX168" i="7"/>
  <c r="AX167" i="7"/>
  <c r="AX166" i="7"/>
  <c r="AX165" i="7"/>
  <c r="AX164" i="7"/>
  <c r="AX163" i="7"/>
  <c r="AX162" i="7"/>
  <c r="AX161" i="7"/>
  <c r="AX160" i="7"/>
  <c r="AX159" i="7"/>
  <c r="AX158" i="7"/>
  <c r="AX157" i="7"/>
  <c r="AX156" i="7"/>
  <c r="AX155" i="7"/>
  <c r="AX154" i="7"/>
  <c r="AX153" i="7"/>
  <c r="AX152" i="7"/>
  <c r="AX151" i="7"/>
  <c r="AX150" i="7"/>
  <c r="AX149" i="7"/>
  <c r="AX148" i="7"/>
  <c r="AX147" i="7"/>
  <c r="AX146" i="7"/>
  <c r="AX145" i="7"/>
  <c r="AX144" i="7"/>
  <c r="AX143" i="7"/>
  <c r="AX142" i="7"/>
  <c r="AX141" i="7"/>
  <c r="AX140" i="7"/>
  <c r="AX139" i="7"/>
  <c r="AX138" i="7"/>
  <c r="AX137" i="7"/>
  <c r="AX136" i="7"/>
  <c r="AX135" i="7"/>
  <c r="AX134" i="7"/>
  <c r="AX133" i="7"/>
  <c r="AX132" i="7"/>
  <c r="AX131" i="7"/>
  <c r="AX130" i="7"/>
  <c r="AX129" i="7"/>
  <c r="AX128" i="7"/>
  <c r="AX127" i="7"/>
  <c r="AX126" i="7"/>
  <c r="AX125" i="7"/>
  <c r="AX124" i="7"/>
  <c r="AX123" i="7"/>
  <c r="AX122" i="7"/>
  <c r="AX121" i="7"/>
  <c r="AX120" i="7"/>
  <c r="AX119" i="7"/>
  <c r="AX118" i="7"/>
  <c r="AX117" i="7"/>
  <c r="AX116" i="7"/>
  <c r="AX115" i="7"/>
  <c r="AX114" i="7"/>
  <c r="AX113" i="7"/>
  <c r="AX112" i="7"/>
  <c r="AX111" i="7"/>
  <c r="AX110" i="7"/>
  <c r="AX109" i="7"/>
  <c r="AX108" i="7"/>
  <c r="AX107" i="7"/>
  <c r="AX106" i="7"/>
  <c r="AX105" i="7"/>
  <c r="AX104" i="7"/>
  <c r="AX103" i="7"/>
  <c r="AX102" i="7"/>
  <c r="AX101" i="7"/>
  <c r="AX100" i="7"/>
  <c r="AX99" i="7"/>
  <c r="AX98" i="7"/>
  <c r="AX97" i="7"/>
  <c r="AX96" i="7"/>
  <c r="AX95" i="7"/>
  <c r="AX94" i="7"/>
  <c r="AX93" i="7"/>
  <c r="AX92" i="7"/>
  <c r="AX91" i="7"/>
  <c r="AX90" i="7"/>
  <c r="AX89" i="7"/>
  <c r="AX88" i="7"/>
  <c r="AX87" i="7"/>
  <c r="AX86" i="7"/>
  <c r="AX85" i="7"/>
  <c r="AX84" i="7"/>
  <c r="AX83" i="7"/>
  <c r="AX82" i="7"/>
  <c r="AX81" i="7"/>
  <c r="BD80" i="7"/>
  <c r="AX80" i="7"/>
  <c r="AX79" i="7"/>
  <c r="AX78" i="7"/>
  <c r="BK78" i="7" s="1"/>
  <c r="AX77" i="7"/>
  <c r="AX76" i="7"/>
  <c r="AX75" i="7"/>
  <c r="AX74" i="7"/>
  <c r="AX73" i="7"/>
  <c r="AX72" i="7"/>
  <c r="AX71" i="7"/>
  <c r="AX70" i="7"/>
  <c r="AX69" i="7"/>
  <c r="AX68" i="7"/>
  <c r="AX67" i="7"/>
  <c r="AX66" i="7"/>
  <c r="AX65" i="7"/>
  <c r="AX64" i="7"/>
  <c r="AX63" i="7"/>
  <c r="AX62" i="7"/>
  <c r="AX61" i="7"/>
  <c r="AX60" i="7"/>
  <c r="AX59" i="7"/>
  <c r="AX58" i="7"/>
  <c r="AX57" i="7"/>
  <c r="AX56" i="7"/>
  <c r="AX55" i="7"/>
  <c r="BG55" i="7" s="1"/>
  <c r="AX54" i="7"/>
  <c r="AX53" i="7"/>
  <c r="AX52" i="7"/>
  <c r="AX51" i="7"/>
  <c r="AX50" i="7"/>
  <c r="AX49" i="7"/>
  <c r="AX48" i="7"/>
  <c r="AX47" i="7"/>
  <c r="BG47" i="7" s="1"/>
  <c r="AX46" i="7"/>
  <c r="AX45" i="7"/>
  <c r="AX44" i="7"/>
  <c r="F44" i="7"/>
  <c r="AX43" i="7"/>
  <c r="F43" i="7"/>
  <c r="AX42" i="7"/>
  <c r="F42" i="7"/>
  <c r="AX41" i="7"/>
  <c r="N41" i="7"/>
  <c r="F41" i="7"/>
  <c r="AX40" i="7"/>
  <c r="BH40" i="7" s="1"/>
  <c r="N40" i="7"/>
  <c r="F40" i="7"/>
  <c r="AX39" i="7"/>
  <c r="AM39" i="7"/>
  <c r="N39" i="7"/>
  <c r="F39" i="7"/>
  <c r="AX38" i="7"/>
  <c r="AU38" i="7"/>
  <c r="AM38" i="7"/>
  <c r="Z38" i="7"/>
  <c r="N38" i="7"/>
  <c r="F38" i="7"/>
  <c r="AX37" i="7"/>
  <c r="AU37" i="7"/>
  <c r="AM37" i="7"/>
  <c r="Z37" i="7"/>
  <c r="N37" i="7"/>
  <c r="F37" i="7"/>
  <c r="AX36" i="7"/>
  <c r="AU36" i="7"/>
  <c r="AM36" i="7"/>
  <c r="AD36" i="7"/>
  <c r="Z36" i="7"/>
  <c r="N36" i="7"/>
  <c r="F36" i="7"/>
  <c r="AX35" i="7"/>
  <c r="AU35" i="7"/>
  <c r="AM35" i="7"/>
  <c r="AD35" i="7"/>
  <c r="Z35" i="7"/>
  <c r="N35" i="7"/>
  <c r="F35" i="7"/>
  <c r="AX34" i="7"/>
  <c r="AU34" i="7"/>
  <c r="AM34" i="7"/>
  <c r="AD34" i="7"/>
  <c r="Z34" i="7"/>
  <c r="V34" i="7"/>
  <c r="N34" i="7"/>
  <c r="F34" i="7"/>
  <c r="AX33" i="7"/>
  <c r="AU33" i="7"/>
  <c r="AM33" i="7"/>
  <c r="AD33" i="7"/>
  <c r="Z33" i="7"/>
  <c r="V33" i="7"/>
  <c r="N33" i="7"/>
  <c r="F33" i="7"/>
  <c r="AX32" i="7"/>
  <c r="AU32" i="7"/>
  <c r="AQ32" i="7"/>
  <c r="AM32" i="7"/>
  <c r="AD32" i="7"/>
  <c r="Z32" i="7"/>
  <c r="V32" i="7"/>
  <c r="N32" i="7"/>
  <c r="F32" i="7"/>
  <c r="AX31" i="7"/>
  <c r="AU31" i="7"/>
  <c r="AQ31" i="7"/>
  <c r="AM31" i="7"/>
  <c r="AD31" i="7"/>
  <c r="Z31" i="7"/>
  <c r="V31" i="7"/>
  <c r="N31" i="7"/>
  <c r="F31" i="7"/>
  <c r="AX30" i="7"/>
  <c r="AU30" i="7"/>
  <c r="AQ30" i="7"/>
  <c r="AM30" i="7"/>
  <c r="AD30" i="7"/>
  <c r="Z30" i="7"/>
  <c r="V30" i="7"/>
  <c r="N30" i="7"/>
  <c r="F30" i="7"/>
  <c r="AX29" i="7"/>
  <c r="BH29" i="7" s="1"/>
  <c r="AU29" i="7"/>
  <c r="AQ29" i="7"/>
  <c r="AM29" i="7"/>
  <c r="AD29" i="7"/>
  <c r="Z29" i="7"/>
  <c r="V29" i="7"/>
  <c r="N29" i="7"/>
  <c r="F29" i="7"/>
  <c r="B29" i="7"/>
  <c r="AX28" i="7"/>
  <c r="AU28" i="7"/>
  <c r="AQ28" i="7"/>
  <c r="AM28" i="7"/>
  <c r="AD28" i="7"/>
  <c r="Z28" i="7"/>
  <c r="V28" i="7"/>
  <c r="N28" i="7"/>
  <c r="F28" i="7"/>
  <c r="B28" i="7"/>
  <c r="AX27" i="7"/>
  <c r="AU27" i="7"/>
  <c r="AQ27" i="7"/>
  <c r="AM27" i="7"/>
  <c r="AD27" i="7"/>
  <c r="Z27" i="7"/>
  <c r="V27" i="7"/>
  <c r="R27" i="7"/>
  <c r="N27" i="7"/>
  <c r="J27" i="7"/>
  <c r="F27" i="7"/>
  <c r="B27" i="7"/>
  <c r="AX26" i="7"/>
  <c r="AU26" i="7"/>
  <c r="AQ26" i="7"/>
  <c r="AM26" i="7"/>
  <c r="AD26" i="7"/>
  <c r="Z26" i="7"/>
  <c r="V26" i="7"/>
  <c r="R26" i="7"/>
  <c r="N26" i="7"/>
  <c r="J26" i="7"/>
  <c r="F26" i="7"/>
  <c r="B26" i="7"/>
  <c r="AX25" i="7"/>
  <c r="AU25" i="7"/>
  <c r="AQ25" i="7"/>
  <c r="AM25" i="7"/>
  <c r="AD25" i="7"/>
  <c r="Z25" i="7"/>
  <c r="V25" i="7"/>
  <c r="R25" i="7"/>
  <c r="N25" i="7"/>
  <c r="J25" i="7"/>
  <c r="F25" i="7"/>
  <c r="B25" i="7"/>
  <c r="AX24" i="7"/>
  <c r="AU24" i="7"/>
  <c r="AQ24" i="7"/>
  <c r="AM24" i="7"/>
  <c r="AD24" i="7"/>
  <c r="Z24" i="7"/>
  <c r="V24" i="7"/>
  <c r="R24" i="7"/>
  <c r="N24" i="7"/>
  <c r="J24" i="7"/>
  <c r="F24" i="7"/>
  <c r="B24" i="7"/>
  <c r="AX23" i="7"/>
  <c r="AU23" i="7"/>
  <c r="AQ23" i="7"/>
  <c r="AM23" i="7"/>
  <c r="AI23" i="7"/>
  <c r="AD23" i="7"/>
  <c r="Z23" i="7"/>
  <c r="V23" i="7"/>
  <c r="R23" i="7"/>
  <c r="N23" i="7"/>
  <c r="J23" i="7"/>
  <c r="F23" i="7"/>
  <c r="B23" i="7"/>
  <c r="AX22" i="7"/>
  <c r="AU22" i="7"/>
  <c r="AQ22" i="7"/>
  <c r="AM22" i="7"/>
  <c r="AI22" i="7"/>
  <c r="AD22" i="7"/>
  <c r="Z22" i="7"/>
  <c r="V22" i="7"/>
  <c r="R22" i="7"/>
  <c r="N22" i="7"/>
  <c r="J22" i="7"/>
  <c r="F22" i="7"/>
  <c r="B22" i="7"/>
  <c r="AX21" i="7"/>
  <c r="AU21" i="7"/>
  <c r="AQ21" i="7"/>
  <c r="AM21" i="7"/>
  <c r="AI21" i="7"/>
  <c r="AD21" i="7"/>
  <c r="Z21" i="7"/>
  <c r="V21" i="7"/>
  <c r="R21" i="7"/>
  <c r="N21" i="7"/>
  <c r="J21" i="7"/>
  <c r="F21" i="7"/>
  <c r="B21" i="7"/>
  <c r="AX20" i="7"/>
  <c r="AU20" i="7"/>
  <c r="AQ20" i="7"/>
  <c r="AM20" i="7"/>
  <c r="AI20" i="7"/>
  <c r="AD20" i="7"/>
  <c r="Z20" i="7"/>
  <c r="V20" i="7"/>
  <c r="R20" i="7"/>
  <c r="N20" i="7"/>
  <c r="J20" i="7"/>
  <c r="F20" i="7"/>
  <c r="B20" i="7"/>
  <c r="AX19" i="7"/>
  <c r="BF19" i="7" s="1"/>
  <c r="AU19" i="7"/>
  <c r="AQ19" i="7"/>
  <c r="AM19" i="7"/>
  <c r="AI19" i="7"/>
  <c r="AD19" i="7"/>
  <c r="Z19" i="7"/>
  <c r="V19" i="7"/>
  <c r="R19" i="7"/>
  <c r="N19" i="7"/>
  <c r="J19" i="7"/>
  <c r="F19" i="7"/>
  <c r="B19" i="7"/>
  <c r="AX18" i="7"/>
  <c r="AU18" i="7"/>
  <c r="AQ18" i="7"/>
  <c r="AM18" i="7"/>
  <c r="AI18" i="7"/>
  <c r="AD18" i="7"/>
  <c r="Z18" i="7"/>
  <c r="V18" i="7"/>
  <c r="R18" i="7"/>
  <c r="BD33" i="7" s="1"/>
  <c r="N18" i="7"/>
  <c r="J18" i="7"/>
  <c r="F18" i="7"/>
  <c r="B18" i="7"/>
  <c r="AX17" i="7"/>
  <c r="AU17" i="7"/>
  <c r="AQ17" i="7"/>
  <c r="AM17" i="7"/>
  <c r="AI17" i="7"/>
  <c r="AD17" i="7"/>
  <c r="Z17" i="7"/>
  <c r="V17" i="7"/>
  <c r="R17" i="7"/>
  <c r="N17" i="7"/>
  <c r="J17" i="7"/>
  <c r="F17" i="7"/>
  <c r="B17" i="7"/>
  <c r="AX16" i="7"/>
  <c r="BH16" i="7" s="1"/>
  <c r="AU16" i="7"/>
  <c r="AQ16" i="7"/>
  <c r="AM16" i="7"/>
  <c r="AI16" i="7"/>
  <c r="AD16" i="7"/>
  <c r="Z16" i="7"/>
  <c r="V16" i="7"/>
  <c r="R16" i="7"/>
  <c r="N16" i="7"/>
  <c r="J16" i="7"/>
  <c r="F16" i="7"/>
  <c r="B16" i="7"/>
  <c r="BD15" i="7"/>
  <c r="AX15" i="7"/>
  <c r="AU15" i="7"/>
  <c r="AQ15" i="7"/>
  <c r="AM15" i="7"/>
  <c r="AI15" i="7"/>
  <c r="AD15" i="7"/>
  <c r="Z15" i="7"/>
  <c r="V15" i="7"/>
  <c r="R15" i="7"/>
  <c r="N15" i="7"/>
  <c r="J15" i="7"/>
  <c r="F15" i="7"/>
  <c r="B15" i="7"/>
  <c r="AX14" i="7"/>
  <c r="BI14" i="7" s="1"/>
  <c r="AU14" i="7"/>
  <c r="AQ14" i="7"/>
  <c r="AM14" i="7"/>
  <c r="AI14" i="7"/>
  <c r="AD14" i="7"/>
  <c r="Z14" i="7"/>
  <c r="V14" i="7"/>
  <c r="R14" i="7"/>
  <c r="N14" i="7"/>
  <c r="J14" i="7"/>
  <c r="F14" i="7"/>
  <c r="B14" i="7"/>
  <c r="AX13" i="7"/>
  <c r="AU13" i="7"/>
  <c r="AQ13" i="7"/>
  <c r="AM13" i="7"/>
  <c r="AI13" i="7"/>
  <c r="AD13" i="7"/>
  <c r="Z13" i="7"/>
  <c r="V13" i="7"/>
  <c r="R13" i="7"/>
  <c r="N13" i="7"/>
  <c r="J13" i="7"/>
  <c r="F13" i="7"/>
  <c r="B13" i="7"/>
  <c r="AX12" i="7"/>
  <c r="BI12" i="7" s="1"/>
  <c r="AU12" i="7"/>
  <c r="AQ12" i="7"/>
  <c r="AM12" i="7"/>
  <c r="AI12" i="7"/>
  <c r="AD12" i="7"/>
  <c r="Z12" i="7"/>
  <c r="V12" i="7"/>
  <c r="R12" i="7"/>
  <c r="N12" i="7"/>
  <c r="J12" i="7"/>
  <c r="F12" i="7"/>
  <c r="B12" i="7"/>
  <c r="BD11" i="7"/>
  <c r="AX11" i="7"/>
  <c r="BH11" i="7" s="1"/>
  <c r="AU11" i="7"/>
  <c r="AQ11" i="7"/>
  <c r="AM11" i="7"/>
  <c r="AI11" i="7"/>
  <c r="AD11" i="7"/>
  <c r="Z11" i="7"/>
  <c r="V11" i="7"/>
  <c r="R11" i="7"/>
  <c r="N11" i="7"/>
  <c r="J11" i="7"/>
  <c r="F11" i="7"/>
  <c r="B11" i="7"/>
  <c r="AX10" i="7"/>
  <c r="AU10" i="7"/>
  <c r="AQ10" i="7"/>
  <c r="AM10" i="7"/>
  <c r="AI10" i="7"/>
  <c r="AD10" i="7"/>
  <c r="Z10" i="7"/>
  <c r="V10" i="7"/>
  <c r="R10" i="7"/>
  <c r="N10" i="7"/>
  <c r="J10" i="7"/>
  <c r="F10" i="7"/>
  <c r="B10" i="7"/>
  <c r="AX9" i="7"/>
  <c r="BG9" i="7" s="1"/>
  <c r="AU9" i="7"/>
  <c r="AQ9" i="7"/>
  <c r="AM9" i="7"/>
  <c r="AI9" i="7"/>
  <c r="AD9" i="7"/>
  <c r="Z9" i="7"/>
  <c r="V9" i="7"/>
  <c r="R9" i="7"/>
  <c r="N9" i="7"/>
  <c r="J9" i="7"/>
  <c r="F9" i="7"/>
  <c r="B9" i="7"/>
  <c r="AX8" i="7"/>
  <c r="BH8" i="7" s="1"/>
  <c r="AU8" i="7"/>
  <c r="AQ8" i="7"/>
  <c r="AM8" i="7"/>
  <c r="AI8" i="7"/>
  <c r="AD8" i="7"/>
  <c r="Z8" i="7"/>
  <c r="V8" i="7"/>
  <c r="R8" i="7"/>
  <c r="N8" i="7"/>
  <c r="J8" i="7"/>
  <c r="F8" i="7"/>
  <c r="B8" i="7"/>
  <c r="BD7" i="7"/>
  <c r="BB7" i="7"/>
  <c r="AX7" i="7"/>
  <c r="AU7" i="7"/>
  <c r="AQ7" i="7"/>
  <c r="AM7" i="7"/>
  <c r="BI53" i="7" s="1"/>
  <c r="AI7" i="7"/>
  <c r="AD7" i="7"/>
  <c r="BG4" i="7" s="1"/>
  <c r="Z7" i="7"/>
  <c r="V7" i="7"/>
  <c r="R7" i="7"/>
  <c r="N7" i="7"/>
  <c r="J7" i="7"/>
  <c r="F7" i="7"/>
  <c r="BA58" i="7" s="1"/>
  <c r="B7" i="7"/>
  <c r="BA6" i="7"/>
  <c r="AX6" i="7"/>
  <c r="BG6" i="7" s="1"/>
  <c r="AU6" i="7"/>
  <c r="AQ6" i="7"/>
  <c r="AM6" i="7"/>
  <c r="BI3" i="7" s="1"/>
  <c r="AI6" i="7"/>
  <c r="AD6" i="7"/>
  <c r="BG8" i="7" s="1"/>
  <c r="Z6" i="7"/>
  <c r="V6" i="7"/>
  <c r="R6" i="7"/>
  <c r="N6" i="7"/>
  <c r="J6" i="7"/>
  <c r="F6" i="7"/>
  <c r="B6" i="7"/>
  <c r="AX5" i="7"/>
  <c r="AU5" i="7"/>
  <c r="BK3" i="7" s="1"/>
  <c r="AQ5" i="7"/>
  <c r="AM5" i="7"/>
  <c r="BI6" i="7" s="1"/>
  <c r="AI5" i="7"/>
  <c r="AD5" i="7"/>
  <c r="BG10" i="7" s="1"/>
  <c r="Z5" i="7"/>
  <c r="V5" i="7"/>
  <c r="BE60" i="7" s="1"/>
  <c r="R5" i="7"/>
  <c r="N5" i="7"/>
  <c r="BC14" i="7" s="1"/>
  <c r="J5" i="7"/>
  <c r="F5" i="7"/>
  <c r="BA3" i="7" s="1"/>
  <c r="B5" i="7"/>
  <c r="BE4" i="7"/>
  <c r="AX4" i="7"/>
  <c r="BI4" i="7" s="1"/>
  <c r="AU4" i="7"/>
  <c r="BK15" i="7" s="1"/>
  <c r="AQ4" i="7"/>
  <c r="BJ24" i="7" s="1"/>
  <c r="AM4" i="7"/>
  <c r="AI4" i="7"/>
  <c r="BH141" i="7" s="1"/>
  <c r="AD4" i="7"/>
  <c r="Z4" i="7"/>
  <c r="V4" i="7"/>
  <c r="R4" i="7"/>
  <c r="N4" i="7"/>
  <c r="BC13" i="7" s="1"/>
  <c r="J4" i="7"/>
  <c r="BB26" i="7" s="1"/>
  <c r="F4" i="7"/>
  <c r="B4" i="7"/>
  <c r="AZ40" i="7" s="1"/>
  <c r="BE3" i="7"/>
  <c r="BB3" i="7"/>
  <c r="AU3" i="7"/>
  <c r="BK58" i="7" s="1"/>
  <c r="AQ3" i="7"/>
  <c r="BJ58" i="7" s="1"/>
  <c r="AM3" i="7"/>
  <c r="BI32" i="7" s="1"/>
  <c r="AI3" i="7"/>
  <c r="AD3" i="7"/>
  <c r="Z3" i="7"/>
  <c r="V3" i="7"/>
  <c r="BE76" i="7" s="1"/>
  <c r="R3" i="7"/>
  <c r="BD112" i="7" s="1"/>
  <c r="N3" i="7"/>
  <c r="BC99" i="7" s="1"/>
  <c r="J3" i="7"/>
  <c r="BB73" i="7" s="1"/>
  <c r="F3" i="7"/>
  <c r="B3" i="7"/>
  <c r="BV9" i="5"/>
  <c r="BV10" i="5"/>
  <c r="BV11" i="5"/>
  <c r="BV12" i="5"/>
  <c r="BV13" i="5"/>
  <c r="BV14" i="5"/>
  <c r="BV15" i="5"/>
  <c r="BV16" i="5"/>
  <c r="BV17" i="5"/>
  <c r="BV18" i="5"/>
  <c r="BV19" i="5"/>
  <c r="BV20" i="5"/>
  <c r="BV21" i="5"/>
  <c r="BV22" i="5"/>
  <c r="BV23" i="5"/>
  <c r="BV24" i="5"/>
  <c r="BV25" i="5"/>
  <c r="BV26" i="5"/>
  <c r="BV27" i="5"/>
  <c r="BV28" i="5"/>
  <c r="BV29" i="5"/>
  <c r="BV30" i="5"/>
  <c r="BV31" i="5"/>
  <c r="BV32" i="5"/>
  <c r="BV33" i="5"/>
  <c r="BV34" i="5"/>
  <c r="BV35" i="5"/>
  <c r="BV36" i="5"/>
  <c r="BV37" i="5"/>
  <c r="BV38" i="5"/>
  <c r="BV39" i="5"/>
  <c r="BV40" i="5"/>
  <c r="BV41" i="5"/>
  <c r="BV42" i="5"/>
  <c r="BV43" i="5"/>
  <c r="BV44" i="5"/>
  <c r="BV45" i="5"/>
  <c r="BV46" i="5"/>
  <c r="BV47" i="5"/>
  <c r="BV48" i="5"/>
  <c r="BV49" i="5"/>
  <c r="BV50" i="5"/>
  <c r="BV51" i="5"/>
  <c r="BV52" i="5"/>
  <c r="BV53" i="5"/>
  <c r="BV54" i="5"/>
  <c r="BV55" i="5"/>
  <c r="BV56" i="5"/>
  <c r="BV57" i="5"/>
  <c r="BV58" i="5"/>
  <c r="BV59" i="5"/>
  <c r="BV60" i="5"/>
  <c r="BV61" i="5"/>
  <c r="BV62" i="5"/>
  <c r="BV63" i="5"/>
  <c r="BV64" i="5"/>
  <c r="BV65" i="5"/>
  <c r="BV66" i="5"/>
  <c r="BV67" i="5"/>
  <c r="BV68" i="5"/>
  <c r="BV69" i="5"/>
  <c r="BV70" i="5"/>
  <c r="BV71" i="5"/>
  <c r="BV72" i="5"/>
  <c r="BV73" i="5"/>
  <c r="BV74" i="5"/>
  <c r="BV75" i="5"/>
  <c r="BV76" i="5"/>
  <c r="BV77" i="5"/>
  <c r="BV78" i="5"/>
  <c r="BV79" i="5"/>
  <c r="BV80" i="5"/>
  <c r="BV81" i="5"/>
  <c r="BV82" i="5"/>
  <c r="BV83" i="5"/>
  <c r="BV84" i="5"/>
  <c r="BV85" i="5"/>
  <c r="BV86" i="5"/>
  <c r="BV87" i="5"/>
  <c r="BV88" i="5"/>
  <c r="BV89" i="5"/>
  <c r="BV90" i="5"/>
  <c r="BV91" i="5"/>
  <c r="BV92" i="5"/>
  <c r="BV93" i="5"/>
  <c r="BV94" i="5"/>
  <c r="BV95" i="5"/>
  <c r="BV96" i="5"/>
  <c r="BV97" i="5"/>
  <c r="BV98" i="5"/>
  <c r="BV99" i="5"/>
  <c r="BV100" i="5"/>
  <c r="BV101" i="5"/>
  <c r="BV102" i="5"/>
  <c r="BV103" i="5"/>
  <c r="BV104" i="5"/>
  <c r="BV105" i="5"/>
  <c r="BV106" i="5"/>
  <c r="BV107" i="5"/>
  <c r="BV108" i="5"/>
  <c r="BV109" i="5"/>
  <c r="BV110" i="5"/>
  <c r="BV111" i="5"/>
  <c r="BV112" i="5"/>
  <c r="BV113" i="5"/>
  <c r="BV114" i="5"/>
  <c r="BV115" i="5"/>
  <c r="BV116" i="5"/>
  <c r="BV117" i="5"/>
  <c r="BV118" i="5"/>
  <c r="BV119" i="5"/>
  <c r="BV120" i="5"/>
  <c r="BV121" i="5"/>
  <c r="BV122" i="5"/>
  <c r="BV123" i="5"/>
  <c r="BV124" i="5"/>
  <c r="BV125" i="5"/>
  <c r="BV126" i="5"/>
  <c r="BV127" i="5"/>
  <c r="BV128" i="5"/>
  <c r="BV129" i="5"/>
  <c r="BV130" i="5"/>
  <c r="BV131" i="5"/>
  <c r="BV132" i="5"/>
  <c r="BV133" i="5"/>
  <c r="BV134" i="5"/>
  <c r="BV135" i="5"/>
  <c r="BV136" i="5"/>
  <c r="BV137" i="5"/>
  <c r="BV138" i="5"/>
  <c r="BV139" i="5"/>
  <c r="BV140" i="5"/>
  <c r="BV141" i="5"/>
  <c r="BV142" i="5"/>
  <c r="BV143" i="5"/>
  <c r="BV144" i="5"/>
  <c r="BV145" i="5"/>
  <c r="BV146" i="5"/>
  <c r="BV147" i="5"/>
  <c r="BV148" i="5"/>
  <c r="BV149" i="5"/>
  <c r="BV150" i="5"/>
  <c r="BV151" i="5"/>
  <c r="BV152" i="5"/>
  <c r="BV153" i="5"/>
  <c r="BV154" i="5"/>
  <c r="BV155" i="5"/>
  <c r="BV156" i="5"/>
  <c r="BV157" i="5"/>
  <c r="BV158" i="5"/>
  <c r="BV159" i="5"/>
  <c r="BV160" i="5"/>
  <c r="BV161" i="5"/>
  <c r="BV162" i="5"/>
  <c r="BV163" i="5"/>
  <c r="BV164" i="5"/>
  <c r="BV165" i="5"/>
  <c r="BV166" i="5"/>
  <c r="BV167" i="5"/>
  <c r="BV168" i="5"/>
  <c r="BV169" i="5"/>
  <c r="BV170" i="5"/>
  <c r="BV171" i="5"/>
  <c r="BV172" i="5"/>
  <c r="BV173" i="5"/>
  <c r="BV174" i="5"/>
  <c r="BV175" i="5"/>
  <c r="BV176" i="5"/>
  <c r="BV177" i="5"/>
  <c r="BV178" i="5"/>
  <c r="BV179" i="5"/>
  <c r="BV180" i="5"/>
  <c r="BV181" i="5"/>
  <c r="BV182" i="5"/>
  <c r="BV183" i="5"/>
  <c r="BV184" i="5"/>
  <c r="BV185" i="5"/>
  <c r="BV186" i="5"/>
  <c r="BV187" i="5"/>
  <c r="BV188" i="5"/>
  <c r="BV189" i="5"/>
  <c r="BV190" i="5"/>
  <c r="BV191" i="5"/>
  <c r="BV192" i="5"/>
  <c r="BV193" i="5"/>
  <c r="BV194" i="5"/>
  <c r="BV195" i="5"/>
  <c r="BV196" i="5"/>
  <c r="BV197" i="5"/>
  <c r="BV198" i="5"/>
  <c r="BV199" i="5"/>
  <c r="BV200" i="5"/>
  <c r="BV201" i="5"/>
  <c r="BV202" i="5"/>
  <c r="BV203" i="5"/>
  <c r="BV204" i="5"/>
  <c r="BV205" i="5"/>
  <c r="BV206" i="5"/>
  <c r="BV207" i="5"/>
  <c r="BV208" i="5"/>
  <c r="BV209" i="5"/>
  <c r="BV210" i="5"/>
  <c r="BV211" i="5"/>
  <c r="BV212" i="5"/>
  <c r="BV213" i="5"/>
  <c r="BV214" i="5"/>
  <c r="BV215" i="5"/>
  <c r="BV216" i="5"/>
  <c r="BV217" i="5"/>
  <c r="BV218" i="5"/>
  <c r="BV219" i="5"/>
  <c r="BV220" i="5"/>
  <c r="BV221" i="5"/>
  <c r="BV222" i="5"/>
  <c r="BV223" i="5"/>
  <c r="BV224" i="5"/>
  <c r="BV225" i="5"/>
  <c r="BV226" i="5"/>
  <c r="BV227" i="5"/>
  <c r="BV228" i="5"/>
  <c r="BV229" i="5"/>
  <c r="BV230" i="5"/>
  <c r="BV231" i="5"/>
  <c r="BV232" i="5"/>
  <c r="BV233" i="5"/>
  <c r="BV234" i="5"/>
  <c r="BV235" i="5"/>
  <c r="BV236" i="5"/>
  <c r="BV237" i="5"/>
  <c r="BV238" i="5"/>
  <c r="BV239" i="5"/>
  <c r="BV240" i="5"/>
  <c r="BV241" i="5"/>
  <c r="BV242" i="5"/>
  <c r="BV8" i="5"/>
  <c r="BY9" i="5"/>
  <c r="BY10" i="5"/>
  <c r="BY11" i="5"/>
  <c r="BY12" i="5"/>
  <c r="BY13" i="5"/>
  <c r="BY14" i="5"/>
  <c r="BY15" i="5"/>
  <c r="BY16" i="5"/>
  <c r="BY17" i="5"/>
  <c r="BY18" i="5"/>
  <c r="BY19" i="5"/>
  <c r="BY20" i="5"/>
  <c r="BY21" i="5"/>
  <c r="BY22" i="5"/>
  <c r="BY23" i="5"/>
  <c r="BY24" i="5"/>
  <c r="BY25" i="5"/>
  <c r="BY26" i="5"/>
  <c r="BY27" i="5"/>
  <c r="BY28" i="5"/>
  <c r="BY29" i="5"/>
  <c r="BY30" i="5"/>
  <c r="BY31" i="5"/>
  <c r="BY32" i="5"/>
  <c r="BY33" i="5"/>
  <c r="BY34" i="5"/>
  <c r="BY35" i="5"/>
  <c r="BY36" i="5"/>
  <c r="BY37" i="5"/>
  <c r="BY38" i="5"/>
  <c r="BY39" i="5"/>
  <c r="BY40" i="5"/>
  <c r="BY41" i="5"/>
  <c r="BY42" i="5"/>
  <c r="BY43" i="5"/>
  <c r="BY44" i="5"/>
  <c r="BY45" i="5"/>
  <c r="BY46" i="5"/>
  <c r="BY47" i="5"/>
  <c r="BY48" i="5"/>
  <c r="BY49" i="5"/>
  <c r="BY50" i="5"/>
  <c r="BY51" i="5"/>
  <c r="BY52" i="5"/>
  <c r="BY53" i="5"/>
  <c r="BY54" i="5"/>
  <c r="BY55" i="5"/>
  <c r="BY56" i="5"/>
  <c r="BY57" i="5"/>
  <c r="BY58" i="5"/>
  <c r="BY59" i="5"/>
  <c r="BY60" i="5"/>
  <c r="BY61" i="5"/>
  <c r="BY62" i="5"/>
  <c r="BY63" i="5"/>
  <c r="BY64" i="5"/>
  <c r="BY65" i="5"/>
  <c r="BY66" i="5"/>
  <c r="BY67" i="5"/>
  <c r="BY68" i="5"/>
  <c r="BY69" i="5"/>
  <c r="BY70" i="5"/>
  <c r="BY71" i="5"/>
  <c r="BY72" i="5"/>
  <c r="BY73" i="5"/>
  <c r="BY74" i="5"/>
  <c r="BY75" i="5"/>
  <c r="BY76" i="5"/>
  <c r="BY77" i="5"/>
  <c r="BY78" i="5"/>
  <c r="BY79" i="5"/>
  <c r="BY80" i="5"/>
  <c r="BY81" i="5"/>
  <c r="BY82" i="5"/>
  <c r="BY83" i="5"/>
  <c r="BY84" i="5"/>
  <c r="BY85" i="5"/>
  <c r="BY86" i="5"/>
  <c r="BY87" i="5"/>
  <c r="BY88" i="5"/>
  <c r="BY89" i="5"/>
  <c r="BY90" i="5"/>
  <c r="BY91" i="5"/>
  <c r="BY92" i="5"/>
  <c r="BY93" i="5"/>
  <c r="BY94" i="5"/>
  <c r="BY95" i="5"/>
  <c r="BY96" i="5"/>
  <c r="BY97" i="5"/>
  <c r="BY98" i="5"/>
  <c r="BY99" i="5"/>
  <c r="BY100" i="5"/>
  <c r="BY101" i="5"/>
  <c r="BY102" i="5"/>
  <c r="BY103" i="5"/>
  <c r="BY104" i="5"/>
  <c r="BY105" i="5"/>
  <c r="BY106" i="5"/>
  <c r="BY107" i="5"/>
  <c r="BY108" i="5"/>
  <c r="BY109" i="5"/>
  <c r="BY110" i="5"/>
  <c r="BY111" i="5"/>
  <c r="BY112" i="5"/>
  <c r="BY113" i="5"/>
  <c r="BY114" i="5"/>
  <c r="BY115" i="5"/>
  <c r="BY116" i="5"/>
  <c r="BY117" i="5"/>
  <c r="BY118" i="5"/>
  <c r="BY119" i="5"/>
  <c r="BY120" i="5"/>
  <c r="BY121" i="5"/>
  <c r="BY122" i="5"/>
  <c r="BY123" i="5"/>
  <c r="BY124" i="5"/>
  <c r="BY125" i="5"/>
  <c r="BY126" i="5"/>
  <c r="BY127" i="5"/>
  <c r="BY128" i="5"/>
  <c r="BY129" i="5"/>
  <c r="BY130" i="5"/>
  <c r="BY131" i="5"/>
  <c r="BY132" i="5"/>
  <c r="BY133" i="5"/>
  <c r="BY134" i="5"/>
  <c r="BY135" i="5"/>
  <c r="BY136" i="5"/>
  <c r="BY137" i="5"/>
  <c r="BY138" i="5"/>
  <c r="BY139" i="5"/>
  <c r="BY140" i="5"/>
  <c r="BY141" i="5"/>
  <c r="BY142" i="5"/>
  <c r="BY143" i="5"/>
  <c r="BY144" i="5"/>
  <c r="BY145" i="5"/>
  <c r="BY146" i="5"/>
  <c r="BY147" i="5"/>
  <c r="BY148" i="5"/>
  <c r="BY149" i="5"/>
  <c r="BY150" i="5"/>
  <c r="BY151" i="5"/>
  <c r="BY152" i="5"/>
  <c r="BY153" i="5"/>
  <c r="BY154" i="5"/>
  <c r="BY155" i="5"/>
  <c r="BY156" i="5"/>
  <c r="BY157" i="5"/>
  <c r="BY158" i="5"/>
  <c r="BY159" i="5"/>
  <c r="BY160" i="5"/>
  <c r="BY161" i="5"/>
  <c r="BY162" i="5"/>
  <c r="BY163" i="5"/>
  <c r="BY164" i="5"/>
  <c r="BY165" i="5"/>
  <c r="BY166" i="5"/>
  <c r="BY167" i="5"/>
  <c r="BY168" i="5"/>
  <c r="BY169" i="5"/>
  <c r="BY170" i="5"/>
  <c r="BY171" i="5"/>
  <c r="BY172" i="5"/>
  <c r="BY173" i="5"/>
  <c r="BY174" i="5"/>
  <c r="BY175" i="5"/>
  <c r="BY176" i="5"/>
  <c r="BY177" i="5"/>
  <c r="BY178" i="5"/>
  <c r="BY179" i="5"/>
  <c r="BY180" i="5"/>
  <c r="BY181" i="5"/>
  <c r="BY182" i="5"/>
  <c r="BY183" i="5"/>
  <c r="BY184" i="5"/>
  <c r="BY185" i="5"/>
  <c r="BY186" i="5"/>
  <c r="BY187" i="5"/>
  <c r="BY188" i="5"/>
  <c r="BY189" i="5"/>
  <c r="BY190" i="5"/>
  <c r="BY191" i="5"/>
  <c r="BY192" i="5"/>
  <c r="BY193" i="5"/>
  <c r="BY194" i="5"/>
  <c r="BY195" i="5"/>
  <c r="BY196" i="5"/>
  <c r="BY197" i="5"/>
  <c r="BY198" i="5"/>
  <c r="BY199" i="5"/>
  <c r="BY200" i="5"/>
  <c r="BY201" i="5"/>
  <c r="BY202" i="5"/>
  <c r="BY203" i="5"/>
  <c r="BY204" i="5"/>
  <c r="BY205" i="5"/>
  <c r="BY206" i="5"/>
  <c r="BY207" i="5"/>
  <c r="BY208" i="5"/>
  <c r="BY209" i="5"/>
  <c r="BY210" i="5"/>
  <c r="BY211" i="5"/>
  <c r="BY212" i="5"/>
  <c r="BY213" i="5"/>
  <c r="BY214" i="5"/>
  <c r="BY215" i="5"/>
  <c r="BY216" i="5"/>
  <c r="BY217" i="5"/>
  <c r="BY218" i="5"/>
  <c r="BY219" i="5"/>
  <c r="BY220" i="5"/>
  <c r="BY221" i="5"/>
  <c r="BY222" i="5"/>
  <c r="BY223" i="5"/>
  <c r="BY224" i="5"/>
  <c r="BY225" i="5"/>
  <c r="BY226" i="5"/>
  <c r="BY227" i="5"/>
  <c r="BY228" i="5"/>
  <c r="BY229" i="5"/>
  <c r="BY230" i="5"/>
  <c r="BY231" i="5"/>
  <c r="BY232" i="5"/>
  <c r="BY233" i="5"/>
  <c r="BY234" i="5"/>
  <c r="BY235" i="5"/>
  <c r="BY236" i="5"/>
  <c r="BY237" i="5"/>
  <c r="BY238" i="5"/>
  <c r="BY239" i="5"/>
  <c r="BY240" i="5"/>
  <c r="BY241" i="5"/>
  <c r="BY242" i="5"/>
  <c r="BY8" i="5"/>
  <c r="M241" i="4"/>
  <c r="N241" i="4"/>
  <c r="M242" i="4"/>
  <c r="N242" i="4"/>
  <c r="M243" i="4"/>
  <c r="N243" i="4"/>
  <c r="M244" i="4"/>
  <c r="N244" i="4"/>
  <c r="M245" i="4"/>
  <c r="N245" i="4"/>
  <c r="M246" i="4"/>
  <c r="N246" i="4"/>
  <c r="M247" i="4"/>
  <c r="N247" i="4"/>
  <c r="M248" i="4"/>
  <c r="N248" i="4"/>
  <c r="M249" i="4"/>
  <c r="N249" i="4"/>
  <c r="M250" i="4"/>
  <c r="N250" i="4"/>
  <c r="M251" i="4"/>
  <c r="N251" i="4"/>
  <c r="M252" i="4"/>
  <c r="N252" i="4"/>
  <c r="M253" i="4"/>
  <c r="N253" i="4"/>
  <c r="M254" i="4"/>
  <c r="N254" i="4"/>
  <c r="M255" i="4"/>
  <c r="N255" i="4"/>
  <c r="M256" i="4"/>
  <c r="N256" i="4"/>
  <c r="M257" i="4"/>
  <c r="N257" i="4"/>
  <c r="M258" i="4"/>
  <c r="N258" i="4"/>
  <c r="M259" i="4"/>
  <c r="N259" i="4"/>
  <c r="M260" i="4"/>
  <c r="N260" i="4"/>
  <c r="M261" i="4"/>
  <c r="N261" i="4"/>
  <c r="M262" i="4"/>
  <c r="N262" i="4"/>
  <c r="M263" i="4"/>
  <c r="N263" i="4"/>
  <c r="M264" i="4"/>
  <c r="N264" i="4"/>
  <c r="M265" i="4"/>
  <c r="N265" i="4"/>
  <c r="M266" i="4"/>
  <c r="N266" i="4"/>
  <c r="M267" i="4"/>
  <c r="N267" i="4"/>
  <c r="M268" i="4"/>
  <c r="N268" i="4"/>
  <c r="M269" i="4"/>
  <c r="N269" i="4"/>
  <c r="M270" i="4"/>
  <c r="N270" i="4"/>
  <c r="M271" i="4"/>
  <c r="N271" i="4"/>
  <c r="M272" i="4"/>
  <c r="N272" i="4"/>
  <c r="M273" i="4"/>
  <c r="N273" i="4"/>
  <c r="M274" i="4"/>
  <c r="N274" i="4"/>
  <c r="M275" i="4"/>
  <c r="N275" i="4"/>
  <c r="M276" i="4"/>
  <c r="N276" i="4"/>
  <c r="M277" i="4"/>
  <c r="N277" i="4"/>
  <c r="M278" i="4"/>
  <c r="N278" i="4"/>
  <c r="M279" i="4"/>
  <c r="N279" i="4"/>
  <c r="M280" i="4"/>
  <c r="N280" i="4"/>
  <c r="M281" i="4"/>
  <c r="N281" i="4"/>
  <c r="M282" i="4"/>
  <c r="N282" i="4"/>
  <c r="M283" i="4"/>
  <c r="N283" i="4"/>
  <c r="M284" i="4"/>
  <c r="N284" i="4"/>
  <c r="M285" i="4"/>
  <c r="N285" i="4"/>
  <c r="M286" i="4"/>
  <c r="N286" i="4"/>
  <c r="M287" i="4"/>
  <c r="N287" i="4"/>
  <c r="M288" i="4"/>
  <c r="N288" i="4"/>
  <c r="M289" i="4"/>
  <c r="N289" i="4"/>
  <c r="M290" i="4"/>
  <c r="N290" i="4"/>
  <c r="M291" i="4"/>
  <c r="N291" i="4"/>
  <c r="M292" i="4"/>
  <c r="N292" i="4"/>
  <c r="M293" i="4"/>
  <c r="N293" i="4"/>
  <c r="M294" i="4"/>
  <c r="N294" i="4"/>
  <c r="M295" i="4"/>
  <c r="N295" i="4"/>
  <c r="M296" i="4"/>
  <c r="N296" i="4"/>
  <c r="M297" i="4"/>
  <c r="N297" i="4"/>
  <c r="M298" i="4"/>
  <c r="N298" i="4"/>
  <c r="M299" i="4"/>
  <c r="N299" i="4"/>
  <c r="M300" i="4"/>
  <c r="N300" i="4"/>
  <c r="M301" i="4"/>
  <c r="N301" i="4"/>
  <c r="M302" i="4"/>
  <c r="N302" i="4"/>
  <c r="M303" i="4"/>
  <c r="N303" i="4"/>
  <c r="M304" i="4"/>
  <c r="N304" i="4"/>
  <c r="M305" i="4"/>
  <c r="N305" i="4"/>
  <c r="M306" i="4"/>
  <c r="N306" i="4"/>
  <c r="M307" i="4"/>
  <c r="N307" i="4"/>
  <c r="M308" i="4"/>
  <c r="N308" i="4"/>
  <c r="M309" i="4"/>
  <c r="N309" i="4"/>
  <c r="M310" i="4"/>
  <c r="N310" i="4"/>
  <c r="M311" i="4"/>
  <c r="N311" i="4"/>
  <c r="M312" i="4"/>
  <c r="N312" i="4"/>
  <c r="M313" i="4"/>
  <c r="N313" i="4"/>
  <c r="M314" i="4"/>
  <c r="N314" i="4"/>
  <c r="M315" i="4"/>
  <c r="N315" i="4"/>
  <c r="M316" i="4"/>
  <c r="N316" i="4"/>
  <c r="M317" i="4"/>
  <c r="N317" i="4"/>
  <c r="M318" i="4"/>
  <c r="N318" i="4"/>
  <c r="M319" i="4"/>
  <c r="N319" i="4"/>
  <c r="M320" i="4"/>
  <c r="N320" i="4"/>
  <c r="M321" i="4"/>
  <c r="N321" i="4"/>
  <c r="M322" i="4"/>
  <c r="N322" i="4"/>
  <c r="M323" i="4"/>
  <c r="N323" i="4"/>
  <c r="M324" i="4"/>
  <c r="N324" i="4"/>
  <c r="M325" i="4"/>
  <c r="N325" i="4"/>
  <c r="M326" i="4"/>
  <c r="N326" i="4"/>
  <c r="M327" i="4"/>
  <c r="N327" i="4"/>
  <c r="M328" i="4"/>
  <c r="N328" i="4"/>
  <c r="M329" i="4"/>
  <c r="N329" i="4"/>
  <c r="M330" i="4"/>
  <c r="N330" i="4"/>
  <c r="M331" i="4"/>
  <c r="N331" i="4"/>
  <c r="M332" i="4"/>
  <c r="N332" i="4"/>
  <c r="M333" i="4"/>
  <c r="N333" i="4"/>
  <c r="M334" i="4"/>
  <c r="N334" i="4"/>
  <c r="M335" i="4"/>
  <c r="N335" i="4"/>
  <c r="M336" i="4"/>
  <c r="N336" i="4"/>
  <c r="M337" i="4"/>
  <c r="N337" i="4"/>
  <c r="M338" i="4"/>
  <c r="N338" i="4"/>
  <c r="M339" i="4"/>
  <c r="N339" i="4"/>
  <c r="M340" i="4"/>
  <c r="N340" i="4"/>
  <c r="M341" i="4"/>
  <c r="N341" i="4"/>
  <c r="M342" i="4"/>
  <c r="N342" i="4"/>
  <c r="M343" i="4"/>
  <c r="N343" i="4"/>
  <c r="M344" i="4"/>
  <c r="N344" i="4"/>
  <c r="M345" i="4"/>
  <c r="N345" i="4"/>
  <c r="M346" i="4"/>
  <c r="N346" i="4"/>
  <c r="M347" i="4"/>
  <c r="N347" i="4"/>
  <c r="M348" i="4"/>
  <c r="N348" i="4"/>
  <c r="M349" i="4"/>
  <c r="N349" i="4"/>
  <c r="M350" i="4"/>
  <c r="N350" i="4"/>
  <c r="M351" i="4"/>
  <c r="N351" i="4"/>
  <c r="M352" i="4"/>
  <c r="N352" i="4"/>
  <c r="M353" i="4"/>
  <c r="N353" i="4"/>
  <c r="M354" i="4"/>
  <c r="N354" i="4"/>
  <c r="M355" i="4"/>
  <c r="N355" i="4"/>
  <c r="M356" i="4"/>
  <c r="N356" i="4"/>
  <c r="M357" i="4"/>
  <c r="N357" i="4"/>
  <c r="M358" i="4"/>
  <c r="N358" i="4"/>
  <c r="M359" i="4"/>
  <c r="N359" i="4"/>
  <c r="M360" i="4"/>
  <c r="N360" i="4"/>
  <c r="M361" i="4"/>
  <c r="N361" i="4"/>
  <c r="M362" i="4"/>
  <c r="N362" i="4"/>
  <c r="M363" i="4"/>
  <c r="N363" i="4"/>
  <c r="M364" i="4"/>
  <c r="N364" i="4"/>
  <c r="M365" i="4"/>
  <c r="N365" i="4"/>
  <c r="M366" i="4"/>
  <c r="N366" i="4"/>
  <c r="M367" i="4"/>
  <c r="N367" i="4"/>
  <c r="M368" i="4"/>
  <c r="N368" i="4"/>
  <c r="M369" i="4"/>
  <c r="N369" i="4"/>
  <c r="M370" i="4"/>
  <c r="N370" i="4"/>
  <c r="M371" i="4"/>
  <c r="N371" i="4"/>
  <c r="M372" i="4"/>
  <c r="N372" i="4"/>
  <c r="M373" i="4"/>
  <c r="N373" i="4"/>
  <c r="M374" i="4"/>
  <c r="N374" i="4"/>
  <c r="M375" i="4"/>
  <c r="N375" i="4"/>
  <c r="M376" i="4"/>
  <c r="N376" i="4"/>
  <c r="M377" i="4"/>
  <c r="N377" i="4"/>
  <c r="M378" i="4"/>
  <c r="N378" i="4"/>
  <c r="M379" i="4"/>
  <c r="N379" i="4"/>
  <c r="M380" i="4"/>
  <c r="N380" i="4"/>
  <c r="M381" i="4"/>
  <c r="N381" i="4"/>
  <c r="M382" i="4"/>
  <c r="N382" i="4"/>
  <c r="M383" i="4"/>
  <c r="N383" i="4"/>
  <c r="M384" i="4"/>
  <c r="N384" i="4"/>
  <c r="M385" i="4"/>
  <c r="N385" i="4"/>
  <c r="M386" i="4"/>
  <c r="N386" i="4"/>
  <c r="M387" i="4"/>
  <c r="N387" i="4"/>
  <c r="M388" i="4"/>
  <c r="N388" i="4"/>
  <c r="M389" i="4"/>
  <c r="N389" i="4"/>
  <c r="M390" i="4"/>
  <c r="N390" i="4"/>
  <c r="M391" i="4"/>
  <c r="N391" i="4"/>
  <c r="M392" i="4"/>
  <c r="N392" i="4"/>
  <c r="M393" i="4"/>
  <c r="N393" i="4"/>
  <c r="M394" i="4"/>
  <c r="N394" i="4"/>
  <c r="M395" i="4"/>
  <c r="N395" i="4"/>
  <c r="M396" i="4"/>
  <c r="N396" i="4"/>
  <c r="M397" i="4"/>
  <c r="N397" i="4"/>
  <c r="M398" i="4"/>
  <c r="N398" i="4"/>
  <c r="M399" i="4"/>
  <c r="N399" i="4"/>
  <c r="M400" i="4"/>
  <c r="N400" i="4"/>
  <c r="M401" i="4"/>
  <c r="N401" i="4"/>
  <c r="M402" i="4"/>
  <c r="N402" i="4"/>
  <c r="M403" i="4"/>
  <c r="N403" i="4"/>
  <c r="M404" i="4"/>
  <c r="N404" i="4"/>
  <c r="M405" i="4"/>
  <c r="N405" i="4"/>
  <c r="M406" i="4"/>
  <c r="N406" i="4"/>
  <c r="M407" i="4"/>
  <c r="N407" i="4"/>
  <c r="M408" i="4"/>
  <c r="N408" i="4"/>
  <c r="M409" i="4"/>
  <c r="N409" i="4"/>
  <c r="M410" i="4"/>
  <c r="N410" i="4"/>
  <c r="M411" i="4"/>
  <c r="N411" i="4"/>
  <c r="M412" i="4"/>
  <c r="N412" i="4"/>
  <c r="M413" i="4"/>
  <c r="N413" i="4"/>
  <c r="M414" i="4"/>
  <c r="N414" i="4"/>
  <c r="M415" i="4"/>
  <c r="N415" i="4"/>
  <c r="M416" i="4"/>
  <c r="N416" i="4"/>
  <c r="M417" i="4"/>
  <c r="N417" i="4"/>
  <c r="M418" i="4"/>
  <c r="N418" i="4"/>
  <c r="M419" i="4"/>
  <c r="N419" i="4"/>
  <c r="M420" i="4"/>
  <c r="N420" i="4"/>
  <c r="M421" i="4"/>
  <c r="N421" i="4"/>
  <c r="M422" i="4"/>
  <c r="N422" i="4"/>
  <c r="M423" i="4"/>
  <c r="N423" i="4"/>
  <c r="M424" i="4"/>
  <c r="N424" i="4"/>
  <c r="M425" i="4"/>
  <c r="N425" i="4"/>
  <c r="M426" i="4"/>
  <c r="N426" i="4"/>
  <c r="M427" i="4"/>
  <c r="N427" i="4"/>
  <c r="M428" i="4"/>
  <c r="N428" i="4"/>
  <c r="M429" i="4"/>
  <c r="N429" i="4"/>
  <c r="M430" i="4"/>
  <c r="N430" i="4"/>
  <c r="M431" i="4"/>
  <c r="N431" i="4"/>
  <c r="M432" i="4"/>
  <c r="N432" i="4"/>
  <c r="M433" i="4"/>
  <c r="N433" i="4"/>
  <c r="M434" i="4"/>
  <c r="N434" i="4"/>
  <c r="M435" i="4"/>
  <c r="N435" i="4"/>
  <c r="M436" i="4"/>
  <c r="N436" i="4"/>
  <c r="M437" i="4"/>
  <c r="N437" i="4"/>
  <c r="M438" i="4"/>
  <c r="N438" i="4"/>
  <c r="M439" i="4"/>
  <c r="N439" i="4"/>
  <c r="M440" i="4"/>
  <c r="N440" i="4"/>
  <c r="M441" i="4"/>
  <c r="N441" i="4"/>
  <c r="M442" i="4"/>
  <c r="N442" i="4"/>
  <c r="M443" i="4"/>
  <c r="N443" i="4"/>
  <c r="M444" i="4"/>
  <c r="N444" i="4"/>
  <c r="M445" i="4"/>
  <c r="N445" i="4"/>
  <c r="M446" i="4"/>
  <c r="N446" i="4"/>
  <c r="M447" i="4"/>
  <c r="N447" i="4"/>
  <c r="M448" i="4"/>
  <c r="N448" i="4"/>
  <c r="M449" i="4"/>
  <c r="N449" i="4"/>
  <c r="M450" i="4"/>
  <c r="N450" i="4"/>
  <c r="M451" i="4"/>
  <c r="N451" i="4"/>
  <c r="M452" i="4"/>
  <c r="N452" i="4"/>
  <c r="M453" i="4"/>
  <c r="N453" i="4"/>
  <c r="M454" i="4"/>
  <c r="N454" i="4"/>
  <c r="M455" i="4"/>
  <c r="N455" i="4"/>
  <c r="M456" i="4"/>
  <c r="N456" i="4"/>
  <c r="M457" i="4"/>
  <c r="N457" i="4"/>
  <c r="M458" i="4"/>
  <c r="N458" i="4"/>
  <c r="M459" i="4"/>
  <c r="N459" i="4"/>
  <c r="M460" i="4"/>
  <c r="N460" i="4"/>
  <c r="M461" i="4"/>
  <c r="N461" i="4"/>
  <c r="M462" i="4"/>
  <c r="N462" i="4"/>
  <c r="M463" i="4"/>
  <c r="N463" i="4"/>
  <c r="M464" i="4"/>
  <c r="N464" i="4"/>
  <c r="M465" i="4"/>
  <c r="N465" i="4"/>
  <c r="M466" i="4"/>
  <c r="N466" i="4"/>
  <c r="M467" i="4"/>
  <c r="N467" i="4"/>
  <c r="M468" i="4"/>
  <c r="N468" i="4"/>
  <c r="M469" i="4"/>
  <c r="N469" i="4"/>
  <c r="M470" i="4"/>
  <c r="N470" i="4"/>
  <c r="M471" i="4"/>
  <c r="N471" i="4"/>
  <c r="M472" i="4"/>
  <c r="N472" i="4"/>
  <c r="M473" i="4"/>
  <c r="N473" i="4"/>
  <c r="M474" i="4"/>
  <c r="N474" i="4"/>
  <c r="M475" i="4"/>
  <c r="N475" i="4"/>
  <c r="M476" i="4"/>
  <c r="N476" i="4"/>
  <c r="M477" i="4"/>
  <c r="N477" i="4"/>
  <c r="M478" i="4"/>
  <c r="N478" i="4"/>
  <c r="M479" i="4"/>
  <c r="N479" i="4"/>
  <c r="M480" i="4"/>
  <c r="N480" i="4"/>
  <c r="M481" i="4"/>
  <c r="N481" i="4"/>
  <c r="M482" i="4"/>
  <c r="N482" i="4"/>
  <c r="M483" i="4"/>
  <c r="N483" i="4"/>
  <c r="M484" i="4"/>
  <c r="N484" i="4"/>
  <c r="M485" i="4"/>
  <c r="N485" i="4"/>
  <c r="M486" i="4"/>
  <c r="N486" i="4"/>
  <c r="M487" i="4"/>
  <c r="N487" i="4"/>
  <c r="M488" i="4"/>
  <c r="N488" i="4"/>
  <c r="M489" i="4"/>
  <c r="N489" i="4"/>
  <c r="M490" i="4"/>
  <c r="N490" i="4"/>
  <c r="M491" i="4"/>
  <c r="N491" i="4"/>
  <c r="M492" i="4"/>
  <c r="N492" i="4"/>
  <c r="M493" i="4"/>
  <c r="N493" i="4"/>
  <c r="M494" i="4"/>
  <c r="N494" i="4"/>
  <c r="M495" i="4"/>
  <c r="N495" i="4"/>
  <c r="M496" i="4"/>
  <c r="N496" i="4"/>
  <c r="M497" i="4"/>
  <c r="N497" i="4"/>
  <c r="M498" i="4"/>
  <c r="N498" i="4"/>
  <c r="M499" i="4"/>
  <c r="N499" i="4"/>
  <c r="M500" i="4"/>
  <c r="N500" i="4"/>
  <c r="M501" i="4"/>
  <c r="N501" i="4"/>
  <c r="M502" i="4"/>
  <c r="N502" i="4"/>
  <c r="M503" i="4"/>
  <c r="N503" i="4"/>
  <c r="M504" i="4"/>
  <c r="N504" i="4"/>
  <c r="M505" i="4"/>
  <c r="N505" i="4"/>
  <c r="M506" i="4"/>
  <c r="N506" i="4"/>
  <c r="M507" i="4"/>
  <c r="N507" i="4"/>
  <c r="M508" i="4"/>
  <c r="N508" i="4"/>
  <c r="M509" i="4"/>
  <c r="N509" i="4"/>
  <c r="M510" i="4"/>
  <c r="N510" i="4"/>
  <c r="M511" i="4"/>
  <c r="N511" i="4"/>
  <c r="M512" i="4"/>
  <c r="N512" i="4"/>
  <c r="M513" i="4"/>
  <c r="N513" i="4"/>
  <c r="M514" i="4"/>
  <c r="N514" i="4"/>
  <c r="M515" i="4"/>
  <c r="N515" i="4"/>
  <c r="M516" i="4"/>
  <c r="N516" i="4"/>
  <c r="M517" i="4"/>
  <c r="N517" i="4"/>
  <c r="M518" i="4"/>
  <c r="N518" i="4"/>
  <c r="M519" i="4"/>
  <c r="N519" i="4"/>
  <c r="M520" i="4"/>
  <c r="N520" i="4"/>
  <c r="M521" i="4"/>
  <c r="N521" i="4"/>
  <c r="M522" i="4"/>
  <c r="N522" i="4"/>
  <c r="M523" i="4"/>
  <c r="N523" i="4"/>
  <c r="M524" i="4"/>
  <c r="N524" i="4"/>
  <c r="M525" i="4"/>
  <c r="N525" i="4"/>
  <c r="M526" i="4"/>
  <c r="N526" i="4"/>
  <c r="M527" i="4"/>
  <c r="N527" i="4"/>
  <c r="M528" i="4"/>
  <c r="N528" i="4"/>
  <c r="M529" i="4"/>
  <c r="N529" i="4"/>
  <c r="M530" i="4"/>
  <c r="N530" i="4"/>
  <c r="M531" i="4"/>
  <c r="N531" i="4"/>
  <c r="M532" i="4"/>
  <c r="N532" i="4"/>
  <c r="M533" i="4"/>
  <c r="N533" i="4"/>
  <c r="M534" i="4"/>
  <c r="N534" i="4"/>
  <c r="M535" i="4"/>
  <c r="N535" i="4"/>
  <c r="M536" i="4"/>
  <c r="N536" i="4"/>
  <c r="M537" i="4"/>
  <c r="N537" i="4"/>
  <c r="M538" i="4"/>
  <c r="N538" i="4"/>
  <c r="M539" i="4"/>
  <c r="N539" i="4"/>
  <c r="M540" i="4"/>
  <c r="N540" i="4"/>
  <c r="M541" i="4"/>
  <c r="N541" i="4"/>
  <c r="M542" i="4"/>
  <c r="N542" i="4"/>
  <c r="M543" i="4"/>
  <c r="N543" i="4"/>
  <c r="M544" i="4"/>
  <c r="N544" i="4"/>
  <c r="M545" i="4"/>
  <c r="N545" i="4"/>
  <c r="M546" i="4"/>
  <c r="N546" i="4"/>
  <c r="M547" i="4"/>
  <c r="N547" i="4"/>
  <c r="M548" i="4"/>
  <c r="N548" i="4"/>
  <c r="M549" i="4"/>
  <c r="N549" i="4"/>
  <c r="M550" i="4"/>
  <c r="N550" i="4"/>
  <c r="M551" i="4"/>
  <c r="N551" i="4"/>
  <c r="M552" i="4"/>
  <c r="N552" i="4"/>
  <c r="M553" i="4"/>
  <c r="N553" i="4"/>
  <c r="M554" i="4"/>
  <c r="N554" i="4"/>
  <c r="M555" i="4"/>
  <c r="N555" i="4"/>
  <c r="M556" i="4"/>
  <c r="N556" i="4"/>
  <c r="M557" i="4"/>
  <c r="N557" i="4"/>
  <c r="M558" i="4"/>
  <c r="N558" i="4"/>
  <c r="M559" i="4"/>
  <c r="N559" i="4"/>
  <c r="M560" i="4"/>
  <c r="N560" i="4"/>
  <c r="M561" i="4"/>
  <c r="N561" i="4"/>
  <c r="M562" i="4"/>
  <c r="N562" i="4"/>
  <c r="M563" i="4"/>
  <c r="N563" i="4"/>
  <c r="M564" i="4"/>
  <c r="N564" i="4"/>
  <c r="M565" i="4"/>
  <c r="N565" i="4"/>
  <c r="M566" i="4"/>
  <c r="N566" i="4"/>
  <c r="M567" i="4"/>
  <c r="N567" i="4"/>
  <c r="M568" i="4"/>
  <c r="N568" i="4"/>
  <c r="M569" i="4"/>
  <c r="N569" i="4"/>
  <c r="M570" i="4"/>
  <c r="N570" i="4"/>
  <c r="M571" i="4"/>
  <c r="N571" i="4"/>
  <c r="M572" i="4"/>
  <c r="N572" i="4"/>
  <c r="M573" i="4"/>
  <c r="N573" i="4"/>
  <c r="M574" i="4"/>
  <c r="N574" i="4"/>
  <c r="M575" i="4"/>
  <c r="N575" i="4"/>
  <c r="M576" i="4"/>
  <c r="N576" i="4"/>
  <c r="M577" i="4"/>
  <c r="N577" i="4"/>
  <c r="M578" i="4"/>
  <c r="N578" i="4"/>
  <c r="M579" i="4"/>
  <c r="N579" i="4"/>
  <c r="M580" i="4"/>
  <c r="N580" i="4"/>
  <c r="M581" i="4"/>
  <c r="N581" i="4"/>
  <c r="M582" i="4"/>
  <c r="N582" i="4"/>
  <c r="M583" i="4"/>
  <c r="N583" i="4"/>
  <c r="M584" i="4"/>
  <c r="N584" i="4"/>
  <c r="M585" i="4"/>
  <c r="N585" i="4"/>
  <c r="M586" i="4"/>
  <c r="N586" i="4"/>
  <c r="M587" i="4"/>
  <c r="N587" i="4"/>
  <c r="M588" i="4"/>
  <c r="N588" i="4"/>
  <c r="M589" i="4"/>
  <c r="N589" i="4"/>
  <c r="M590" i="4"/>
  <c r="N590" i="4"/>
  <c r="M591" i="4"/>
  <c r="N591" i="4"/>
  <c r="M592" i="4"/>
  <c r="N592" i="4"/>
  <c r="M593" i="4"/>
  <c r="N593" i="4"/>
  <c r="M594" i="4"/>
  <c r="N594" i="4"/>
  <c r="M595" i="4"/>
  <c r="N595" i="4"/>
  <c r="M596" i="4"/>
  <c r="N596" i="4"/>
  <c r="M597" i="4"/>
  <c r="N597" i="4"/>
  <c r="M598" i="4"/>
  <c r="N598" i="4"/>
  <c r="M599" i="4"/>
  <c r="N599" i="4"/>
  <c r="M600" i="4"/>
  <c r="N600" i="4"/>
  <c r="M601" i="4"/>
  <c r="N601" i="4"/>
  <c r="M602" i="4"/>
  <c r="N602" i="4"/>
  <c r="M603" i="4"/>
  <c r="N603" i="4"/>
  <c r="M604" i="4"/>
  <c r="N604" i="4"/>
  <c r="M605" i="4"/>
  <c r="N605" i="4"/>
  <c r="M606" i="4"/>
  <c r="N606" i="4"/>
  <c r="M607" i="4"/>
  <c r="N607" i="4"/>
  <c r="M608" i="4"/>
  <c r="N608" i="4"/>
  <c r="M609" i="4"/>
  <c r="N609" i="4"/>
  <c r="M610" i="4"/>
  <c r="N610" i="4"/>
  <c r="M611" i="4"/>
  <c r="N611" i="4"/>
  <c r="M612" i="4"/>
  <c r="N612" i="4"/>
  <c r="M613" i="4"/>
  <c r="N613" i="4"/>
  <c r="M614" i="4"/>
  <c r="N614" i="4"/>
  <c r="M615" i="4"/>
  <c r="N615" i="4"/>
  <c r="M616" i="4"/>
  <c r="N616" i="4"/>
  <c r="M617" i="4"/>
  <c r="N617" i="4"/>
  <c r="M618" i="4"/>
  <c r="N618" i="4"/>
  <c r="M619" i="4"/>
  <c r="N619" i="4"/>
  <c r="M620" i="4"/>
  <c r="N620" i="4"/>
  <c r="M621" i="4"/>
  <c r="N621" i="4"/>
  <c r="M622" i="4"/>
  <c r="N622" i="4"/>
  <c r="M623" i="4"/>
  <c r="N623" i="4"/>
  <c r="M624" i="4"/>
  <c r="N624" i="4"/>
  <c r="M625" i="4"/>
  <c r="N625" i="4"/>
  <c r="M626" i="4"/>
  <c r="N626" i="4"/>
  <c r="M627" i="4"/>
  <c r="N627" i="4"/>
  <c r="M628" i="4"/>
  <c r="N628" i="4"/>
  <c r="M629" i="4"/>
  <c r="N629" i="4"/>
  <c r="M630" i="4"/>
  <c r="N630" i="4"/>
  <c r="M631" i="4"/>
  <c r="N631" i="4"/>
  <c r="M632" i="4"/>
  <c r="N632" i="4"/>
  <c r="M633" i="4"/>
  <c r="N633" i="4"/>
  <c r="M634" i="4"/>
  <c r="N634" i="4"/>
  <c r="M635" i="4"/>
  <c r="N635" i="4"/>
  <c r="M636" i="4"/>
  <c r="N636" i="4"/>
  <c r="M637" i="4"/>
  <c r="N637" i="4"/>
  <c r="M638" i="4"/>
  <c r="N638" i="4"/>
  <c r="M639" i="4"/>
  <c r="N639" i="4"/>
  <c r="M640" i="4"/>
  <c r="N640" i="4"/>
  <c r="M641" i="4"/>
  <c r="N641" i="4"/>
  <c r="M642" i="4"/>
  <c r="N642" i="4"/>
  <c r="M643" i="4"/>
  <c r="N643" i="4"/>
  <c r="M644" i="4"/>
  <c r="N644" i="4"/>
  <c r="M645" i="4"/>
  <c r="N645" i="4"/>
  <c r="M646" i="4"/>
  <c r="N646" i="4"/>
  <c r="M647" i="4"/>
  <c r="N647" i="4"/>
  <c r="M648" i="4"/>
  <c r="N648" i="4"/>
  <c r="M649" i="4"/>
  <c r="N649" i="4"/>
  <c r="M650" i="4"/>
  <c r="N650" i="4"/>
  <c r="M651" i="4"/>
  <c r="N651" i="4"/>
  <c r="M652" i="4"/>
  <c r="N652" i="4"/>
  <c r="M653" i="4"/>
  <c r="N653" i="4"/>
  <c r="M654" i="4"/>
  <c r="N654" i="4"/>
  <c r="M655" i="4"/>
  <c r="N655" i="4"/>
  <c r="M656" i="4"/>
  <c r="N656" i="4"/>
  <c r="M657" i="4"/>
  <c r="N657" i="4"/>
  <c r="M658" i="4"/>
  <c r="N658" i="4"/>
  <c r="M659" i="4"/>
  <c r="N659" i="4"/>
  <c r="M660" i="4"/>
  <c r="N660" i="4"/>
  <c r="M661" i="4"/>
  <c r="N661" i="4"/>
  <c r="M662" i="4"/>
  <c r="N662" i="4"/>
  <c r="M663" i="4"/>
  <c r="N663" i="4"/>
  <c r="M664" i="4"/>
  <c r="N664" i="4"/>
  <c r="M665" i="4"/>
  <c r="N665" i="4"/>
  <c r="M666" i="4"/>
  <c r="N666" i="4"/>
  <c r="M667" i="4"/>
  <c r="N667" i="4"/>
  <c r="M668" i="4"/>
  <c r="N668" i="4"/>
  <c r="M669" i="4"/>
  <c r="N669" i="4"/>
  <c r="M670" i="4"/>
  <c r="N670" i="4"/>
  <c r="M671" i="4"/>
  <c r="N671" i="4"/>
  <c r="M672" i="4"/>
  <c r="N672" i="4"/>
  <c r="M673" i="4"/>
  <c r="N673" i="4"/>
  <c r="M674" i="4"/>
  <c r="N674" i="4"/>
  <c r="M675" i="4"/>
  <c r="N675" i="4"/>
  <c r="M676" i="4"/>
  <c r="N676" i="4"/>
  <c r="M677" i="4"/>
  <c r="N677" i="4"/>
  <c r="M678" i="4"/>
  <c r="N678" i="4"/>
  <c r="M679" i="4"/>
  <c r="N679" i="4"/>
  <c r="M680" i="4"/>
  <c r="N680" i="4"/>
  <c r="M681" i="4"/>
  <c r="N681" i="4"/>
  <c r="M682" i="4"/>
  <c r="N682" i="4"/>
  <c r="M683" i="4"/>
  <c r="N683" i="4"/>
  <c r="M684" i="4"/>
  <c r="N684" i="4"/>
  <c r="M685" i="4"/>
  <c r="N685" i="4"/>
  <c r="M686" i="4"/>
  <c r="N686" i="4"/>
  <c r="M687" i="4"/>
  <c r="N687" i="4"/>
  <c r="M688" i="4"/>
  <c r="N688" i="4"/>
  <c r="M689" i="4"/>
  <c r="N689" i="4"/>
  <c r="M690" i="4"/>
  <c r="N690" i="4"/>
  <c r="M691" i="4"/>
  <c r="N691" i="4"/>
  <c r="M692" i="4"/>
  <c r="N692" i="4"/>
  <c r="M693" i="4"/>
  <c r="N693" i="4"/>
  <c r="M694" i="4"/>
  <c r="N694" i="4"/>
  <c r="M695" i="4"/>
  <c r="N695" i="4"/>
  <c r="M696" i="4"/>
  <c r="N696" i="4"/>
  <c r="M697" i="4"/>
  <c r="N697" i="4"/>
  <c r="M698" i="4"/>
  <c r="N698" i="4"/>
  <c r="M699" i="4"/>
  <c r="N699" i="4"/>
  <c r="M700" i="4"/>
  <c r="N700" i="4"/>
  <c r="M701" i="4"/>
  <c r="N701" i="4"/>
  <c r="M702" i="4"/>
  <c r="N702" i="4"/>
  <c r="M703" i="4"/>
  <c r="N703" i="4"/>
  <c r="M704" i="4"/>
  <c r="N704" i="4"/>
  <c r="M705" i="4"/>
  <c r="N705" i="4"/>
  <c r="M706" i="4"/>
  <c r="N706" i="4"/>
  <c r="M707" i="4"/>
  <c r="N707" i="4"/>
  <c r="H707" i="4"/>
  <c r="D707" i="4"/>
  <c r="C707" i="4"/>
  <c r="B707" i="4"/>
  <c r="H706" i="4"/>
  <c r="D706" i="4"/>
  <c r="C706" i="4"/>
  <c r="B706" i="4"/>
  <c r="H705" i="4"/>
  <c r="D705" i="4"/>
  <c r="C705" i="4"/>
  <c r="B705" i="4"/>
  <c r="H704" i="4"/>
  <c r="D704" i="4"/>
  <c r="C704" i="4"/>
  <c r="B704" i="4"/>
  <c r="H703" i="4"/>
  <c r="D703" i="4"/>
  <c r="C703" i="4"/>
  <c r="B703" i="4"/>
  <c r="H702" i="4"/>
  <c r="D702" i="4"/>
  <c r="C702" i="4"/>
  <c r="B702" i="4"/>
  <c r="H701" i="4"/>
  <c r="D701" i="4"/>
  <c r="C701" i="4"/>
  <c r="B701" i="4"/>
  <c r="H700" i="4"/>
  <c r="D700" i="4"/>
  <c r="C700" i="4"/>
  <c r="B700" i="4"/>
  <c r="H699" i="4"/>
  <c r="D699" i="4"/>
  <c r="C699" i="4"/>
  <c r="B699" i="4"/>
  <c r="H698" i="4"/>
  <c r="D698" i="4"/>
  <c r="C698" i="4"/>
  <c r="B698" i="4"/>
  <c r="H697" i="4"/>
  <c r="D697" i="4"/>
  <c r="C697" i="4"/>
  <c r="B697" i="4"/>
  <c r="H696" i="4"/>
  <c r="D696" i="4"/>
  <c r="C696" i="4"/>
  <c r="B696" i="4"/>
  <c r="H695" i="4"/>
  <c r="D695" i="4"/>
  <c r="C695" i="4"/>
  <c r="B695" i="4"/>
  <c r="H694" i="4"/>
  <c r="D694" i="4"/>
  <c r="C694" i="4"/>
  <c r="B694" i="4"/>
  <c r="H693" i="4"/>
  <c r="D693" i="4"/>
  <c r="C693" i="4"/>
  <c r="B693" i="4"/>
  <c r="H692" i="4"/>
  <c r="D692" i="4"/>
  <c r="C692" i="4"/>
  <c r="B692" i="4"/>
  <c r="H691" i="4"/>
  <c r="D691" i="4"/>
  <c r="C691" i="4"/>
  <c r="B691" i="4"/>
  <c r="H690" i="4"/>
  <c r="D690" i="4"/>
  <c r="C690" i="4"/>
  <c r="B690" i="4"/>
  <c r="H689" i="4"/>
  <c r="D689" i="4"/>
  <c r="C689" i="4"/>
  <c r="B689" i="4"/>
  <c r="H688" i="4"/>
  <c r="D688" i="4"/>
  <c r="C688" i="4"/>
  <c r="B688" i="4"/>
  <c r="H687" i="4"/>
  <c r="D687" i="4"/>
  <c r="C687" i="4"/>
  <c r="B687" i="4"/>
  <c r="H686" i="4"/>
  <c r="D686" i="4"/>
  <c r="E686" i="4" s="1"/>
  <c r="C686" i="4"/>
  <c r="B686" i="4"/>
  <c r="H685" i="4"/>
  <c r="D685" i="4"/>
  <c r="C685" i="4"/>
  <c r="B685" i="4"/>
  <c r="H684" i="4"/>
  <c r="D684" i="4"/>
  <c r="C684" i="4"/>
  <c r="B684" i="4"/>
  <c r="H683" i="4"/>
  <c r="D683" i="4"/>
  <c r="C683" i="4"/>
  <c r="B683" i="4"/>
  <c r="H682" i="4"/>
  <c r="D682" i="4"/>
  <c r="C682" i="4"/>
  <c r="B682" i="4"/>
  <c r="H681" i="4"/>
  <c r="D681" i="4"/>
  <c r="C681" i="4"/>
  <c r="B681" i="4"/>
  <c r="H680" i="4"/>
  <c r="D680" i="4"/>
  <c r="C680" i="4"/>
  <c r="B680" i="4"/>
  <c r="H679" i="4"/>
  <c r="D679" i="4"/>
  <c r="C679" i="4"/>
  <c r="B679" i="4"/>
  <c r="H678" i="4"/>
  <c r="D678" i="4"/>
  <c r="E678" i="4" s="1"/>
  <c r="C678" i="4"/>
  <c r="B678" i="4"/>
  <c r="H677" i="4"/>
  <c r="D677" i="4"/>
  <c r="E677" i="4" s="1"/>
  <c r="C677" i="4"/>
  <c r="B677" i="4"/>
  <c r="H676" i="4"/>
  <c r="D676" i="4"/>
  <c r="C676" i="4"/>
  <c r="B676" i="4"/>
  <c r="H675" i="4"/>
  <c r="D675" i="4"/>
  <c r="E675" i="4" s="1"/>
  <c r="C675" i="4"/>
  <c r="B675" i="4"/>
  <c r="H674" i="4"/>
  <c r="D674" i="4"/>
  <c r="E674" i="4" s="1"/>
  <c r="C674" i="4"/>
  <c r="B674" i="4"/>
  <c r="H673" i="4"/>
  <c r="D673" i="4"/>
  <c r="E673" i="4" s="1"/>
  <c r="C673" i="4"/>
  <c r="B673" i="4"/>
  <c r="H672" i="4"/>
  <c r="D672" i="4"/>
  <c r="E672" i="4" s="1"/>
  <c r="C672" i="4"/>
  <c r="B672" i="4"/>
  <c r="H671" i="4"/>
  <c r="D671" i="4"/>
  <c r="E671" i="4" s="1"/>
  <c r="C671" i="4"/>
  <c r="B671" i="4"/>
  <c r="H670" i="4"/>
  <c r="D670" i="4"/>
  <c r="C670" i="4"/>
  <c r="B670" i="4"/>
  <c r="H669" i="4"/>
  <c r="D669" i="4"/>
  <c r="E669" i="4" s="1"/>
  <c r="C669" i="4"/>
  <c r="B669" i="4"/>
  <c r="H668" i="4"/>
  <c r="D668" i="4"/>
  <c r="C668" i="4"/>
  <c r="B668" i="4"/>
  <c r="H667" i="4"/>
  <c r="D667" i="4"/>
  <c r="E667" i="4" s="1"/>
  <c r="C667" i="4"/>
  <c r="B667" i="4"/>
  <c r="H666" i="4"/>
  <c r="D666" i="4"/>
  <c r="C666" i="4"/>
  <c r="B666" i="4"/>
  <c r="H665" i="4"/>
  <c r="D665" i="4"/>
  <c r="E665" i="4" s="1"/>
  <c r="C665" i="4"/>
  <c r="B665" i="4"/>
  <c r="H664" i="4"/>
  <c r="D664" i="4"/>
  <c r="C664" i="4"/>
  <c r="B664" i="4"/>
  <c r="H663" i="4"/>
  <c r="D663" i="4"/>
  <c r="E663" i="4" s="1"/>
  <c r="C663" i="4"/>
  <c r="B663" i="4"/>
  <c r="H662" i="4"/>
  <c r="D662" i="4"/>
  <c r="E662" i="4" s="1"/>
  <c r="C662" i="4"/>
  <c r="B662" i="4"/>
  <c r="H661" i="4"/>
  <c r="D661" i="4"/>
  <c r="E661" i="4" s="1"/>
  <c r="C661" i="4"/>
  <c r="B661" i="4"/>
  <c r="H660" i="4"/>
  <c r="D660" i="4"/>
  <c r="E660" i="4" s="1"/>
  <c r="C660" i="4"/>
  <c r="B660" i="4"/>
  <c r="H659" i="4"/>
  <c r="D659" i="4"/>
  <c r="E659" i="4" s="1"/>
  <c r="C659" i="4"/>
  <c r="B659" i="4"/>
  <c r="H658" i="4"/>
  <c r="D658" i="4"/>
  <c r="E658" i="4" s="1"/>
  <c r="C658" i="4"/>
  <c r="B658" i="4"/>
  <c r="H657" i="4"/>
  <c r="D657" i="4"/>
  <c r="C657" i="4"/>
  <c r="B657" i="4"/>
  <c r="H656" i="4"/>
  <c r="D656" i="4"/>
  <c r="E656" i="4" s="1"/>
  <c r="C656" i="4"/>
  <c r="B656" i="4"/>
  <c r="H655" i="4"/>
  <c r="D655" i="4"/>
  <c r="E655" i="4" s="1"/>
  <c r="C655" i="4"/>
  <c r="B655" i="4"/>
  <c r="H654" i="4"/>
  <c r="E654" i="4"/>
  <c r="D654" i="4"/>
  <c r="C654" i="4"/>
  <c r="B654" i="4"/>
  <c r="H653" i="4"/>
  <c r="D653" i="4"/>
  <c r="C653" i="4"/>
  <c r="B653" i="4"/>
  <c r="H652" i="4"/>
  <c r="D652" i="4"/>
  <c r="C652" i="4"/>
  <c r="B652" i="4"/>
  <c r="H651" i="4"/>
  <c r="D651" i="4"/>
  <c r="C651" i="4"/>
  <c r="B651" i="4"/>
  <c r="H650" i="4"/>
  <c r="D650" i="4"/>
  <c r="E650" i="4" s="1"/>
  <c r="C650" i="4"/>
  <c r="B650" i="4"/>
  <c r="H649" i="4"/>
  <c r="D649" i="4"/>
  <c r="C649" i="4"/>
  <c r="B649" i="4"/>
  <c r="H648" i="4"/>
  <c r="D648" i="4"/>
  <c r="C648" i="4"/>
  <c r="B648" i="4"/>
  <c r="H647" i="4"/>
  <c r="D647" i="4"/>
  <c r="C647" i="4"/>
  <c r="B647" i="4"/>
  <c r="H646" i="4"/>
  <c r="D646" i="4"/>
  <c r="C646" i="4"/>
  <c r="B646" i="4"/>
  <c r="H645" i="4"/>
  <c r="D645" i="4"/>
  <c r="E645" i="4" s="1"/>
  <c r="C645" i="4"/>
  <c r="B645" i="4"/>
  <c r="H644" i="4"/>
  <c r="D644" i="4"/>
  <c r="C644" i="4"/>
  <c r="B644" i="4"/>
  <c r="H643" i="4"/>
  <c r="D643" i="4"/>
  <c r="C643" i="4"/>
  <c r="B643" i="4"/>
  <c r="H642" i="4"/>
  <c r="D642" i="4"/>
  <c r="C642" i="4"/>
  <c r="B642" i="4"/>
  <c r="H641" i="4"/>
  <c r="D641" i="4"/>
  <c r="C641" i="4"/>
  <c r="B641" i="4"/>
  <c r="H640" i="4"/>
  <c r="D640" i="4"/>
  <c r="C640" i="4"/>
  <c r="B640" i="4"/>
  <c r="H639" i="4"/>
  <c r="D639" i="4"/>
  <c r="C639" i="4"/>
  <c r="B639" i="4"/>
  <c r="H638" i="4"/>
  <c r="D638" i="4"/>
  <c r="C638" i="4"/>
  <c r="B638" i="4"/>
  <c r="H637" i="4"/>
  <c r="D637" i="4"/>
  <c r="E637" i="4" s="1"/>
  <c r="C637" i="4"/>
  <c r="B637" i="4"/>
  <c r="H636" i="4"/>
  <c r="D636" i="4"/>
  <c r="C636" i="4"/>
  <c r="B636" i="4"/>
  <c r="H635" i="4"/>
  <c r="D635" i="4"/>
  <c r="C635" i="4"/>
  <c r="B635" i="4"/>
  <c r="H634" i="4"/>
  <c r="D634" i="4"/>
  <c r="E634" i="4" s="1"/>
  <c r="C634" i="4"/>
  <c r="B634" i="4"/>
  <c r="H633" i="4"/>
  <c r="D633" i="4"/>
  <c r="E633" i="4" s="1"/>
  <c r="C633" i="4"/>
  <c r="B633" i="4"/>
  <c r="H632" i="4"/>
  <c r="D632" i="4"/>
  <c r="E632" i="4" s="1"/>
  <c r="C632" i="4"/>
  <c r="B632" i="4"/>
  <c r="H631" i="4"/>
  <c r="D631" i="4"/>
  <c r="C631" i="4"/>
  <c r="B631" i="4"/>
  <c r="H630" i="4"/>
  <c r="D630" i="4"/>
  <c r="C630" i="4"/>
  <c r="B630" i="4"/>
  <c r="E630" i="4" s="1"/>
  <c r="H629" i="4"/>
  <c r="D629" i="4"/>
  <c r="C629" i="4"/>
  <c r="B629" i="4"/>
  <c r="H628" i="4"/>
  <c r="D628" i="4"/>
  <c r="C628" i="4"/>
  <c r="B628" i="4"/>
  <c r="H627" i="4"/>
  <c r="D627" i="4"/>
  <c r="C627" i="4"/>
  <c r="B627" i="4"/>
  <c r="H626" i="4"/>
  <c r="D626" i="4"/>
  <c r="C626" i="4"/>
  <c r="B626" i="4"/>
  <c r="H625" i="4"/>
  <c r="D625" i="4"/>
  <c r="C625" i="4"/>
  <c r="B625" i="4"/>
  <c r="H624" i="4"/>
  <c r="D624" i="4"/>
  <c r="C624" i="4"/>
  <c r="B624" i="4"/>
  <c r="H623" i="4"/>
  <c r="D623" i="4"/>
  <c r="C623" i="4"/>
  <c r="B623" i="4"/>
  <c r="H622" i="4"/>
  <c r="D622" i="4"/>
  <c r="C622" i="4"/>
  <c r="B622" i="4"/>
  <c r="H621" i="4"/>
  <c r="D621" i="4"/>
  <c r="C621" i="4"/>
  <c r="B621" i="4"/>
  <c r="H620" i="4"/>
  <c r="D620" i="4"/>
  <c r="C620" i="4"/>
  <c r="B620" i="4"/>
  <c r="H619" i="4"/>
  <c r="D619" i="4"/>
  <c r="C619" i="4"/>
  <c r="B619" i="4"/>
  <c r="H618" i="4"/>
  <c r="D618" i="4"/>
  <c r="C618" i="4"/>
  <c r="B618" i="4"/>
  <c r="H617" i="4"/>
  <c r="D617" i="4"/>
  <c r="C617" i="4"/>
  <c r="B617" i="4"/>
  <c r="H616" i="4"/>
  <c r="D616" i="4"/>
  <c r="C616" i="4"/>
  <c r="B616" i="4"/>
  <c r="H615" i="4"/>
  <c r="D615" i="4"/>
  <c r="C615" i="4"/>
  <c r="B615" i="4"/>
  <c r="H614" i="4"/>
  <c r="D614" i="4"/>
  <c r="C614" i="4"/>
  <c r="B614" i="4"/>
  <c r="H613" i="4"/>
  <c r="D613" i="4"/>
  <c r="C613" i="4"/>
  <c r="B613" i="4"/>
  <c r="H612" i="4"/>
  <c r="D612" i="4"/>
  <c r="C612" i="4"/>
  <c r="B612" i="4"/>
  <c r="H611" i="4"/>
  <c r="D611" i="4"/>
  <c r="C611" i="4"/>
  <c r="B611" i="4"/>
  <c r="H610" i="4"/>
  <c r="D610" i="4"/>
  <c r="C610" i="4"/>
  <c r="B610" i="4"/>
  <c r="H609" i="4"/>
  <c r="D609" i="4"/>
  <c r="C609" i="4"/>
  <c r="B609" i="4"/>
  <c r="H608" i="4"/>
  <c r="D608" i="4"/>
  <c r="C608" i="4"/>
  <c r="B608" i="4"/>
  <c r="H607" i="4"/>
  <c r="D607" i="4"/>
  <c r="C607" i="4"/>
  <c r="B607" i="4"/>
  <c r="H606" i="4"/>
  <c r="D606" i="4"/>
  <c r="E606" i="4" s="1"/>
  <c r="C606" i="4"/>
  <c r="B606" i="4"/>
  <c r="H605" i="4"/>
  <c r="D605" i="4"/>
  <c r="C605" i="4"/>
  <c r="B605" i="4"/>
  <c r="H604" i="4"/>
  <c r="D604" i="4"/>
  <c r="C604" i="4"/>
  <c r="B604" i="4"/>
  <c r="H603" i="4"/>
  <c r="D603" i="4"/>
  <c r="C603" i="4"/>
  <c r="B603" i="4"/>
  <c r="H602" i="4"/>
  <c r="D602" i="4"/>
  <c r="C602" i="4"/>
  <c r="B602" i="4"/>
  <c r="H601" i="4"/>
  <c r="D601" i="4"/>
  <c r="C601" i="4"/>
  <c r="B601" i="4"/>
  <c r="H600" i="4"/>
  <c r="D600" i="4"/>
  <c r="C600" i="4"/>
  <c r="B600" i="4"/>
  <c r="H599" i="4"/>
  <c r="D599" i="4"/>
  <c r="C599" i="4"/>
  <c r="B599" i="4"/>
  <c r="H598" i="4"/>
  <c r="D598" i="4"/>
  <c r="C598" i="4"/>
  <c r="B598" i="4"/>
  <c r="H597" i="4"/>
  <c r="D597" i="4"/>
  <c r="C597" i="4"/>
  <c r="B597" i="4"/>
  <c r="H596" i="4"/>
  <c r="D596" i="4"/>
  <c r="C596" i="4"/>
  <c r="B596" i="4"/>
  <c r="H595" i="4"/>
  <c r="D595" i="4"/>
  <c r="C595" i="4"/>
  <c r="B595" i="4"/>
  <c r="H594" i="4"/>
  <c r="D594" i="4"/>
  <c r="C594" i="4"/>
  <c r="B594" i="4"/>
  <c r="H593" i="4"/>
  <c r="D593" i="4"/>
  <c r="C593" i="4"/>
  <c r="B593" i="4"/>
  <c r="H592" i="4"/>
  <c r="D592" i="4"/>
  <c r="C592" i="4"/>
  <c r="B592" i="4"/>
  <c r="H591" i="4"/>
  <c r="D591" i="4"/>
  <c r="C591" i="4"/>
  <c r="B591" i="4"/>
  <c r="H590" i="4"/>
  <c r="D590" i="4"/>
  <c r="C590" i="4"/>
  <c r="B590" i="4"/>
  <c r="H589" i="4"/>
  <c r="D589" i="4"/>
  <c r="C589" i="4"/>
  <c r="B589" i="4"/>
  <c r="H588" i="4"/>
  <c r="D588" i="4"/>
  <c r="C588" i="4"/>
  <c r="B588" i="4"/>
  <c r="H587" i="4"/>
  <c r="D587" i="4"/>
  <c r="C587" i="4"/>
  <c r="B587" i="4"/>
  <c r="H586" i="4"/>
  <c r="D586" i="4"/>
  <c r="C586" i="4"/>
  <c r="B586" i="4"/>
  <c r="H585" i="4"/>
  <c r="D585" i="4"/>
  <c r="C585" i="4"/>
  <c r="B585" i="4"/>
  <c r="H584" i="4"/>
  <c r="D584" i="4"/>
  <c r="C584" i="4"/>
  <c r="B584" i="4"/>
  <c r="H583" i="4"/>
  <c r="D583" i="4"/>
  <c r="C583" i="4"/>
  <c r="B583" i="4"/>
  <c r="H582" i="4"/>
  <c r="D582" i="4"/>
  <c r="E582" i="4" s="1"/>
  <c r="C582" i="4"/>
  <c r="B582" i="4"/>
  <c r="H581" i="4"/>
  <c r="D581" i="4"/>
  <c r="C581" i="4"/>
  <c r="B581" i="4"/>
  <c r="H580" i="4"/>
  <c r="D580" i="4"/>
  <c r="C580" i="4"/>
  <c r="B580" i="4"/>
  <c r="H579" i="4"/>
  <c r="D579" i="4"/>
  <c r="C579" i="4"/>
  <c r="B579" i="4"/>
  <c r="H578" i="4"/>
  <c r="D578" i="4"/>
  <c r="C578" i="4"/>
  <c r="B578" i="4"/>
  <c r="H577" i="4"/>
  <c r="D577" i="4"/>
  <c r="C577" i="4"/>
  <c r="B577" i="4"/>
  <c r="H576" i="4"/>
  <c r="D576" i="4"/>
  <c r="C576" i="4"/>
  <c r="B576" i="4"/>
  <c r="H575" i="4"/>
  <c r="D575" i="4"/>
  <c r="C575" i="4"/>
  <c r="B575" i="4"/>
  <c r="H574" i="4"/>
  <c r="D574" i="4"/>
  <c r="E574" i="4" s="1"/>
  <c r="C574" i="4"/>
  <c r="B574" i="4"/>
  <c r="H573" i="4"/>
  <c r="D573" i="4"/>
  <c r="C573" i="4"/>
  <c r="B573" i="4"/>
  <c r="H572" i="4"/>
  <c r="D572" i="4"/>
  <c r="C572" i="4"/>
  <c r="B572" i="4"/>
  <c r="H571" i="4"/>
  <c r="D571" i="4"/>
  <c r="C571" i="4"/>
  <c r="B571" i="4"/>
  <c r="H570" i="4"/>
  <c r="D570" i="4"/>
  <c r="E570" i="4" s="1"/>
  <c r="C570" i="4"/>
  <c r="B570" i="4"/>
  <c r="H569" i="4"/>
  <c r="D569" i="4"/>
  <c r="C569" i="4"/>
  <c r="B569" i="4"/>
  <c r="H568" i="4"/>
  <c r="D568" i="4"/>
  <c r="C568" i="4"/>
  <c r="B568" i="4"/>
  <c r="H567" i="4"/>
  <c r="D567" i="4"/>
  <c r="C567" i="4"/>
  <c r="B567" i="4"/>
  <c r="H566" i="4"/>
  <c r="D566" i="4"/>
  <c r="C566" i="4"/>
  <c r="B566" i="4"/>
  <c r="H565" i="4"/>
  <c r="D565" i="4"/>
  <c r="E565" i="4" s="1"/>
  <c r="C565" i="4"/>
  <c r="B565" i="4"/>
  <c r="H564" i="4"/>
  <c r="D564" i="4"/>
  <c r="C564" i="4"/>
  <c r="B564" i="4"/>
  <c r="H563" i="4"/>
  <c r="D563" i="4"/>
  <c r="C563" i="4"/>
  <c r="B563" i="4"/>
  <c r="H562" i="4"/>
  <c r="D562" i="4"/>
  <c r="C562" i="4"/>
  <c r="B562" i="4"/>
  <c r="H561" i="4"/>
  <c r="D561" i="4"/>
  <c r="C561" i="4"/>
  <c r="B561" i="4"/>
  <c r="H560" i="4"/>
  <c r="D560" i="4"/>
  <c r="C560" i="4"/>
  <c r="B560" i="4"/>
  <c r="H559" i="4"/>
  <c r="D559" i="4"/>
  <c r="C559" i="4"/>
  <c r="B559" i="4"/>
  <c r="H558" i="4"/>
  <c r="D558" i="4"/>
  <c r="E558" i="4" s="1"/>
  <c r="C558" i="4"/>
  <c r="B558" i="4"/>
  <c r="H557" i="4"/>
  <c r="E557" i="4"/>
  <c r="D557" i="4"/>
  <c r="C557" i="4"/>
  <c r="B557" i="4"/>
  <c r="H556" i="4"/>
  <c r="D556" i="4"/>
  <c r="C556" i="4"/>
  <c r="B556" i="4"/>
  <c r="H555" i="4"/>
  <c r="D555" i="4"/>
  <c r="C555" i="4"/>
  <c r="B555" i="4"/>
  <c r="H554" i="4"/>
  <c r="D554" i="4"/>
  <c r="C554" i="4"/>
  <c r="B554" i="4"/>
  <c r="H553" i="4"/>
  <c r="D553" i="4"/>
  <c r="C553" i="4"/>
  <c r="B553" i="4"/>
  <c r="H552" i="4"/>
  <c r="D552" i="4"/>
  <c r="C552" i="4"/>
  <c r="B552" i="4"/>
  <c r="H551" i="4"/>
  <c r="D551" i="4"/>
  <c r="C551" i="4"/>
  <c r="B551" i="4"/>
  <c r="H550" i="4"/>
  <c r="D550" i="4"/>
  <c r="E550" i="4" s="1"/>
  <c r="C550" i="4"/>
  <c r="B550" i="4"/>
  <c r="H549" i="4"/>
  <c r="D549" i="4"/>
  <c r="C549" i="4"/>
  <c r="B549" i="4"/>
  <c r="H548" i="4"/>
  <c r="D548" i="4"/>
  <c r="C548" i="4"/>
  <c r="B548" i="4"/>
  <c r="H547" i="4"/>
  <c r="D547" i="4"/>
  <c r="C547" i="4"/>
  <c r="B547" i="4"/>
  <c r="H546" i="4"/>
  <c r="D546" i="4"/>
  <c r="E546" i="4" s="1"/>
  <c r="C546" i="4"/>
  <c r="B546" i="4"/>
  <c r="H545" i="4"/>
  <c r="D545" i="4"/>
  <c r="C545" i="4"/>
  <c r="B545" i="4"/>
  <c r="H544" i="4"/>
  <c r="D544" i="4"/>
  <c r="C544" i="4"/>
  <c r="B544" i="4"/>
  <c r="H543" i="4"/>
  <c r="D543" i="4"/>
  <c r="C543" i="4"/>
  <c r="B543" i="4"/>
  <c r="H542" i="4"/>
  <c r="D542" i="4"/>
  <c r="C542" i="4"/>
  <c r="B542" i="4"/>
  <c r="H541" i="4"/>
  <c r="D541" i="4"/>
  <c r="E541" i="4" s="1"/>
  <c r="C541" i="4"/>
  <c r="B541" i="4"/>
  <c r="H540" i="4"/>
  <c r="D540" i="4"/>
  <c r="C540" i="4"/>
  <c r="B540" i="4"/>
  <c r="H539" i="4"/>
  <c r="D539" i="4"/>
  <c r="C539" i="4"/>
  <c r="B539" i="4"/>
  <c r="H538" i="4"/>
  <c r="D538" i="4"/>
  <c r="E538" i="4" s="1"/>
  <c r="C538" i="4"/>
  <c r="B538" i="4"/>
  <c r="H537" i="4"/>
  <c r="D537" i="4"/>
  <c r="E537" i="4" s="1"/>
  <c r="C537" i="4"/>
  <c r="B537" i="4"/>
  <c r="H536" i="4"/>
  <c r="D536" i="4"/>
  <c r="E536" i="4" s="1"/>
  <c r="C536" i="4"/>
  <c r="B536" i="4"/>
  <c r="H535" i="4"/>
  <c r="D535" i="4"/>
  <c r="E535" i="4" s="1"/>
  <c r="C535" i="4"/>
  <c r="B535" i="4"/>
  <c r="H534" i="4"/>
  <c r="D534" i="4"/>
  <c r="C534" i="4"/>
  <c r="B534" i="4"/>
  <c r="E534" i="4" s="1"/>
  <c r="H533" i="4"/>
  <c r="D533" i="4"/>
  <c r="C533" i="4"/>
  <c r="B533" i="4"/>
  <c r="H532" i="4"/>
  <c r="D532" i="4"/>
  <c r="C532" i="4"/>
  <c r="B532" i="4"/>
  <c r="H531" i="4"/>
  <c r="D531" i="4"/>
  <c r="C531" i="4"/>
  <c r="B531" i="4"/>
  <c r="H530" i="4"/>
  <c r="D530" i="4"/>
  <c r="C530" i="4"/>
  <c r="B530" i="4"/>
  <c r="H529" i="4"/>
  <c r="D529" i="4"/>
  <c r="C529" i="4"/>
  <c r="B529" i="4"/>
  <c r="H528" i="4"/>
  <c r="D528" i="4"/>
  <c r="C528" i="4"/>
  <c r="B528" i="4"/>
  <c r="H527" i="4"/>
  <c r="D527" i="4"/>
  <c r="C527" i="4"/>
  <c r="B527" i="4"/>
  <c r="H526" i="4"/>
  <c r="D526" i="4"/>
  <c r="C526" i="4"/>
  <c r="B526" i="4"/>
  <c r="H525" i="4"/>
  <c r="D525" i="4"/>
  <c r="C525" i="4"/>
  <c r="B525" i="4"/>
  <c r="H524" i="4"/>
  <c r="D524" i="4"/>
  <c r="C524" i="4"/>
  <c r="B524" i="4"/>
  <c r="H523" i="4"/>
  <c r="D523" i="4"/>
  <c r="C523" i="4"/>
  <c r="B523" i="4"/>
  <c r="H522" i="4"/>
  <c r="D522" i="4"/>
  <c r="C522" i="4"/>
  <c r="B522" i="4"/>
  <c r="H521" i="4"/>
  <c r="D521" i="4"/>
  <c r="C521" i="4"/>
  <c r="B521" i="4"/>
  <c r="H520" i="4"/>
  <c r="D520" i="4"/>
  <c r="C520" i="4"/>
  <c r="B520" i="4"/>
  <c r="H519" i="4"/>
  <c r="D519" i="4"/>
  <c r="C519" i="4"/>
  <c r="B519" i="4"/>
  <c r="H518" i="4"/>
  <c r="D518" i="4"/>
  <c r="C518" i="4"/>
  <c r="B518" i="4"/>
  <c r="H517" i="4"/>
  <c r="D517" i="4"/>
  <c r="C517" i="4"/>
  <c r="B517" i="4"/>
  <c r="H516" i="4"/>
  <c r="D516" i="4"/>
  <c r="C516" i="4"/>
  <c r="B516" i="4"/>
  <c r="H515" i="4"/>
  <c r="D515" i="4"/>
  <c r="C515" i="4"/>
  <c r="B515" i="4"/>
  <c r="H514" i="4"/>
  <c r="D514" i="4"/>
  <c r="C514" i="4"/>
  <c r="B514" i="4"/>
  <c r="H513" i="4"/>
  <c r="D513" i="4"/>
  <c r="C513" i="4"/>
  <c r="B513" i="4"/>
  <c r="H512" i="4"/>
  <c r="D512" i="4"/>
  <c r="C512" i="4"/>
  <c r="B512" i="4"/>
  <c r="H511" i="4"/>
  <c r="D511" i="4"/>
  <c r="C511" i="4"/>
  <c r="B511" i="4"/>
  <c r="H510" i="4"/>
  <c r="D510" i="4"/>
  <c r="C510" i="4"/>
  <c r="B510" i="4"/>
  <c r="H509" i="4"/>
  <c r="D509" i="4"/>
  <c r="E509" i="4" s="1"/>
  <c r="C509" i="4"/>
  <c r="B509" i="4"/>
  <c r="H508" i="4"/>
  <c r="D508" i="4"/>
  <c r="C508" i="4"/>
  <c r="B508" i="4"/>
  <c r="H507" i="4"/>
  <c r="D507" i="4"/>
  <c r="C507" i="4"/>
  <c r="B507" i="4"/>
  <c r="H506" i="4"/>
  <c r="D506" i="4"/>
  <c r="C506" i="4"/>
  <c r="B506" i="4"/>
  <c r="H505" i="4"/>
  <c r="D505" i="4"/>
  <c r="C505" i="4"/>
  <c r="B505" i="4"/>
  <c r="H504" i="4"/>
  <c r="D504" i="4"/>
  <c r="C504" i="4"/>
  <c r="B504" i="4"/>
  <c r="H503" i="4"/>
  <c r="D503" i="4"/>
  <c r="C503" i="4"/>
  <c r="B503" i="4"/>
  <c r="H502" i="4"/>
  <c r="D502" i="4"/>
  <c r="C502" i="4"/>
  <c r="B502" i="4"/>
  <c r="H501" i="4"/>
  <c r="D501" i="4"/>
  <c r="C501" i="4"/>
  <c r="B501" i="4"/>
  <c r="H500" i="4"/>
  <c r="D500" i="4"/>
  <c r="C500" i="4"/>
  <c r="B500" i="4"/>
  <c r="H499" i="4"/>
  <c r="D499" i="4"/>
  <c r="C499" i="4"/>
  <c r="B499" i="4"/>
  <c r="H498" i="4"/>
  <c r="D498" i="4"/>
  <c r="C498" i="4"/>
  <c r="B498" i="4"/>
  <c r="H497" i="4"/>
  <c r="D497" i="4"/>
  <c r="C497" i="4"/>
  <c r="B497" i="4"/>
  <c r="H496" i="4"/>
  <c r="D496" i="4"/>
  <c r="C496" i="4"/>
  <c r="B496" i="4"/>
  <c r="H495" i="4"/>
  <c r="D495" i="4"/>
  <c r="C495" i="4"/>
  <c r="B495" i="4"/>
  <c r="H494" i="4"/>
  <c r="D494" i="4"/>
  <c r="C494" i="4"/>
  <c r="B494" i="4"/>
  <c r="H493" i="4"/>
  <c r="D493" i="4"/>
  <c r="C493" i="4"/>
  <c r="B493" i="4"/>
  <c r="H492" i="4"/>
  <c r="D492" i="4"/>
  <c r="C492" i="4"/>
  <c r="B492" i="4"/>
  <c r="H491" i="4"/>
  <c r="D491" i="4"/>
  <c r="C491" i="4"/>
  <c r="B491" i="4"/>
  <c r="H490" i="4"/>
  <c r="D490" i="4"/>
  <c r="C490" i="4"/>
  <c r="B490" i="4"/>
  <c r="H489" i="4"/>
  <c r="D489" i="4"/>
  <c r="C489" i="4"/>
  <c r="B489" i="4"/>
  <c r="H488" i="4"/>
  <c r="D488" i="4"/>
  <c r="C488" i="4"/>
  <c r="B488" i="4"/>
  <c r="H487" i="4"/>
  <c r="D487" i="4"/>
  <c r="C487" i="4"/>
  <c r="B487" i="4"/>
  <c r="H486" i="4"/>
  <c r="D486" i="4"/>
  <c r="C486" i="4"/>
  <c r="B486" i="4"/>
  <c r="H485" i="4"/>
  <c r="D485" i="4"/>
  <c r="C485" i="4"/>
  <c r="B485" i="4"/>
  <c r="H484" i="4"/>
  <c r="D484" i="4"/>
  <c r="C484" i="4"/>
  <c r="B484" i="4"/>
  <c r="H483" i="4"/>
  <c r="D483" i="4"/>
  <c r="C483" i="4"/>
  <c r="B483" i="4"/>
  <c r="H482" i="4"/>
  <c r="D482" i="4"/>
  <c r="C482" i="4"/>
  <c r="B482" i="4"/>
  <c r="D481" i="4"/>
  <c r="C481" i="4"/>
  <c r="B481" i="4"/>
  <c r="D480" i="4"/>
  <c r="C480" i="4"/>
  <c r="B480" i="4"/>
  <c r="H479" i="4"/>
  <c r="D479" i="4"/>
  <c r="C479" i="4"/>
  <c r="B479" i="4"/>
  <c r="H478" i="4"/>
  <c r="D478" i="4"/>
  <c r="C478" i="4"/>
  <c r="B478" i="4"/>
  <c r="H477" i="4"/>
  <c r="D477" i="4"/>
  <c r="C477" i="4"/>
  <c r="B477" i="4"/>
  <c r="H476" i="4"/>
  <c r="D476" i="4"/>
  <c r="E476" i="4" s="1"/>
  <c r="C476" i="4"/>
  <c r="B476" i="4"/>
  <c r="H475" i="4"/>
  <c r="D475" i="4"/>
  <c r="C475" i="4"/>
  <c r="B475" i="4"/>
  <c r="H474" i="4"/>
  <c r="D474" i="4"/>
  <c r="C474" i="4"/>
  <c r="B474" i="4"/>
  <c r="H473" i="4"/>
  <c r="D473" i="4"/>
  <c r="C473" i="4"/>
  <c r="B473" i="4"/>
  <c r="H472" i="4"/>
  <c r="D472" i="4"/>
  <c r="E472" i="4" s="1"/>
  <c r="C472" i="4"/>
  <c r="B472" i="4"/>
  <c r="H471" i="4"/>
  <c r="D471" i="4"/>
  <c r="C471" i="4"/>
  <c r="B471" i="4"/>
  <c r="H470" i="4"/>
  <c r="D470" i="4"/>
  <c r="C470" i="4"/>
  <c r="B470" i="4"/>
  <c r="H469" i="4"/>
  <c r="D469" i="4"/>
  <c r="C469" i="4"/>
  <c r="B469" i="4"/>
  <c r="H468" i="4"/>
  <c r="D468" i="4"/>
  <c r="E468" i="4" s="1"/>
  <c r="C468" i="4"/>
  <c r="B468" i="4"/>
  <c r="H467" i="4"/>
  <c r="D467" i="4"/>
  <c r="C467" i="4"/>
  <c r="B467" i="4"/>
  <c r="E467" i="4" s="1"/>
  <c r="H466" i="4"/>
  <c r="D466" i="4"/>
  <c r="C466" i="4"/>
  <c r="B466" i="4"/>
  <c r="H465" i="4"/>
  <c r="D465" i="4"/>
  <c r="C465" i="4"/>
  <c r="B465" i="4"/>
  <c r="H464" i="4"/>
  <c r="D464" i="4"/>
  <c r="C464" i="4"/>
  <c r="B464" i="4"/>
  <c r="H463" i="4"/>
  <c r="D463" i="4"/>
  <c r="C463" i="4"/>
  <c r="B463" i="4"/>
  <c r="H462" i="4"/>
  <c r="D462" i="4"/>
  <c r="C462" i="4"/>
  <c r="B462" i="4"/>
  <c r="H461" i="4"/>
  <c r="D461" i="4"/>
  <c r="C461" i="4"/>
  <c r="B461" i="4"/>
  <c r="H460" i="4"/>
  <c r="D460" i="4"/>
  <c r="C460" i="4"/>
  <c r="B460" i="4"/>
  <c r="H459" i="4"/>
  <c r="D459" i="4"/>
  <c r="C459" i="4"/>
  <c r="B459" i="4"/>
  <c r="H458" i="4"/>
  <c r="D458" i="4"/>
  <c r="C458" i="4"/>
  <c r="B458" i="4"/>
  <c r="H457" i="4"/>
  <c r="D457" i="4"/>
  <c r="C457" i="4"/>
  <c r="B457" i="4"/>
  <c r="H456" i="4"/>
  <c r="D456" i="4"/>
  <c r="C456" i="4"/>
  <c r="B456" i="4"/>
  <c r="H455" i="4"/>
  <c r="D455" i="4"/>
  <c r="C455" i="4"/>
  <c r="B455" i="4"/>
  <c r="H454" i="4"/>
  <c r="D454" i="4"/>
  <c r="C454" i="4"/>
  <c r="B454" i="4"/>
  <c r="H453" i="4"/>
  <c r="D453" i="4"/>
  <c r="C453" i="4"/>
  <c r="B453" i="4"/>
  <c r="H452" i="4"/>
  <c r="D452" i="4"/>
  <c r="C452" i="4"/>
  <c r="B452" i="4"/>
  <c r="H451" i="4"/>
  <c r="D451" i="4"/>
  <c r="C451" i="4"/>
  <c r="B451" i="4"/>
  <c r="H450" i="4"/>
  <c r="D450" i="4"/>
  <c r="C450" i="4"/>
  <c r="B450" i="4"/>
  <c r="H449" i="4"/>
  <c r="D449" i="4"/>
  <c r="C449" i="4"/>
  <c r="B449" i="4"/>
  <c r="H448" i="4"/>
  <c r="D448" i="4"/>
  <c r="C448" i="4"/>
  <c r="B448" i="4"/>
  <c r="H447" i="4"/>
  <c r="D447" i="4"/>
  <c r="C447" i="4"/>
  <c r="B447" i="4"/>
  <c r="H446" i="4"/>
  <c r="D446" i="4"/>
  <c r="C446" i="4"/>
  <c r="B446" i="4"/>
  <c r="H445" i="4"/>
  <c r="D445" i="4"/>
  <c r="C445" i="4"/>
  <c r="B445" i="4"/>
  <c r="H444" i="4"/>
  <c r="D444" i="4"/>
  <c r="C444" i="4"/>
  <c r="B444" i="4"/>
  <c r="H443" i="4"/>
  <c r="D443" i="4"/>
  <c r="C443" i="4"/>
  <c r="B443" i="4"/>
  <c r="H442" i="4"/>
  <c r="D442" i="4"/>
  <c r="C442" i="4"/>
  <c r="B442" i="4"/>
  <c r="H441" i="4"/>
  <c r="D441" i="4"/>
  <c r="C441" i="4"/>
  <c r="B441" i="4"/>
  <c r="H440" i="4"/>
  <c r="D440" i="4"/>
  <c r="C440" i="4"/>
  <c r="B440" i="4"/>
  <c r="H439" i="4"/>
  <c r="D439" i="4"/>
  <c r="C439" i="4"/>
  <c r="B439" i="4"/>
  <c r="H438" i="4"/>
  <c r="D438" i="4"/>
  <c r="C438" i="4"/>
  <c r="B438" i="4"/>
  <c r="H437" i="4"/>
  <c r="D437" i="4"/>
  <c r="C437" i="4"/>
  <c r="B437" i="4"/>
  <c r="H436" i="4"/>
  <c r="D436" i="4"/>
  <c r="C436" i="4"/>
  <c r="B436" i="4"/>
  <c r="H435" i="4"/>
  <c r="D435" i="4"/>
  <c r="C435" i="4"/>
  <c r="B435" i="4"/>
  <c r="H434" i="4"/>
  <c r="D434" i="4"/>
  <c r="C434" i="4"/>
  <c r="B434" i="4"/>
  <c r="H433" i="4"/>
  <c r="D433" i="4"/>
  <c r="C433" i="4"/>
  <c r="B433" i="4"/>
  <c r="H432" i="4"/>
  <c r="D432" i="4"/>
  <c r="C432" i="4"/>
  <c r="B432" i="4"/>
  <c r="H431" i="4"/>
  <c r="D431" i="4"/>
  <c r="C431" i="4"/>
  <c r="B431" i="4"/>
  <c r="H430" i="4"/>
  <c r="D430" i="4"/>
  <c r="C430" i="4"/>
  <c r="B430" i="4"/>
  <c r="H429" i="4"/>
  <c r="D429" i="4"/>
  <c r="C429" i="4"/>
  <c r="B429" i="4"/>
  <c r="H428" i="4"/>
  <c r="D428" i="4"/>
  <c r="C428" i="4"/>
  <c r="B428" i="4"/>
  <c r="H427" i="4"/>
  <c r="D427" i="4"/>
  <c r="C427" i="4"/>
  <c r="B427" i="4"/>
  <c r="H426" i="4"/>
  <c r="D426" i="4"/>
  <c r="C426" i="4"/>
  <c r="B426" i="4"/>
  <c r="H425" i="4"/>
  <c r="D425" i="4"/>
  <c r="C425" i="4"/>
  <c r="B425" i="4"/>
  <c r="H424" i="4"/>
  <c r="D424" i="4"/>
  <c r="C424" i="4"/>
  <c r="B424" i="4"/>
  <c r="H423" i="4"/>
  <c r="D423" i="4"/>
  <c r="C423" i="4"/>
  <c r="B423" i="4"/>
  <c r="H422" i="4"/>
  <c r="D422" i="4"/>
  <c r="C422" i="4"/>
  <c r="B422" i="4"/>
  <c r="H421" i="4"/>
  <c r="D421" i="4"/>
  <c r="C421" i="4"/>
  <c r="B421" i="4"/>
  <c r="H420" i="4"/>
  <c r="D420" i="4"/>
  <c r="E420" i="4" s="1"/>
  <c r="C420" i="4"/>
  <c r="B420" i="4"/>
  <c r="H419" i="4"/>
  <c r="D419" i="4"/>
  <c r="C419" i="4"/>
  <c r="B419" i="4"/>
  <c r="H418" i="4"/>
  <c r="D418" i="4"/>
  <c r="C418" i="4"/>
  <c r="B418" i="4"/>
  <c r="H417" i="4"/>
  <c r="D417" i="4"/>
  <c r="C417" i="4"/>
  <c r="B417" i="4"/>
  <c r="H416" i="4"/>
  <c r="D416" i="4"/>
  <c r="C416" i="4"/>
  <c r="B416" i="4"/>
  <c r="H415" i="4"/>
  <c r="D415" i="4"/>
  <c r="C415" i="4"/>
  <c r="B415" i="4"/>
  <c r="H414" i="4"/>
  <c r="D414" i="4"/>
  <c r="C414" i="4"/>
  <c r="B414" i="4"/>
  <c r="H413" i="4"/>
  <c r="D413" i="4"/>
  <c r="C413" i="4"/>
  <c r="B413" i="4"/>
  <c r="H412" i="4"/>
  <c r="D412" i="4"/>
  <c r="C412" i="4"/>
  <c r="B412" i="4"/>
  <c r="H411" i="4"/>
  <c r="D411" i="4"/>
  <c r="C411" i="4"/>
  <c r="B411" i="4"/>
  <c r="H410" i="4"/>
  <c r="D410" i="4"/>
  <c r="C410" i="4"/>
  <c r="B410" i="4"/>
  <c r="H409" i="4"/>
  <c r="D409" i="4"/>
  <c r="C409" i="4"/>
  <c r="B409" i="4"/>
  <c r="H408" i="4"/>
  <c r="D408" i="4"/>
  <c r="C408" i="4"/>
  <c r="B408" i="4"/>
  <c r="H407" i="4"/>
  <c r="D407" i="4"/>
  <c r="C407" i="4"/>
  <c r="B407" i="4"/>
  <c r="H406" i="4"/>
  <c r="D406" i="4"/>
  <c r="C406" i="4"/>
  <c r="B406" i="4"/>
  <c r="H405" i="4"/>
  <c r="D405" i="4"/>
  <c r="C405" i="4"/>
  <c r="B405" i="4"/>
  <c r="H404" i="4"/>
  <c r="D404" i="4"/>
  <c r="C404" i="4"/>
  <c r="B404" i="4"/>
  <c r="H403" i="4"/>
  <c r="D403" i="4"/>
  <c r="C403" i="4"/>
  <c r="B403" i="4"/>
  <c r="H402" i="4"/>
  <c r="D402" i="4"/>
  <c r="C402" i="4"/>
  <c r="B402" i="4"/>
  <c r="H401" i="4"/>
  <c r="D401" i="4"/>
  <c r="C401" i="4"/>
  <c r="B401" i="4"/>
  <c r="H400" i="4"/>
  <c r="D400" i="4"/>
  <c r="C400" i="4"/>
  <c r="B400" i="4"/>
  <c r="H399" i="4"/>
  <c r="D399" i="4"/>
  <c r="C399" i="4"/>
  <c r="B399" i="4"/>
  <c r="H398" i="4"/>
  <c r="D398" i="4"/>
  <c r="C398" i="4"/>
  <c r="B398" i="4"/>
  <c r="H397" i="4"/>
  <c r="D397" i="4"/>
  <c r="C397" i="4"/>
  <c r="B397" i="4"/>
  <c r="H396" i="4"/>
  <c r="D396" i="4"/>
  <c r="C396" i="4"/>
  <c r="B396" i="4"/>
  <c r="H395" i="4"/>
  <c r="D395" i="4"/>
  <c r="C395" i="4"/>
  <c r="B395" i="4"/>
  <c r="H394" i="4"/>
  <c r="D394" i="4"/>
  <c r="C394" i="4"/>
  <c r="B394" i="4"/>
  <c r="H393" i="4"/>
  <c r="D393" i="4"/>
  <c r="C393" i="4"/>
  <c r="B393" i="4"/>
  <c r="H392" i="4"/>
  <c r="D392" i="4"/>
  <c r="C392" i="4"/>
  <c r="B392" i="4"/>
  <c r="H391" i="4"/>
  <c r="D391" i="4"/>
  <c r="C391" i="4"/>
  <c r="B391" i="4"/>
  <c r="H390" i="4"/>
  <c r="D390" i="4"/>
  <c r="C390" i="4"/>
  <c r="B390" i="4"/>
  <c r="H389" i="4"/>
  <c r="D389" i="4"/>
  <c r="C389" i="4"/>
  <c r="B389" i="4"/>
  <c r="H388" i="4"/>
  <c r="D388" i="4"/>
  <c r="C388" i="4"/>
  <c r="B388" i="4"/>
  <c r="H387" i="4"/>
  <c r="D387" i="4"/>
  <c r="C387" i="4"/>
  <c r="B387" i="4"/>
  <c r="H386" i="4"/>
  <c r="D386" i="4"/>
  <c r="C386" i="4"/>
  <c r="B386" i="4"/>
  <c r="H385" i="4"/>
  <c r="D385" i="4"/>
  <c r="C385" i="4"/>
  <c r="B385" i="4"/>
  <c r="H384" i="4"/>
  <c r="D384" i="4"/>
  <c r="C384" i="4"/>
  <c r="B384" i="4"/>
  <c r="H383" i="4"/>
  <c r="D383" i="4"/>
  <c r="C383" i="4"/>
  <c r="B383" i="4"/>
  <c r="H382" i="4"/>
  <c r="D382" i="4"/>
  <c r="C382" i="4"/>
  <c r="B382" i="4"/>
  <c r="H381" i="4"/>
  <c r="D381" i="4"/>
  <c r="C381" i="4"/>
  <c r="B381" i="4"/>
  <c r="H380" i="4"/>
  <c r="D380" i="4"/>
  <c r="C380" i="4"/>
  <c r="B380" i="4"/>
  <c r="H379" i="4"/>
  <c r="D379" i="4"/>
  <c r="C379" i="4"/>
  <c r="B379" i="4"/>
  <c r="H378" i="4"/>
  <c r="D378" i="4"/>
  <c r="C378" i="4"/>
  <c r="B378" i="4"/>
  <c r="H377" i="4"/>
  <c r="D377" i="4"/>
  <c r="C377" i="4"/>
  <c r="B377" i="4"/>
  <c r="H376" i="4"/>
  <c r="D376" i="4"/>
  <c r="C376" i="4"/>
  <c r="B376" i="4"/>
  <c r="H375" i="4"/>
  <c r="D375" i="4"/>
  <c r="C375" i="4"/>
  <c r="B375" i="4"/>
  <c r="H374" i="4"/>
  <c r="D374" i="4"/>
  <c r="C374" i="4"/>
  <c r="B374" i="4"/>
  <c r="H373" i="4"/>
  <c r="D373" i="4"/>
  <c r="C373" i="4"/>
  <c r="B373" i="4"/>
  <c r="H372" i="4"/>
  <c r="D372" i="4"/>
  <c r="E372" i="4" s="1"/>
  <c r="C372" i="4"/>
  <c r="B372" i="4"/>
  <c r="H371" i="4"/>
  <c r="D371" i="4"/>
  <c r="C371" i="4"/>
  <c r="B371" i="4"/>
  <c r="H370" i="4"/>
  <c r="D370" i="4"/>
  <c r="C370" i="4"/>
  <c r="B370" i="4"/>
  <c r="H369" i="4"/>
  <c r="D369" i="4"/>
  <c r="C369" i="4"/>
  <c r="B369" i="4"/>
  <c r="H368" i="4"/>
  <c r="D368" i="4"/>
  <c r="C368" i="4"/>
  <c r="B368" i="4"/>
  <c r="H367" i="4"/>
  <c r="D367" i="4"/>
  <c r="C367" i="4"/>
  <c r="B367" i="4"/>
  <c r="H366" i="4"/>
  <c r="D366" i="4"/>
  <c r="C366" i="4"/>
  <c r="B366" i="4"/>
  <c r="H365" i="4"/>
  <c r="D365" i="4"/>
  <c r="C365" i="4"/>
  <c r="B365" i="4"/>
  <c r="H364" i="4"/>
  <c r="D364" i="4"/>
  <c r="C364" i="4"/>
  <c r="B364" i="4"/>
  <c r="H363" i="4"/>
  <c r="D363" i="4"/>
  <c r="C363" i="4"/>
  <c r="B363" i="4"/>
  <c r="H362" i="4"/>
  <c r="D362" i="4"/>
  <c r="C362" i="4"/>
  <c r="B362" i="4"/>
  <c r="H361" i="4"/>
  <c r="D361" i="4"/>
  <c r="C361" i="4"/>
  <c r="B361" i="4"/>
  <c r="H360" i="4"/>
  <c r="D360" i="4"/>
  <c r="E360" i="4" s="1"/>
  <c r="C360" i="4"/>
  <c r="B360" i="4"/>
  <c r="H359" i="4"/>
  <c r="D359" i="4"/>
  <c r="C359" i="4"/>
  <c r="B359" i="4"/>
  <c r="H358" i="4"/>
  <c r="D358" i="4"/>
  <c r="C358" i="4"/>
  <c r="B358" i="4"/>
  <c r="H357" i="4"/>
  <c r="D357" i="4"/>
  <c r="C357" i="4"/>
  <c r="B357" i="4"/>
  <c r="H356" i="4"/>
  <c r="D356" i="4"/>
  <c r="C356" i="4"/>
  <c r="B356" i="4"/>
  <c r="H355" i="4"/>
  <c r="D355" i="4"/>
  <c r="C355" i="4"/>
  <c r="B355" i="4"/>
  <c r="H354" i="4"/>
  <c r="D354" i="4"/>
  <c r="C354" i="4"/>
  <c r="B354" i="4"/>
  <c r="H353" i="4"/>
  <c r="D353" i="4"/>
  <c r="C353" i="4"/>
  <c r="B353" i="4"/>
  <c r="H352" i="4"/>
  <c r="D352" i="4"/>
  <c r="C352" i="4"/>
  <c r="B352" i="4"/>
  <c r="H351" i="4"/>
  <c r="D351" i="4"/>
  <c r="C351" i="4"/>
  <c r="B351" i="4"/>
  <c r="H350" i="4"/>
  <c r="D350" i="4"/>
  <c r="C350" i="4"/>
  <c r="B350" i="4"/>
  <c r="H349" i="4"/>
  <c r="D349" i="4"/>
  <c r="C349" i="4"/>
  <c r="B349" i="4"/>
  <c r="H348" i="4"/>
  <c r="D348" i="4"/>
  <c r="C348" i="4"/>
  <c r="B348" i="4"/>
  <c r="H347" i="4"/>
  <c r="D347" i="4"/>
  <c r="C347" i="4"/>
  <c r="B347" i="4"/>
  <c r="H346" i="4"/>
  <c r="D346" i="4"/>
  <c r="C346" i="4"/>
  <c r="B346" i="4"/>
  <c r="H345" i="4"/>
  <c r="D345" i="4"/>
  <c r="C345" i="4"/>
  <c r="B345" i="4"/>
  <c r="H344" i="4"/>
  <c r="D344" i="4"/>
  <c r="C344" i="4"/>
  <c r="B344" i="4"/>
  <c r="H343" i="4"/>
  <c r="D343" i="4"/>
  <c r="C343" i="4"/>
  <c r="B343" i="4"/>
  <c r="H342" i="4"/>
  <c r="D342" i="4"/>
  <c r="C342" i="4"/>
  <c r="B342" i="4"/>
  <c r="H341" i="4"/>
  <c r="D341" i="4"/>
  <c r="C341" i="4"/>
  <c r="B341" i="4"/>
  <c r="H340" i="4"/>
  <c r="D340" i="4"/>
  <c r="C340" i="4"/>
  <c r="B340" i="4"/>
  <c r="H339" i="4"/>
  <c r="D339" i="4"/>
  <c r="C339" i="4"/>
  <c r="B339" i="4"/>
  <c r="H338" i="4"/>
  <c r="D338" i="4"/>
  <c r="C338" i="4"/>
  <c r="B338" i="4"/>
  <c r="H337" i="4"/>
  <c r="D337" i="4"/>
  <c r="C337" i="4"/>
  <c r="B337" i="4"/>
  <c r="H336" i="4"/>
  <c r="D336" i="4"/>
  <c r="C336" i="4"/>
  <c r="B336" i="4"/>
  <c r="H335" i="4"/>
  <c r="D335" i="4"/>
  <c r="C335" i="4"/>
  <c r="B335" i="4"/>
  <c r="H334" i="4"/>
  <c r="D334" i="4"/>
  <c r="C334" i="4"/>
  <c r="B334" i="4"/>
  <c r="H333" i="4"/>
  <c r="D333" i="4"/>
  <c r="C333" i="4"/>
  <c r="B333" i="4"/>
  <c r="H332" i="4"/>
  <c r="D332" i="4"/>
  <c r="E332" i="4" s="1"/>
  <c r="C332" i="4"/>
  <c r="B332" i="4"/>
  <c r="H331" i="4"/>
  <c r="D331" i="4"/>
  <c r="C331" i="4"/>
  <c r="B331" i="4"/>
  <c r="H330" i="4"/>
  <c r="D330" i="4"/>
  <c r="C330" i="4"/>
  <c r="B330" i="4"/>
  <c r="H329" i="4"/>
  <c r="D329" i="4"/>
  <c r="C329" i="4"/>
  <c r="B329" i="4"/>
  <c r="H328" i="4"/>
  <c r="D328" i="4"/>
  <c r="E328" i="4" s="1"/>
  <c r="C328" i="4"/>
  <c r="B328" i="4"/>
  <c r="H327" i="4"/>
  <c r="D327" i="4"/>
  <c r="C327" i="4"/>
  <c r="B327" i="4"/>
  <c r="H326" i="4"/>
  <c r="D326" i="4"/>
  <c r="E326" i="4" s="1"/>
  <c r="C326" i="4"/>
  <c r="B326" i="4"/>
  <c r="H325" i="4"/>
  <c r="D325" i="4"/>
  <c r="C325" i="4"/>
  <c r="B325" i="4"/>
  <c r="H324" i="4"/>
  <c r="E324" i="4"/>
  <c r="D324" i="4"/>
  <c r="C324" i="4"/>
  <c r="B324" i="4"/>
  <c r="H323" i="4"/>
  <c r="D323" i="4"/>
  <c r="C323" i="4"/>
  <c r="B323" i="4"/>
  <c r="H322" i="4"/>
  <c r="D322" i="4"/>
  <c r="C322" i="4"/>
  <c r="B322" i="4"/>
  <c r="H321" i="4"/>
  <c r="D321" i="4"/>
  <c r="C321" i="4"/>
  <c r="B321" i="4"/>
  <c r="H320" i="4"/>
  <c r="D320" i="4"/>
  <c r="C320" i="4"/>
  <c r="B320" i="4"/>
  <c r="H319" i="4"/>
  <c r="D319" i="4"/>
  <c r="C319" i="4"/>
  <c r="B319" i="4"/>
  <c r="H318" i="4"/>
  <c r="D318" i="4"/>
  <c r="C318" i="4"/>
  <c r="B318" i="4"/>
  <c r="H317" i="4"/>
  <c r="D317" i="4"/>
  <c r="C317" i="4"/>
  <c r="B317" i="4"/>
  <c r="H316" i="4"/>
  <c r="D316" i="4"/>
  <c r="C316" i="4"/>
  <c r="B316" i="4"/>
  <c r="H315" i="4"/>
  <c r="D315" i="4"/>
  <c r="C315" i="4"/>
  <c r="B315" i="4"/>
  <c r="H314" i="4"/>
  <c r="D314" i="4"/>
  <c r="C314" i="4"/>
  <c r="B314" i="4"/>
  <c r="H313" i="4"/>
  <c r="D313" i="4"/>
  <c r="C313" i="4"/>
  <c r="B313" i="4"/>
  <c r="H312" i="4"/>
  <c r="D312" i="4"/>
  <c r="E312" i="4" s="1"/>
  <c r="C312" i="4"/>
  <c r="B312" i="4"/>
  <c r="H311" i="4"/>
  <c r="D311" i="4"/>
  <c r="C311" i="4"/>
  <c r="B311" i="4"/>
  <c r="H310" i="4"/>
  <c r="D310" i="4"/>
  <c r="C310" i="4"/>
  <c r="B310" i="4"/>
  <c r="H309" i="4"/>
  <c r="D309" i="4"/>
  <c r="C309" i="4"/>
  <c r="B309" i="4"/>
  <c r="H308" i="4"/>
  <c r="D308" i="4"/>
  <c r="C308" i="4"/>
  <c r="B308" i="4"/>
  <c r="H307" i="4"/>
  <c r="D307" i="4"/>
  <c r="C307" i="4"/>
  <c r="B307" i="4"/>
  <c r="H306" i="4"/>
  <c r="D306" i="4"/>
  <c r="C306" i="4"/>
  <c r="B306" i="4"/>
  <c r="H305" i="4"/>
  <c r="D305" i="4"/>
  <c r="C305" i="4"/>
  <c r="B305" i="4"/>
  <c r="H304" i="4"/>
  <c r="D304" i="4"/>
  <c r="C304" i="4"/>
  <c r="B304" i="4"/>
  <c r="H303" i="4"/>
  <c r="D303" i="4"/>
  <c r="C303" i="4"/>
  <c r="B303" i="4"/>
  <c r="H302" i="4"/>
  <c r="D302" i="4"/>
  <c r="C302" i="4"/>
  <c r="B302" i="4"/>
  <c r="H301" i="4"/>
  <c r="D301" i="4"/>
  <c r="C301" i="4"/>
  <c r="B301" i="4"/>
  <c r="H300" i="4"/>
  <c r="D300" i="4"/>
  <c r="C300" i="4"/>
  <c r="B300" i="4"/>
  <c r="H299" i="4"/>
  <c r="D299" i="4"/>
  <c r="C299" i="4"/>
  <c r="B299" i="4"/>
  <c r="H298" i="4"/>
  <c r="D298" i="4"/>
  <c r="C298" i="4"/>
  <c r="B298" i="4"/>
  <c r="H297" i="4"/>
  <c r="D297" i="4"/>
  <c r="C297" i="4"/>
  <c r="B297" i="4"/>
  <c r="H296" i="4"/>
  <c r="D296" i="4"/>
  <c r="C296" i="4"/>
  <c r="B296" i="4"/>
  <c r="H295" i="4"/>
  <c r="D295" i="4"/>
  <c r="C295" i="4"/>
  <c r="B295" i="4"/>
  <c r="H294" i="4"/>
  <c r="D294" i="4"/>
  <c r="C294" i="4"/>
  <c r="B294" i="4"/>
  <c r="H293" i="4"/>
  <c r="D293" i="4"/>
  <c r="C293" i="4"/>
  <c r="B293" i="4"/>
  <c r="H292" i="4"/>
  <c r="D292" i="4"/>
  <c r="C292" i="4"/>
  <c r="B292" i="4"/>
  <c r="H291" i="4"/>
  <c r="D291" i="4"/>
  <c r="C291" i="4"/>
  <c r="B291" i="4"/>
  <c r="H290" i="4"/>
  <c r="D290" i="4"/>
  <c r="C290" i="4"/>
  <c r="B290" i="4"/>
  <c r="H289" i="4"/>
  <c r="D289" i="4"/>
  <c r="C289" i="4"/>
  <c r="B289" i="4"/>
  <c r="H288" i="4"/>
  <c r="D288" i="4"/>
  <c r="E288" i="4" s="1"/>
  <c r="C288" i="4"/>
  <c r="B288" i="4"/>
  <c r="H287" i="4"/>
  <c r="D287" i="4"/>
  <c r="C287" i="4"/>
  <c r="B287" i="4"/>
  <c r="H286" i="4"/>
  <c r="D286" i="4"/>
  <c r="C286" i="4"/>
  <c r="B286" i="4"/>
  <c r="H285" i="4"/>
  <c r="D285" i="4"/>
  <c r="C285" i="4"/>
  <c r="B285" i="4"/>
  <c r="H284" i="4"/>
  <c r="D284" i="4"/>
  <c r="E284" i="4" s="1"/>
  <c r="C284" i="4"/>
  <c r="B284" i="4"/>
  <c r="H283" i="4"/>
  <c r="D283" i="4"/>
  <c r="E283" i="4" s="1"/>
  <c r="C283" i="4"/>
  <c r="B283" i="4"/>
  <c r="H282" i="4"/>
  <c r="D282" i="4"/>
  <c r="C282" i="4"/>
  <c r="B282" i="4"/>
  <c r="H281" i="4"/>
  <c r="D281" i="4"/>
  <c r="C281" i="4"/>
  <c r="B281" i="4"/>
  <c r="H280" i="4"/>
  <c r="D280" i="4"/>
  <c r="E280" i="4" s="1"/>
  <c r="C280" i="4"/>
  <c r="B280" i="4"/>
  <c r="H279" i="4"/>
  <c r="D279" i="4"/>
  <c r="C279" i="4"/>
  <c r="B279" i="4"/>
  <c r="H278" i="4"/>
  <c r="D278" i="4"/>
  <c r="E278" i="4" s="1"/>
  <c r="C278" i="4"/>
  <c r="B278" i="4"/>
  <c r="H277" i="4"/>
  <c r="D277" i="4"/>
  <c r="E277" i="4" s="1"/>
  <c r="C277" i="4"/>
  <c r="B277" i="4"/>
  <c r="H276" i="4"/>
  <c r="E276" i="4"/>
  <c r="D276" i="4"/>
  <c r="C276" i="4"/>
  <c r="B276" i="4"/>
  <c r="H275" i="4"/>
  <c r="D275" i="4"/>
  <c r="C275" i="4"/>
  <c r="B275" i="4"/>
  <c r="H274" i="4"/>
  <c r="D274" i="4"/>
  <c r="C274" i="4"/>
  <c r="B274" i="4"/>
  <c r="H273" i="4"/>
  <c r="D273" i="4"/>
  <c r="C273" i="4"/>
  <c r="B273" i="4"/>
  <c r="H272" i="4"/>
  <c r="D272" i="4"/>
  <c r="C272" i="4"/>
  <c r="B272" i="4"/>
  <c r="H271" i="4"/>
  <c r="D271" i="4"/>
  <c r="C271" i="4"/>
  <c r="B271" i="4"/>
  <c r="H270" i="4"/>
  <c r="D270" i="4"/>
  <c r="C270" i="4"/>
  <c r="B270" i="4"/>
  <c r="H269" i="4"/>
  <c r="D269" i="4"/>
  <c r="C269" i="4"/>
  <c r="B269" i="4"/>
  <c r="H268" i="4"/>
  <c r="D268" i="4"/>
  <c r="C268" i="4"/>
  <c r="B268" i="4"/>
  <c r="H267" i="4"/>
  <c r="D267" i="4"/>
  <c r="C267" i="4"/>
  <c r="B267" i="4"/>
  <c r="H266" i="4"/>
  <c r="D266" i="4"/>
  <c r="C266" i="4"/>
  <c r="B266" i="4"/>
  <c r="H265" i="4"/>
  <c r="D265" i="4"/>
  <c r="C265" i="4"/>
  <c r="B265" i="4"/>
  <c r="H264" i="4"/>
  <c r="D264" i="4"/>
  <c r="C264" i="4"/>
  <c r="B264" i="4"/>
  <c r="H263" i="4"/>
  <c r="D263" i="4"/>
  <c r="C263" i="4"/>
  <c r="B263" i="4"/>
  <c r="H262" i="4"/>
  <c r="D262" i="4"/>
  <c r="C262" i="4"/>
  <c r="B262" i="4"/>
  <c r="H261" i="4"/>
  <c r="D261" i="4"/>
  <c r="C261" i="4"/>
  <c r="B261" i="4"/>
  <c r="H260" i="4"/>
  <c r="D260" i="4"/>
  <c r="C260" i="4"/>
  <c r="B260" i="4"/>
  <c r="H259" i="4"/>
  <c r="D259" i="4"/>
  <c r="C259" i="4"/>
  <c r="B259" i="4"/>
  <c r="H258" i="4"/>
  <c r="D258" i="4"/>
  <c r="C258" i="4"/>
  <c r="B258" i="4"/>
  <c r="H257" i="4"/>
  <c r="D257" i="4"/>
  <c r="C257" i="4"/>
  <c r="B257" i="4"/>
  <c r="H256" i="4"/>
  <c r="D256" i="4"/>
  <c r="C256" i="4"/>
  <c r="B256" i="4"/>
  <c r="H255" i="4"/>
  <c r="D255" i="4"/>
  <c r="C255" i="4"/>
  <c r="B255" i="4"/>
  <c r="H254" i="4"/>
  <c r="D254" i="4"/>
  <c r="C254" i="4"/>
  <c r="B254" i="4"/>
  <c r="H253" i="4"/>
  <c r="D253" i="4"/>
  <c r="C253" i="4"/>
  <c r="B253" i="4"/>
  <c r="H252" i="4"/>
  <c r="D252" i="4"/>
  <c r="C252" i="4"/>
  <c r="B252" i="4"/>
  <c r="H251" i="4"/>
  <c r="D251" i="4"/>
  <c r="C251" i="4"/>
  <c r="B251" i="4"/>
  <c r="H250" i="4"/>
  <c r="D250" i="4"/>
  <c r="C250" i="4"/>
  <c r="B250" i="4"/>
  <c r="H249" i="4"/>
  <c r="D249" i="4"/>
  <c r="C249" i="4"/>
  <c r="B249" i="4"/>
  <c r="H248" i="4"/>
  <c r="D248" i="4"/>
  <c r="C248" i="4"/>
  <c r="B248" i="4"/>
  <c r="H247" i="4"/>
  <c r="D247" i="4"/>
  <c r="C247" i="4"/>
  <c r="B247" i="4"/>
  <c r="H246" i="4"/>
  <c r="D246" i="4"/>
  <c r="C246" i="4"/>
  <c r="B246" i="4"/>
  <c r="H245" i="4"/>
  <c r="D245" i="4"/>
  <c r="C245" i="4"/>
  <c r="B245" i="4"/>
  <c r="H244" i="4"/>
  <c r="D244" i="4"/>
  <c r="C244" i="4"/>
  <c r="B244" i="4"/>
  <c r="H243" i="4"/>
  <c r="D243" i="4"/>
  <c r="C243" i="4"/>
  <c r="B243" i="4"/>
  <c r="H242" i="4"/>
  <c r="D242" i="4"/>
  <c r="C242" i="4"/>
  <c r="B242" i="4"/>
  <c r="H241" i="4"/>
  <c r="D241" i="4"/>
  <c r="C241" i="4"/>
  <c r="B241" i="4"/>
  <c r="H240" i="4"/>
  <c r="D240" i="4"/>
  <c r="C240" i="4"/>
  <c r="B240" i="4"/>
  <c r="H239" i="4"/>
  <c r="D239" i="4"/>
  <c r="C239" i="4"/>
  <c r="B239" i="4"/>
  <c r="H238" i="4"/>
  <c r="D238" i="4"/>
  <c r="C238" i="4"/>
  <c r="B238" i="4"/>
  <c r="H237" i="4"/>
  <c r="D237" i="4"/>
  <c r="C237" i="4"/>
  <c r="B237" i="4"/>
  <c r="H236" i="4"/>
  <c r="D236" i="4"/>
  <c r="C236" i="4"/>
  <c r="B236" i="4"/>
  <c r="H235" i="4"/>
  <c r="D235" i="4"/>
  <c r="C235" i="4"/>
  <c r="B235" i="4"/>
  <c r="H234" i="4"/>
  <c r="D234" i="4"/>
  <c r="C234" i="4"/>
  <c r="B234" i="4"/>
  <c r="H233" i="4"/>
  <c r="D233" i="4"/>
  <c r="C233" i="4"/>
  <c r="B233" i="4"/>
  <c r="H232" i="4"/>
  <c r="D232" i="4"/>
  <c r="C232" i="4"/>
  <c r="B232" i="4"/>
  <c r="H231" i="4"/>
  <c r="D231" i="4"/>
  <c r="C231" i="4"/>
  <c r="B231" i="4"/>
  <c r="H230" i="4"/>
  <c r="D230" i="4"/>
  <c r="C230" i="4"/>
  <c r="B230" i="4"/>
  <c r="H229" i="4"/>
  <c r="D229" i="4"/>
  <c r="C229" i="4"/>
  <c r="B229" i="4"/>
  <c r="H228" i="4"/>
  <c r="D228" i="4"/>
  <c r="C228" i="4"/>
  <c r="B228" i="4"/>
  <c r="H227" i="4"/>
  <c r="D227" i="4"/>
  <c r="E227" i="4" s="1"/>
  <c r="C227" i="4"/>
  <c r="B227" i="4"/>
  <c r="H226" i="4"/>
  <c r="D226" i="4"/>
  <c r="C226" i="4"/>
  <c r="B226" i="4"/>
  <c r="H225" i="4"/>
  <c r="D225" i="4"/>
  <c r="C225" i="4"/>
  <c r="B225" i="4"/>
  <c r="H224" i="4"/>
  <c r="D224" i="4"/>
  <c r="C224" i="4"/>
  <c r="B224" i="4"/>
  <c r="H223" i="4"/>
  <c r="D223" i="4"/>
  <c r="C223" i="4"/>
  <c r="B223" i="4"/>
  <c r="H222" i="4"/>
  <c r="D222" i="4"/>
  <c r="C222" i="4"/>
  <c r="B222" i="4"/>
  <c r="H221" i="4"/>
  <c r="D221" i="4"/>
  <c r="C221" i="4"/>
  <c r="B221" i="4"/>
  <c r="H220" i="4"/>
  <c r="D220" i="4"/>
  <c r="C220" i="4"/>
  <c r="B220" i="4"/>
  <c r="H219" i="4"/>
  <c r="D219" i="4"/>
  <c r="C219" i="4"/>
  <c r="B219" i="4"/>
  <c r="H218" i="4"/>
  <c r="D218" i="4"/>
  <c r="C218" i="4"/>
  <c r="B218" i="4"/>
  <c r="H217" i="4"/>
  <c r="D217" i="4"/>
  <c r="C217" i="4"/>
  <c r="B217" i="4"/>
  <c r="H216" i="4"/>
  <c r="D216" i="4"/>
  <c r="C216" i="4"/>
  <c r="B216" i="4"/>
  <c r="H215" i="4"/>
  <c r="D215" i="4"/>
  <c r="C215" i="4"/>
  <c r="B215" i="4"/>
  <c r="H214" i="4"/>
  <c r="D214" i="4"/>
  <c r="C214" i="4"/>
  <c r="B214" i="4"/>
  <c r="H213" i="4"/>
  <c r="D213" i="4"/>
  <c r="C213" i="4"/>
  <c r="B213" i="4"/>
  <c r="H212" i="4"/>
  <c r="D212" i="4"/>
  <c r="C212" i="4"/>
  <c r="B212" i="4"/>
  <c r="H211" i="4"/>
  <c r="D211" i="4"/>
  <c r="C211" i="4"/>
  <c r="B211" i="4"/>
  <c r="H210" i="4"/>
  <c r="D210" i="4"/>
  <c r="C210" i="4"/>
  <c r="B210" i="4"/>
  <c r="H209" i="4"/>
  <c r="D209" i="4"/>
  <c r="C209" i="4"/>
  <c r="B209" i="4"/>
  <c r="H208" i="4"/>
  <c r="D208" i="4"/>
  <c r="C208" i="4"/>
  <c r="B208" i="4"/>
  <c r="H207" i="4"/>
  <c r="D207" i="4"/>
  <c r="C207" i="4"/>
  <c r="B207" i="4"/>
  <c r="H206" i="4"/>
  <c r="D206" i="4"/>
  <c r="C206" i="4"/>
  <c r="B206" i="4"/>
  <c r="H205" i="4"/>
  <c r="D205" i="4"/>
  <c r="C205" i="4"/>
  <c r="B205" i="4"/>
  <c r="H204" i="4"/>
  <c r="D204" i="4"/>
  <c r="C204" i="4"/>
  <c r="B204" i="4"/>
  <c r="H203" i="4"/>
  <c r="D203" i="4"/>
  <c r="C203" i="4"/>
  <c r="B203" i="4"/>
  <c r="H202" i="4"/>
  <c r="D202" i="4"/>
  <c r="C202" i="4"/>
  <c r="B202" i="4"/>
  <c r="H201" i="4"/>
  <c r="D201" i="4"/>
  <c r="C201" i="4"/>
  <c r="B201" i="4"/>
  <c r="H200" i="4"/>
  <c r="D200" i="4"/>
  <c r="C200" i="4"/>
  <c r="B200" i="4"/>
  <c r="H199" i="4"/>
  <c r="D199" i="4"/>
  <c r="C199" i="4"/>
  <c r="B199" i="4"/>
  <c r="H198" i="4"/>
  <c r="D198" i="4"/>
  <c r="C198" i="4"/>
  <c r="B198" i="4"/>
  <c r="H197" i="4"/>
  <c r="D197" i="4"/>
  <c r="C197" i="4"/>
  <c r="B197" i="4"/>
  <c r="H196" i="4"/>
  <c r="D196" i="4"/>
  <c r="C196" i="4"/>
  <c r="B196" i="4"/>
  <c r="H195" i="4"/>
  <c r="D195" i="4"/>
  <c r="C195" i="4"/>
  <c r="B195" i="4"/>
  <c r="H194" i="4"/>
  <c r="D194" i="4"/>
  <c r="C194" i="4"/>
  <c r="B194" i="4"/>
  <c r="H193" i="4"/>
  <c r="D193" i="4"/>
  <c r="C193" i="4"/>
  <c r="B193" i="4"/>
  <c r="H192" i="4"/>
  <c r="D192" i="4"/>
  <c r="C192" i="4"/>
  <c r="B192" i="4"/>
  <c r="H191" i="4"/>
  <c r="D191" i="4"/>
  <c r="C191" i="4"/>
  <c r="B191" i="4"/>
  <c r="H190" i="4"/>
  <c r="D190" i="4"/>
  <c r="C190" i="4"/>
  <c r="B190" i="4"/>
  <c r="H189" i="4"/>
  <c r="D189" i="4"/>
  <c r="C189" i="4"/>
  <c r="B189" i="4"/>
  <c r="H188" i="4"/>
  <c r="D188" i="4"/>
  <c r="C188" i="4"/>
  <c r="B188" i="4"/>
  <c r="H187" i="4"/>
  <c r="D187" i="4"/>
  <c r="E187" i="4" s="1"/>
  <c r="C187" i="4"/>
  <c r="B187" i="4"/>
  <c r="H186" i="4"/>
  <c r="D186" i="4"/>
  <c r="C186" i="4"/>
  <c r="B186" i="4"/>
  <c r="H185" i="4"/>
  <c r="D185" i="4"/>
  <c r="C185" i="4"/>
  <c r="B185" i="4"/>
  <c r="H184" i="4"/>
  <c r="D184" i="4"/>
  <c r="C184" i="4"/>
  <c r="B184" i="4"/>
  <c r="H183" i="4"/>
  <c r="D183" i="4"/>
  <c r="C183" i="4"/>
  <c r="B183" i="4"/>
  <c r="H182" i="4"/>
  <c r="D182" i="4"/>
  <c r="C182" i="4"/>
  <c r="B182" i="4"/>
  <c r="H181" i="4"/>
  <c r="D181" i="4"/>
  <c r="C181" i="4"/>
  <c r="B181" i="4"/>
  <c r="H180" i="4"/>
  <c r="D180" i="4"/>
  <c r="C180" i="4"/>
  <c r="B180" i="4"/>
  <c r="H179" i="4"/>
  <c r="D179" i="4"/>
  <c r="E179" i="4" s="1"/>
  <c r="C179" i="4"/>
  <c r="B179" i="4"/>
  <c r="H178" i="4"/>
  <c r="D178" i="4"/>
  <c r="C178" i="4"/>
  <c r="B178" i="4"/>
  <c r="H177" i="4"/>
  <c r="D177" i="4"/>
  <c r="E177" i="4" s="1"/>
  <c r="C177" i="4"/>
  <c r="B177" i="4"/>
  <c r="H176" i="4"/>
  <c r="D176" i="4"/>
  <c r="C176" i="4"/>
  <c r="B176" i="4"/>
  <c r="H175" i="4"/>
  <c r="D175" i="4"/>
  <c r="E175" i="4" s="1"/>
  <c r="C175" i="4"/>
  <c r="B175" i="4"/>
  <c r="H174" i="4"/>
  <c r="D174" i="4"/>
  <c r="C174" i="4"/>
  <c r="B174" i="4"/>
  <c r="H173" i="4"/>
  <c r="D173" i="4"/>
  <c r="E173" i="4" s="1"/>
  <c r="C173" i="4"/>
  <c r="B173" i="4"/>
  <c r="H172" i="4"/>
  <c r="D172" i="4"/>
  <c r="E172" i="4" s="1"/>
  <c r="C172" i="4"/>
  <c r="B172" i="4"/>
  <c r="H171" i="4"/>
  <c r="D171" i="4"/>
  <c r="C171" i="4"/>
  <c r="B171" i="4"/>
  <c r="H170" i="4"/>
  <c r="D170" i="4"/>
  <c r="C170" i="4"/>
  <c r="B170" i="4"/>
  <c r="H169" i="4"/>
  <c r="D169" i="4"/>
  <c r="C169" i="4"/>
  <c r="B169" i="4"/>
  <c r="H168" i="4"/>
  <c r="D168" i="4"/>
  <c r="C168" i="4"/>
  <c r="B168" i="4"/>
  <c r="H167" i="4"/>
  <c r="D167" i="4"/>
  <c r="C167" i="4"/>
  <c r="B167" i="4"/>
  <c r="H166" i="4"/>
  <c r="D166" i="4"/>
  <c r="C166" i="4"/>
  <c r="B166" i="4"/>
  <c r="H165" i="4"/>
  <c r="D165" i="4"/>
  <c r="C165" i="4"/>
  <c r="B165" i="4"/>
  <c r="H164" i="4"/>
  <c r="D164" i="4"/>
  <c r="C164" i="4"/>
  <c r="B164" i="4"/>
  <c r="H163" i="4"/>
  <c r="D163" i="4"/>
  <c r="E163" i="4" s="1"/>
  <c r="C163" i="4"/>
  <c r="B163" i="4"/>
  <c r="H162" i="4"/>
  <c r="D162" i="4"/>
  <c r="C162" i="4"/>
  <c r="B162" i="4"/>
  <c r="H161" i="4"/>
  <c r="D161" i="4"/>
  <c r="C161" i="4"/>
  <c r="B161" i="4"/>
  <c r="H160" i="4"/>
  <c r="D160" i="4"/>
  <c r="C160" i="4"/>
  <c r="B160" i="4"/>
  <c r="H159" i="4"/>
  <c r="D159" i="4"/>
  <c r="C159" i="4"/>
  <c r="B159" i="4"/>
  <c r="H158" i="4"/>
  <c r="D158" i="4"/>
  <c r="C158" i="4"/>
  <c r="B158" i="4"/>
  <c r="H157" i="4"/>
  <c r="D157" i="4"/>
  <c r="C157" i="4"/>
  <c r="B157" i="4"/>
  <c r="H156" i="4"/>
  <c r="D156" i="4"/>
  <c r="C156" i="4"/>
  <c r="B156" i="4"/>
  <c r="H155" i="4"/>
  <c r="D155" i="4"/>
  <c r="C155" i="4"/>
  <c r="B155" i="4"/>
  <c r="H154" i="4"/>
  <c r="D154" i="4"/>
  <c r="C154" i="4"/>
  <c r="B154" i="4"/>
  <c r="H153" i="4"/>
  <c r="D153" i="4"/>
  <c r="C153" i="4"/>
  <c r="B153" i="4"/>
  <c r="H152" i="4"/>
  <c r="D152" i="4"/>
  <c r="C152" i="4"/>
  <c r="B152" i="4"/>
  <c r="H151" i="4"/>
  <c r="D151" i="4"/>
  <c r="C151" i="4"/>
  <c r="B151" i="4"/>
  <c r="H150" i="4"/>
  <c r="D150" i="4"/>
  <c r="C150" i="4"/>
  <c r="B150" i="4"/>
  <c r="H149" i="4"/>
  <c r="D149" i="4"/>
  <c r="C149" i="4"/>
  <c r="B149" i="4"/>
  <c r="H148" i="4"/>
  <c r="D148" i="4"/>
  <c r="C148" i="4"/>
  <c r="E148" i="4" s="1"/>
  <c r="B148" i="4"/>
  <c r="H147" i="4"/>
  <c r="D147" i="4"/>
  <c r="C147" i="4"/>
  <c r="B147" i="4"/>
  <c r="H146" i="4"/>
  <c r="D146" i="4"/>
  <c r="C146" i="4"/>
  <c r="B146" i="4"/>
  <c r="H145" i="4"/>
  <c r="D145" i="4"/>
  <c r="C145" i="4"/>
  <c r="B145" i="4"/>
  <c r="H144" i="4"/>
  <c r="D144" i="4"/>
  <c r="C144" i="4"/>
  <c r="B144" i="4"/>
  <c r="H143" i="4"/>
  <c r="D143" i="4"/>
  <c r="C143" i="4"/>
  <c r="B143" i="4"/>
  <c r="H142" i="4"/>
  <c r="D142" i="4"/>
  <c r="C142" i="4"/>
  <c r="B142" i="4"/>
  <c r="H141" i="4"/>
  <c r="D141" i="4"/>
  <c r="C141" i="4"/>
  <c r="B141" i="4"/>
  <c r="H140" i="4"/>
  <c r="D140" i="4"/>
  <c r="C140" i="4"/>
  <c r="B140" i="4"/>
  <c r="H139" i="4"/>
  <c r="D139" i="4"/>
  <c r="C139" i="4"/>
  <c r="B139" i="4"/>
  <c r="H138" i="4"/>
  <c r="D138" i="4"/>
  <c r="C138" i="4"/>
  <c r="B138" i="4"/>
  <c r="H137" i="4"/>
  <c r="D137" i="4"/>
  <c r="C137" i="4"/>
  <c r="B137" i="4"/>
  <c r="H136" i="4"/>
  <c r="D136" i="4"/>
  <c r="C136" i="4"/>
  <c r="B136" i="4"/>
  <c r="H135" i="4"/>
  <c r="D135" i="4"/>
  <c r="C135" i="4"/>
  <c r="B135" i="4"/>
  <c r="H134" i="4"/>
  <c r="D134" i="4"/>
  <c r="C134" i="4"/>
  <c r="B134" i="4"/>
  <c r="H133" i="4"/>
  <c r="D133" i="4"/>
  <c r="C133" i="4"/>
  <c r="B133" i="4"/>
  <c r="H132" i="4"/>
  <c r="D132" i="4"/>
  <c r="C132" i="4"/>
  <c r="B132" i="4"/>
  <c r="H131" i="4"/>
  <c r="D131" i="4"/>
  <c r="E131" i="4" s="1"/>
  <c r="C131" i="4"/>
  <c r="B131" i="4"/>
  <c r="H130" i="4"/>
  <c r="D130" i="4"/>
  <c r="C130" i="4"/>
  <c r="B130" i="4"/>
  <c r="H129" i="4"/>
  <c r="D129" i="4"/>
  <c r="C129" i="4"/>
  <c r="B129" i="4"/>
  <c r="H128" i="4"/>
  <c r="D128" i="4"/>
  <c r="C128" i="4"/>
  <c r="B128" i="4"/>
  <c r="H127" i="4"/>
  <c r="D127" i="4"/>
  <c r="C127" i="4"/>
  <c r="B127" i="4"/>
  <c r="H126" i="4"/>
  <c r="D126" i="4"/>
  <c r="C126" i="4"/>
  <c r="B126" i="4"/>
  <c r="H125" i="4"/>
  <c r="D125" i="4"/>
  <c r="C125" i="4"/>
  <c r="B125" i="4"/>
  <c r="H124" i="4"/>
  <c r="D124" i="4"/>
  <c r="C124" i="4"/>
  <c r="B124" i="4"/>
  <c r="H123" i="4"/>
  <c r="E123" i="4"/>
  <c r="D123" i="4"/>
  <c r="C123" i="4"/>
  <c r="B123" i="4"/>
  <c r="H122" i="4"/>
  <c r="D122" i="4"/>
  <c r="C122" i="4"/>
  <c r="B122" i="4"/>
  <c r="H121" i="4"/>
  <c r="D121" i="4"/>
  <c r="C121" i="4"/>
  <c r="B121" i="4"/>
  <c r="H120" i="4"/>
  <c r="D120" i="4"/>
  <c r="C120" i="4"/>
  <c r="B120" i="4"/>
  <c r="H119" i="4"/>
  <c r="D119" i="4"/>
  <c r="C119" i="4"/>
  <c r="B119" i="4"/>
  <c r="H118" i="4"/>
  <c r="D118" i="4"/>
  <c r="C118" i="4"/>
  <c r="B118" i="4"/>
  <c r="H117" i="4"/>
  <c r="D117" i="4"/>
  <c r="C117" i="4"/>
  <c r="B117" i="4"/>
  <c r="H116" i="4"/>
  <c r="D116" i="4"/>
  <c r="C116" i="4"/>
  <c r="B116" i="4"/>
  <c r="H115" i="4"/>
  <c r="D115" i="4"/>
  <c r="C115" i="4"/>
  <c r="B115" i="4"/>
  <c r="H114" i="4"/>
  <c r="D114" i="4"/>
  <c r="C114" i="4"/>
  <c r="B114" i="4"/>
  <c r="H113" i="4"/>
  <c r="D113" i="4"/>
  <c r="C113" i="4"/>
  <c r="B113" i="4"/>
  <c r="H112" i="4"/>
  <c r="D112" i="4"/>
  <c r="C112" i="4"/>
  <c r="B112" i="4"/>
  <c r="H111" i="4"/>
  <c r="D111" i="4"/>
  <c r="C111" i="4"/>
  <c r="B111" i="4"/>
  <c r="H110" i="4"/>
  <c r="D110" i="4"/>
  <c r="C110" i="4"/>
  <c r="B110" i="4"/>
  <c r="H109" i="4"/>
  <c r="D109" i="4"/>
  <c r="C109" i="4"/>
  <c r="B109" i="4"/>
  <c r="H108" i="4"/>
  <c r="D108" i="4"/>
  <c r="C108" i="4"/>
  <c r="B108" i="4"/>
  <c r="H107" i="4"/>
  <c r="D107" i="4"/>
  <c r="C107" i="4"/>
  <c r="B107" i="4"/>
  <c r="H106" i="4"/>
  <c r="D106" i="4"/>
  <c r="C106" i="4"/>
  <c r="B106" i="4"/>
  <c r="H105" i="4"/>
  <c r="D105" i="4"/>
  <c r="C105" i="4"/>
  <c r="B105" i="4"/>
  <c r="H104" i="4"/>
  <c r="D104" i="4"/>
  <c r="C104" i="4"/>
  <c r="B104" i="4"/>
  <c r="H103" i="4"/>
  <c r="D103" i="4"/>
  <c r="C103" i="4"/>
  <c r="B103" i="4"/>
  <c r="H102" i="4"/>
  <c r="D102" i="4"/>
  <c r="C102" i="4"/>
  <c r="B102" i="4"/>
  <c r="H101" i="4"/>
  <c r="D101" i="4"/>
  <c r="C101" i="4"/>
  <c r="B101" i="4"/>
  <c r="H100" i="4"/>
  <c r="D100" i="4"/>
  <c r="C100" i="4"/>
  <c r="B100" i="4"/>
  <c r="H99" i="4"/>
  <c r="D99" i="4"/>
  <c r="E99" i="4" s="1"/>
  <c r="C99" i="4"/>
  <c r="B99" i="4"/>
  <c r="H98" i="4"/>
  <c r="D98" i="4"/>
  <c r="C98" i="4"/>
  <c r="B98" i="4"/>
  <c r="H97" i="4"/>
  <c r="D97" i="4"/>
  <c r="C97" i="4"/>
  <c r="B97" i="4"/>
  <c r="H96" i="4"/>
  <c r="D96" i="4"/>
  <c r="B96" i="4"/>
  <c r="H95" i="4"/>
  <c r="D95" i="4"/>
  <c r="E95" i="4" s="1"/>
  <c r="B95" i="4"/>
  <c r="H94" i="4"/>
  <c r="D94" i="4"/>
  <c r="B94" i="4"/>
  <c r="H93" i="4"/>
  <c r="D93" i="4"/>
  <c r="B93" i="4"/>
  <c r="H92" i="4"/>
  <c r="D92" i="4"/>
  <c r="B92" i="4"/>
  <c r="H91" i="4"/>
  <c r="D91" i="4"/>
  <c r="E91" i="4" s="1"/>
  <c r="B91" i="4"/>
  <c r="H90" i="4"/>
  <c r="D90" i="4"/>
  <c r="E90" i="4" s="1"/>
  <c r="B90" i="4"/>
  <c r="H89" i="4"/>
  <c r="D89" i="4"/>
  <c r="B89" i="4"/>
  <c r="H88" i="4"/>
  <c r="D88" i="4"/>
  <c r="B88" i="4"/>
  <c r="H87" i="4"/>
  <c r="D87" i="4"/>
  <c r="E87" i="4" s="1"/>
  <c r="B87" i="4"/>
  <c r="H86" i="4"/>
  <c r="D86" i="4"/>
  <c r="B86" i="4"/>
  <c r="H85" i="4"/>
  <c r="D85" i="4"/>
  <c r="E85" i="4" s="1"/>
  <c r="B85" i="4"/>
  <c r="H84" i="4"/>
  <c r="D84" i="4"/>
  <c r="B84" i="4"/>
  <c r="H83" i="4"/>
  <c r="D83" i="4"/>
  <c r="B83" i="4"/>
  <c r="E83" i="4" s="1"/>
  <c r="H82" i="4"/>
  <c r="D82" i="4"/>
  <c r="E82" i="4" s="1"/>
  <c r="B82" i="4"/>
  <c r="H81" i="4"/>
  <c r="D81" i="4"/>
  <c r="B81" i="4"/>
  <c r="H80" i="4"/>
  <c r="D80" i="4"/>
  <c r="B80" i="4"/>
  <c r="H79" i="4"/>
  <c r="D79" i="4"/>
  <c r="B79" i="4"/>
  <c r="H78" i="4"/>
  <c r="D78" i="4"/>
  <c r="B78" i="4"/>
  <c r="H77" i="4"/>
  <c r="D77" i="4"/>
  <c r="E77" i="4" s="1"/>
  <c r="B77" i="4"/>
  <c r="H76" i="4"/>
  <c r="D76" i="4"/>
  <c r="B76" i="4"/>
  <c r="H75" i="4"/>
  <c r="D75" i="4"/>
  <c r="E75" i="4" s="1"/>
  <c r="B75" i="4"/>
  <c r="H65" i="4"/>
  <c r="D65" i="4"/>
  <c r="B65" i="4"/>
  <c r="H64" i="4"/>
  <c r="D64" i="4"/>
  <c r="E64" i="4" s="1"/>
  <c r="B64" i="4"/>
  <c r="H63" i="4"/>
  <c r="D63" i="4"/>
  <c r="B63" i="4"/>
  <c r="H62" i="4"/>
  <c r="D62" i="4"/>
  <c r="B62" i="4"/>
  <c r="H61" i="4"/>
  <c r="D61" i="4"/>
  <c r="B61" i="4"/>
  <c r="H60" i="4"/>
  <c r="D60" i="4"/>
  <c r="E60" i="4" s="1"/>
  <c r="B60" i="4"/>
  <c r="H59" i="4"/>
  <c r="D59" i="4"/>
  <c r="B59" i="4"/>
  <c r="H58" i="4"/>
  <c r="E58" i="4"/>
  <c r="D58" i="4"/>
  <c r="B58" i="4"/>
  <c r="H57" i="4"/>
  <c r="D57" i="4"/>
  <c r="B57" i="4"/>
  <c r="H56" i="4"/>
  <c r="D56" i="4"/>
  <c r="B56" i="4"/>
  <c r="H55" i="4"/>
  <c r="D55" i="4"/>
  <c r="B55" i="4"/>
  <c r="H54" i="4"/>
  <c r="D54" i="4"/>
  <c r="B54" i="4"/>
  <c r="H53" i="4"/>
  <c r="D53" i="4"/>
  <c r="B53" i="4"/>
  <c r="H52" i="4"/>
  <c r="D52" i="4"/>
  <c r="B52" i="4"/>
  <c r="H51" i="4"/>
  <c r="D51" i="4"/>
  <c r="B51" i="4"/>
  <c r="H50" i="4"/>
  <c r="E50" i="4"/>
  <c r="D50" i="4"/>
  <c r="B50" i="4"/>
  <c r="H49" i="4"/>
  <c r="D49" i="4"/>
  <c r="B49" i="4"/>
  <c r="H48" i="4"/>
  <c r="D48" i="4"/>
  <c r="E48" i="4" s="1"/>
  <c r="B48" i="4"/>
  <c r="H47" i="4"/>
  <c r="D47" i="4"/>
  <c r="B47" i="4"/>
  <c r="H46" i="4"/>
  <c r="D46" i="4"/>
  <c r="E46" i="4" s="1"/>
  <c r="B46" i="4"/>
  <c r="H45" i="4"/>
  <c r="D45" i="4"/>
  <c r="B45" i="4"/>
  <c r="H44" i="4"/>
  <c r="D44" i="4"/>
  <c r="E44" i="4" s="1"/>
  <c r="H43" i="4"/>
  <c r="D43" i="4"/>
  <c r="E43" i="4" s="1"/>
  <c r="H41" i="4"/>
  <c r="D41" i="4"/>
  <c r="E41" i="4" s="1"/>
  <c r="H40" i="4"/>
  <c r="D40" i="4"/>
  <c r="E40" i="4" s="1"/>
  <c r="H39" i="4"/>
  <c r="D39" i="4"/>
  <c r="E39" i="4" s="1"/>
  <c r="H38" i="4"/>
  <c r="D38" i="4"/>
  <c r="E38" i="4" s="1"/>
  <c r="H37" i="4"/>
  <c r="D37" i="4"/>
  <c r="E37" i="4" s="1"/>
  <c r="H36" i="4"/>
  <c r="D36" i="4"/>
  <c r="E36" i="4" s="1"/>
  <c r="H35" i="4"/>
  <c r="D35" i="4"/>
  <c r="E35" i="4" s="1"/>
  <c r="B35" i="4"/>
  <c r="H34" i="4"/>
  <c r="D34" i="4"/>
  <c r="E34" i="4" s="1"/>
  <c r="B34" i="4"/>
  <c r="H33" i="4"/>
  <c r="D33" i="4"/>
  <c r="B33" i="4"/>
  <c r="H32" i="4"/>
  <c r="D32" i="4"/>
  <c r="B32" i="4"/>
  <c r="H31" i="4"/>
  <c r="D31" i="4"/>
  <c r="B31" i="4"/>
  <c r="H30" i="4"/>
  <c r="D30" i="4"/>
  <c r="B30" i="4"/>
  <c r="H29" i="4"/>
  <c r="D29" i="4"/>
  <c r="B29" i="4"/>
  <c r="H28" i="4"/>
  <c r="D28" i="4"/>
  <c r="B28" i="4"/>
  <c r="H27" i="4"/>
  <c r="D27" i="4"/>
  <c r="B27" i="4"/>
  <c r="H26" i="4"/>
  <c r="D26" i="4"/>
  <c r="E26" i="4" s="1"/>
  <c r="B26" i="4"/>
  <c r="H25" i="4"/>
  <c r="D25" i="4"/>
  <c r="B25" i="4"/>
  <c r="H24" i="4"/>
  <c r="D24" i="4"/>
  <c r="B24" i="4"/>
  <c r="H23" i="4"/>
  <c r="D23" i="4"/>
  <c r="B23" i="4"/>
  <c r="H22" i="4"/>
  <c r="D22" i="4"/>
  <c r="B22" i="4"/>
  <c r="H21" i="4"/>
  <c r="D21" i="4"/>
  <c r="B21" i="4"/>
  <c r="H20" i="4"/>
  <c r="D20" i="4"/>
  <c r="E20" i="4" s="1"/>
  <c r="B20" i="4"/>
  <c r="H19" i="4"/>
  <c r="D19" i="4"/>
  <c r="B19" i="4"/>
  <c r="H18" i="4"/>
  <c r="D18" i="4"/>
  <c r="B18" i="4"/>
  <c r="H17" i="4"/>
  <c r="D17" i="4"/>
  <c r="B17" i="4"/>
  <c r="H16" i="4"/>
  <c r="D16" i="4"/>
  <c r="B16" i="4"/>
  <c r="H15" i="4"/>
  <c r="D15" i="4"/>
  <c r="B15" i="4"/>
  <c r="H14" i="4"/>
  <c r="D14" i="4"/>
  <c r="B14" i="4"/>
  <c r="H13" i="4"/>
  <c r="D13" i="4"/>
  <c r="E13" i="4" s="1"/>
  <c r="H12" i="4"/>
  <c r="D12" i="4"/>
  <c r="E12" i="4" s="1"/>
  <c r="H11" i="4"/>
  <c r="D11" i="4"/>
  <c r="E11" i="4" s="1"/>
  <c r="H10" i="4"/>
  <c r="D10" i="4"/>
  <c r="E10" i="4" s="1"/>
  <c r="H9" i="4"/>
  <c r="D9" i="4"/>
  <c r="E9" i="4" s="1"/>
  <c r="H8" i="4"/>
  <c r="D8" i="4"/>
  <c r="E8" i="4" s="1"/>
  <c r="H7" i="4"/>
  <c r="D7" i="4"/>
  <c r="E7" i="4" s="1"/>
  <c r="H6" i="4"/>
  <c r="D6" i="4"/>
  <c r="E6" i="4" s="1"/>
  <c r="H5" i="4"/>
  <c r="D5" i="4"/>
  <c r="E5" i="4" s="1"/>
  <c r="H4" i="4"/>
  <c r="D4" i="4"/>
  <c r="B4" i="4"/>
  <c r="H3" i="4"/>
  <c r="D3" i="4"/>
  <c r="B3" i="4"/>
  <c r="H2" i="4"/>
  <c r="D2" i="4"/>
  <c r="B2" i="4"/>
  <c r="H74" i="4"/>
  <c r="D74" i="4"/>
  <c r="E74" i="4" s="1"/>
  <c r="H73" i="4"/>
  <c r="D73" i="4"/>
  <c r="E73" i="4" s="1"/>
  <c r="H42" i="4"/>
  <c r="D42" i="4"/>
  <c r="E42" i="4" s="1"/>
  <c r="H72" i="4"/>
  <c r="D72" i="4"/>
  <c r="E72" i="4" s="1"/>
  <c r="H71" i="4"/>
  <c r="D71" i="4"/>
  <c r="E71" i="4" s="1"/>
  <c r="H70" i="4"/>
  <c r="D70" i="4"/>
  <c r="E70" i="4" s="1"/>
  <c r="H69" i="4"/>
  <c r="D69" i="4"/>
  <c r="E69" i="4" s="1"/>
  <c r="H68" i="4"/>
  <c r="D68" i="4"/>
  <c r="E68" i="4" s="1"/>
  <c r="H67" i="4"/>
  <c r="D67" i="4"/>
  <c r="E67" i="4" s="1"/>
  <c r="H66" i="4"/>
  <c r="D66" i="4"/>
  <c r="E66" i="4" s="1"/>
  <c r="BQ9" i="5"/>
  <c r="BR9" i="5"/>
  <c r="BS9" i="5"/>
  <c r="BT9" i="5"/>
  <c r="BU9" i="5"/>
  <c r="BW9" i="5"/>
  <c r="BX9" i="5"/>
  <c r="BQ10" i="5"/>
  <c r="BR10" i="5"/>
  <c r="BS10" i="5"/>
  <c r="BT10" i="5"/>
  <c r="BU10" i="5"/>
  <c r="BW10" i="5"/>
  <c r="BX10" i="5"/>
  <c r="BQ11" i="5"/>
  <c r="BR11" i="5"/>
  <c r="BS11" i="5"/>
  <c r="BT11" i="5"/>
  <c r="BU11" i="5"/>
  <c r="BW11" i="5"/>
  <c r="BX11" i="5"/>
  <c r="BQ12" i="5"/>
  <c r="BR12" i="5"/>
  <c r="BS12" i="5"/>
  <c r="BT12" i="5"/>
  <c r="BU12" i="5"/>
  <c r="BW12" i="5"/>
  <c r="BX12" i="5"/>
  <c r="BQ13" i="5"/>
  <c r="BR13" i="5"/>
  <c r="BS13" i="5"/>
  <c r="BT13" i="5"/>
  <c r="BU13" i="5"/>
  <c r="BW13" i="5"/>
  <c r="BX13" i="5"/>
  <c r="BQ14" i="5"/>
  <c r="BR14" i="5"/>
  <c r="BS14" i="5"/>
  <c r="BT14" i="5"/>
  <c r="BU14" i="5"/>
  <c r="BW14" i="5"/>
  <c r="BX14" i="5"/>
  <c r="BQ15" i="5"/>
  <c r="BR15" i="5"/>
  <c r="BS15" i="5"/>
  <c r="BT15" i="5"/>
  <c r="BU15" i="5"/>
  <c r="BW15" i="5"/>
  <c r="BX15" i="5"/>
  <c r="BQ16" i="5"/>
  <c r="BR16" i="5"/>
  <c r="BS16" i="5"/>
  <c r="BT16" i="5"/>
  <c r="BU16" i="5"/>
  <c r="BW16" i="5"/>
  <c r="BX16" i="5"/>
  <c r="BQ17" i="5"/>
  <c r="BR17" i="5"/>
  <c r="BS17" i="5"/>
  <c r="BT17" i="5"/>
  <c r="BU17" i="5"/>
  <c r="BW17" i="5"/>
  <c r="BX17" i="5"/>
  <c r="BQ18" i="5"/>
  <c r="BR18" i="5"/>
  <c r="BS18" i="5"/>
  <c r="BT18" i="5"/>
  <c r="BU18" i="5"/>
  <c r="BW18" i="5"/>
  <c r="BX18" i="5"/>
  <c r="BQ19" i="5"/>
  <c r="BR19" i="5"/>
  <c r="BS19" i="5"/>
  <c r="BT19" i="5"/>
  <c r="BU19" i="5"/>
  <c r="BW19" i="5"/>
  <c r="BX19" i="5"/>
  <c r="BQ20" i="5"/>
  <c r="BR20" i="5"/>
  <c r="BS20" i="5"/>
  <c r="BT20" i="5"/>
  <c r="BU20" i="5"/>
  <c r="BW20" i="5"/>
  <c r="BX20" i="5"/>
  <c r="BQ21" i="5"/>
  <c r="BR21" i="5"/>
  <c r="BS21" i="5"/>
  <c r="BT21" i="5"/>
  <c r="BU21" i="5"/>
  <c r="BW21" i="5"/>
  <c r="BX21" i="5"/>
  <c r="BQ22" i="5"/>
  <c r="BR22" i="5"/>
  <c r="BS22" i="5"/>
  <c r="BT22" i="5"/>
  <c r="BU22" i="5"/>
  <c r="BW22" i="5"/>
  <c r="BX22" i="5"/>
  <c r="BQ23" i="5"/>
  <c r="BR23" i="5"/>
  <c r="BS23" i="5"/>
  <c r="BT23" i="5"/>
  <c r="BU23" i="5"/>
  <c r="BW23" i="5"/>
  <c r="BX23" i="5"/>
  <c r="BQ24" i="5"/>
  <c r="BR24" i="5"/>
  <c r="BS24" i="5"/>
  <c r="BT24" i="5"/>
  <c r="BU24" i="5"/>
  <c r="BW24" i="5"/>
  <c r="BX24" i="5"/>
  <c r="BQ25" i="5"/>
  <c r="BR25" i="5"/>
  <c r="BS25" i="5"/>
  <c r="BT25" i="5"/>
  <c r="BU25" i="5"/>
  <c r="BW25" i="5"/>
  <c r="BX25" i="5"/>
  <c r="BQ26" i="5"/>
  <c r="BR26" i="5"/>
  <c r="BS26" i="5"/>
  <c r="BT26" i="5"/>
  <c r="BU26" i="5"/>
  <c r="BW26" i="5"/>
  <c r="BX26" i="5"/>
  <c r="BQ27" i="5"/>
  <c r="BR27" i="5"/>
  <c r="BS27" i="5"/>
  <c r="BT27" i="5"/>
  <c r="BU27" i="5"/>
  <c r="BW27" i="5"/>
  <c r="BX27" i="5"/>
  <c r="BQ28" i="5"/>
  <c r="BR28" i="5"/>
  <c r="BS28" i="5"/>
  <c r="BT28" i="5"/>
  <c r="BU28" i="5"/>
  <c r="BW28" i="5"/>
  <c r="BX28" i="5"/>
  <c r="BQ29" i="5"/>
  <c r="BR29" i="5"/>
  <c r="BS29" i="5"/>
  <c r="BT29" i="5"/>
  <c r="BU29" i="5"/>
  <c r="BW29" i="5"/>
  <c r="BX29" i="5"/>
  <c r="BQ30" i="5"/>
  <c r="BR30" i="5"/>
  <c r="BS30" i="5"/>
  <c r="BT30" i="5"/>
  <c r="BU30" i="5"/>
  <c r="BW30" i="5"/>
  <c r="BX30" i="5"/>
  <c r="BQ31" i="5"/>
  <c r="BR31" i="5"/>
  <c r="BS31" i="5"/>
  <c r="BT31" i="5"/>
  <c r="BU31" i="5"/>
  <c r="BW31" i="5"/>
  <c r="BX31" i="5"/>
  <c r="BQ32" i="5"/>
  <c r="BR32" i="5"/>
  <c r="BS32" i="5"/>
  <c r="BT32" i="5"/>
  <c r="BU32" i="5"/>
  <c r="BW32" i="5"/>
  <c r="BX32" i="5"/>
  <c r="BQ33" i="5"/>
  <c r="BR33" i="5"/>
  <c r="BS33" i="5"/>
  <c r="BT33" i="5"/>
  <c r="BU33" i="5"/>
  <c r="BW33" i="5"/>
  <c r="BX33" i="5"/>
  <c r="BQ34" i="5"/>
  <c r="BR34" i="5"/>
  <c r="BS34" i="5"/>
  <c r="BT34" i="5"/>
  <c r="BU34" i="5"/>
  <c r="BW34" i="5"/>
  <c r="BX34" i="5"/>
  <c r="BQ35" i="5"/>
  <c r="BR35" i="5"/>
  <c r="BS35" i="5"/>
  <c r="BT35" i="5"/>
  <c r="BU35" i="5"/>
  <c r="BW35" i="5"/>
  <c r="BX35" i="5"/>
  <c r="BQ36" i="5"/>
  <c r="BR36" i="5"/>
  <c r="BS36" i="5"/>
  <c r="BT36" i="5"/>
  <c r="BU36" i="5"/>
  <c r="BW36" i="5"/>
  <c r="BX36" i="5"/>
  <c r="BQ37" i="5"/>
  <c r="BR37" i="5"/>
  <c r="BS37" i="5"/>
  <c r="BT37" i="5"/>
  <c r="BU37" i="5"/>
  <c r="BW37" i="5"/>
  <c r="BX37" i="5"/>
  <c r="BQ38" i="5"/>
  <c r="BR38" i="5"/>
  <c r="BS38" i="5"/>
  <c r="BT38" i="5"/>
  <c r="BU38" i="5"/>
  <c r="BW38" i="5"/>
  <c r="BX38" i="5"/>
  <c r="BQ39" i="5"/>
  <c r="BR39" i="5"/>
  <c r="BS39" i="5"/>
  <c r="BT39" i="5"/>
  <c r="BU39" i="5"/>
  <c r="BW39" i="5"/>
  <c r="BX39" i="5"/>
  <c r="BQ40" i="5"/>
  <c r="BR40" i="5"/>
  <c r="BS40" i="5"/>
  <c r="BT40" i="5"/>
  <c r="BU40" i="5"/>
  <c r="BW40" i="5"/>
  <c r="BX40" i="5"/>
  <c r="BQ41" i="5"/>
  <c r="BR41" i="5"/>
  <c r="BS41" i="5"/>
  <c r="BT41" i="5"/>
  <c r="BU41" i="5"/>
  <c r="BW41" i="5"/>
  <c r="BX41" i="5"/>
  <c r="BQ42" i="5"/>
  <c r="BR42" i="5"/>
  <c r="BS42" i="5"/>
  <c r="BT42" i="5"/>
  <c r="BU42" i="5"/>
  <c r="BW42" i="5"/>
  <c r="BX42" i="5"/>
  <c r="BQ43" i="5"/>
  <c r="BR43" i="5"/>
  <c r="BS43" i="5"/>
  <c r="BT43" i="5"/>
  <c r="BU43" i="5"/>
  <c r="BW43" i="5"/>
  <c r="BX43" i="5"/>
  <c r="BQ44" i="5"/>
  <c r="BR44" i="5"/>
  <c r="BS44" i="5"/>
  <c r="BT44" i="5"/>
  <c r="BU44" i="5"/>
  <c r="BW44" i="5"/>
  <c r="BX44" i="5"/>
  <c r="BQ45" i="5"/>
  <c r="BR45" i="5"/>
  <c r="BS45" i="5"/>
  <c r="BT45" i="5"/>
  <c r="BU45" i="5"/>
  <c r="BW45" i="5"/>
  <c r="BX45" i="5"/>
  <c r="BQ46" i="5"/>
  <c r="BR46" i="5"/>
  <c r="BS46" i="5"/>
  <c r="BT46" i="5"/>
  <c r="BU46" i="5"/>
  <c r="BW46" i="5"/>
  <c r="BX46" i="5"/>
  <c r="BQ47" i="5"/>
  <c r="BR47" i="5"/>
  <c r="BS47" i="5"/>
  <c r="BT47" i="5"/>
  <c r="BU47" i="5"/>
  <c r="BW47" i="5"/>
  <c r="BX47" i="5"/>
  <c r="BQ48" i="5"/>
  <c r="BR48" i="5"/>
  <c r="BS48" i="5"/>
  <c r="BT48" i="5"/>
  <c r="BU48" i="5"/>
  <c r="BW48" i="5"/>
  <c r="BX48" i="5"/>
  <c r="BQ49" i="5"/>
  <c r="BR49" i="5"/>
  <c r="BS49" i="5"/>
  <c r="BT49" i="5"/>
  <c r="BU49" i="5"/>
  <c r="BW49" i="5"/>
  <c r="BX49" i="5"/>
  <c r="BQ50" i="5"/>
  <c r="BR50" i="5"/>
  <c r="BS50" i="5"/>
  <c r="BT50" i="5"/>
  <c r="BU50" i="5"/>
  <c r="BW50" i="5"/>
  <c r="BX50" i="5"/>
  <c r="BQ51" i="5"/>
  <c r="BR51" i="5"/>
  <c r="BS51" i="5"/>
  <c r="BT51" i="5"/>
  <c r="BU51" i="5"/>
  <c r="BW51" i="5"/>
  <c r="BX51" i="5"/>
  <c r="BQ52" i="5"/>
  <c r="BR52" i="5"/>
  <c r="BS52" i="5"/>
  <c r="BT52" i="5"/>
  <c r="BU52" i="5"/>
  <c r="BW52" i="5"/>
  <c r="BX52" i="5"/>
  <c r="BQ53" i="5"/>
  <c r="BR53" i="5"/>
  <c r="BS53" i="5"/>
  <c r="BT53" i="5"/>
  <c r="BU53" i="5"/>
  <c r="BW53" i="5"/>
  <c r="BX53" i="5"/>
  <c r="BQ54" i="5"/>
  <c r="BR54" i="5"/>
  <c r="BS54" i="5"/>
  <c r="BT54" i="5"/>
  <c r="BU54" i="5"/>
  <c r="BW54" i="5"/>
  <c r="BX54" i="5"/>
  <c r="BQ55" i="5"/>
  <c r="BR55" i="5"/>
  <c r="BS55" i="5"/>
  <c r="BT55" i="5"/>
  <c r="BU55" i="5"/>
  <c r="BW55" i="5"/>
  <c r="BX55" i="5"/>
  <c r="BQ56" i="5"/>
  <c r="BR56" i="5"/>
  <c r="BS56" i="5"/>
  <c r="BT56" i="5"/>
  <c r="BU56" i="5"/>
  <c r="BW56" i="5"/>
  <c r="BX56" i="5"/>
  <c r="BQ57" i="5"/>
  <c r="BR57" i="5"/>
  <c r="BS57" i="5"/>
  <c r="BT57" i="5"/>
  <c r="BU57" i="5"/>
  <c r="BW57" i="5"/>
  <c r="BX57" i="5"/>
  <c r="BQ58" i="5"/>
  <c r="BR58" i="5"/>
  <c r="BS58" i="5"/>
  <c r="BT58" i="5"/>
  <c r="BU58" i="5"/>
  <c r="BW58" i="5"/>
  <c r="BX58" i="5"/>
  <c r="BQ59" i="5"/>
  <c r="BR59" i="5"/>
  <c r="BS59" i="5"/>
  <c r="BT59" i="5"/>
  <c r="BU59" i="5"/>
  <c r="BW59" i="5"/>
  <c r="BX59" i="5"/>
  <c r="BQ60" i="5"/>
  <c r="BR60" i="5"/>
  <c r="BS60" i="5"/>
  <c r="BT60" i="5"/>
  <c r="BU60" i="5"/>
  <c r="BW60" i="5"/>
  <c r="BX60" i="5"/>
  <c r="BQ61" i="5"/>
  <c r="BR61" i="5"/>
  <c r="BS61" i="5"/>
  <c r="BT61" i="5"/>
  <c r="BU61" i="5"/>
  <c r="BW61" i="5"/>
  <c r="BX61" i="5"/>
  <c r="BQ62" i="5"/>
  <c r="BR62" i="5"/>
  <c r="BS62" i="5"/>
  <c r="BT62" i="5"/>
  <c r="BU62" i="5"/>
  <c r="BW62" i="5"/>
  <c r="BX62" i="5"/>
  <c r="BQ63" i="5"/>
  <c r="BR63" i="5"/>
  <c r="BS63" i="5"/>
  <c r="BT63" i="5"/>
  <c r="BU63" i="5"/>
  <c r="BW63" i="5"/>
  <c r="BX63" i="5"/>
  <c r="BQ64" i="5"/>
  <c r="BR64" i="5"/>
  <c r="BS64" i="5"/>
  <c r="BT64" i="5"/>
  <c r="BU64" i="5"/>
  <c r="BW64" i="5"/>
  <c r="BX64" i="5"/>
  <c r="BQ65" i="5"/>
  <c r="BR65" i="5"/>
  <c r="BS65" i="5"/>
  <c r="BT65" i="5"/>
  <c r="BU65" i="5"/>
  <c r="BW65" i="5"/>
  <c r="BX65" i="5"/>
  <c r="BQ66" i="5"/>
  <c r="BR66" i="5"/>
  <c r="BS66" i="5"/>
  <c r="BT66" i="5"/>
  <c r="BU66" i="5"/>
  <c r="BW66" i="5"/>
  <c r="BX66" i="5"/>
  <c r="BQ67" i="5"/>
  <c r="BR67" i="5"/>
  <c r="BS67" i="5"/>
  <c r="BT67" i="5"/>
  <c r="BU67" i="5"/>
  <c r="BW67" i="5"/>
  <c r="BX67" i="5"/>
  <c r="BQ68" i="5"/>
  <c r="BR68" i="5"/>
  <c r="BS68" i="5"/>
  <c r="BT68" i="5"/>
  <c r="BU68" i="5"/>
  <c r="BW68" i="5"/>
  <c r="BX68" i="5"/>
  <c r="BQ69" i="5"/>
  <c r="BR69" i="5"/>
  <c r="BS69" i="5"/>
  <c r="BT69" i="5"/>
  <c r="BU69" i="5"/>
  <c r="BW69" i="5"/>
  <c r="BX69" i="5"/>
  <c r="BQ70" i="5"/>
  <c r="BR70" i="5"/>
  <c r="BS70" i="5"/>
  <c r="BT70" i="5"/>
  <c r="BU70" i="5"/>
  <c r="BW70" i="5"/>
  <c r="BX70" i="5"/>
  <c r="BQ71" i="5"/>
  <c r="BR71" i="5"/>
  <c r="BS71" i="5"/>
  <c r="BT71" i="5"/>
  <c r="BU71" i="5"/>
  <c r="BW71" i="5"/>
  <c r="BX71" i="5"/>
  <c r="BQ72" i="5"/>
  <c r="BR72" i="5"/>
  <c r="BS72" i="5"/>
  <c r="BT72" i="5"/>
  <c r="BU72" i="5"/>
  <c r="BW72" i="5"/>
  <c r="BX72" i="5"/>
  <c r="BQ73" i="5"/>
  <c r="BR73" i="5"/>
  <c r="BS73" i="5"/>
  <c r="BT73" i="5"/>
  <c r="BU73" i="5"/>
  <c r="BW73" i="5"/>
  <c r="BX73" i="5"/>
  <c r="BQ74" i="5"/>
  <c r="BR74" i="5"/>
  <c r="BS74" i="5"/>
  <c r="BT74" i="5"/>
  <c r="BU74" i="5"/>
  <c r="BW74" i="5"/>
  <c r="BX74" i="5"/>
  <c r="BQ75" i="5"/>
  <c r="BR75" i="5"/>
  <c r="BS75" i="5"/>
  <c r="BT75" i="5"/>
  <c r="BU75" i="5"/>
  <c r="BW75" i="5"/>
  <c r="BX75" i="5"/>
  <c r="BQ76" i="5"/>
  <c r="BR76" i="5"/>
  <c r="BS76" i="5"/>
  <c r="BT76" i="5"/>
  <c r="BU76" i="5"/>
  <c r="BW76" i="5"/>
  <c r="BX76" i="5"/>
  <c r="BQ77" i="5"/>
  <c r="BR77" i="5"/>
  <c r="BS77" i="5"/>
  <c r="BT77" i="5"/>
  <c r="BU77" i="5"/>
  <c r="BW77" i="5"/>
  <c r="BX77" i="5"/>
  <c r="BQ78" i="5"/>
  <c r="BR78" i="5"/>
  <c r="BS78" i="5"/>
  <c r="BT78" i="5"/>
  <c r="BU78" i="5"/>
  <c r="BW78" i="5"/>
  <c r="BX78" i="5"/>
  <c r="BQ79" i="5"/>
  <c r="BR79" i="5"/>
  <c r="BS79" i="5"/>
  <c r="BT79" i="5"/>
  <c r="BU79" i="5"/>
  <c r="BW79" i="5"/>
  <c r="BX79" i="5"/>
  <c r="BQ80" i="5"/>
  <c r="BR80" i="5"/>
  <c r="BS80" i="5"/>
  <c r="BT80" i="5"/>
  <c r="BU80" i="5"/>
  <c r="BW80" i="5"/>
  <c r="BX80" i="5"/>
  <c r="BQ81" i="5"/>
  <c r="BR81" i="5"/>
  <c r="BS81" i="5"/>
  <c r="BT81" i="5"/>
  <c r="BU81" i="5"/>
  <c r="BW81" i="5"/>
  <c r="BX81" i="5"/>
  <c r="BQ82" i="5"/>
  <c r="BR82" i="5"/>
  <c r="BS82" i="5"/>
  <c r="BT82" i="5"/>
  <c r="BU82" i="5"/>
  <c r="BW82" i="5"/>
  <c r="BX82" i="5"/>
  <c r="BQ83" i="5"/>
  <c r="BR83" i="5"/>
  <c r="BS83" i="5"/>
  <c r="BT83" i="5"/>
  <c r="BU83" i="5"/>
  <c r="BW83" i="5"/>
  <c r="BX83" i="5"/>
  <c r="BQ84" i="5"/>
  <c r="BR84" i="5"/>
  <c r="BS84" i="5"/>
  <c r="BT84" i="5"/>
  <c r="BU84" i="5"/>
  <c r="BW84" i="5"/>
  <c r="BX84" i="5"/>
  <c r="BQ85" i="5"/>
  <c r="BR85" i="5"/>
  <c r="BS85" i="5"/>
  <c r="BT85" i="5"/>
  <c r="BU85" i="5"/>
  <c r="BW85" i="5"/>
  <c r="BX85" i="5"/>
  <c r="BQ86" i="5"/>
  <c r="BR86" i="5"/>
  <c r="BS86" i="5"/>
  <c r="BT86" i="5"/>
  <c r="BU86" i="5"/>
  <c r="BW86" i="5"/>
  <c r="BX86" i="5"/>
  <c r="BQ87" i="5"/>
  <c r="BR87" i="5"/>
  <c r="BS87" i="5"/>
  <c r="BT87" i="5"/>
  <c r="BU87" i="5"/>
  <c r="BW87" i="5"/>
  <c r="BX87" i="5"/>
  <c r="BQ88" i="5"/>
  <c r="BR88" i="5"/>
  <c r="BS88" i="5"/>
  <c r="BT88" i="5"/>
  <c r="BU88" i="5"/>
  <c r="BW88" i="5"/>
  <c r="BX88" i="5"/>
  <c r="BQ89" i="5"/>
  <c r="BR89" i="5"/>
  <c r="BS89" i="5"/>
  <c r="BT89" i="5"/>
  <c r="BU89" i="5"/>
  <c r="BW89" i="5"/>
  <c r="BX89" i="5"/>
  <c r="BQ90" i="5"/>
  <c r="BR90" i="5"/>
  <c r="BS90" i="5"/>
  <c r="BT90" i="5"/>
  <c r="BU90" i="5"/>
  <c r="BW90" i="5"/>
  <c r="BX90" i="5"/>
  <c r="BQ91" i="5"/>
  <c r="BR91" i="5"/>
  <c r="BS91" i="5"/>
  <c r="BT91" i="5"/>
  <c r="BU91" i="5"/>
  <c r="BW91" i="5"/>
  <c r="BX91" i="5"/>
  <c r="BQ92" i="5"/>
  <c r="BR92" i="5"/>
  <c r="BS92" i="5"/>
  <c r="BT92" i="5"/>
  <c r="BU92" i="5"/>
  <c r="BW92" i="5"/>
  <c r="BX92" i="5"/>
  <c r="BQ93" i="5"/>
  <c r="BR93" i="5"/>
  <c r="BS93" i="5"/>
  <c r="BT93" i="5"/>
  <c r="BU93" i="5"/>
  <c r="BW93" i="5"/>
  <c r="BX93" i="5"/>
  <c r="BQ94" i="5"/>
  <c r="BR94" i="5"/>
  <c r="BS94" i="5"/>
  <c r="BT94" i="5"/>
  <c r="BU94" i="5"/>
  <c r="BW94" i="5"/>
  <c r="BX94" i="5"/>
  <c r="BQ95" i="5"/>
  <c r="BR95" i="5"/>
  <c r="BS95" i="5"/>
  <c r="BT95" i="5"/>
  <c r="BU95" i="5"/>
  <c r="BW95" i="5"/>
  <c r="BX95" i="5"/>
  <c r="BQ96" i="5"/>
  <c r="BR96" i="5"/>
  <c r="BS96" i="5"/>
  <c r="BT96" i="5"/>
  <c r="BU96" i="5"/>
  <c r="BW96" i="5"/>
  <c r="BX96" i="5"/>
  <c r="BQ97" i="5"/>
  <c r="BR97" i="5"/>
  <c r="BS97" i="5"/>
  <c r="BT97" i="5"/>
  <c r="BU97" i="5"/>
  <c r="BW97" i="5"/>
  <c r="BX97" i="5"/>
  <c r="BQ98" i="5"/>
  <c r="BR98" i="5"/>
  <c r="BS98" i="5"/>
  <c r="BT98" i="5"/>
  <c r="BU98" i="5"/>
  <c r="BW98" i="5"/>
  <c r="BX98" i="5"/>
  <c r="BQ99" i="5"/>
  <c r="BR99" i="5"/>
  <c r="BS99" i="5"/>
  <c r="BT99" i="5"/>
  <c r="BU99" i="5"/>
  <c r="BW99" i="5"/>
  <c r="BX99" i="5"/>
  <c r="BQ100" i="5"/>
  <c r="BR100" i="5"/>
  <c r="BS100" i="5"/>
  <c r="BT100" i="5"/>
  <c r="BU100" i="5"/>
  <c r="BW100" i="5"/>
  <c r="BX100" i="5"/>
  <c r="BQ101" i="5"/>
  <c r="BR101" i="5"/>
  <c r="BS101" i="5"/>
  <c r="BT101" i="5"/>
  <c r="BU101" i="5"/>
  <c r="BW101" i="5"/>
  <c r="BX101" i="5"/>
  <c r="BQ102" i="5"/>
  <c r="BR102" i="5"/>
  <c r="BS102" i="5"/>
  <c r="BT102" i="5"/>
  <c r="BU102" i="5"/>
  <c r="BW102" i="5"/>
  <c r="BX102" i="5"/>
  <c r="BQ103" i="5"/>
  <c r="BR103" i="5"/>
  <c r="BS103" i="5"/>
  <c r="BT103" i="5"/>
  <c r="BU103" i="5"/>
  <c r="BW103" i="5"/>
  <c r="BX103" i="5"/>
  <c r="BQ104" i="5"/>
  <c r="BR104" i="5"/>
  <c r="BS104" i="5"/>
  <c r="BT104" i="5"/>
  <c r="BU104" i="5"/>
  <c r="BW104" i="5"/>
  <c r="BX104" i="5"/>
  <c r="BQ105" i="5"/>
  <c r="BR105" i="5"/>
  <c r="BS105" i="5"/>
  <c r="BT105" i="5"/>
  <c r="BU105" i="5"/>
  <c r="BW105" i="5"/>
  <c r="BX105" i="5"/>
  <c r="BQ106" i="5"/>
  <c r="BR106" i="5"/>
  <c r="BS106" i="5"/>
  <c r="BT106" i="5"/>
  <c r="BU106" i="5"/>
  <c r="BW106" i="5"/>
  <c r="BX106" i="5"/>
  <c r="BQ107" i="5"/>
  <c r="BR107" i="5"/>
  <c r="BS107" i="5"/>
  <c r="BT107" i="5"/>
  <c r="BU107" i="5"/>
  <c r="BW107" i="5"/>
  <c r="BX107" i="5"/>
  <c r="BQ108" i="5"/>
  <c r="BR108" i="5"/>
  <c r="BS108" i="5"/>
  <c r="BT108" i="5"/>
  <c r="BU108" i="5"/>
  <c r="BW108" i="5"/>
  <c r="BX108" i="5"/>
  <c r="BQ109" i="5"/>
  <c r="BR109" i="5"/>
  <c r="BS109" i="5"/>
  <c r="BT109" i="5"/>
  <c r="BU109" i="5"/>
  <c r="BW109" i="5"/>
  <c r="BX109" i="5"/>
  <c r="BQ110" i="5"/>
  <c r="BR110" i="5"/>
  <c r="BS110" i="5"/>
  <c r="BT110" i="5"/>
  <c r="BU110" i="5"/>
  <c r="BW110" i="5"/>
  <c r="BX110" i="5"/>
  <c r="BQ111" i="5"/>
  <c r="BR111" i="5"/>
  <c r="BS111" i="5"/>
  <c r="BT111" i="5"/>
  <c r="BU111" i="5"/>
  <c r="BW111" i="5"/>
  <c r="BX111" i="5"/>
  <c r="BQ112" i="5"/>
  <c r="BR112" i="5"/>
  <c r="BS112" i="5"/>
  <c r="BT112" i="5"/>
  <c r="BU112" i="5"/>
  <c r="BW112" i="5"/>
  <c r="BX112" i="5"/>
  <c r="BQ113" i="5"/>
  <c r="BR113" i="5"/>
  <c r="BS113" i="5"/>
  <c r="BT113" i="5"/>
  <c r="BU113" i="5"/>
  <c r="BW113" i="5"/>
  <c r="BX113" i="5"/>
  <c r="BQ114" i="5"/>
  <c r="BR114" i="5"/>
  <c r="BS114" i="5"/>
  <c r="BT114" i="5"/>
  <c r="BU114" i="5"/>
  <c r="BW114" i="5"/>
  <c r="BX114" i="5"/>
  <c r="BQ115" i="5"/>
  <c r="BR115" i="5"/>
  <c r="BS115" i="5"/>
  <c r="BT115" i="5"/>
  <c r="BU115" i="5"/>
  <c r="BW115" i="5"/>
  <c r="BX115" i="5"/>
  <c r="BQ116" i="5"/>
  <c r="BR116" i="5"/>
  <c r="BS116" i="5"/>
  <c r="BT116" i="5"/>
  <c r="BU116" i="5"/>
  <c r="BW116" i="5"/>
  <c r="BX116" i="5"/>
  <c r="BQ117" i="5"/>
  <c r="BR117" i="5"/>
  <c r="BS117" i="5"/>
  <c r="BT117" i="5"/>
  <c r="BU117" i="5"/>
  <c r="BW117" i="5"/>
  <c r="BX117" i="5"/>
  <c r="BQ118" i="5"/>
  <c r="BR118" i="5"/>
  <c r="BS118" i="5"/>
  <c r="BT118" i="5"/>
  <c r="BU118" i="5"/>
  <c r="BW118" i="5"/>
  <c r="BX118" i="5"/>
  <c r="BQ119" i="5"/>
  <c r="BR119" i="5"/>
  <c r="BS119" i="5"/>
  <c r="BT119" i="5"/>
  <c r="BU119" i="5"/>
  <c r="BW119" i="5"/>
  <c r="BX119" i="5"/>
  <c r="BQ120" i="5"/>
  <c r="BR120" i="5"/>
  <c r="BS120" i="5"/>
  <c r="BT120" i="5"/>
  <c r="BU120" i="5"/>
  <c r="BW120" i="5"/>
  <c r="BX120" i="5"/>
  <c r="BQ121" i="5"/>
  <c r="BR121" i="5"/>
  <c r="BS121" i="5"/>
  <c r="BT121" i="5"/>
  <c r="BU121" i="5"/>
  <c r="BW121" i="5"/>
  <c r="BX121" i="5"/>
  <c r="BQ122" i="5"/>
  <c r="BR122" i="5"/>
  <c r="BS122" i="5"/>
  <c r="BT122" i="5"/>
  <c r="BU122" i="5"/>
  <c r="BW122" i="5"/>
  <c r="BX122" i="5"/>
  <c r="BQ123" i="5"/>
  <c r="BR123" i="5"/>
  <c r="BS123" i="5"/>
  <c r="BT123" i="5"/>
  <c r="BU123" i="5"/>
  <c r="BW123" i="5"/>
  <c r="BX123" i="5"/>
  <c r="BQ124" i="5"/>
  <c r="BR124" i="5"/>
  <c r="BS124" i="5"/>
  <c r="BT124" i="5"/>
  <c r="BU124" i="5"/>
  <c r="BW124" i="5"/>
  <c r="BX124" i="5"/>
  <c r="BQ125" i="5"/>
  <c r="BR125" i="5"/>
  <c r="BS125" i="5"/>
  <c r="BT125" i="5"/>
  <c r="BU125" i="5"/>
  <c r="BW125" i="5"/>
  <c r="BX125" i="5"/>
  <c r="BQ126" i="5"/>
  <c r="BR126" i="5"/>
  <c r="BS126" i="5"/>
  <c r="BT126" i="5"/>
  <c r="BU126" i="5"/>
  <c r="BW126" i="5"/>
  <c r="BX126" i="5"/>
  <c r="BQ127" i="5"/>
  <c r="BR127" i="5"/>
  <c r="BS127" i="5"/>
  <c r="BT127" i="5"/>
  <c r="BU127" i="5"/>
  <c r="BW127" i="5"/>
  <c r="BX127" i="5"/>
  <c r="BQ128" i="5"/>
  <c r="BR128" i="5"/>
  <c r="BS128" i="5"/>
  <c r="BT128" i="5"/>
  <c r="BU128" i="5"/>
  <c r="BW128" i="5"/>
  <c r="BX128" i="5"/>
  <c r="BQ129" i="5"/>
  <c r="BR129" i="5"/>
  <c r="BS129" i="5"/>
  <c r="BT129" i="5"/>
  <c r="BU129" i="5"/>
  <c r="BW129" i="5"/>
  <c r="BX129" i="5"/>
  <c r="BQ130" i="5"/>
  <c r="BR130" i="5"/>
  <c r="BS130" i="5"/>
  <c r="BT130" i="5"/>
  <c r="BU130" i="5"/>
  <c r="BW130" i="5"/>
  <c r="BX130" i="5"/>
  <c r="BQ131" i="5"/>
  <c r="BR131" i="5"/>
  <c r="BS131" i="5"/>
  <c r="BT131" i="5"/>
  <c r="BU131" i="5"/>
  <c r="BW131" i="5"/>
  <c r="BX131" i="5"/>
  <c r="BQ132" i="5"/>
  <c r="BR132" i="5"/>
  <c r="BS132" i="5"/>
  <c r="BT132" i="5"/>
  <c r="BU132" i="5"/>
  <c r="BW132" i="5"/>
  <c r="BX132" i="5"/>
  <c r="BQ133" i="5"/>
  <c r="BR133" i="5"/>
  <c r="BS133" i="5"/>
  <c r="BT133" i="5"/>
  <c r="BU133" i="5"/>
  <c r="BW133" i="5"/>
  <c r="BX133" i="5"/>
  <c r="BQ134" i="5"/>
  <c r="BR134" i="5"/>
  <c r="BS134" i="5"/>
  <c r="BT134" i="5"/>
  <c r="BU134" i="5"/>
  <c r="BW134" i="5"/>
  <c r="BX134" i="5"/>
  <c r="BQ135" i="5"/>
  <c r="BR135" i="5"/>
  <c r="BS135" i="5"/>
  <c r="BT135" i="5"/>
  <c r="BU135" i="5"/>
  <c r="BW135" i="5"/>
  <c r="BX135" i="5"/>
  <c r="BQ136" i="5"/>
  <c r="BR136" i="5"/>
  <c r="BS136" i="5"/>
  <c r="BT136" i="5"/>
  <c r="BU136" i="5"/>
  <c r="BW136" i="5"/>
  <c r="BX136" i="5"/>
  <c r="BQ137" i="5"/>
  <c r="BR137" i="5"/>
  <c r="BS137" i="5"/>
  <c r="BT137" i="5"/>
  <c r="BU137" i="5"/>
  <c r="BW137" i="5"/>
  <c r="BX137" i="5"/>
  <c r="BQ138" i="5"/>
  <c r="BR138" i="5"/>
  <c r="BS138" i="5"/>
  <c r="BT138" i="5"/>
  <c r="BU138" i="5"/>
  <c r="BW138" i="5"/>
  <c r="BX138" i="5"/>
  <c r="BQ139" i="5"/>
  <c r="BR139" i="5"/>
  <c r="BS139" i="5"/>
  <c r="BT139" i="5"/>
  <c r="BU139" i="5"/>
  <c r="BW139" i="5"/>
  <c r="BX139" i="5"/>
  <c r="BQ140" i="5"/>
  <c r="BR140" i="5"/>
  <c r="BS140" i="5"/>
  <c r="BT140" i="5"/>
  <c r="BU140" i="5"/>
  <c r="BW140" i="5"/>
  <c r="BX140" i="5"/>
  <c r="BQ141" i="5"/>
  <c r="BR141" i="5"/>
  <c r="BS141" i="5"/>
  <c r="BT141" i="5"/>
  <c r="BU141" i="5"/>
  <c r="BW141" i="5"/>
  <c r="BX141" i="5"/>
  <c r="BQ142" i="5"/>
  <c r="BR142" i="5"/>
  <c r="BS142" i="5"/>
  <c r="BT142" i="5"/>
  <c r="BU142" i="5"/>
  <c r="BW142" i="5"/>
  <c r="BX142" i="5"/>
  <c r="BQ143" i="5"/>
  <c r="BR143" i="5"/>
  <c r="BS143" i="5"/>
  <c r="BT143" i="5"/>
  <c r="BU143" i="5"/>
  <c r="BW143" i="5"/>
  <c r="BX143" i="5"/>
  <c r="BQ144" i="5"/>
  <c r="BR144" i="5"/>
  <c r="BS144" i="5"/>
  <c r="BT144" i="5"/>
  <c r="BU144" i="5"/>
  <c r="BW144" i="5"/>
  <c r="BX144" i="5"/>
  <c r="BQ145" i="5"/>
  <c r="BR145" i="5"/>
  <c r="BS145" i="5"/>
  <c r="BT145" i="5"/>
  <c r="BU145" i="5"/>
  <c r="BW145" i="5"/>
  <c r="BX145" i="5"/>
  <c r="BQ146" i="5"/>
  <c r="BR146" i="5"/>
  <c r="BS146" i="5"/>
  <c r="BT146" i="5"/>
  <c r="BU146" i="5"/>
  <c r="BW146" i="5"/>
  <c r="BX146" i="5"/>
  <c r="BQ147" i="5"/>
  <c r="BR147" i="5"/>
  <c r="BS147" i="5"/>
  <c r="BT147" i="5"/>
  <c r="BU147" i="5"/>
  <c r="BW147" i="5"/>
  <c r="BX147" i="5"/>
  <c r="BQ148" i="5"/>
  <c r="BR148" i="5"/>
  <c r="BS148" i="5"/>
  <c r="BT148" i="5"/>
  <c r="BU148" i="5"/>
  <c r="BW148" i="5"/>
  <c r="BX148" i="5"/>
  <c r="BQ149" i="5"/>
  <c r="BR149" i="5"/>
  <c r="BS149" i="5"/>
  <c r="BT149" i="5"/>
  <c r="BU149" i="5"/>
  <c r="BW149" i="5"/>
  <c r="BX149" i="5"/>
  <c r="BQ150" i="5"/>
  <c r="BR150" i="5"/>
  <c r="BS150" i="5"/>
  <c r="BT150" i="5"/>
  <c r="BU150" i="5"/>
  <c r="BW150" i="5"/>
  <c r="BX150" i="5"/>
  <c r="BQ151" i="5"/>
  <c r="BR151" i="5"/>
  <c r="BS151" i="5"/>
  <c r="BT151" i="5"/>
  <c r="BU151" i="5"/>
  <c r="BW151" i="5"/>
  <c r="BX151" i="5"/>
  <c r="BQ152" i="5"/>
  <c r="BR152" i="5"/>
  <c r="BS152" i="5"/>
  <c r="BT152" i="5"/>
  <c r="BU152" i="5"/>
  <c r="BW152" i="5"/>
  <c r="BX152" i="5"/>
  <c r="BQ153" i="5"/>
  <c r="BR153" i="5"/>
  <c r="BS153" i="5"/>
  <c r="BT153" i="5"/>
  <c r="BU153" i="5"/>
  <c r="BW153" i="5"/>
  <c r="BX153" i="5"/>
  <c r="BQ154" i="5"/>
  <c r="BR154" i="5"/>
  <c r="BS154" i="5"/>
  <c r="BT154" i="5"/>
  <c r="BU154" i="5"/>
  <c r="BW154" i="5"/>
  <c r="BX154" i="5"/>
  <c r="BQ155" i="5"/>
  <c r="BR155" i="5"/>
  <c r="BS155" i="5"/>
  <c r="BT155" i="5"/>
  <c r="BU155" i="5"/>
  <c r="BW155" i="5"/>
  <c r="BX155" i="5"/>
  <c r="BQ156" i="5"/>
  <c r="BR156" i="5"/>
  <c r="BS156" i="5"/>
  <c r="BT156" i="5"/>
  <c r="BU156" i="5"/>
  <c r="BW156" i="5"/>
  <c r="BX156" i="5"/>
  <c r="BQ157" i="5"/>
  <c r="BR157" i="5"/>
  <c r="BS157" i="5"/>
  <c r="BT157" i="5"/>
  <c r="BU157" i="5"/>
  <c r="BW157" i="5"/>
  <c r="BX157" i="5"/>
  <c r="BQ158" i="5"/>
  <c r="BR158" i="5"/>
  <c r="BS158" i="5"/>
  <c r="BT158" i="5"/>
  <c r="BU158" i="5"/>
  <c r="BW158" i="5"/>
  <c r="BX158" i="5"/>
  <c r="BQ159" i="5"/>
  <c r="BR159" i="5"/>
  <c r="BS159" i="5"/>
  <c r="BT159" i="5"/>
  <c r="BU159" i="5"/>
  <c r="BW159" i="5"/>
  <c r="BX159" i="5"/>
  <c r="BQ160" i="5"/>
  <c r="BR160" i="5"/>
  <c r="BS160" i="5"/>
  <c r="BT160" i="5"/>
  <c r="BU160" i="5"/>
  <c r="BW160" i="5"/>
  <c r="BX160" i="5"/>
  <c r="BQ161" i="5"/>
  <c r="BR161" i="5"/>
  <c r="BS161" i="5"/>
  <c r="BT161" i="5"/>
  <c r="BU161" i="5"/>
  <c r="BW161" i="5"/>
  <c r="BX161" i="5"/>
  <c r="BQ162" i="5"/>
  <c r="BR162" i="5"/>
  <c r="BS162" i="5"/>
  <c r="BT162" i="5"/>
  <c r="BU162" i="5"/>
  <c r="BW162" i="5"/>
  <c r="BX162" i="5"/>
  <c r="BQ163" i="5"/>
  <c r="BR163" i="5"/>
  <c r="BS163" i="5"/>
  <c r="BT163" i="5"/>
  <c r="BU163" i="5"/>
  <c r="BW163" i="5"/>
  <c r="BX163" i="5"/>
  <c r="BQ164" i="5"/>
  <c r="BR164" i="5"/>
  <c r="BS164" i="5"/>
  <c r="BT164" i="5"/>
  <c r="BU164" i="5"/>
  <c r="BW164" i="5"/>
  <c r="BX164" i="5"/>
  <c r="BQ165" i="5"/>
  <c r="BR165" i="5"/>
  <c r="BS165" i="5"/>
  <c r="BT165" i="5"/>
  <c r="BU165" i="5"/>
  <c r="BW165" i="5"/>
  <c r="BX165" i="5"/>
  <c r="BQ166" i="5"/>
  <c r="BR166" i="5"/>
  <c r="BS166" i="5"/>
  <c r="BT166" i="5"/>
  <c r="BU166" i="5"/>
  <c r="BW166" i="5"/>
  <c r="BX166" i="5"/>
  <c r="BQ167" i="5"/>
  <c r="BR167" i="5"/>
  <c r="BS167" i="5"/>
  <c r="BT167" i="5"/>
  <c r="BU167" i="5"/>
  <c r="BW167" i="5"/>
  <c r="BX167" i="5"/>
  <c r="BQ168" i="5"/>
  <c r="BR168" i="5"/>
  <c r="BS168" i="5"/>
  <c r="BT168" i="5"/>
  <c r="BU168" i="5"/>
  <c r="BW168" i="5"/>
  <c r="BX168" i="5"/>
  <c r="BQ169" i="5"/>
  <c r="BR169" i="5"/>
  <c r="BS169" i="5"/>
  <c r="BT169" i="5"/>
  <c r="BU169" i="5"/>
  <c r="BW169" i="5"/>
  <c r="BX169" i="5"/>
  <c r="BQ170" i="5"/>
  <c r="BR170" i="5"/>
  <c r="BS170" i="5"/>
  <c r="BT170" i="5"/>
  <c r="BU170" i="5"/>
  <c r="BW170" i="5"/>
  <c r="BX170" i="5"/>
  <c r="BQ171" i="5"/>
  <c r="BR171" i="5"/>
  <c r="BS171" i="5"/>
  <c r="BT171" i="5"/>
  <c r="BU171" i="5"/>
  <c r="BW171" i="5"/>
  <c r="BX171" i="5"/>
  <c r="BQ172" i="5"/>
  <c r="BR172" i="5"/>
  <c r="BS172" i="5"/>
  <c r="BT172" i="5"/>
  <c r="BU172" i="5"/>
  <c r="BW172" i="5"/>
  <c r="BX172" i="5"/>
  <c r="BQ173" i="5"/>
  <c r="BR173" i="5"/>
  <c r="BS173" i="5"/>
  <c r="BT173" i="5"/>
  <c r="BU173" i="5"/>
  <c r="BW173" i="5"/>
  <c r="BX173" i="5"/>
  <c r="BQ174" i="5"/>
  <c r="BR174" i="5"/>
  <c r="BS174" i="5"/>
  <c r="BT174" i="5"/>
  <c r="BU174" i="5"/>
  <c r="BW174" i="5"/>
  <c r="BX174" i="5"/>
  <c r="BQ175" i="5"/>
  <c r="BR175" i="5"/>
  <c r="BS175" i="5"/>
  <c r="BT175" i="5"/>
  <c r="BU175" i="5"/>
  <c r="BW175" i="5"/>
  <c r="BX175" i="5"/>
  <c r="BQ176" i="5"/>
  <c r="BR176" i="5"/>
  <c r="BS176" i="5"/>
  <c r="BT176" i="5"/>
  <c r="BU176" i="5"/>
  <c r="BW176" i="5"/>
  <c r="BX176" i="5"/>
  <c r="BQ177" i="5"/>
  <c r="BR177" i="5"/>
  <c r="BS177" i="5"/>
  <c r="BT177" i="5"/>
  <c r="BU177" i="5"/>
  <c r="BW177" i="5"/>
  <c r="BX177" i="5"/>
  <c r="BQ178" i="5"/>
  <c r="BR178" i="5"/>
  <c r="BS178" i="5"/>
  <c r="BT178" i="5"/>
  <c r="BU178" i="5"/>
  <c r="BW178" i="5"/>
  <c r="BX178" i="5"/>
  <c r="BQ179" i="5"/>
  <c r="BR179" i="5"/>
  <c r="BS179" i="5"/>
  <c r="BT179" i="5"/>
  <c r="BU179" i="5"/>
  <c r="BW179" i="5"/>
  <c r="BX179" i="5"/>
  <c r="BQ180" i="5"/>
  <c r="BR180" i="5"/>
  <c r="BS180" i="5"/>
  <c r="BT180" i="5"/>
  <c r="BU180" i="5"/>
  <c r="BW180" i="5"/>
  <c r="BX180" i="5"/>
  <c r="BQ181" i="5"/>
  <c r="BR181" i="5"/>
  <c r="BS181" i="5"/>
  <c r="BT181" i="5"/>
  <c r="BU181" i="5"/>
  <c r="BW181" i="5"/>
  <c r="BX181" i="5"/>
  <c r="BQ182" i="5"/>
  <c r="BR182" i="5"/>
  <c r="BS182" i="5"/>
  <c r="BT182" i="5"/>
  <c r="BU182" i="5"/>
  <c r="BW182" i="5"/>
  <c r="BX182" i="5"/>
  <c r="BQ183" i="5"/>
  <c r="BR183" i="5"/>
  <c r="BS183" i="5"/>
  <c r="BT183" i="5"/>
  <c r="BU183" i="5"/>
  <c r="BW183" i="5"/>
  <c r="BX183" i="5"/>
  <c r="BQ184" i="5"/>
  <c r="BR184" i="5"/>
  <c r="BS184" i="5"/>
  <c r="BT184" i="5"/>
  <c r="BU184" i="5"/>
  <c r="BW184" i="5"/>
  <c r="BX184" i="5"/>
  <c r="BQ185" i="5"/>
  <c r="BR185" i="5"/>
  <c r="BS185" i="5"/>
  <c r="BT185" i="5"/>
  <c r="BU185" i="5"/>
  <c r="BW185" i="5"/>
  <c r="BX185" i="5"/>
  <c r="BQ186" i="5"/>
  <c r="BR186" i="5"/>
  <c r="BS186" i="5"/>
  <c r="BT186" i="5"/>
  <c r="BU186" i="5"/>
  <c r="BW186" i="5"/>
  <c r="BX186" i="5"/>
  <c r="BQ187" i="5"/>
  <c r="BR187" i="5"/>
  <c r="BS187" i="5"/>
  <c r="BT187" i="5"/>
  <c r="BU187" i="5"/>
  <c r="BW187" i="5"/>
  <c r="BX187" i="5"/>
  <c r="BQ188" i="5"/>
  <c r="BR188" i="5"/>
  <c r="BS188" i="5"/>
  <c r="BT188" i="5"/>
  <c r="BU188" i="5"/>
  <c r="BW188" i="5"/>
  <c r="BX188" i="5"/>
  <c r="BQ189" i="5"/>
  <c r="BR189" i="5"/>
  <c r="BS189" i="5"/>
  <c r="BT189" i="5"/>
  <c r="BU189" i="5"/>
  <c r="BW189" i="5"/>
  <c r="BX189" i="5"/>
  <c r="BQ190" i="5"/>
  <c r="BR190" i="5"/>
  <c r="BS190" i="5"/>
  <c r="BT190" i="5"/>
  <c r="BU190" i="5"/>
  <c r="BW190" i="5"/>
  <c r="BX190" i="5"/>
  <c r="BQ191" i="5"/>
  <c r="BR191" i="5"/>
  <c r="BS191" i="5"/>
  <c r="BT191" i="5"/>
  <c r="BU191" i="5"/>
  <c r="BW191" i="5"/>
  <c r="BX191" i="5"/>
  <c r="BQ192" i="5"/>
  <c r="BR192" i="5"/>
  <c r="BS192" i="5"/>
  <c r="BT192" i="5"/>
  <c r="BU192" i="5"/>
  <c r="BW192" i="5"/>
  <c r="BX192" i="5"/>
  <c r="BQ193" i="5"/>
  <c r="BR193" i="5"/>
  <c r="BS193" i="5"/>
  <c r="BT193" i="5"/>
  <c r="BU193" i="5"/>
  <c r="BW193" i="5"/>
  <c r="BX193" i="5"/>
  <c r="BQ194" i="5"/>
  <c r="BR194" i="5"/>
  <c r="BS194" i="5"/>
  <c r="BT194" i="5"/>
  <c r="BU194" i="5"/>
  <c r="BW194" i="5"/>
  <c r="BX194" i="5"/>
  <c r="BQ195" i="5"/>
  <c r="BR195" i="5"/>
  <c r="BS195" i="5"/>
  <c r="BT195" i="5"/>
  <c r="BU195" i="5"/>
  <c r="BW195" i="5"/>
  <c r="BX195" i="5"/>
  <c r="BQ196" i="5"/>
  <c r="BR196" i="5"/>
  <c r="BS196" i="5"/>
  <c r="BT196" i="5"/>
  <c r="BU196" i="5"/>
  <c r="BW196" i="5"/>
  <c r="BX196" i="5"/>
  <c r="BQ197" i="5"/>
  <c r="BR197" i="5"/>
  <c r="BS197" i="5"/>
  <c r="BT197" i="5"/>
  <c r="BU197" i="5"/>
  <c r="BW197" i="5"/>
  <c r="BX197" i="5"/>
  <c r="BQ198" i="5"/>
  <c r="BR198" i="5"/>
  <c r="BS198" i="5"/>
  <c r="BT198" i="5"/>
  <c r="BU198" i="5"/>
  <c r="BW198" i="5"/>
  <c r="BX198" i="5"/>
  <c r="BQ199" i="5"/>
  <c r="BR199" i="5"/>
  <c r="BS199" i="5"/>
  <c r="BT199" i="5"/>
  <c r="BU199" i="5"/>
  <c r="BW199" i="5"/>
  <c r="BX199" i="5"/>
  <c r="BQ200" i="5"/>
  <c r="BR200" i="5"/>
  <c r="BS200" i="5"/>
  <c r="BT200" i="5"/>
  <c r="BU200" i="5"/>
  <c r="BW200" i="5"/>
  <c r="BX200" i="5"/>
  <c r="BQ201" i="5"/>
  <c r="BR201" i="5"/>
  <c r="BS201" i="5"/>
  <c r="BT201" i="5"/>
  <c r="BU201" i="5"/>
  <c r="BW201" i="5"/>
  <c r="BX201" i="5"/>
  <c r="BQ202" i="5"/>
  <c r="BR202" i="5"/>
  <c r="BS202" i="5"/>
  <c r="BT202" i="5"/>
  <c r="BU202" i="5"/>
  <c r="BW202" i="5"/>
  <c r="BX202" i="5"/>
  <c r="BQ203" i="5"/>
  <c r="BR203" i="5"/>
  <c r="BS203" i="5"/>
  <c r="BT203" i="5"/>
  <c r="BU203" i="5"/>
  <c r="BW203" i="5"/>
  <c r="BX203" i="5"/>
  <c r="BQ204" i="5"/>
  <c r="BR204" i="5"/>
  <c r="BS204" i="5"/>
  <c r="BT204" i="5"/>
  <c r="BU204" i="5"/>
  <c r="BW204" i="5"/>
  <c r="BX204" i="5"/>
  <c r="BQ205" i="5"/>
  <c r="BR205" i="5"/>
  <c r="BS205" i="5"/>
  <c r="BT205" i="5"/>
  <c r="BU205" i="5"/>
  <c r="BW205" i="5"/>
  <c r="BX205" i="5"/>
  <c r="BQ206" i="5"/>
  <c r="BR206" i="5"/>
  <c r="BS206" i="5"/>
  <c r="BT206" i="5"/>
  <c r="BU206" i="5"/>
  <c r="BW206" i="5"/>
  <c r="BX206" i="5"/>
  <c r="BQ207" i="5"/>
  <c r="BR207" i="5"/>
  <c r="BS207" i="5"/>
  <c r="BT207" i="5"/>
  <c r="BU207" i="5"/>
  <c r="BW207" i="5"/>
  <c r="BX207" i="5"/>
  <c r="BQ208" i="5"/>
  <c r="BR208" i="5"/>
  <c r="BS208" i="5"/>
  <c r="BT208" i="5"/>
  <c r="BU208" i="5"/>
  <c r="BW208" i="5"/>
  <c r="BX208" i="5"/>
  <c r="BQ209" i="5"/>
  <c r="BR209" i="5"/>
  <c r="BS209" i="5"/>
  <c r="BT209" i="5"/>
  <c r="BU209" i="5"/>
  <c r="BW209" i="5"/>
  <c r="BX209" i="5"/>
  <c r="BQ210" i="5"/>
  <c r="BR210" i="5"/>
  <c r="BS210" i="5"/>
  <c r="BT210" i="5"/>
  <c r="BU210" i="5"/>
  <c r="BW210" i="5"/>
  <c r="BX210" i="5"/>
  <c r="BQ211" i="5"/>
  <c r="BR211" i="5"/>
  <c r="BS211" i="5"/>
  <c r="BT211" i="5"/>
  <c r="BU211" i="5"/>
  <c r="BW211" i="5"/>
  <c r="BX211" i="5"/>
  <c r="BQ212" i="5"/>
  <c r="BR212" i="5"/>
  <c r="BS212" i="5"/>
  <c r="BT212" i="5"/>
  <c r="BU212" i="5"/>
  <c r="BW212" i="5"/>
  <c r="BX212" i="5"/>
  <c r="BQ213" i="5"/>
  <c r="BR213" i="5"/>
  <c r="BS213" i="5"/>
  <c r="BT213" i="5"/>
  <c r="BU213" i="5"/>
  <c r="BW213" i="5"/>
  <c r="BX213" i="5"/>
  <c r="BQ214" i="5"/>
  <c r="BR214" i="5"/>
  <c r="BS214" i="5"/>
  <c r="BT214" i="5"/>
  <c r="BU214" i="5"/>
  <c r="BW214" i="5"/>
  <c r="BX214" i="5"/>
  <c r="BQ215" i="5"/>
  <c r="BR215" i="5"/>
  <c r="BS215" i="5"/>
  <c r="BT215" i="5"/>
  <c r="BU215" i="5"/>
  <c r="BW215" i="5"/>
  <c r="BX215" i="5"/>
  <c r="BQ216" i="5"/>
  <c r="BR216" i="5"/>
  <c r="BS216" i="5"/>
  <c r="BT216" i="5"/>
  <c r="BU216" i="5"/>
  <c r="BW216" i="5"/>
  <c r="BX216" i="5"/>
  <c r="BQ217" i="5"/>
  <c r="BR217" i="5"/>
  <c r="BS217" i="5"/>
  <c r="BT217" i="5"/>
  <c r="BU217" i="5"/>
  <c r="BW217" i="5"/>
  <c r="BX217" i="5"/>
  <c r="BQ218" i="5"/>
  <c r="BR218" i="5"/>
  <c r="BS218" i="5"/>
  <c r="BT218" i="5"/>
  <c r="BU218" i="5"/>
  <c r="BW218" i="5"/>
  <c r="BX218" i="5"/>
  <c r="BQ219" i="5"/>
  <c r="BR219" i="5"/>
  <c r="BS219" i="5"/>
  <c r="BT219" i="5"/>
  <c r="BU219" i="5"/>
  <c r="BW219" i="5"/>
  <c r="BX219" i="5"/>
  <c r="BQ220" i="5"/>
  <c r="BR220" i="5"/>
  <c r="BS220" i="5"/>
  <c r="BT220" i="5"/>
  <c r="BU220" i="5"/>
  <c r="BW220" i="5"/>
  <c r="BX220" i="5"/>
  <c r="BQ221" i="5"/>
  <c r="BR221" i="5"/>
  <c r="BS221" i="5"/>
  <c r="BT221" i="5"/>
  <c r="BU221" i="5"/>
  <c r="BW221" i="5"/>
  <c r="BX221" i="5"/>
  <c r="BQ222" i="5"/>
  <c r="BR222" i="5"/>
  <c r="BS222" i="5"/>
  <c r="BT222" i="5"/>
  <c r="BU222" i="5"/>
  <c r="BW222" i="5"/>
  <c r="BX222" i="5"/>
  <c r="BQ223" i="5"/>
  <c r="BR223" i="5"/>
  <c r="BS223" i="5"/>
  <c r="BT223" i="5"/>
  <c r="BU223" i="5"/>
  <c r="BW223" i="5"/>
  <c r="BX223" i="5"/>
  <c r="BQ224" i="5"/>
  <c r="BR224" i="5"/>
  <c r="BS224" i="5"/>
  <c r="BT224" i="5"/>
  <c r="BU224" i="5"/>
  <c r="BW224" i="5"/>
  <c r="BX224" i="5"/>
  <c r="BQ225" i="5"/>
  <c r="BR225" i="5"/>
  <c r="BS225" i="5"/>
  <c r="BT225" i="5"/>
  <c r="BU225" i="5"/>
  <c r="BW225" i="5"/>
  <c r="BX225" i="5"/>
  <c r="BQ226" i="5"/>
  <c r="BR226" i="5"/>
  <c r="BS226" i="5"/>
  <c r="BT226" i="5"/>
  <c r="BU226" i="5"/>
  <c r="BW226" i="5"/>
  <c r="BX226" i="5"/>
  <c r="BQ227" i="5"/>
  <c r="BR227" i="5"/>
  <c r="BS227" i="5"/>
  <c r="BT227" i="5"/>
  <c r="BU227" i="5"/>
  <c r="BW227" i="5"/>
  <c r="BX227" i="5"/>
  <c r="BQ228" i="5"/>
  <c r="BR228" i="5"/>
  <c r="BS228" i="5"/>
  <c r="BT228" i="5"/>
  <c r="BU228" i="5"/>
  <c r="BW228" i="5"/>
  <c r="BX228" i="5"/>
  <c r="BQ229" i="5"/>
  <c r="BR229" i="5"/>
  <c r="BS229" i="5"/>
  <c r="BT229" i="5"/>
  <c r="BU229" i="5"/>
  <c r="BW229" i="5"/>
  <c r="BX229" i="5"/>
  <c r="BQ230" i="5"/>
  <c r="BR230" i="5"/>
  <c r="BS230" i="5"/>
  <c r="BT230" i="5"/>
  <c r="BU230" i="5"/>
  <c r="BW230" i="5"/>
  <c r="BX230" i="5"/>
  <c r="BQ231" i="5"/>
  <c r="BR231" i="5"/>
  <c r="BS231" i="5"/>
  <c r="BT231" i="5"/>
  <c r="BU231" i="5"/>
  <c r="BW231" i="5"/>
  <c r="BX231" i="5"/>
  <c r="BQ232" i="5"/>
  <c r="BR232" i="5"/>
  <c r="BS232" i="5"/>
  <c r="BT232" i="5"/>
  <c r="BU232" i="5"/>
  <c r="BW232" i="5"/>
  <c r="BX232" i="5"/>
  <c r="BQ233" i="5"/>
  <c r="BR233" i="5"/>
  <c r="BS233" i="5"/>
  <c r="BT233" i="5"/>
  <c r="BU233" i="5"/>
  <c r="BW233" i="5"/>
  <c r="BX233" i="5"/>
  <c r="BQ234" i="5"/>
  <c r="BR234" i="5"/>
  <c r="BS234" i="5"/>
  <c r="BT234" i="5"/>
  <c r="BU234" i="5"/>
  <c r="BW234" i="5"/>
  <c r="BX234" i="5"/>
  <c r="BQ235" i="5"/>
  <c r="BR235" i="5"/>
  <c r="BS235" i="5"/>
  <c r="BT235" i="5"/>
  <c r="BU235" i="5"/>
  <c r="BW235" i="5"/>
  <c r="BX235" i="5"/>
  <c r="BQ236" i="5"/>
  <c r="BR236" i="5"/>
  <c r="BS236" i="5"/>
  <c r="BT236" i="5"/>
  <c r="BU236" i="5"/>
  <c r="BW236" i="5"/>
  <c r="BX236" i="5"/>
  <c r="BQ237" i="5"/>
  <c r="BR237" i="5"/>
  <c r="BS237" i="5"/>
  <c r="BT237" i="5"/>
  <c r="BU237" i="5"/>
  <c r="BW237" i="5"/>
  <c r="BX237" i="5"/>
  <c r="BQ238" i="5"/>
  <c r="BR238" i="5"/>
  <c r="BS238" i="5"/>
  <c r="BT238" i="5"/>
  <c r="BU238" i="5"/>
  <c r="BW238" i="5"/>
  <c r="BX238" i="5"/>
  <c r="BQ239" i="5"/>
  <c r="BR239" i="5"/>
  <c r="BS239" i="5"/>
  <c r="BT239" i="5"/>
  <c r="BU239" i="5"/>
  <c r="BW239" i="5"/>
  <c r="BX239" i="5"/>
  <c r="BQ240" i="5"/>
  <c r="BR240" i="5"/>
  <c r="BS240" i="5"/>
  <c r="BT240" i="5"/>
  <c r="BU240" i="5"/>
  <c r="BW240" i="5"/>
  <c r="BX240" i="5"/>
  <c r="BQ241" i="5"/>
  <c r="BR241" i="5"/>
  <c r="BS241" i="5"/>
  <c r="BT241" i="5"/>
  <c r="BU241" i="5"/>
  <c r="BW241" i="5"/>
  <c r="BX241" i="5"/>
  <c r="BQ242" i="5"/>
  <c r="BR242" i="5"/>
  <c r="BS242" i="5"/>
  <c r="BT242" i="5"/>
  <c r="BU242" i="5"/>
  <c r="BW242" i="5"/>
  <c r="BX242" i="5"/>
  <c r="BX8" i="5"/>
  <c r="BW8" i="5"/>
  <c r="BU8" i="5"/>
  <c r="BT8" i="5"/>
  <c r="BS8" i="5"/>
  <c r="BR8" i="5"/>
  <c r="BQ8" i="5"/>
  <c r="BP9" i="5"/>
  <c r="BP10" i="5"/>
  <c r="BP11" i="5"/>
  <c r="BP12" i="5"/>
  <c r="BP13" i="5"/>
  <c r="BP14" i="5"/>
  <c r="BP15" i="5"/>
  <c r="BP16" i="5"/>
  <c r="BP17" i="5"/>
  <c r="BP18" i="5"/>
  <c r="BP19" i="5"/>
  <c r="BP20" i="5"/>
  <c r="BP21" i="5"/>
  <c r="BP22" i="5"/>
  <c r="BP23" i="5"/>
  <c r="BP24" i="5"/>
  <c r="BP25" i="5"/>
  <c r="BP26" i="5"/>
  <c r="BP27" i="5"/>
  <c r="BP28" i="5"/>
  <c r="BP29" i="5"/>
  <c r="BP30" i="5"/>
  <c r="BP31" i="5"/>
  <c r="BP32" i="5"/>
  <c r="BP33" i="5"/>
  <c r="BP34" i="5"/>
  <c r="BP35" i="5"/>
  <c r="BP36" i="5"/>
  <c r="BP37" i="5"/>
  <c r="BP38" i="5"/>
  <c r="BP39" i="5"/>
  <c r="BP40" i="5"/>
  <c r="BP41" i="5"/>
  <c r="BP42" i="5"/>
  <c r="BP43" i="5"/>
  <c r="BP44" i="5"/>
  <c r="BP45" i="5"/>
  <c r="BP46" i="5"/>
  <c r="BP47" i="5"/>
  <c r="BP48" i="5"/>
  <c r="BP49" i="5"/>
  <c r="BP50" i="5"/>
  <c r="BP51" i="5"/>
  <c r="BP52" i="5"/>
  <c r="BP53" i="5"/>
  <c r="BP54" i="5"/>
  <c r="BP55" i="5"/>
  <c r="BP56" i="5"/>
  <c r="BP57" i="5"/>
  <c r="BP58" i="5"/>
  <c r="BP59" i="5"/>
  <c r="BP60" i="5"/>
  <c r="BP61" i="5"/>
  <c r="BP62" i="5"/>
  <c r="BP63" i="5"/>
  <c r="BP64" i="5"/>
  <c r="BP65" i="5"/>
  <c r="BP66" i="5"/>
  <c r="BP67" i="5"/>
  <c r="BP68" i="5"/>
  <c r="BP69" i="5"/>
  <c r="BP70" i="5"/>
  <c r="BP71" i="5"/>
  <c r="BP72" i="5"/>
  <c r="BP73" i="5"/>
  <c r="BP74" i="5"/>
  <c r="BP75" i="5"/>
  <c r="BP76" i="5"/>
  <c r="BP77" i="5"/>
  <c r="BP78" i="5"/>
  <c r="BP79" i="5"/>
  <c r="BP80" i="5"/>
  <c r="BP81" i="5"/>
  <c r="BP82" i="5"/>
  <c r="BP83" i="5"/>
  <c r="BP84" i="5"/>
  <c r="BP85" i="5"/>
  <c r="BP86" i="5"/>
  <c r="BP87" i="5"/>
  <c r="BP88" i="5"/>
  <c r="BP89" i="5"/>
  <c r="BP90" i="5"/>
  <c r="BP91" i="5"/>
  <c r="BP92" i="5"/>
  <c r="BP93" i="5"/>
  <c r="BP94" i="5"/>
  <c r="BP95" i="5"/>
  <c r="BP96" i="5"/>
  <c r="BP97" i="5"/>
  <c r="BP98" i="5"/>
  <c r="BP99" i="5"/>
  <c r="BP100" i="5"/>
  <c r="BP101" i="5"/>
  <c r="BP102" i="5"/>
  <c r="BP103" i="5"/>
  <c r="BP104" i="5"/>
  <c r="BP105" i="5"/>
  <c r="BP106" i="5"/>
  <c r="BP107" i="5"/>
  <c r="BP108" i="5"/>
  <c r="BP109" i="5"/>
  <c r="BP110" i="5"/>
  <c r="BP111" i="5"/>
  <c r="BP112" i="5"/>
  <c r="BP113" i="5"/>
  <c r="BP114" i="5"/>
  <c r="BP115" i="5"/>
  <c r="BP116" i="5"/>
  <c r="BP117" i="5"/>
  <c r="BP118" i="5"/>
  <c r="BP119" i="5"/>
  <c r="BP120" i="5"/>
  <c r="BP121" i="5"/>
  <c r="BP122" i="5"/>
  <c r="BP123" i="5"/>
  <c r="BP124" i="5"/>
  <c r="BP125" i="5"/>
  <c r="BP126" i="5"/>
  <c r="BP127" i="5"/>
  <c r="BP128" i="5"/>
  <c r="BP129" i="5"/>
  <c r="BP130" i="5"/>
  <c r="BP131" i="5"/>
  <c r="BP132" i="5"/>
  <c r="BP133" i="5"/>
  <c r="BP134" i="5"/>
  <c r="BP135" i="5"/>
  <c r="BP136" i="5"/>
  <c r="BP137" i="5"/>
  <c r="BP138" i="5"/>
  <c r="BP139" i="5"/>
  <c r="BP140" i="5"/>
  <c r="BP141" i="5"/>
  <c r="BP142" i="5"/>
  <c r="BP143" i="5"/>
  <c r="BP144" i="5"/>
  <c r="BP145" i="5"/>
  <c r="BP146" i="5"/>
  <c r="BP147" i="5"/>
  <c r="BP148" i="5"/>
  <c r="BP149" i="5"/>
  <c r="BP150" i="5"/>
  <c r="BP151" i="5"/>
  <c r="BP152" i="5"/>
  <c r="BP153" i="5"/>
  <c r="BP154" i="5"/>
  <c r="BP155" i="5"/>
  <c r="BP156" i="5"/>
  <c r="BP157" i="5"/>
  <c r="BP158" i="5"/>
  <c r="BP159" i="5"/>
  <c r="BP160" i="5"/>
  <c r="BP161" i="5"/>
  <c r="BP162" i="5"/>
  <c r="BP163" i="5"/>
  <c r="BP164" i="5"/>
  <c r="BP165" i="5"/>
  <c r="BP166" i="5"/>
  <c r="BP167" i="5"/>
  <c r="BP168" i="5"/>
  <c r="BP169" i="5"/>
  <c r="BP170" i="5"/>
  <c r="BP171" i="5"/>
  <c r="BP172" i="5"/>
  <c r="BP173" i="5"/>
  <c r="BP174" i="5"/>
  <c r="BP175" i="5"/>
  <c r="BP176" i="5"/>
  <c r="BP177" i="5"/>
  <c r="BP178" i="5"/>
  <c r="BP179" i="5"/>
  <c r="BP180" i="5"/>
  <c r="BP181" i="5"/>
  <c r="BP182" i="5"/>
  <c r="BP183" i="5"/>
  <c r="BP184" i="5"/>
  <c r="BP185" i="5"/>
  <c r="BP186" i="5"/>
  <c r="BP187" i="5"/>
  <c r="BP188" i="5"/>
  <c r="BP189" i="5"/>
  <c r="BP190" i="5"/>
  <c r="BP191" i="5"/>
  <c r="BP192" i="5"/>
  <c r="BP193" i="5"/>
  <c r="BP194" i="5"/>
  <c r="BP195" i="5"/>
  <c r="BP196" i="5"/>
  <c r="BP197" i="5"/>
  <c r="BP198" i="5"/>
  <c r="BP199" i="5"/>
  <c r="BP200" i="5"/>
  <c r="BP201" i="5"/>
  <c r="BP202" i="5"/>
  <c r="BP203" i="5"/>
  <c r="BP204" i="5"/>
  <c r="BP205" i="5"/>
  <c r="BP206" i="5"/>
  <c r="BP207" i="5"/>
  <c r="BP208" i="5"/>
  <c r="BP209" i="5"/>
  <c r="BP210" i="5"/>
  <c r="BP211" i="5"/>
  <c r="BP212" i="5"/>
  <c r="BP213" i="5"/>
  <c r="BP214" i="5"/>
  <c r="BP215" i="5"/>
  <c r="BP216" i="5"/>
  <c r="BP217" i="5"/>
  <c r="BP218" i="5"/>
  <c r="BP219" i="5"/>
  <c r="BP220" i="5"/>
  <c r="BP221" i="5"/>
  <c r="BP222" i="5"/>
  <c r="BP223" i="5"/>
  <c r="BP224" i="5"/>
  <c r="BP225" i="5"/>
  <c r="BP226" i="5"/>
  <c r="BP227" i="5"/>
  <c r="BP228" i="5"/>
  <c r="BP229" i="5"/>
  <c r="BP230" i="5"/>
  <c r="BP231" i="5"/>
  <c r="BP232" i="5"/>
  <c r="BP233" i="5"/>
  <c r="BP234" i="5"/>
  <c r="BP235" i="5"/>
  <c r="BP236" i="5"/>
  <c r="BP237" i="5"/>
  <c r="BP238" i="5"/>
  <c r="BP239" i="5"/>
  <c r="BP240" i="5"/>
  <c r="BP241" i="5"/>
  <c r="BP242" i="5"/>
  <c r="BP8" i="5"/>
  <c r="BO9" i="5"/>
  <c r="BO10" i="5"/>
  <c r="BO11" i="5"/>
  <c r="BO12" i="5"/>
  <c r="BO13" i="5"/>
  <c r="BO14" i="5"/>
  <c r="BO15" i="5"/>
  <c r="BO16" i="5"/>
  <c r="BO17" i="5"/>
  <c r="BO18" i="5"/>
  <c r="BO19" i="5"/>
  <c r="BO20" i="5"/>
  <c r="BO21" i="5"/>
  <c r="BO22" i="5"/>
  <c r="BO23" i="5"/>
  <c r="BO24" i="5"/>
  <c r="BO25" i="5"/>
  <c r="BO26" i="5"/>
  <c r="BO27" i="5"/>
  <c r="BO28" i="5"/>
  <c r="BO29" i="5"/>
  <c r="BO30" i="5"/>
  <c r="BO31" i="5"/>
  <c r="BO32" i="5"/>
  <c r="BO33" i="5"/>
  <c r="BO34" i="5"/>
  <c r="BO35" i="5"/>
  <c r="BO36" i="5"/>
  <c r="BO37" i="5"/>
  <c r="BO38" i="5"/>
  <c r="BO39" i="5"/>
  <c r="BO40" i="5"/>
  <c r="BO41" i="5"/>
  <c r="BO42" i="5"/>
  <c r="BO43" i="5"/>
  <c r="BO44" i="5"/>
  <c r="BO45" i="5"/>
  <c r="BO46" i="5"/>
  <c r="BO47" i="5"/>
  <c r="BO48" i="5"/>
  <c r="BO49" i="5"/>
  <c r="BO50" i="5"/>
  <c r="BO51" i="5"/>
  <c r="BO52" i="5"/>
  <c r="BO53" i="5"/>
  <c r="BO54" i="5"/>
  <c r="BO55" i="5"/>
  <c r="BO56" i="5"/>
  <c r="BO57" i="5"/>
  <c r="BO58" i="5"/>
  <c r="BO59" i="5"/>
  <c r="BO60" i="5"/>
  <c r="BO61" i="5"/>
  <c r="BO62" i="5"/>
  <c r="BO63" i="5"/>
  <c r="BO64" i="5"/>
  <c r="BO65" i="5"/>
  <c r="BO66" i="5"/>
  <c r="BO67" i="5"/>
  <c r="BO68" i="5"/>
  <c r="BO69" i="5"/>
  <c r="BO70" i="5"/>
  <c r="BO71" i="5"/>
  <c r="BO72" i="5"/>
  <c r="BO73" i="5"/>
  <c r="BO74" i="5"/>
  <c r="BO75" i="5"/>
  <c r="BO76" i="5"/>
  <c r="BO77" i="5"/>
  <c r="BO78" i="5"/>
  <c r="BO79" i="5"/>
  <c r="BO80" i="5"/>
  <c r="BO81" i="5"/>
  <c r="BO82" i="5"/>
  <c r="BO83" i="5"/>
  <c r="BO84" i="5"/>
  <c r="BO85" i="5"/>
  <c r="BO86" i="5"/>
  <c r="BO87" i="5"/>
  <c r="BO88" i="5"/>
  <c r="BO89" i="5"/>
  <c r="BO90" i="5"/>
  <c r="BO91" i="5"/>
  <c r="BO92" i="5"/>
  <c r="BO93" i="5"/>
  <c r="BO94" i="5"/>
  <c r="BO95" i="5"/>
  <c r="BO96" i="5"/>
  <c r="BO97" i="5"/>
  <c r="BO98" i="5"/>
  <c r="BO99" i="5"/>
  <c r="BO100" i="5"/>
  <c r="BO101" i="5"/>
  <c r="BO102" i="5"/>
  <c r="BO103" i="5"/>
  <c r="BO104" i="5"/>
  <c r="BO105" i="5"/>
  <c r="BO106" i="5"/>
  <c r="BO107" i="5"/>
  <c r="BO108" i="5"/>
  <c r="BO109" i="5"/>
  <c r="BO110" i="5"/>
  <c r="BO111" i="5"/>
  <c r="BO112" i="5"/>
  <c r="BO113" i="5"/>
  <c r="BO114" i="5"/>
  <c r="BO115" i="5"/>
  <c r="BO116" i="5"/>
  <c r="BO117" i="5"/>
  <c r="BO118" i="5"/>
  <c r="BO119" i="5"/>
  <c r="BO120" i="5"/>
  <c r="BO121" i="5"/>
  <c r="BO122" i="5"/>
  <c r="BO123" i="5"/>
  <c r="BO124" i="5"/>
  <c r="BO125" i="5"/>
  <c r="BO126" i="5"/>
  <c r="BO127" i="5"/>
  <c r="BO128" i="5"/>
  <c r="BO129" i="5"/>
  <c r="BO130" i="5"/>
  <c r="BO131" i="5"/>
  <c r="BO132" i="5"/>
  <c r="BO133" i="5"/>
  <c r="BO134" i="5"/>
  <c r="BO135" i="5"/>
  <c r="BO136" i="5"/>
  <c r="BO137" i="5"/>
  <c r="BO138" i="5"/>
  <c r="BO139" i="5"/>
  <c r="BO140" i="5"/>
  <c r="BO141" i="5"/>
  <c r="BO142" i="5"/>
  <c r="BO143" i="5"/>
  <c r="BO144" i="5"/>
  <c r="BO145" i="5"/>
  <c r="BO146" i="5"/>
  <c r="BO147" i="5"/>
  <c r="BO148" i="5"/>
  <c r="BO149" i="5"/>
  <c r="BO150" i="5"/>
  <c r="BO151" i="5"/>
  <c r="BO152" i="5"/>
  <c r="BO153" i="5"/>
  <c r="BO154" i="5"/>
  <c r="BO155" i="5"/>
  <c r="BO156" i="5"/>
  <c r="BO157" i="5"/>
  <c r="BO158" i="5"/>
  <c r="BO159" i="5"/>
  <c r="BO160" i="5"/>
  <c r="BO161" i="5"/>
  <c r="BO162" i="5"/>
  <c r="BO163" i="5"/>
  <c r="BO164" i="5"/>
  <c r="BO165" i="5"/>
  <c r="BO166" i="5"/>
  <c r="BO167" i="5"/>
  <c r="BO168" i="5"/>
  <c r="BO169" i="5"/>
  <c r="BO170" i="5"/>
  <c r="BO171" i="5"/>
  <c r="BO172" i="5"/>
  <c r="BO173" i="5"/>
  <c r="BO174" i="5"/>
  <c r="BO175" i="5"/>
  <c r="BO176" i="5"/>
  <c r="BO177" i="5"/>
  <c r="BO178" i="5"/>
  <c r="BO179" i="5"/>
  <c r="BO180" i="5"/>
  <c r="BO181" i="5"/>
  <c r="BO182" i="5"/>
  <c r="BO183" i="5"/>
  <c r="BO184" i="5"/>
  <c r="BO185" i="5"/>
  <c r="BO186" i="5"/>
  <c r="BO187" i="5"/>
  <c r="BO188" i="5"/>
  <c r="BO189" i="5"/>
  <c r="BO190" i="5"/>
  <c r="BO191" i="5"/>
  <c r="BO192" i="5"/>
  <c r="BO193" i="5"/>
  <c r="BO194" i="5"/>
  <c r="BO195" i="5"/>
  <c r="BO196" i="5"/>
  <c r="BO197" i="5"/>
  <c r="BO198" i="5"/>
  <c r="BO199" i="5"/>
  <c r="BO200" i="5"/>
  <c r="BO201" i="5"/>
  <c r="BO202" i="5"/>
  <c r="BO203" i="5"/>
  <c r="BO204" i="5"/>
  <c r="BO205" i="5"/>
  <c r="BO206" i="5"/>
  <c r="BO207" i="5"/>
  <c r="BO208" i="5"/>
  <c r="BO209" i="5"/>
  <c r="BO210" i="5"/>
  <c r="BO211" i="5"/>
  <c r="BO212" i="5"/>
  <c r="BO213" i="5"/>
  <c r="BO214" i="5"/>
  <c r="BO215" i="5"/>
  <c r="BO216" i="5"/>
  <c r="BO217" i="5"/>
  <c r="BO218" i="5"/>
  <c r="BO219" i="5"/>
  <c r="BO220" i="5"/>
  <c r="BO221" i="5"/>
  <c r="BO222" i="5"/>
  <c r="BO223" i="5"/>
  <c r="BO224" i="5"/>
  <c r="BO225" i="5"/>
  <c r="BO226" i="5"/>
  <c r="BO227" i="5"/>
  <c r="BO228" i="5"/>
  <c r="BO229" i="5"/>
  <c r="BO230" i="5"/>
  <c r="BO231" i="5"/>
  <c r="BO232" i="5"/>
  <c r="BO233" i="5"/>
  <c r="BO234" i="5"/>
  <c r="BO235" i="5"/>
  <c r="BO236" i="5"/>
  <c r="BO237" i="5"/>
  <c r="BO238" i="5"/>
  <c r="BO239" i="5"/>
  <c r="BO240" i="5"/>
  <c r="BO241" i="5"/>
  <c r="BO242" i="5"/>
  <c r="BO8" i="5"/>
  <c r="BE9" i="5"/>
  <c r="BE10" i="5"/>
  <c r="BE11" i="5"/>
  <c r="BE12" i="5"/>
  <c r="BE13" i="5"/>
  <c r="BE14" i="5"/>
  <c r="BE15" i="5"/>
  <c r="BE16" i="5"/>
  <c r="BE17" i="5"/>
  <c r="BE18" i="5"/>
  <c r="BE19" i="5"/>
  <c r="BE20" i="5"/>
  <c r="BE21" i="5"/>
  <c r="BE22" i="5"/>
  <c r="BE23" i="5"/>
  <c r="BE24" i="5"/>
  <c r="BE25" i="5"/>
  <c r="BE26" i="5"/>
  <c r="BE27" i="5"/>
  <c r="BE28" i="5"/>
  <c r="BE29" i="5"/>
  <c r="BE30" i="5"/>
  <c r="BE31" i="5"/>
  <c r="BE32" i="5"/>
  <c r="BE33" i="5"/>
  <c r="BE34" i="5"/>
  <c r="BE35" i="5"/>
  <c r="BE36" i="5"/>
  <c r="BE37" i="5"/>
  <c r="BE38" i="5"/>
  <c r="BE39" i="5"/>
  <c r="BE40" i="5"/>
  <c r="BE41" i="5"/>
  <c r="BE42" i="5"/>
  <c r="BE43" i="5"/>
  <c r="BE44" i="5"/>
  <c r="BE45" i="5"/>
  <c r="BE46" i="5"/>
  <c r="BE47" i="5"/>
  <c r="BE48" i="5"/>
  <c r="BE49" i="5"/>
  <c r="BE50" i="5"/>
  <c r="BE51" i="5"/>
  <c r="BE52" i="5"/>
  <c r="BE53" i="5"/>
  <c r="BE54" i="5"/>
  <c r="BE55" i="5"/>
  <c r="BE56" i="5"/>
  <c r="BE57" i="5"/>
  <c r="AZ9" i="5"/>
  <c r="AZ10" i="5"/>
  <c r="AZ11" i="5"/>
  <c r="AZ12" i="5"/>
  <c r="AZ13" i="5"/>
  <c r="AZ14" i="5"/>
  <c r="AZ15" i="5"/>
  <c r="AZ16" i="5"/>
  <c r="AZ17" i="5"/>
  <c r="AZ18" i="5"/>
  <c r="AZ19" i="5"/>
  <c r="AZ20" i="5"/>
  <c r="AZ21" i="5"/>
  <c r="AZ22" i="5"/>
  <c r="AZ23" i="5"/>
  <c r="AZ24" i="5"/>
  <c r="AZ25" i="5"/>
  <c r="AZ26" i="5"/>
  <c r="AZ27" i="5"/>
  <c r="AZ28" i="5"/>
  <c r="AZ29" i="5"/>
  <c r="AZ30" i="5"/>
  <c r="AZ31" i="5"/>
  <c r="AZ32" i="5"/>
  <c r="AZ33" i="5"/>
  <c r="AZ34" i="5"/>
  <c r="AZ35" i="5"/>
  <c r="AZ36" i="5"/>
  <c r="AZ37" i="5"/>
  <c r="AZ38" i="5"/>
  <c r="AZ39" i="5"/>
  <c r="BE8" i="5"/>
  <c r="AZ8" i="5"/>
  <c r="AU9" i="5"/>
  <c r="AU10" i="5"/>
  <c r="AU11" i="5"/>
  <c r="AU12" i="5"/>
  <c r="AU13" i="5"/>
  <c r="AU14" i="5"/>
  <c r="AU15" i="5"/>
  <c r="AU16" i="5"/>
  <c r="AU17" i="5"/>
  <c r="AU18" i="5"/>
  <c r="AU19" i="5"/>
  <c r="AU20" i="5"/>
  <c r="AU21" i="5"/>
  <c r="AU22" i="5"/>
  <c r="AU23" i="5"/>
  <c r="AU24" i="5"/>
  <c r="AU25" i="5"/>
  <c r="AU26" i="5"/>
  <c r="AU27" i="5"/>
  <c r="AU28" i="5"/>
  <c r="AU29" i="5"/>
  <c r="AU30" i="5"/>
  <c r="AU31" i="5"/>
  <c r="AU32" i="5"/>
  <c r="AU33" i="5"/>
  <c r="AU34" i="5"/>
  <c r="AU35" i="5"/>
  <c r="AU36" i="5"/>
  <c r="AU37" i="5"/>
  <c r="AU38" i="5"/>
  <c r="AU39" i="5"/>
  <c r="AU40" i="5"/>
  <c r="AU41" i="5"/>
  <c r="AU42" i="5"/>
  <c r="AU43" i="5"/>
  <c r="AU44" i="5"/>
  <c r="AU45" i="5"/>
  <c r="AU46" i="5"/>
  <c r="AU47" i="5"/>
  <c r="AU48" i="5"/>
  <c r="AU49" i="5"/>
  <c r="AU50" i="5"/>
  <c r="AU51" i="5"/>
  <c r="AU52" i="5"/>
  <c r="AU53" i="5"/>
  <c r="AU54" i="5"/>
  <c r="AU55" i="5"/>
  <c r="AU56" i="5"/>
  <c r="AU57" i="5"/>
  <c r="AU58" i="5"/>
  <c r="AU8" i="5"/>
  <c r="AP9" i="5"/>
  <c r="AP10" i="5"/>
  <c r="AP11" i="5"/>
  <c r="AP12" i="5"/>
  <c r="AP13" i="5"/>
  <c r="AP14" i="5"/>
  <c r="AP15" i="5"/>
  <c r="AP16" i="5"/>
  <c r="AP17" i="5"/>
  <c r="AP18" i="5"/>
  <c r="AP19" i="5"/>
  <c r="AP20" i="5"/>
  <c r="AP21" i="5"/>
  <c r="AP22" i="5"/>
  <c r="AP23" i="5"/>
  <c r="AP24" i="5"/>
  <c r="AP25" i="5"/>
  <c r="AP26" i="5"/>
  <c r="AP27" i="5"/>
  <c r="AP28" i="5"/>
  <c r="AP29" i="5"/>
  <c r="AP30" i="5"/>
  <c r="AP31" i="5"/>
  <c r="AP32" i="5"/>
  <c r="AP33" i="5"/>
  <c r="AP34" i="5"/>
  <c r="AP35" i="5"/>
  <c r="AP36" i="5"/>
  <c r="AP37" i="5"/>
  <c r="AP38" i="5"/>
  <c r="AP39" i="5"/>
  <c r="AP40" i="5"/>
  <c r="AP8" i="5"/>
  <c r="AK9" i="5"/>
  <c r="AK10" i="5"/>
  <c r="AK11" i="5"/>
  <c r="AK12" i="5"/>
  <c r="AK13" i="5"/>
  <c r="AK14" i="5"/>
  <c r="AK15" i="5"/>
  <c r="AK16" i="5"/>
  <c r="AK17" i="5"/>
  <c r="AK18" i="5"/>
  <c r="AK19" i="5"/>
  <c r="AK20" i="5"/>
  <c r="AK21" i="5"/>
  <c r="AK22" i="5"/>
  <c r="AK23" i="5"/>
  <c r="AK24" i="5"/>
  <c r="AK25" i="5"/>
  <c r="AK26" i="5"/>
  <c r="AK27" i="5"/>
  <c r="AK28" i="5"/>
  <c r="AK29" i="5"/>
  <c r="AK30" i="5"/>
  <c r="AK31" i="5"/>
  <c r="AK32" i="5"/>
  <c r="AK33" i="5"/>
  <c r="AK34" i="5"/>
  <c r="AK35" i="5"/>
  <c r="AK36" i="5"/>
  <c r="AK37" i="5"/>
  <c r="AK38" i="5"/>
  <c r="AK39" i="5"/>
  <c r="AK40" i="5"/>
  <c r="AK41" i="5"/>
  <c r="AK42" i="5"/>
  <c r="AK43" i="5"/>
  <c r="AK44" i="5"/>
  <c r="AK45" i="5"/>
  <c r="AK46" i="5"/>
  <c r="AK47" i="5"/>
  <c r="AK48" i="5"/>
  <c r="AK49" i="5"/>
  <c r="AK50" i="5"/>
  <c r="AK51" i="5"/>
  <c r="AK52" i="5"/>
  <c r="AK53" i="5"/>
  <c r="AK54" i="5"/>
  <c r="AK55" i="5"/>
  <c r="AK56" i="5"/>
  <c r="AK57" i="5"/>
  <c r="AK58" i="5"/>
  <c r="AK59" i="5"/>
  <c r="AK60" i="5"/>
  <c r="AK61" i="5"/>
  <c r="AK62" i="5"/>
  <c r="AK63" i="5"/>
  <c r="AK64" i="5"/>
  <c r="AK65" i="5"/>
  <c r="AK66" i="5"/>
  <c r="AK67" i="5"/>
  <c r="AK68" i="5"/>
  <c r="AK69" i="5"/>
  <c r="AK70" i="5"/>
  <c r="AK71" i="5"/>
  <c r="AK72" i="5"/>
  <c r="AK73" i="5"/>
  <c r="AK74" i="5"/>
  <c r="AK75" i="5"/>
  <c r="AF9" i="5"/>
  <c r="AF10" i="5"/>
  <c r="AF11" i="5"/>
  <c r="AF12" i="5"/>
  <c r="AF13" i="5"/>
  <c r="AF14" i="5"/>
  <c r="AF15" i="5"/>
  <c r="AF16" i="5"/>
  <c r="AF17" i="5"/>
  <c r="AF18" i="5"/>
  <c r="AF19" i="5"/>
  <c r="AF20" i="5"/>
  <c r="AF21" i="5"/>
  <c r="AF22" i="5"/>
  <c r="AF23" i="5"/>
  <c r="AF24" i="5"/>
  <c r="AF25" i="5"/>
  <c r="AF26" i="5"/>
  <c r="AF27" i="5"/>
  <c r="AF28" i="5"/>
  <c r="AF29" i="5"/>
  <c r="AF30" i="5"/>
  <c r="AF31" i="5"/>
  <c r="AF32" i="5"/>
  <c r="AF33" i="5"/>
  <c r="AF34" i="5"/>
  <c r="AF35" i="5"/>
  <c r="AF36" i="5"/>
  <c r="AF37" i="5"/>
  <c r="AF38" i="5"/>
  <c r="AF39" i="5"/>
  <c r="AF40" i="5"/>
  <c r="AF41" i="5"/>
  <c r="AF42" i="5"/>
  <c r="AF43" i="5"/>
  <c r="AF44" i="5"/>
  <c r="AF45" i="5"/>
  <c r="AF46" i="5"/>
  <c r="AF47" i="5"/>
  <c r="AF48" i="5"/>
  <c r="AF49" i="5"/>
  <c r="AF50" i="5"/>
  <c r="AF8" i="5"/>
  <c r="AK8" i="5"/>
  <c r="AA9" i="5"/>
  <c r="AA10" i="5"/>
  <c r="AA11" i="5"/>
  <c r="AA12" i="5"/>
  <c r="AA13" i="5"/>
  <c r="AA14" i="5"/>
  <c r="AA15" i="5"/>
  <c r="AA16" i="5"/>
  <c r="AA17" i="5"/>
  <c r="AA18" i="5"/>
  <c r="AA19" i="5"/>
  <c r="AA20" i="5"/>
  <c r="AA21" i="5"/>
  <c r="AA22" i="5"/>
  <c r="AA23" i="5"/>
  <c r="AA24" i="5"/>
  <c r="AA25" i="5"/>
  <c r="AA26" i="5"/>
  <c r="AA27" i="5"/>
  <c r="AA28" i="5"/>
  <c r="AA29" i="5"/>
  <c r="AA30" i="5"/>
  <c r="AA31" i="5"/>
  <c r="AA32" i="5"/>
  <c r="AA33" i="5"/>
  <c r="AA34" i="5"/>
  <c r="AA35" i="5"/>
  <c r="AA36" i="5"/>
  <c r="AA37" i="5"/>
  <c r="AA38" i="5"/>
  <c r="AA39" i="5"/>
  <c r="AA40" i="5"/>
  <c r="AA41" i="5"/>
  <c r="AA42" i="5"/>
  <c r="AA43" i="5"/>
  <c r="AA44" i="5"/>
  <c r="AA45" i="5"/>
  <c r="AA46" i="5"/>
  <c r="AA47" i="5"/>
  <c r="AA48" i="5"/>
  <c r="AA49" i="5"/>
  <c r="AA50" i="5"/>
  <c r="AA51" i="5"/>
  <c r="AA52" i="5"/>
  <c r="AA53" i="5"/>
  <c r="AA54" i="5"/>
  <c r="AA55" i="5"/>
  <c r="AA56" i="5"/>
  <c r="AA57" i="5"/>
  <c r="AA58" i="5"/>
  <c r="AA59" i="5"/>
  <c r="AA60" i="5"/>
  <c r="AA61" i="5"/>
  <c r="AA62" i="5"/>
  <c r="AA63" i="5"/>
  <c r="AA64" i="5"/>
  <c r="AA65" i="5"/>
  <c r="AA66" i="5"/>
  <c r="AA67" i="5"/>
  <c r="V9" i="5"/>
  <c r="V10" i="5"/>
  <c r="V11" i="5"/>
  <c r="V12" i="5"/>
  <c r="V13" i="5"/>
  <c r="V14" i="5"/>
  <c r="V15" i="5"/>
  <c r="V16" i="5"/>
  <c r="V17" i="5"/>
  <c r="V18" i="5"/>
  <c r="V19" i="5"/>
  <c r="V20" i="5"/>
  <c r="V21" i="5"/>
  <c r="V22" i="5"/>
  <c r="V23" i="5"/>
  <c r="V24" i="5"/>
  <c r="V25" i="5"/>
  <c r="V26" i="5"/>
  <c r="V27" i="5"/>
  <c r="V28" i="5"/>
  <c r="V29" i="5"/>
  <c r="V30" i="5"/>
  <c r="V31" i="5"/>
  <c r="V32" i="5"/>
  <c r="V33" i="5"/>
  <c r="V34" i="5"/>
  <c r="V35" i="5"/>
  <c r="V36" i="5"/>
  <c r="V37" i="5"/>
  <c r="V38" i="5"/>
  <c r="V39" i="5"/>
  <c r="V40" i="5"/>
  <c r="V41" i="5"/>
  <c r="V42" i="5"/>
  <c r="V43" i="5"/>
  <c r="V44" i="5"/>
  <c r="V45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Q33" i="5"/>
  <c r="Q34" i="5"/>
  <c r="Q35" i="5"/>
  <c r="Q36" i="5"/>
  <c r="Q37" i="5"/>
  <c r="Q38" i="5"/>
  <c r="Q39" i="5"/>
  <c r="Q40" i="5"/>
  <c r="Q41" i="5"/>
  <c r="Q42" i="5"/>
  <c r="Q43" i="5"/>
  <c r="Q44" i="5"/>
  <c r="Q45" i="5"/>
  <c r="Q46" i="5"/>
  <c r="Q47" i="5"/>
  <c r="Q48" i="5"/>
  <c r="Q49" i="5"/>
  <c r="Q50" i="5"/>
  <c r="Q51" i="5"/>
  <c r="Q52" i="5"/>
  <c r="Q53" i="5"/>
  <c r="Q54" i="5"/>
  <c r="Q55" i="5"/>
  <c r="Q56" i="5"/>
  <c r="Q57" i="5"/>
  <c r="Q58" i="5"/>
  <c r="Q59" i="5"/>
  <c r="Q60" i="5"/>
  <c r="Q61" i="5"/>
  <c r="Q62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AA8" i="5"/>
  <c r="V8" i="5"/>
  <c r="Q8" i="5"/>
  <c r="L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8" i="5"/>
  <c r="BL8" i="5"/>
  <c r="BK8" i="5" s="1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" i="3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57" i="1"/>
  <c r="AS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8" i="1"/>
  <c r="BF243" i="7" l="1"/>
  <c r="BF235" i="7"/>
  <c r="BF241" i="7"/>
  <c r="BF233" i="7"/>
  <c r="BF225" i="7"/>
  <c r="BF217" i="7"/>
  <c r="BF209" i="7"/>
  <c r="BF236" i="7"/>
  <c r="BF228" i="7"/>
  <c r="BF220" i="7"/>
  <c r="BF212" i="7"/>
  <c r="BF213" i="7"/>
  <c r="BF193" i="7"/>
  <c r="BF211" i="7"/>
  <c r="BF218" i="7"/>
  <c r="BF204" i="7"/>
  <c r="BF195" i="7"/>
  <c r="BF239" i="7"/>
  <c r="BF231" i="7"/>
  <c r="BF227" i="7"/>
  <c r="BF219" i="7"/>
  <c r="BF208" i="7"/>
  <c r="BF221" i="7"/>
  <c r="BF194" i="7"/>
  <c r="BF192" i="7"/>
  <c r="BF223" i="7"/>
  <c r="BF178" i="7"/>
  <c r="BF170" i="7"/>
  <c r="BF196" i="7"/>
  <c r="BF207" i="7"/>
  <c r="BF176" i="7"/>
  <c r="BF169" i="7"/>
  <c r="BF189" i="7"/>
  <c r="BF188" i="7"/>
  <c r="BF187" i="7"/>
  <c r="BF186" i="7"/>
  <c r="BF165" i="7"/>
  <c r="BF157" i="7"/>
  <c r="BF149" i="7"/>
  <c r="BF171" i="7"/>
  <c r="BF152" i="7"/>
  <c r="BF201" i="7"/>
  <c r="BF177" i="7"/>
  <c r="BF172" i="7"/>
  <c r="BF184" i="7"/>
  <c r="BF164" i="7"/>
  <c r="BF156" i="7"/>
  <c r="BF199" i="7"/>
  <c r="BF151" i="7"/>
  <c r="BF185" i="7"/>
  <c r="BF160" i="7"/>
  <c r="BF141" i="7"/>
  <c r="BF166" i="7"/>
  <c r="BF153" i="7"/>
  <c r="BF142" i="7"/>
  <c r="BF136" i="7"/>
  <c r="BF158" i="7"/>
  <c r="BF143" i="7"/>
  <c r="BF115" i="7"/>
  <c r="BF134" i="7"/>
  <c r="BF130" i="7"/>
  <c r="BF126" i="7"/>
  <c r="BF122" i="7"/>
  <c r="BF118" i="7"/>
  <c r="BF150" i="7"/>
  <c r="BF144" i="7"/>
  <c r="BF128" i="7"/>
  <c r="BF110" i="7"/>
  <c r="BF102" i="7"/>
  <c r="BF116" i="7"/>
  <c r="BF132" i="7"/>
  <c r="BF120" i="7"/>
  <c r="BF98" i="7"/>
  <c r="BF88" i="7"/>
  <c r="BF124" i="7"/>
  <c r="BF106" i="7"/>
  <c r="BF140" i="7"/>
  <c r="BF93" i="7"/>
  <c r="BF114" i="7"/>
  <c r="BF53" i="7"/>
  <c r="BF45" i="7"/>
  <c r="BF97" i="7"/>
  <c r="BF77" i="7"/>
  <c r="BF73" i="7"/>
  <c r="BF69" i="7"/>
  <c r="BF65" i="7"/>
  <c r="BF61" i="7"/>
  <c r="BF57" i="7"/>
  <c r="BF51" i="7"/>
  <c r="BF27" i="7"/>
  <c r="BF215" i="7"/>
  <c r="BF94" i="7"/>
  <c r="BF92" i="7"/>
  <c r="BF82" i="7"/>
  <c r="BF81" i="7"/>
  <c r="BC8" i="7"/>
  <c r="BH10" i="7"/>
  <c r="AZ11" i="7"/>
  <c r="BH13" i="7"/>
  <c r="BK14" i="7"/>
  <c r="BC16" i="7"/>
  <c r="BK20" i="7"/>
  <c r="BJ23" i="7"/>
  <c r="AZ29" i="7"/>
  <c r="BJ30" i="7"/>
  <c r="BH32" i="7"/>
  <c r="BB36" i="7"/>
  <c r="BI41" i="7"/>
  <c r="BJ43" i="7"/>
  <c r="BA45" i="7"/>
  <c r="AZ47" i="7"/>
  <c r="BK49" i="7"/>
  <c r="BG51" i="7"/>
  <c r="BA53" i="7"/>
  <c r="AZ55" i="7"/>
  <c r="BC57" i="7"/>
  <c r="BJ62" i="7"/>
  <c r="BG65" i="7"/>
  <c r="BF67" i="7"/>
  <c r="BH70" i="7"/>
  <c r="AZ70" i="7"/>
  <c r="BD70" i="7"/>
  <c r="BI70" i="7"/>
  <c r="BG70" i="7"/>
  <c r="BF70" i="7"/>
  <c r="BE70" i="7"/>
  <c r="BC70" i="7"/>
  <c r="BB70" i="7"/>
  <c r="BD72" i="7"/>
  <c r="BK74" i="7"/>
  <c r="BB77" i="7"/>
  <c r="BH79" i="7"/>
  <c r="BB82" i="7"/>
  <c r="BI87" i="7"/>
  <c r="BK92" i="7"/>
  <c r="BK97" i="7"/>
  <c r="BA102" i="7"/>
  <c r="BG108" i="7"/>
  <c r="BH129" i="7"/>
  <c r="BH5" i="7"/>
  <c r="BK6" i="7"/>
  <c r="BF9" i="7"/>
  <c r="BE12" i="7"/>
  <c r="BA14" i="7"/>
  <c r="BB15" i="7"/>
  <c r="BF17" i="7"/>
  <c r="BF18" i="7"/>
  <c r="BD18" i="7"/>
  <c r="BJ18" i="7"/>
  <c r="BB18" i="7"/>
  <c r="BK18" i="7"/>
  <c r="BD19" i="7"/>
  <c r="BD21" i="7"/>
  <c r="BD24" i="7"/>
  <c r="BB25" i="7"/>
  <c r="BK27" i="7"/>
  <c r="BF35" i="7"/>
  <c r="BG40" i="7"/>
  <c r="BG205" i="7"/>
  <c r="BG226" i="7"/>
  <c r="BG218" i="7"/>
  <c r="BG204" i="7"/>
  <c r="BG195" i="7"/>
  <c r="BG208" i="7"/>
  <c r="BG183" i="7"/>
  <c r="BG182" i="7"/>
  <c r="BG181" i="7"/>
  <c r="BG180" i="7"/>
  <c r="BG179" i="7"/>
  <c r="BG229" i="7"/>
  <c r="BG194" i="7"/>
  <c r="BG213" i="7"/>
  <c r="BG222" i="7"/>
  <c r="BG189" i="7"/>
  <c r="BG188" i="7"/>
  <c r="BG187" i="7"/>
  <c r="BG172" i="7"/>
  <c r="BG168" i="7"/>
  <c r="BG206" i="7"/>
  <c r="BG192" i="7"/>
  <c r="BG221" i="7"/>
  <c r="BG191" i="7"/>
  <c r="BG167" i="7"/>
  <c r="BG159" i="7"/>
  <c r="BG142" i="7"/>
  <c r="BG146" i="7"/>
  <c r="BG134" i="7"/>
  <c r="BG130" i="7"/>
  <c r="BG126" i="7"/>
  <c r="BG122" i="7"/>
  <c r="BG118" i="7"/>
  <c r="BG150" i="7"/>
  <c r="BG171" i="7"/>
  <c r="BG154" i="7"/>
  <c r="BG140" i="7"/>
  <c r="BG115" i="7"/>
  <c r="BG97" i="7"/>
  <c r="BG88" i="7"/>
  <c r="BG95" i="7"/>
  <c r="BG81" i="7"/>
  <c r="BG83" i="7"/>
  <c r="BG80" i="7"/>
  <c r="BG76" i="7"/>
  <c r="BG72" i="7"/>
  <c r="BG68" i="7"/>
  <c r="BG64" i="7"/>
  <c r="BG60" i="7"/>
  <c r="BG56" i="7"/>
  <c r="BC3" i="7"/>
  <c r="BF4" i="7"/>
  <c r="BI5" i="7"/>
  <c r="BJ5" i="7"/>
  <c r="BB6" i="7"/>
  <c r="BC7" i="7"/>
  <c r="BE8" i="7"/>
  <c r="BD10" i="7"/>
  <c r="BJ10" i="7"/>
  <c r="BB10" i="7"/>
  <c r="BI10" i="7"/>
  <c r="BB11" i="7"/>
  <c r="BF12" i="7"/>
  <c r="BI13" i="7"/>
  <c r="BJ13" i="7"/>
  <c r="BB14" i="7"/>
  <c r="BC15" i="7"/>
  <c r="BE16" i="7"/>
  <c r="BH17" i="7"/>
  <c r="AZ18" i="7"/>
  <c r="BD20" i="7"/>
  <c r="BJ20" i="7"/>
  <c r="BB20" i="7"/>
  <c r="BH20" i="7"/>
  <c r="AZ20" i="7"/>
  <c r="BE21" i="7"/>
  <c r="BJ22" i="7"/>
  <c r="BB22" i="7"/>
  <c r="BI22" i="7"/>
  <c r="BA22" i="7"/>
  <c r="BH22" i="7"/>
  <c r="AZ22" i="7"/>
  <c r="BF22" i="7"/>
  <c r="BK23" i="7"/>
  <c r="BF24" i="7"/>
  <c r="BC25" i="7"/>
  <c r="BG26" i="7"/>
  <c r="BF29" i="7"/>
  <c r="BK30" i="7"/>
  <c r="BJ33" i="7"/>
  <c r="BC36" i="7"/>
  <c r="BG37" i="7"/>
  <c r="BE39" i="7"/>
  <c r="BD39" i="7"/>
  <c r="BK39" i="7"/>
  <c r="BC39" i="7"/>
  <c r="BJ39" i="7"/>
  <c r="BB39" i="7"/>
  <c r="BI39" i="7"/>
  <c r="BA39" i="7"/>
  <c r="BH39" i="7"/>
  <c r="AZ39" i="7"/>
  <c r="BD43" i="7"/>
  <c r="BB45" i="7"/>
  <c r="BE49" i="7"/>
  <c r="BC51" i="7"/>
  <c r="BB53" i="7"/>
  <c r="BD58" i="7"/>
  <c r="BH58" i="7"/>
  <c r="AZ58" i="7"/>
  <c r="BI58" i="7"/>
  <c r="BG58" i="7"/>
  <c r="BF58" i="7"/>
  <c r="BE58" i="7"/>
  <c r="BC58" i="7"/>
  <c r="BB58" i="7"/>
  <c r="BD60" i="7"/>
  <c r="BK62" i="7"/>
  <c r="BB65" i="7"/>
  <c r="BH67" i="7"/>
  <c r="BA70" i="7"/>
  <c r="BE72" i="7"/>
  <c r="BC77" i="7"/>
  <c r="BC82" i="7"/>
  <c r="BG85" i="7"/>
  <c r="BD92" i="7"/>
  <c r="BF103" i="7"/>
  <c r="BD103" i="7"/>
  <c r="BK103" i="7"/>
  <c r="BC103" i="7"/>
  <c r="BJ103" i="7"/>
  <c r="BB103" i="7"/>
  <c r="BI103" i="7"/>
  <c r="BH103" i="7"/>
  <c r="BG103" i="7"/>
  <c r="BE103" i="7"/>
  <c r="AZ103" i="7"/>
  <c r="BA103" i="7"/>
  <c r="BH109" i="7"/>
  <c r="AZ109" i="7"/>
  <c r="BF109" i="7"/>
  <c r="BE109" i="7"/>
  <c r="BD109" i="7"/>
  <c r="BI109" i="7"/>
  <c r="BG109" i="7"/>
  <c r="BC109" i="7"/>
  <c r="BB109" i="7"/>
  <c r="BA109" i="7"/>
  <c r="BK109" i="7"/>
  <c r="BJ109" i="7"/>
  <c r="BE129" i="7"/>
  <c r="AZ79" i="7"/>
  <c r="BC6" i="7"/>
  <c r="AZ10" i="7"/>
  <c r="BG12" i="7"/>
  <c r="BA18" i="7"/>
  <c r="BD25" i="7"/>
  <c r="BG29" i="7"/>
  <c r="BJ36" i="7"/>
  <c r="BE43" i="7"/>
  <c r="BD51" i="7"/>
  <c r="BH55" i="7"/>
  <c r="BC65" i="7"/>
  <c r="BJ70" i="7"/>
  <c r="BF75" i="7"/>
  <c r="BI85" i="7"/>
  <c r="BA238" i="7"/>
  <c r="BA241" i="7"/>
  <c r="BA233" i="7"/>
  <c r="BA225" i="7"/>
  <c r="BA217" i="7"/>
  <c r="BA244" i="7"/>
  <c r="BA236" i="7"/>
  <c r="BA204" i="7"/>
  <c r="BA240" i="7"/>
  <c r="BA232" i="7"/>
  <c r="BA222" i="7"/>
  <c r="BA201" i="7"/>
  <c r="BA230" i="7"/>
  <c r="BA212" i="7"/>
  <c r="BA243" i="7"/>
  <c r="BA235" i="7"/>
  <c r="BA227" i="7"/>
  <c r="BA219" i="7"/>
  <c r="BA193" i="7"/>
  <c r="BA188" i="7"/>
  <c r="BA187" i="7"/>
  <c r="BA186" i="7"/>
  <c r="BA208" i="7"/>
  <c r="BA185" i="7"/>
  <c r="BA220" i="7"/>
  <c r="BA192" i="7"/>
  <c r="BA160" i="7"/>
  <c r="BA178" i="7"/>
  <c r="BA228" i="7"/>
  <c r="BA194" i="7"/>
  <c r="BA177" i="7"/>
  <c r="BA170" i="7"/>
  <c r="BA167" i="7"/>
  <c r="BA159" i="7"/>
  <c r="BA154" i="7"/>
  <c r="BA195" i="7"/>
  <c r="BA149" i="7"/>
  <c r="BA172" i="7"/>
  <c r="BA173" i="7"/>
  <c r="BA165" i="7"/>
  <c r="BA157" i="7"/>
  <c r="BA156" i="7"/>
  <c r="BA151" i="7"/>
  <c r="BA169" i="7"/>
  <c r="BA148" i="7"/>
  <c r="BA141" i="7"/>
  <c r="BA132" i="7"/>
  <c r="BA128" i="7"/>
  <c r="BA124" i="7"/>
  <c r="BA120" i="7"/>
  <c r="BA116" i="7"/>
  <c r="BA110" i="7"/>
  <c r="BA137" i="7"/>
  <c r="BA152" i="7"/>
  <c r="BA143" i="7"/>
  <c r="BA136" i="7"/>
  <c r="BA131" i="7"/>
  <c r="BA113" i="7"/>
  <c r="BA106" i="7"/>
  <c r="BA95" i="7"/>
  <c r="BA107" i="7"/>
  <c r="BA94" i="7"/>
  <c r="BA91" i="7"/>
  <c r="BA139" i="7"/>
  <c r="BA119" i="7"/>
  <c r="BA115" i="7"/>
  <c r="BA209" i="7"/>
  <c r="BA164" i="7"/>
  <c r="BA99" i="7"/>
  <c r="BA90" i="7"/>
  <c r="BA82" i="7"/>
  <c r="BA48" i="7"/>
  <c r="BA42" i="7"/>
  <c r="BA36" i="7"/>
  <c r="BA127" i="7"/>
  <c r="BA80" i="7"/>
  <c r="BA76" i="7"/>
  <c r="BA72" i="7"/>
  <c r="BA68" i="7"/>
  <c r="BA64" i="7"/>
  <c r="BA60" i="7"/>
  <c r="BA56" i="7"/>
  <c r="BA51" i="7"/>
  <c r="BA27" i="7"/>
  <c r="BA26" i="7"/>
  <c r="BA25" i="7"/>
  <c r="BA24" i="7"/>
  <c r="BA23" i="7"/>
  <c r="BA144" i="7"/>
  <c r="BA98" i="7"/>
  <c r="BA87" i="7"/>
  <c r="BA86" i="7"/>
  <c r="BA79" i="7"/>
  <c r="BA75" i="7"/>
  <c r="BA71" i="7"/>
  <c r="BA67" i="7"/>
  <c r="BA63" i="7"/>
  <c r="BA59" i="7"/>
  <c r="BI238" i="7"/>
  <c r="BI233" i="7"/>
  <c r="BI225" i="7"/>
  <c r="BI217" i="7"/>
  <c r="BI244" i="7"/>
  <c r="BI236" i="7"/>
  <c r="BI228" i="7"/>
  <c r="BI209" i="7"/>
  <c r="BI195" i="7"/>
  <c r="BI230" i="7"/>
  <c r="BI227" i="7"/>
  <c r="BI219" i="7"/>
  <c r="BI220" i="7"/>
  <c r="BI201" i="7"/>
  <c r="BI194" i="7"/>
  <c r="BI192" i="7"/>
  <c r="BI243" i="7"/>
  <c r="BI235" i="7"/>
  <c r="BI211" i="7"/>
  <c r="BI193" i="7"/>
  <c r="BI202" i="7"/>
  <c r="BI200" i="7"/>
  <c r="BI189" i="7"/>
  <c r="BI186" i="7"/>
  <c r="BI160" i="7"/>
  <c r="BI232" i="7"/>
  <c r="BI185" i="7"/>
  <c r="BI224" i="7"/>
  <c r="BI177" i="7"/>
  <c r="BI212" i="7"/>
  <c r="BI206" i="7"/>
  <c r="BI179" i="7"/>
  <c r="BI164" i="7"/>
  <c r="BI156" i="7"/>
  <c r="BI169" i="7"/>
  <c r="BI165" i="7"/>
  <c r="BI157" i="7"/>
  <c r="BI181" i="7"/>
  <c r="BI240" i="7"/>
  <c r="BI178" i="7"/>
  <c r="BI170" i="7"/>
  <c r="BI180" i="7"/>
  <c r="BI141" i="7"/>
  <c r="BI159" i="7"/>
  <c r="BI137" i="7"/>
  <c r="BI136" i="7"/>
  <c r="BI149" i="7"/>
  <c r="BI110" i="7"/>
  <c r="BI102" i="7"/>
  <c r="BI152" i="7"/>
  <c r="BI144" i="7"/>
  <c r="BI132" i="7"/>
  <c r="BI128" i="7"/>
  <c r="BI124" i="7"/>
  <c r="BI120" i="7"/>
  <c r="BI116" i="7"/>
  <c r="BI115" i="7"/>
  <c r="BI99" i="7"/>
  <c r="BI98" i="7"/>
  <c r="BI145" i="7"/>
  <c r="BI112" i="7"/>
  <c r="BI95" i="7"/>
  <c r="BI106" i="7"/>
  <c r="BI94" i="7"/>
  <c r="BI90" i="7"/>
  <c r="BI82" i="7"/>
  <c r="BI93" i="7"/>
  <c r="BI91" i="7"/>
  <c r="BI48" i="7"/>
  <c r="BI42" i="7"/>
  <c r="BI36" i="7"/>
  <c r="BI30" i="7"/>
  <c r="BI107" i="7"/>
  <c r="BI51" i="7"/>
  <c r="BI27" i="7"/>
  <c r="BI26" i="7"/>
  <c r="BI25" i="7"/>
  <c r="BI24" i="7"/>
  <c r="BI23" i="7"/>
  <c r="BI148" i="7"/>
  <c r="BI113" i="7"/>
  <c r="BI84" i="7"/>
  <c r="BI79" i="7"/>
  <c r="BI75" i="7"/>
  <c r="BI71" i="7"/>
  <c r="BI67" i="7"/>
  <c r="BI63" i="7"/>
  <c r="BI59" i="7"/>
  <c r="BF3" i="7"/>
  <c r="BB5" i="7"/>
  <c r="BD6" i="7"/>
  <c r="BF7" i="7"/>
  <c r="BE9" i="7"/>
  <c r="BK9" i="7"/>
  <c r="BC9" i="7"/>
  <c r="BI9" i="7"/>
  <c r="BA10" i="7"/>
  <c r="BE11" i="7"/>
  <c r="BB13" i="7"/>
  <c r="BD14" i="7"/>
  <c r="BF15" i="7"/>
  <c r="BG17" i="7"/>
  <c r="BJ17" i="7"/>
  <c r="BC18" i="7"/>
  <c r="BH19" i="7"/>
  <c r="BC20" i="7"/>
  <c r="BH21" i="7"/>
  <c r="BD22" i="7"/>
  <c r="BG23" i="7"/>
  <c r="BK24" i="7"/>
  <c r="BF25" i="7"/>
  <c r="BC26" i="7"/>
  <c r="BG27" i="7"/>
  <c r="BD28" i="7"/>
  <c r="BE31" i="7"/>
  <c r="BE33" i="7"/>
  <c r="BG34" i="7"/>
  <c r="BK36" i="7"/>
  <c r="BA37" i="7"/>
  <c r="BE38" i="7"/>
  <c r="BD38" i="7"/>
  <c r="BK38" i="7"/>
  <c r="BC38" i="7"/>
  <c r="BJ38" i="7"/>
  <c r="BB38" i="7"/>
  <c r="BI38" i="7"/>
  <c r="BA38" i="7"/>
  <c r="BH38" i="7"/>
  <c r="AZ38" i="7"/>
  <c r="BG39" i="7"/>
  <c r="BB42" i="7"/>
  <c r="BJ45" i="7"/>
  <c r="BH48" i="7"/>
  <c r="BG50" i="7"/>
  <c r="BK51" i="7"/>
  <c r="BJ53" i="7"/>
  <c r="BG61" i="7"/>
  <c r="BF63" i="7"/>
  <c r="BD66" i="7"/>
  <c r="BH66" i="7"/>
  <c r="AZ66" i="7"/>
  <c r="BI66" i="7"/>
  <c r="BG66" i="7"/>
  <c r="BF66" i="7"/>
  <c r="BE66" i="7"/>
  <c r="BC66" i="7"/>
  <c r="BB66" i="7"/>
  <c r="BD68" i="7"/>
  <c r="BK70" i="7"/>
  <c r="BH75" i="7"/>
  <c r="BA78" i="7"/>
  <c r="BE80" i="7"/>
  <c r="BD83" i="7"/>
  <c r="BD89" i="7"/>
  <c r="BI89" i="7"/>
  <c r="BA89" i="7"/>
  <c r="BG89" i="7"/>
  <c r="BF89" i="7"/>
  <c r="BC89" i="7"/>
  <c r="BK89" i="7"/>
  <c r="AZ89" i="7"/>
  <c r="BJ89" i="7"/>
  <c r="BH89" i="7"/>
  <c r="BE89" i="7"/>
  <c r="BB89" i="7"/>
  <c r="AZ99" i="7"/>
  <c r="BH124" i="7"/>
  <c r="BH106" i="7"/>
  <c r="BK5" i="7"/>
  <c r="BI17" i="7"/>
  <c r="BC22" i="7"/>
  <c r="BB241" i="7"/>
  <c r="BB233" i="7"/>
  <c r="BB220" i="7"/>
  <c r="BB239" i="7"/>
  <c r="BB231" i="7"/>
  <c r="BB201" i="7"/>
  <c r="BB238" i="7"/>
  <c r="BB223" i="7"/>
  <c r="BB215" i="7"/>
  <c r="BB230" i="7"/>
  <c r="BB212" i="7"/>
  <c r="BB211" i="7"/>
  <c r="BB225" i="7"/>
  <c r="BB217" i="7"/>
  <c r="BB209" i="7"/>
  <c r="BB208" i="7"/>
  <c r="BB195" i="7"/>
  <c r="BB185" i="7"/>
  <c r="BB177" i="7"/>
  <c r="BB243" i="7"/>
  <c r="BB165" i="7"/>
  <c r="BB157" i="7"/>
  <c r="BB184" i="7"/>
  <c r="BB193" i="7"/>
  <c r="BB219" i="7"/>
  <c r="BB200" i="7"/>
  <c r="BB197" i="7"/>
  <c r="BB174" i="7"/>
  <c r="BB167" i="7"/>
  <c r="BB159" i="7"/>
  <c r="BB154" i="7"/>
  <c r="BB160" i="7"/>
  <c r="BB235" i="7"/>
  <c r="BB149" i="7"/>
  <c r="BB189" i="7"/>
  <c r="BB175" i="7"/>
  <c r="BB162" i="7"/>
  <c r="BB227" i="7"/>
  <c r="BB169" i="7"/>
  <c r="BB164" i="7"/>
  <c r="BB156" i="7"/>
  <c r="BB152" i="7"/>
  <c r="BB188" i="7"/>
  <c r="BB176" i="7"/>
  <c r="BB140" i="7"/>
  <c r="BB141" i="7"/>
  <c r="BB173" i="7"/>
  <c r="BB132" i="7"/>
  <c r="BB128" i="7"/>
  <c r="BB124" i="7"/>
  <c r="BB155" i="7"/>
  <c r="BB204" i="7"/>
  <c r="BB146" i="7"/>
  <c r="BB136" i="7"/>
  <c r="BB147" i="7"/>
  <c r="BB126" i="7"/>
  <c r="BB118" i="7"/>
  <c r="BB97" i="7"/>
  <c r="BB96" i="7"/>
  <c r="BB94" i="7"/>
  <c r="BB139" i="7"/>
  <c r="BB115" i="7"/>
  <c r="BB114" i="7"/>
  <c r="BB90" i="7"/>
  <c r="BB135" i="7"/>
  <c r="BB130" i="7"/>
  <c r="BB116" i="7"/>
  <c r="BB110" i="7"/>
  <c r="BB102" i="7"/>
  <c r="BB144" i="7"/>
  <c r="BB134" i="7"/>
  <c r="BB112" i="7"/>
  <c r="BB104" i="7"/>
  <c r="BB98" i="7"/>
  <c r="BB51" i="7"/>
  <c r="BB122" i="7"/>
  <c r="BB87" i="7"/>
  <c r="BB79" i="7"/>
  <c r="BB75" i="7"/>
  <c r="BB71" i="7"/>
  <c r="BB67" i="7"/>
  <c r="BB63" i="7"/>
  <c r="BB59" i="7"/>
  <c r="BB49" i="7"/>
  <c r="BB35" i="7"/>
  <c r="BB31" i="7"/>
  <c r="BB28" i="7"/>
  <c r="BB88" i="7"/>
  <c r="BB120" i="7"/>
  <c r="BB106" i="7"/>
  <c r="BJ241" i="7"/>
  <c r="BJ233" i="7"/>
  <c r="BJ220" i="7"/>
  <c r="BJ239" i="7"/>
  <c r="BJ231" i="7"/>
  <c r="BJ238" i="7"/>
  <c r="BJ230" i="7"/>
  <c r="BJ225" i="7"/>
  <c r="BJ217" i="7"/>
  <c r="BJ208" i="7"/>
  <c r="BJ204" i="7"/>
  <c r="BJ227" i="7"/>
  <c r="BJ219" i="7"/>
  <c r="BJ201" i="7"/>
  <c r="BJ199" i="7"/>
  <c r="BJ243" i="7"/>
  <c r="BJ235" i="7"/>
  <c r="BJ223" i="7"/>
  <c r="BJ215" i="7"/>
  <c r="BJ212" i="7"/>
  <c r="BJ193" i="7"/>
  <c r="BJ185" i="7"/>
  <c r="BJ177" i="7"/>
  <c r="BJ176" i="7"/>
  <c r="BJ169" i="7"/>
  <c r="BJ165" i="7"/>
  <c r="BJ157" i="7"/>
  <c r="BJ198" i="7"/>
  <c r="BJ222" i="7"/>
  <c r="BJ195" i="7"/>
  <c r="BJ209" i="7"/>
  <c r="BJ184" i="7"/>
  <c r="BJ164" i="7"/>
  <c r="BJ156" i="7"/>
  <c r="BJ151" i="7"/>
  <c r="BJ192" i="7"/>
  <c r="BJ175" i="7"/>
  <c r="BJ181" i="7"/>
  <c r="BJ173" i="7"/>
  <c r="BJ183" i="7"/>
  <c r="BJ159" i="7"/>
  <c r="BJ174" i="7"/>
  <c r="BJ152" i="7"/>
  <c r="BJ144" i="7"/>
  <c r="BJ162" i="7"/>
  <c r="BJ149" i="7"/>
  <c r="BJ182" i="7"/>
  <c r="BJ143" i="7"/>
  <c r="BJ114" i="7"/>
  <c r="BJ132" i="7"/>
  <c r="BJ128" i="7"/>
  <c r="BJ124" i="7"/>
  <c r="BJ120" i="7"/>
  <c r="BJ116" i="7"/>
  <c r="BJ180" i="7"/>
  <c r="BJ160" i="7"/>
  <c r="BJ136" i="7"/>
  <c r="BJ119" i="7"/>
  <c r="BJ110" i="7"/>
  <c r="BJ102" i="7"/>
  <c r="BJ167" i="7"/>
  <c r="BJ98" i="7"/>
  <c r="BJ88" i="7"/>
  <c r="BJ104" i="7"/>
  <c r="BJ106" i="7"/>
  <c r="BJ97" i="7"/>
  <c r="BJ96" i="7"/>
  <c r="BJ94" i="7"/>
  <c r="BJ141" i="7"/>
  <c r="BJ127" i="7"/>
  <c r="BJ113" i="7"/>
  <c r="BJ87" i="7"/>
  <c r="BJ115" i="7"/>
  <c r="BJ51" i="7"/>
  <c r="BJ49" i="7"/>
  <c r="BJ35" i="7"/>
  <c r="BJ31" i="7"/>
  <c r="BJ28" i="7"/>
  <c r="BJ131" i="7"/>
  <c r="BJ82" i="7"/>
  <c r="BJ79" i="7"/>
  <c r="BJ75" i="7"/>
  <c r="BJ71" i="7"/>
  <c r="BJ67" i="7"/>
  <c r="BJ63" i="7"/>
  <c r="BJ59" i="7"/>
  <c r="BJ90" i="7"/>
  <c r="BJ86" i="7"/>
  <c r="BJ85" i="7"/>
  <c r="BJ3" i="7"/>
  <c r="BG3" i="7"/>
  <c r="BJ4" i="7"/>
  <c r="BB4" i="7"/>
  <c r="BH4" i="7"/>
  <c r="AZ4" i="7"/>
  <c r="BK4" i="7"/>
  <c r="BC5" i="7"/>
  <c r="BE6" i="7"/>
  <c r="BH7" i="7"/>
  <c r="BF8" i="7"/>
  <c r="BD8" i="7"/>
  <c r="BI8" i="7"/>
  <c r="AZ9" i="7"/>
  <c r="BJ9" i="7"/>
  <c r="BC10" i="7"/>
  <c r="BF11" i="7"/>
  <c r="BJ12" i="7"/>
  <c r="BB12" i="7"/>
  <c r="BH12" i="7"/>
  <c r="AZ12" i="7"/>
  <c r="BK12" i="7"/>
  <c r="BE14" i="7"/>
  <c r="BH15" i="7"/>
  <c r="BF16" i="7"/>
  <c r="BD16" i="7"/>
  <c r="BI16" i="7"/>
  <c r="AZ17" i="7"/>
  <c r="BE18" i="7"/>
  <c r="BJ19" i="7"/>
  <c r="BE20" i="7"/>
  <c r="BJ21" i="7"/>
  <c r="BE22" i="7"/>
  <c r="BB23" i="7"/>
  <c r="BJ25" i="7"/>
  <c r="BD26" i="7"/>
  <c r="BB27" i="7"/>
  <c r="BE28" i="7"/>
  <c r="BH30" i="7"/>
  <c r="BF31" i="7"/>
  <c r="AZ34" i="7"/>
  <c r="BH37" i="7"/>
  <c r="BF38" i="7"/>
  <c r="BG41" i="7"/>
  <c r="BC42" i="7"/>
  <c r="BE44" i="7"/>
  <c r="BD44" i="7"/>
  <c r="BK44" i="7"/>
  <c r="BC44" i="7"/>
  <c r="BJ44" i="7"/>
  <c r="BB44" i="7"/>
  <c r="BI44" i="7"/>
  <c r="BA44" i="7"/>
  <c r="BH44" i="7"/>
  <c r="AZ44" i="7"/>
  <c r="BJ46" i="7"/>
  <c r="BB48" i="7"/>
  <c r="AZ50" i="7"/>
  <c r="BE52" i="7"/>
  <c r="BD52" i="7"/>
  <c r="BK52" i="7"/>
  <c r="BC52" i="7"/>
  <c r="BJ52" i="7"/>
  <c r="BB52" i="7"/>
  <c r="BI52" i="7"/>
  <c r="BA52" i="7"/>
  <c r="BH52" i="7"/>
  <c r="AZ52" i="7"/>
  <c r="BK54" i="7"/>
  <c r="BD56" i="7"/>
  <c r="BB61" i="7"/>
  <c r="BH63" i="7"/>
  <c r="BA66" i="7"/>
  <c r="BE68" i="7"/>
  <c r="BC73" i="7"/>
  <c r="BJ78" i="7"/>
  <c r="BK81" i="7"/>
  <c r="BF83" i="7"/>
  <c r="BF86" i="7"/>
  <c r="BD94" i="7"/>
  <c r="BF105" i="7"/>
  <c r="AZ5" i="7"/>
  <c r="BG16" i="7"/>
  <c r="BG19" i="7"/>
  <c r="BA20" i="7"/>
  <c r="BI31" i="7"/>
  <c r="BF39" i="7"/>
  <c r="BH47" i="7"/>
  <c r="BC244" i="7"/>
  <c r="BC236" i="7"/>
  <c r="BC215" i="7"/>
  <c r="BC243" i="7"/>
  <c r="BC235" i="7"/>
  <c r="BC227" i="7"/>
  <c r="BC222" i="7"/>
  <c r="BC201" i="7"/>
  <c r="BC199" i="7"/>
  <c r="BC238" i="7"/>
  <c r="BC230" i="7"/>
  <c r="BC212" i="7"/>
  <c r="BC225" i="7"/>
  <c r="BC217" i="7"/>
  <c r="BC209" i="7"/>
  <c r="BC193" i="7"/>
  <c r="BC228" i="7"/>
  <c r="BC220" i="7"/>
  <c r="BC204" i="7"/>
  <c r="BC185" i="7"/>
  <c r="BC192" i="7"/>
  <c r="BC184" i="7"/>
  <c r="BC160" i="7"/>
  <c r="BC233" i="7"/>
  <c r="BC226" i="7"/>
  <c r="BC183" i="7"/>
  <c r="BC178" i="7"/>
  <c r="BC241" i="7"/>
  <c r="BC202" i="7"/>
  <c r="BC177" i="7"/>
  <c r="BC170" i="7"/>
  <c r="BC195" i="7"/>
  <c r="BC176" i="7"/>
  <c r="BC190" i="7"/>
  <c r="BC218" i="7"/>
  <c r="BC187" i="7"/>
  <c r="BC171" i="7"/>
  <c r="BC149" i="7"/>
  <c r="BC175" i="7"/>
  <c r="BC162" i="7"/>
  <c r="BC172" i="7"/>
  <c r="BC169" i="7"/>
  <c r="BC152" i="7"/>
  <c r="BC144" i="7"/>
  <c r="BC141" i="7"/>
  <c r="BC186" i="7"/>
  <c r="BC132" i="7"/>
  <c r="BC124" i="7"/>
  <c r="BC116" i="7"/>
  <c r="BC151" i="7"/>
  <c r="BC133" i="7"/>
  <c r="BC129" i="7"/>
  <c r="BC125" i="7"/>
  <c r="BC121" i="7"/>
  <c r="BC159" i="7"/>
  <c r="BC146" i="7"/>
  <c r="BC142" i="7"/>
  <c r="BC137" i="7"/>
  <c r="BC165" i="7"/>
  <c r="BC143" i="7"/>
  <c r="BC115" i="7"/>
  <c r="BC106" i="7"/>
  <c r="BC98" i="7"/>
  <c r="BC90" i="7"/>
  <c r="BC140" i="7"/>
  <c r="BC107" i="7"/>
  <c r="BC91" i="7"/>
  <c r="BC167" i="7"/>
  <c r="BC150" i="7"/>
  <c r="BC130" i="7"/>
  <c r="BC154" i="7"/>
  <c r="BC122" i="7"/>
  <c r="BC117" i="7"/>
  <c r="BC75" i="7"/>
  <c r="BC105" i="7"/>
  <c r="BC96" i="7"/>
  <c r="BC84" i="7"/>
  <c r="BC83" i="7"/>
  <c r="BC80" i="7"/>
  <c r="BC76" i="7"/>
  <c r="BC72" i="7"/>
  <c r="BC68" i="7"/>
  <c r="BC64" i="7"/>
  <c r="BC60" i="7"/>
  <c r="BC56" i="7"/>
  <c r="BC46" i="7"/>
  <c r="BC43" i="7"/>
  <c r="BC33" i="7"/>
  <c r="BC157" i="7"/>
  <c r="BC35" i="7"/>
  <c r="BC31" i="7"/>
  <c r="BC28" i="7"/>
  <c r="BC21" i="7"/>
  <c r="BC118" i="7"/>
  <c r="BC104" i="7"/>
  <c r="BC93" i="7"/>
  <c r="BC88" i="7"/>
  <c r="BC126" i="7"/>
  <c r="BC100" i="7"/>
  <c r="BC97" i="7"/>
  <c r="BC53" i="7"/>
  <c r="BC45" i="7"/>
  <c r="BK244" i="7"/>
  <c r="BK236" i="7"/>
  <c r="BK215" i="7"/>
  <c r="BK243" i="7"/>
  <c r="BK235" i="7"/>
  <c r="BK227" i="7"/>
  <c r="BK201" i="7"/>
  <c r="BK220" i="7"/>
  <c r="BK241" i="7"/>
  <c r="BK233" i="7"/>
  <c r="BK228" i="7"/>
  <c r="BK209" i="7"/>
  <c r="BK195" i="7"/>
  <c r="BK230" i="7"/>
  <c r="BK217" i="7"/>
  <c r="BK194" i="7"/>
  <c r="BK160" i="7"/>
  <c r="BK238" i="7"/>
  <c r="BK200" i="7"/>
  <c r="BK188" i="7"/>
  <c r="BK187" i="7"/>
  <c r="BK186" i="7"/>
  <c r="BK185" i="7"/>
  <c r="BK225" i="7"/>
  <c r="BK204" i="7"/>
  <c r="BK184" i="7"/>
  <c r="BK212" i="7"/>
  <c r="BK179" i="7"/>
  <c r="BK172" i="7"/>
  <c r="BK169" i="7"/>
  <c r="BK165" i="7"/>
  <c r="BK157" i="7"/>
  <c r="BK178" i="7"/>
  <c r="BK170" i="7"/>
  <c r="BK159" i="7"/>
  <c r="BK149" i="7"/>
  <c r="BK176" i="7"/>
  <c r="BK167" i="7"/>
  <c r="BK162" i="7"/>
  <c r="BK132" i="7"/>
  <c r="BK124" i="7"/>
  <c r="BK116" i="7"/>
  <c r="BK134" i="7"/>
  <c r="BK130" i="7"/>
  <c r="BK126" i="7"/>
  <c r="BK122" i="7"/>
  <c r="BK193" i="7"/>
  <c r="BK143" i="7"/>
  <c r="BK177" i="7"/>
  <c r="BK139" i="7"/>
  <c r="BK133" i="7"/>
  <c r="BK129" i="7"/>
  <c r="BK125" i="7"/>
  <c r="BK121" i="7"/>
  <c r="BK152" i="7"/>
  <c r="BK144" i="7"/>
  <c r="BK140" i="7"/>
  <c r="BK141" i="7"/>
  <c r="BK106" i="7"/>
  <c r="BK98" i="7"/>
  <c r="BK90" i="7"/>
  <c r="BK99" i="7"/>
  <c r="BK104" i="7"/>
  <c r="BK127" i="7"/>
  <c r="BK117" i="7"/>
  <c r="BK107" i="7"/>
  <c r="BK91" i="7"/>
  <c r="BK137" i="7"/>
  <c r="BK131" i="7"/>
  <c r="BK115" i="7"/>
  <c r="BK114" i="7"/>
  <c r="BK151" i="7"/>
  <c r="BK77" i="7"/>
  <c r="BK73" i="7"/>
  <c r="BK69" i="7"/>
  <c r="BK65" i="7"/>
  <c r="BK61" i="7"/>
  <c r="BK57" i="7"/>
  <c r="BK46" i="7"/>
  <c r="BK43" i="7"/>
  <c r="BK33" i="7"/>
  <c r="BK118" i="7"/>
  <c r="BK35" i="7"/>
  <c r="BK31" i="7"/>
  <c r="BK28" i="7"/>
  <c r="BK21" i="7"/>
  <c r="BK82" i="7"/>
  <c r="BK76" i="7"/>
  <c r="BK72" i="7"/>
  <c r="BK68" i="7"/>
  <c r="BK64" i="7"/>
  <c r="BK60" i="7"/>
  <c r="BK56" i="7"/>
  <c r="BK84" i="7"/>
  <c r="BK87" i="7"/>
  <c r="BK53" i="7"/>
  <c r="BH3" i="7"/>
  <c r="BA4" i="7"/>
  <c r="BD5" i="7"/>
  <c r="BG7" i="7"/>
  <c r="BI7" i="7"/>
  <c r="AZ8" i="7"/>
  <c r="BJ8" i="7"/>
  <c r="BA9" i="7"/>
  <c r="BE10" i="7"/>
  <c r="BG11" i="7"/>
  <c r="BA12" i="7"/>
  <c r="BD13" i="7"/>
  <c r="BG14" i="7"/>
  <c r="BG15" i="7"/>
  <c r="BI15" i="7"/>
  <c r="AZ16" i="7"/>
  <c r="BJ16" i="7"/>
  <c r="BA17" i="7"/>
  <c r="BG18" i="7"/>
  <c r="BE19" i="7"/>
  <c r="BK19" i="7"/>
  <c r="BC19" i="7"/>
  <c r="BI19" i="7"/>
  <c r="BA19" i="7"/>
  <c r="BF20" i="7"/>
  <c r="BI21" i="7"/>
  <c r="BG22" i="7"/>
  <c r="BC23" i="7"/>
  <c r="BG24" i="7"/>
  <c r="BK25" i="7"/>
  <c r="BF26" i="7"/>
  <c r="BC27" i="7"/>
  <c r="BF28" i="7"/>
  <c r="BA30" i="7"/>
  <c r="BG32" i="7"/>
  <c r="BA34" i="7"/>
  <c r="BI37" i="7"/>
  <c r="BG38" i="7"/>
  <c r="AZ41" i="7"/>
  <c r="BJ42" i="7"/>
  <c r="BF44" i="7"/>
  <c r="BD46" i="7"/>
  <c r="BC48" i="7"/>
  <c r="BA50" i="7"/>
  <c r="BF52" i="7"/>
  <c r="BD54" i="7"/>
  <c r="BE56" i="7"/>
  <c r="BC61" i="7"/>
  <c r="BJ66" i="7"/>
  <c r="BG69" i="7"/>
  <c r="BF71" i="7"/>
  <c r="BD74" i="7"/>
  <c r="BH74" i="7"/>
  <c r="AZ74" i="7"/>
  <c r="BI74" i="7"/>
  <c r="BG74" i="7"/>
  <c r="BF74" i="7"/>
  <c r="BE74" i="7"/>
  <c r="BC74" i="7"/>
  <c r="BB74" i="7"/>
  <c r="BD76" i="7"/>
  <c r="BC81" i="7"/>
  <c r="BI86" i="7"/>
  <c r="BF90" i="7"/>
  <c r="BK119" i="7"/>
  <c r="BK13" i="7"/>
  <c r="BD239" i="7"/>
  <c r="BD231" i="7"/>
  <c r="BD243" i="7"/>
  <c r="BD235" i="7"/>
  <c r="BD244" i="7"/>
  <c r="BD236" i="7"/>
  <c r="BD223" i="7"/>
  <c r="BD215" i="7"/>
  <c r="BD212" i="7"/>
  <c r="BD225" i="7"/>
  <c r="BD217" i="7"/>
  <c r="BD213" i="7"/>
  <c r="BD209" i="7"/>
  <c r="BD205" i="7"/>
  <c r="BD193" i="7"/>
  <c r="BD241" i="7"/>
  <c r="BD233" i="7"/>
  <c r="BD195" i="7"/>
  <c r="BD185" i="7"/>
  <c r="BD177" i="7"/>
  <c r="BD169" i="7"/>
  <c r="BD201" i="7"/>
  <c r="BD199" i="7"/>
  <c r="BD220" i="7"/>
  <c r="BD182" i="7"/>
  <c r="BD181" i="7"/>
  <c r="BD180" i="7"/>
  <c r="BD179" i="7"/>
  <c r="BD170" i="7"/>
  <c r="BD228" i="7"/>
  <c r="BD207" i="7"/>
  <c r="BD194" i="7"/>
  <c r="BD204" i="7"/>
  <c r="BD187" i="7"/>
  <c r="BD160" i="7"/>
  <c r="BD162" i="7"/>
  <c r="BD136" i="7"/>
  <c r="BD189" i="7"/>
  <c r="BD172" i="7"/>
  <c r="BD152" i="7"/>
  <c r="BD144" i="7"/>
  <c r="BD141" i="7"/>
  <c r="BD186" i="7"/>
  <c r="BD173" i="7"/>
  <c r="BD165" i="7"/>
  <c r="BD157" i="7"/>
  <c r="BD221" i="7"/>
  <c r="BD178" i="7"/>
  <c r="BD174" i="7"/>
  <c r="BD188" i="7"/>
  <c r="BD132" i="7"/>
  <c r="BD128" i="7"/>
  <c r="BD124" i="7"/>
  <c r="BD120" i="7"/>
  <c r="BD116" i="7"/>
  <c r="BD155" i="7"/>
  <c r="BD142" i="7"/>
  <c r="BD137" i="7"/>
  <c r="BD149" i="7"/>
  <c r="BD106" i="7"/>
  <c r="BD98" i="7"/>
  <c r="BD90" i="7"/>
  <c r="BD134" i="7"/>
  <c r="BD130" i="7"/>
  <c r="BD126" i="7"/>
  <c r="BD122" i="7"/>
  <c r="BD118" i="7"/>
  <c r="BD121" i="7"/>
  <c r="BD150" i="7"/>
  <c r="BD133" i="7"/>
  <c r="BD114" i="7"/>
  <c r="BD87" i="7"/>
  <c r="BD82" i="7"/>
  <c r="BD125" i="7"/>
  <c r="BD110" i="7"/>
  <c r="BD102" i="7"/>
  <c r="BD104" i="7"/>
  <c r="BD99" i="7"/>
  <c r="BD129" i="7"/>
  <c r="BD96" i="7"/>
  <c r="BD88" i="7"/>
  <c r="BD49" i="7"/>
  <c r="BD35" i="7"/>
  <c r="BD31" i="7"/>
  <c r="BD86" i="7"/>
  <c r="BD79" i="7"/>
  <c r="BD75" i="7"/>
  <c r="BD71" i="7"/>
  <c r="BD67" i="7"/>
  <c r="BD63" i="7"/>
  <c r="BD59" i="7"/>
  <c r="BD107" i="7"/>
  <c r="BD91" i="7"/>
  <c r="BD95" i="7"/>
  <c r="BD3" i="7"/>
  <c r="BD117" i="7"/>
  <c r="BD53" i="7"/>
  <c r="BD45" i="7"/>
  <c r="BD77" i="7"/>
  <c r="BD73" i="7"/>
  <c r="BD69" i="7"/>
  <c r="BD65" i="7"/>
  <c r="BD61" i="7"/>
  <c r="BD57" i="7"/>
  <c r="AZ3" i="7"/>
  <c r="BC4" i="7"/>
  <c r="BE5" i="7"/>
  <c r="AZ7" i="7"/>
  <c r="BJ7" i="7"/>
  <c r="BA8" i="7"/>
  <c r="BK8" i="7"/>
  <c r="BB9" i="7"/>
  <c r="BF10" i="7"/>
  <c r="BC12" i="7"/>
  <c r="BE13" i="7"/>
  <c r="AZ15" i="7"/>
  <c r="BJ15" i="7"/>
  <c r="BA16" i="7"/>
  <c r="BK16" i="7"/>
  <c r="BB17" i="7"/>
  <c r="BH18" i="7"/>
  <c r="AZ19" i="7"/>
  <c r="BG20" i="7"/>
  <c r="AZ21" i="7"/>
  <c r="BK22" i="7"/>
  <c r="BD23" i="7"/>
  <c r="BB24" i="7"/>
  <c r="BJ26" i="7"/>
  <c r="BD27" i="7"/>
  <c r="BB30" i="7"/>
  <c r="AZ32" i="7"/>
  <c r="BH34" i="7"/>
  <c r="BI35" i="7"/>
  <c r="BF40" i="7"/>
  <c r="BE40" i="7"/>
  <c r="BD40" i="7"/>
  <c r="BK40" i="7"/>
  <c r="BC40" i="7"/>
  <c r="BJ40" i="7"/>
  <c r="BB40" i="7"/>
  <c r="BI40" i="7"/>
  <c r="BA40" i="7"/>
  <c r="BA41" i="7"/>
  <c r="BK42" i="7"/>
  <c r="BG44" i="7"/>
  <c r="BE46" i="7"/>
  <c r="BJ48" i="7"/>
  <c r="BH50" i="7"/>
  <c r="BG52" i="7"/>
  <c r="BE54" i="7"/>
  <c r="BG57" i="7"/>
  <c r="BF59" i="7"/>
  <c r="BH62" i="7"/>
  <c r="AZ62" i="7"/>
  <c r="BD62" i="7"/>
  <c r="BI62" i="7"/>
  <c r="BG62" i="7"/>
  <c r="BF62" i="7"/>
  <c r="BE62" i="7"/>
  <c r="BC62" i="7"/>
  <c r="BB62" i="7"/>
  <c r="BD64" i="7"/>
  <c r="BK66" i="7"/>
  <c r="BB69" i="7"/>
  <c r="BH71" i="7"/>
  <c r="BA74" i="7"/>
  <c r="BD81" i="7"/>
  <c r="BD84" i="7"/>
  <c r="BH90" i="7"/>
  <c r="BD147" i="7"/>
  <c r="BH9" i="7"/>
  <c r="BK10" i="7"/>
  <c r="AZ13" i="7"/>
  <c r="BF21" i="7"/>
  <c r="BI28" i="7"/>
  <c r="AZ37" i="7"/>
  <c r="BH42" i="7"/>
  <c r="BI45" i="7"/>
  <c r="BF49" i="7"/>
  <c r="BG73" i="7"/>
  <c r="BH78" i="7"/>
  <c r="AZ78" i="7"/>
  <c r="BD78" i="7"/>
  <c r="BI78" i="7"/>
  <c r="BG78" i="7"/>
  <c r="BF78" i="7"/>
  <c r="BE78" i="7"/>
  <c r="BC78" i="7"/>
  <c r="BB78" i="7"/>
  <c r="BK88" i="7"/>
  <c r="BE241" i="7"/>
  <c r="BE233" i="7"/>
  <c r="BE225" i="7"/>
  <c r="BE217" i="7"/>
  <c r="BE209" i="7"/>
  <c r="BE244" i="7"/>
  <c r="BE236" i="7"/>
  <c r="BE223" i="7"/>
  <c r="BE215" i="7"/>
  <c r="BE212" i="7"/>
  <c r="BE205" i="7"/>
  <c r="BE228" i="7"/>
  <c r="BE220" i="7"/>
  <c r="BE204" i="7"/>
  <c r="BE201" i="7"/>
  <c r="BE186" i="7"/>
  <c r="BE178" i="7"/>
  <c r="BE239" i="7"/>
  <c r="BE208" i="7"/>
  <c r="BE192" i="7"/>
  <c r="BE184" i="7"/>
  <c r="BE193" i="7"/>
  <c r="BE194" i="7"/>
  <c r="BE177" i="7"/>
  <c r="BE176" i="7"/>
  <c r="BE175" i="7"/>
  <c r="BE174" i="7"/>
  <c r="BE173" i="7"/>
  <c r="BE169" i="7"/>
  <c r="BE152" i="7"/>
  <c r="BE144" i="7"/>
  <c r="BE141" i="7"/>
  <c r="BE165" i="7"/>
  <c r="BE157" i="7"/>
  <c r="BE137" i="7"/>
  <c r="BE170" i="7"/>
  <c r="BE150" i="7"/>
  <c r="BE132" i="7"/>
  <c r="BE128" i="7"/>
  <c r="BE124" i="7"/>
  <c r="BE120" i="7"/>
  <c r="BE149" i="7"/>
  <c r="BE136" i="7"/>
  <c r="BE106" i="7"/>
  <c r="BE197" i="7"/>
  <c r="BE191" i="7"/>
  <c r="BE115" i="7"/>
  <c r="BE231" i="7"/>
  <c r="BE185" i="7"/>
  <c r="BE190" i="7"/>
  <c r="BE133" i="7"/>
  <c r="BE114" i="7"/>
  <c r="BE90" i="7"/>
  <c r="BE82" i="7"/>
  <c r="BE125" i="7"/>
  <c r="BE110" i="7"/>
  <c r="BE102" i="7"/>
  <c r="BE160" i="7"/>
  <c r="BE116" i="7"/>
  <c r="BE99" i="7"/>
  <c r="BE117" i="7"/>
  <c r="BE112" i="7"/>
  <c r="BE107" i="7"/>
  <c r="BE95" i="7"/>
  <c r="BE94" i="7"/>
  <c r="BE87" i="7"/>
  <c r="BE86" i="7"/>
  <c r="BE85" i="7"/>
  <c r="BE79" i="7"/>
  <c r="BE75" i="7"/>
  <c r="BE71" i="7"/>
  <c r="BE67" i="7"/>
  <c r="BE63" i="7"/>
  <c r="BE59" i="7"/>
  <c r="BE98" i="7"/>
  <c r="BE91" i="7"/>
  <c r="BE88" i="7"/>
  <c r="BE121" i="7"/>
  <c r="BE48" i="7"/>
  <c r="BE42" i="7"/>
  <c r="BE36" i="7"/>
  <c r="BE30" i="7"/>
  <c r="BE113" i="7"/>
  <c r="BE51" i="7"/>
  <c r="BE27" i="7"/>
  <c r="BE26" i="7"/>
  <c r="BE25" i="7"/>
  <c r="BE24" i="7"/>
  <c r="BE23" i="7"/>
  <c r="BE15" i="7"/>
  <c r="BE7" i="7"/>
  <c r="BD4" i="7"/>
  <c r="BF5" i="7"/>
  <c r="BH6" i="7"/>
  <c r="AZ6" i="7"/>
  <c r="BF6" i="7"/>
  <c r="BJ6" i="7"/>
  <c r="BA7" i="7"/>
  <c r="BK7" i="7"/>
  <c r="BB8" i="7"/>
  <c r="BD9" i="7"/>
  <c r="BK11" i="7"/>
  <c r="BC11" i="7"/>
  <c r="BI11" i="7"/>
  <c r="BA11" i="7"/>
  <c r="BJ11" i="7"/>
  <c r="BD12" i="7"/>
  <c r="BF13" i="7"/>
  <c r="BH14" i="7"/>
  <c r="AZ14" i="7"/>
  <c r="BF14" i="7"/>
  <c r="BJ14" i="7"/>
  <c r="BA15" i="7"/>
  <c r="BB16" i="7"/>
  <c r="BD17" i="7"/>
  <c r="BI18" i="7"/>
  <c r="BB19" i="7"/>
  <c r="BI20" i="7"/>
  <c r="BB21" i="7"/>
  <c r="BF23" i="7"/>
  <c r="BC24" i="7"/>
  <c r="BG25" i="7"/>
  <c r="BK26" i="7"/>
  <c r="BJ27" i="7"/>
  <c r="BE29" i="7"/>
  <c r="BD29" i="7"/>
  <c r="BK29" i="7"/>
  <c r="BC29" i="7"/>
  <c r="BJ29" i="7"/>
  <c r="BB29" i="7"/>
  <c r="BI29" i="7"/>
  <c r="BA29" i="7"/>
  <c r="BC30" i="7"/>
  <c r="BA32" i="7"/>
  <c r="BI34" i="7"/>
  <c r="BE35" i="7"/>
  <c r="BH36" i="7"/>
  <c r="BH41" i="7"/>
  <c r="BG45" i="7"/>
  <c r="BF47" i="7"/>
  <c r="BE47" i="7"/>
  <c r="BD47" i="7"/>
  <c r="BK47" i="7"/>
  <c r="BC47" i="7"/>
  <c r="BJ47" i="7"/>
  <c r="BB47" i="7"/>
  <c r="BI47" i="7"/>
  <c r="BA47" i="7"/>
  <c r="BK48" i="7"/>
  <c r="BI50" i="7"/>
  <c r="BG53" i="7"/>
  <c r="BK55" i="7"/>
  <c r="BF55" i="7"/>
  <c r="BE55" i="7"/>
  <c r="BD55" i="7"/>
  <c r="BC55" i="7"/>
  <c r="BJ55" i="7"/>
  <c r="BB55" i="7"/>
  <c r="BI55" i="7"/>
  <c r="BA55" i="7"/>
  <c r="BB57" i="7"/>
  <c r="BH59" i="7"/>
  <c r="BA62" i="7"/>
  <c r="BE64" i="7"/>
  <c r="BC69" i="7"/>
  <c r="BJ74" i="7"/>
  <c r="BG77" i="7"/>
  <c r="BF79" i="7"/>
  <c r="BH84" i="7"/>
  <c r="BG87" i="7"/>
  <c r="BG96" i="7"/>
  <c r="BC134" i="7"/>
  <c r="BG5" i="7"/>
  <c r="BG13" i="7"/>
  <c r="BC17" i="7"/>
  <c r="BK17" i="7"/>
  <c r="BG21" i="7"/>
  <c r="BG28" i="7"/>
  <c r="BD30" i="7"/>
  <c r="BG31" i="7"/>
  <c r="BB32" i="7"/>
  <c r="BJ32" i="7"/>
  <c r="BF33" i="7"/>
  <c r="BB34" i="7"/>
  <c r="BJ34" i="7"/>
  <c r="BG35" i="7"/>
  <c r="BD36" i="7"/>
  <c r="BB37" i="7"/>
  <c r="BJ37" i="7"/>
  <c r="BB41" i="7"/>
  <c r="BJ41" i="7"/>
  <c r="BD42" i="7"/>
  <c r="BF43" i="7"/>
  <c r="BK45" i="7"/>
  <c r="BF46" i="7"/>
  <c r="BD48" i="7"/>
  <c r="BG49" i="7"/>
  <c r="BB50" i="7"/>
  <c r="BJ50" i="7"/>
  <c r="BF54" i="7"/>
  <c r="BG59" i="7"/>
  <c r="BK63" i="7"/>
  <c r="BG67" i="7"/>
  <c r="BK71" i="7"/>
  <c r="BG75" i="7"/>
  <c r="BK79" i="7"/>
  <c r="BE100" i="7"/>
  <c r="BJ100" i="7"/>
  <c r="BB100" i="7"/>
  <c r="BI100" i="7"/>
  <c r="BA100" i="7"/>
  <c r="BK100" i="7"/>
  <c r="BH100" i="7"/>
  <c r="BG100" i="7"/>
  <c r="BF100" i="7"/>
  <c r="BD100" i="7"/>
  <c r="AZ100" i="7"/>
  <c r="AZ117" i="7"/>
  <c r="AZ28" i="7"/>
  <c r="BH28" i="7"/>
  <c r="AZ31" i="7"/>
  <c r="BH31" i="7"/>
  <c r="BC32" i="7"/>
  <c r="BK32" i="7"/>
  <c r="BG33" i="7"/>
  <c r="BC34" i="7"/>
  <c r="BK34" i="7"/>
  <c r="AZ35" i="7"/>
  <c r="BH35" i="7"/>
  <c r="BC37" i="7"/>
  <c r="BK37" i="7"/>
  <c r="BC41" i="7"/>
  <c r="BK41" i="7"/>
  <c r="BG43" i="7"/>
  <c r="BG46" i="7"/>
  <c r="AZ49" i="7"/>
  <c r="BH49" i="7"/>
  <c r="BC50" i="7"/>
  <c r="BK50" i="7"/>
  <c r="BG54" i="7"/>
  <c r="BH56" i="7"/>
  <c r="AZ59" i="7"/>
  <c r="BH60" i="7"/>
  <c r="AZ63" i="7"/>
  <c r="BH64" i="7"/>
  <c r="AZ67" i="7"/>
  <c r="BH68" i="7"/>
  <c r="AZ71" i="7"/>
  <c r="BH72" i="7"/>
  <c r="AZ75" i="7"/>
  <c r="BH76" i="7"/>
  <c r="BH80" i="7"/>
  <c r="BH82" i="7"/>
  <c r="BH83" i="7"/>
  <c r="BG86" i="7"/>
  <c r="BH92" i="7"/>
  <c r="BK110" i="7"/>
  <c r="BG137" i="7"/>
  <c r="AZ243" i="7"/>
  <c r="AZ235" i="7"/>
  <c r="AZ241" i="7"/>
  <c r="AZ233" i="7"/>
  <c r="AZ221" i="7"/>
  <c r="AZ208" i="7"/>
  <c r="AZ240" i="7"/>
  <c r="AZ232" i="7"/>
  <c r="AZ199" i="7"/>
  <c r="AZ213" i="7"/>
  <c r="AZ201" i="7"/>
  <c r="AZ194" i="7"/>
  <c r="AZ192" i="7"/>
  <c r="AZ209" i="7"/>
  <c r="AZ227" i="7"/>
  <c r="AZ189" i="7"/>
  <c r="AZ211" i="7"/>
  <c r="AZ186" i="7"/>
  <c r="AZ169" i="7"/>
  <c r="AZ217" i="7"/>
  <c r="AZ205" i="7"/>
  <c r="AZ185" i="7"/>
  <c r="AZ184" i="7"/>
  <c r="AZ165" i="7"/>
  <c r="AZ157" i="7"/>
  <c r="AZ193" i="7"/>
  <c r="AZ225" i="7"/>
  <c r="AZ219" i="7"/>
  <c r="AZ202" i="7"/>
  <c r="AZ200" i="7"/>
  <c r="AZ178" i="7"/>
  <c r="AZ174" i="7"/>
  <c r="AZ150" i="7"/>
  <c r="AZ177" i="7"/>
  <c r="AZ195" i="7"/>
  <c r="AZ175" i="7"/>
  <c r="AZ162" i="7"/>
  <c r="AZ164" i="7"/>
  <c r="AZ156" i="7"/>
  <c r="AZ141" i="7"/>
  <c r="AZ170" i="7"/>
  <c r="AZ134" i="7"/>
  <c r="AZ130" i="7"/>
  <c r="AZ126" i="7"/>
  <c r="AZ122" i="7"/>
  <c r="AZ166" i="7"/>
  <c r="AZ151" i="7"/>
  <c r="AZ133" i="7"/>
  <c r="AZ129" i="7"/>
  <c r="AZ125" i="7"/>
  <c r="AZ114" i="7"/>
  <c r="AZ107" i="7"/>
  <c r="AZ158" i="7"/>
  <c r="AZ132" i="7"/>
  <c r="AZ128" i="7"/>
  <c r="AZ124" i="7"/>
  <c r="AZ120" i="7"/>
  <c r="AZ116" i="7"/>
  <c r="AZ110" i="7"/>
  <c r="AZ102" i="7"/>
  <c r="AZ176" i="7"/>
  <c r="AZ149" i="7"/>
  <c r="AZ137" i="7"/>
  <c r="AZ98" i="7"/>
  <c r="AZ143" i="7"/>
  <c r="AZ136" i="7"/>
  <c r="AZ121" i="7"/>
  <c r="AZ118" i="7"/>
  <c r="AZ113" i="7"/>
  <c r="AZ106" i="7"/>
  <c r="AZ96" i="7"/>
  <c r="AZ95" i="7"/>
  <c r="AZ88" i="7"/>
  <c r="AZ115" i="7"/>
  <c r="AZ90" i="7"/>
  <c r="AZ82" i="7"/>
  <c r="BH243" i="7"/>
  <c r="BH235" i="7"/>
  <c r="BH241" i="7"/>
  <c r="BH233" i="7"/>
  <c r="BH240" i="7"/>
  <c r="BH232" i="7"/>
  <c r="BH211" i="7"/>
  <c r="BH225" i="7"/>
  <c r="BH217" i="7"/>
  <c r="BH209" i="7"/>
  <c r="BH208" i="7"/>
  <c r="BH227" i="7"/>
  <c r="BH219" i="7"/>
  <c r="BH221" i="7"/>
  <c r="BH201" i="7"/>
  <c r="BH213" i="7"/>
  <c r="BH178" i="7"/>
  <c r="BH205" i="7"/>
  <c r="BH193" i="7"/>
  <c r="BH177" i="7"/>
  <c r="BH169" i="7"/>
  <c r="BH165" i="7"/>
  <c r="BH157" i="7"/>
  <c r="BH186" i="7"/>
  <c r="BH185" i="7"/>
  <c r="BH182" i="7"/>
  <c r="BH162" i="7"/>
  <c r="BH184" i="7"/>
  <c r="BH164" i="7"/>
  <c r="BH156" i="7"/>
  <c r="BH150" i="7"/>
  <c r="BH154" i="7"/>
  <c r="BH171" i="7"/>
  <c r="BH149" i="7"/>
  <c r="BH183" i="7"/>
  <c r="BH153" i="7"/>
  <c r="BH148" i="7"/>
  <c r="BH146" i="7"/>
  <c r="BH137" i="7"/>
  <c r="BH136" i="7"/>
  <c r="BH134" i="7"/>
  <c r="BH130" i="7"/>
  <c r="BH126" i="7"/>
  <c r="BH122" i="7"/>
  <c r="BH161" i="7"/>
  <c r="BH107" i="7"/>
  <c r="BH176" i="7"/>
  <c r="BH168" i="7"/>
  <c r="BH128" i="7"/>
  <c r="BH116" i="7"/>
  <c r="BH99" i="7"/>
  <c r="BH132" i="7"/>
  <c r="BH120" i="7"/>
  <c r="BH104" i="7"/>
  <c r="BH98" i="7"/>
  <c r="BH145" i="7"/>
  <c r="BH96" i="7"/>
  <c r="BH95" i="7"/>
  <c r="BH118" i="7"/>
  <c r="BH113" i="7"/>
  <c r="BH91" i="7"/>
  <c r="BA5" i="7"/>
  <c r="BA13" i="7"/>
  <c r="BE17" i="7"/>
  <c r="BA21" i="7"/>
  <c r="BA28" i="7"/>
  <c r="BF30" i="7"/>
  <c r="BA31" i="7"/>
  <c r="BD32" i="7"/>
  <c r="AZ33" i="7"/>
  <c r="BH33" i="7"/>
  <c r="BD34" i="7"/>
  <c r="BA35" i="7"/>
  <c r="BF36" i="7"/>
  <c r="BD37" i="7"/>
  <c r="BD41" i="7"/>
  <c r="BF42" i="7"/>
  <c r="AZ43" i="7"/>
  <c r="BH43" i="7"/>
  <c r="BE45" i="7"/>
  <c r="AZ46" i="7"/>
  <c r="BH46" i="7"/>
  <c r="BF48" i="7"/>
  <c r="BA49" i="7"/>
  <c r="BI49" i="7"/>
  <c r="BD50" i="7"/>
  <c r="BE53" i="7"/>
  <c r="AZ54" i="7"/>
  <c r="BH54" i="7"/>
  <c r="BF56" i="7"/>
  <c r="BJ56" i="7"/>
  <c r="BB56" i="7"/>
  <c r="BI56" i="7"/>
  <c r="BJ60" i="7"/>
  <c r="BB60" i="7"/>
  <c r="BF60" i="7"/>
  <c r="BI60" i="7"/>
  <c r="BF64" i="7"/>
  <c r="BJ64" i="7"/>
  <c r="BB64" i="7"/>
  <c r="BI64" i="7"/>
  <c r="BJ68" i="7"/>
  <c r="BB68" i="7"/>
  <c r="BF68" i="7"/>
  <c r="BI68" i="7"/>
  <c r="BF72" i="7"/>
  <c r="BJ72" i="7"/>
  <c r="BB72" i="7"/>
  <c r="BI72" i="7"/>
  <c r="BJ76" i="7"/>
  <c r="BB76" i="7"/>
  <c r="BF76" i="7"/>
  <c r="BI76" i="7"/>
  <c r="BF80" i="7"/>
  <c r="BJ80" i="7"/>
  <c r="BB80" i="7"/>
  <c r="BI80" i="7"/>
  <c r="BH81" i="7"/>
  <c r="BE84" i="7"/>
  <c r="BG84" i="7"/>
  <c r="BF84" i="7"/>
  <c r="BJ84" i="7"/>
  <c r="BA84" i="7"/>
  <c r="BH85" i="7"/>
  <c r="AZ85" i="7"/>
  <c r="BC85" i="7"/>
  <c r="BK85" i="7"/>
  <c r="BB85" i="7"/>
  <c r="BF85" i="7"/>
  <c r="AZ86" i="7"/>
  <c r="AZ87" i="7"/>
  <c r="AZ91" i="7"/>
  <c r="BJ93" i="7"/>
  <c r="BH101" i="7"/>
  <c r="AZ101" i="7"/>
  <c r="BE101" i="7"/>
  <c r="BD101" i="7"/>
  <c r="BJ101" i="7"/>
  <c r="BI101" i="7"/>
  <c r="BG101" i="7"/>
  <c r="BF101" i="7"/>
  <c r="BC101" i="7"/>
  <c r="BA101" i="7"/>
  <c r="AZ104" i="7"/>
  <c r="BF111" i="7"/>
  <c r="BD111" i="7"/>
  <c r="BK111" i="7"/>
  <c r="BC111" i="7"/>
  <c r="BJ111" i="7"/>
  <c r="BB111" i="7"/>
  <c r="BI111" i="7"/>
  <c r="BH111" i="7"/>
  <c r="BG111" i="7"/>
  <c r="BE111" i="7"/>
  <c r="AZ111" i="7"/>
  <c r="BJ138" i="7"/>
  <c r="BB138" i="7"/>
  <c r="BI138" i="7"/>
  <c r="BA138" i="7"/>
  <c r="BH138" i="7"/>
  <c r="AZ138" i="7"/>
  <c r="BE138" i="7"/>
  <c r="BK138" i="7"/>
  <c r="BG138" i="7"/>
  <c r="BF138" i="7"/>
  <c r="BD138" i="7"/>
  <c r="BC138" i="7"/>
  <c r="BH170" i="7"/>
  <c r="AZ23" i="7"/>
  <c r="BH23" i="7"/>
  <c r="AZ24" i="7"/>
  <c r="BH24" i="7"/>
  <c r="AZ25" i="7"/>
  <c r="BH25" i="7"/>
  <c r="AZ26" i="7"/>
  <c r="BH26" i="7"/>
  <c r="AZ27" i="7"/>
  <c r="BH27" i="7"/>
  <c r="BG30" i="7"/>
  <c r="BE32" i="7"/>
  <c r="BA33" i="7"/>
  <c r="BI33" i="7"/>
  <c r="BE34" i="7"/>
  <c r="BG36" i="7"/>
  <c r="BE37" i="7"/>
  <c r="BE41" i="7"/>
  <c r="BG42" i="7"/>
  <c r="BA43" i="7"/>
  <c r="BI43" i="7"/>
  <c r="BA46" i="7"/>
  <c r="BI46" i="7"/>
  <c r="BG48" i="7"/>
  <c r="BE50" i="7"/>
  <c r="AZ51" i="7"/>
  <c r="BH51" i="7"/>
  <c r="BA54" i="7"/>
  <c r="BI54" i="7"/>
  <c r="AZ56" i="7"/>
  <c r="BH57" i="7"/>
  <c r="AZ60" i="7"/>
  <c r="BH61" i="7"/>
  <c r="AZ64" i="7"/>
  <c r="BH65" i="7"/>
  <c r="AZ68" i="7"/>
  <c r="BH69" i="7"/>
  <c r="AZ72" i="7"/>
  <c r="BH73" i="7"/>
  <c r="AZ76" i="7"/>
  <c r="BH77" i="7"/>
  <c r="AZ80" i="7"/>
  <c r="BK80" i="7"/>
  <c r="AZ84" i="7"/>
  <c r="BA85" i="7"/>
  <c r="BB101" i="7"/>
  <c r="BA111" i="7"/>
  <c r="BG164" i="7"/>
  <c r="AZ30" i="7"/>
  <c r="BF32" i="7"/>
  <c r="BB33" i="7"/>
  <c r="BF34" i="7"/>
  <c r="AZ36" i="7"/>
  <c r="BF37" i="7"/>
  <c r="BF41" i="7"/>
  <c r="AZ42" i="7"/>
  <c r="BB43" i="7"/>
  <c r="BB46" i="7"/>
  <c r="AZ48" i="7"/>
  <c r="BC49" i="7"/>
  <c r="BF50" i="7"/>
  <c r="BB54" i="7"/>
  <c r="BJ54" i="7"/>
  <c r="BI57" i="7"/>
  <c r="BA57" i="7"/>
  <c r="BE57" i="7"/>
  <c r="BJ57" i="7"/>
  <c r="BE61" i="7"/>
  <c r="BI61" i="7"/>
  <c r="BA61" i="7"/>
  <c r="BJ61" i="7"/>
  <c r="BI65" i="7"/>
  <c r="BA65" i="7"/>
  <c r="BE65" i="7"/>
  <c r="BJ65" i="7"/>
  <c r="BE69" i="7"/>
  <c r="BI69" i="7"/>
  <c r="BA69" i="7"/>
  <c r="BJ69" i="7"/>
  <c r="BI73" i="7"/>
  <c r="BA73" i="7"/>
  <c r="BE73" i="7"/>
  <c r="BJ73" i="7"/>
  <c r="BE77" i="7"/>
  <c r="BI77" i="7"/>
  <c r="BA77" i="7"/>
  <c r="BJ77" i="7"/>
  <c r="BJ81" i="7"/>
  <c r="BB81" i="7"/>
  <c r="BI81" i="7"/>
  <c r="BA81" i="7"/>
  <c r="BE81" i="7"/>
  <c r="BG82" i="7"/>
  <c r="BJ83" i="7"/>
  <c r="BB83" i="7"/>
  <c r="BK83" i="7"/>
  <c r="BA83" i="7"/>
  <c r="BI83" i="7"/>
  <c r="AZ83" i="7"/>
  <c r="BE83" i="7"/>
  <c r="BB84" i="7"/>
  <c r="BD85" i="7"/>
  <c r="BG90" i="7"/>
  <c r="BK101" i="7"/>
  <c r="BK105" i="7"/>
  <c r="AZ45" i="7"/>
  <c r="BH45" i="7"/>
  <c r="AZ53" i="7"/>
  <c r="BH53" i="7"/>
  <c r="BC54" i="7"/>
  <c r="AZ57" i="7"/>
  <c r="AZ61" i="7"/>
  <c r="AZ65" i="7"/>
  <c r="AZ69" i="7"/>
  <c r="AZ73" i="7"/>
  <c r="AZ77" i="7"/>
  <c r="AZ81" i="7"/>
  <c r="BH108" i="7"/>
  <c r="AZ112" i="7"/>
  <c r="BC59" i="7"/>
  <c r="BK59" i="7"/>
  <c r="BG63" i="7"/>
  <c r="BC67" i="7"/>
  <c r="BK67" i="7"/>
  <c r="BG71" i="7"/>
  <c r="BK75" i="7"/>
  <c r="BG79" i="7"/>
  <c r="BB86" i="7"/>
  <c r="BF87" i="7"/>
  <c r="BH87" i="7"/>
  <c r="BG92" i="7"/>
  <c r="BG93" i="7"/>
  <c r="BE97" i="7"/>
  <c r="BK102" i="7"/>
  <c r="BE105" i="7"/>
  <c r="BH127" i="7"/>
  <c r="AZ127" i="7"/>
  <c r="BD127" i="7"/>
  <c r="BI127" i="7"/>
  <c r="BG127" i="7"/>
  <c r="BF127" i="7"/>
  <c r="BE127" i="7"/>
  <c r="BC127" i="7"/>
  <c r="BB127" i="7"/>
  <c r="BJ91" i="7"/>
  <c r="BG105" i="7"/>
  <c r="BH119" i="7"/>
  <c r="AZ119" i="7"/>
  <c r="BD119" i="7"/>
  <c r="BG119" i="7"/>
  <c r="BE119" i="7"/>
  <c r="BC119" i="7"/>
  <c r="BB119" i="7"/>
  <c r="BH125" i="7"/>
  <c r="BI135" i="7"/>
  <c r="BA135" i="7"/>
  <c r="BH135" i="7"/>
  <c r="AZ135" i="7"/>
  <c r="BD135" i="7"/>
  <c r="BK135" i="7"/>
  <c r="BJ135" i="7"/>
  <c r="BG135" i="7"/>
  <c r="BF135" i="7"/>
  <c r="BE135" i="7"/>
  <c r="BC135" i="7"/>
  <c r="BJ139" i="7"/>
  <c r="BG149" i="7"/>
  <c r="BD154" i="7"/>
  <c r="BE92" i="7"/>
  <c r="BJ92" i="7"/>
  <c r="BB92" i="7"/>
  <c r="BI92" i="7"/>
  <c r="BA92" i="7"/>
  <c r="BH93" i="7"/>
  <c r="AZ93" i="7"/>
  <c r="BE93" i="7"/>
  <c r="BD93" i="7"/>
  <c r="BK93" i="7"/>
  <c r="BE108" i="7"/>
  <c r="BK108" i="7"/>
  <c r="BC108" i="7"/>
  <c r="BJ108" i="7"/>
  <c r="BB108" i="7"/>
  <c r="BI108" i="7"/>
  <c r="BA108" i="7"/>
  <c r="BG114" i="7"/>
  <c r="BD123" i="7"/>
  <c r="BH123" i="7"/>
  <c r="AZ123" i="7"/>
  <c r="BI123" i="7"/>
  <c r="BG123" i="7"/>
  <c r="BF123" i="7"/>
  <c r="BE123" i="7"/>
  <c r="BC123" i="7"/>
  <c r="BB123" i="7"/>
  <c r="BC63" i="7"/>
  <c r="BC71" i="7"/>
  <c r="BC79" i="7"/>
  <c r="BC87" i="7"/>
  <c r="BI88" i="7"/>
  <c r="BA88" i="7"/>
  <c r="BH88" i="7"/>
  <c r="AZ92" i="7"/>
  <c r="BA93" i="7"/>
  <c r="BK94" i="7"/>
  <c r="BF95" i="7"/>
  <c r="BK95" i="7"/>
  <c r="BC95" i="7"/>
  <c r="BJ95" i="7"/>
  <c r="BB95" i="7"/>
  <c r="BI96" i="7"/>
  <c r="BA96" i="7"/>
  <c r="BF96" i="7"/>
  <c r="BE96" i="7"/>
  <c r="BK96" i="7"/>
  <c r="BG106" i="7"/>
  <c r="BJ107" i="7"/>
  <c r="AZ108" i="7"/>
  <c r="BF113" i="7"/>
  <c r="BG113" i="7"/>
  <c r="BD113" i="7"/>
  <c r="BC113" i="7"/>
  <c r="BK113" i="7"/>
  <c r="BB113" i="7"/>
  <c r="BF119" i="7"/>
  <c r="BH121" i="7"/>
  <c r="BA123" i="7"/>
  <c r="BH133" i="7"/>
  <c r="BK136" i="7"/>
  <c r="BH143" i="7"/>
  <c r="BK86" i="7"/>
  <c r="BC86" i="7"/>
  <c r="BH86" i="7"/>
  <c r="BC92" i="7"/>
  <c r="BB93" i="7"/>
  <c r="BD97" i="7"/>
  <c r="BI97" i="7"/>
  <c r="BA97" i="7"/>
  <c r="BH97" i="7"/>
  <c r="AZ97" i="7"/>
  <c r="BG98" i="7"/>
  <c r="BD108" i="7"/>
  <c r="BI119" i="7"/>
  <c r="BJ123" i="7"/>
  <c r="BD131" i="7"/>
  <c r="BH131" i="7"/>
  <c r="AZ131" i="7"/>
  <c r="BI131" i="7"/>
  <c r="BG131" i="7"/>
  <c r="BF131" i="7"/>
  <c r="BE131" i="7"/>
  <c r="BC131" i="7"/>
  <c r="BB131" i="7"/>
  <c r="BK147" i="7"/>
  <c r="BJ99" i="7"/>
  <c r="BI104" i="7"/>
  <c r="BD105" i="7"/>
  <c r="BJ105" i="7"/>
  <c r="BB105" i="7"/>
  <c r="BI105" i="7"/>
  <c r="BA105" i="7"/>
  <c r="BH105" i="7"/>
  <c r="AZ105" i="7"/>
  <c r="BF108" i="7"/>
  <c r="BG112" i="7"/>
  <c r="BH117" i="7"/>
  <c r="BK123" i="7"/>
  <c r="BG157" i="7"/>
  <c r="BH175" i="7"/>
  <c r="BF91" i="7"/>
  <c r="BG94" i="7"/>
  <c r="BF99" i="7"/>
  <c r="BG102" i="7"/>
  <c r="BE104" i="7"/>
  <c r="BF107" i="7"/>
  <c r="BG110" i="7"/>
  <c r="BF112" i="7"/>
  <c r="BG116" i="7"/>
  <c r="BG117" i="7"/>
  <c r="BK120" i="7"/>
  <c r="BG121" i="7"/>
  <c r="BG124" i="7"/>
  <c r="BG125" i="7"/>
  <c r="BK128" i="7"/>
  <c r="BG129" i="7"/>
  <c r="BG132" i="7"/>
  <c r="BG133" i="7"/>
  <c r="BF139" i="7"/>
  <c r="BD146" i="7"/>
  <c r="BE147" i="7"/>
  <c r="BH158" i="7"/>
  <c r="BG165" i="7"/>
  <c r="BG91" i="7"/>
  <c r="AZ94" i="7"/>
  <c r="BH94" i="7"/>
  <c r="BG99" i="7"/>
  <c r="BH102" i="7"/>
  <c r="BF104" i="7"/>
  <c r="BG107" i="7"/>
  <c r="BH110" i="7"/>
  <c r="BI114" i="7"/>
  <c r="BA114" i="7"/>
  <c r="BH114" i="7"/>
  <c r="BG139" i="7"/>
  <c r="BE142" i="7"/>
  <c r="BJ155" i="7"/>
  <c r="BI161" i="7"/>
  <c r="BI172" i="7"/>
  <c r="BG104" i="7"/>
  <c r="BK112" i="7"/>
  <c r="BC112" i="7"/>
  <c r="BH112" i="7"/>
  <c r="BJ117" i="7"/>
  <c r="BB117" i="7"/>
  <c r="BF117" i="7"/>
  <c r="BI117" i="7"/>
  <c r="BF121" i="7"/>
  <c r="BJ121" i="7"/>
  <c r="BB121" i="7"/>
  <c r="BI121" i="7"/>
  <c r="BJ125" i="7"/>
  <c r="BB125" i="7"/>
  <c r="BF125" i="7"/>
  <c r="BI125" i="7"/>
  <c r="BF129" i="7"/>
  <c r="BJ129" i="7"/>
  <c r="BB129" i="7"/>
  <c r="BI129" i="7"/>
  <c r="BJ133" i="7"/>
  <c r="BB133" i="7"/>
  <c r="BF133" i="7"/>
  <c r="BI133" i="7"/>
  <c r="BG141" i="7"/>
  <c r="BD148" i="7"/>
  <c r="BK148" i="7"/>
  <c r="BC148" i="7"/>
  <c r="BG148" i="7"/>
  <c r="BF148" i="7"/>
  <c r="BE148" i="7"/>
  <c r="BJ148" i="7"/>
  <c r="AZ148" i="7"/>
  <c r="BH151" i="7"/>
  <c r="BH166" i="7"/>
  <c r="BI173" i="7"/>
  <c r="BK145" i="7"/>
  <c r="BC145" i="7"/>
  <c r="BJ145" i="7"/>
  <c r="BB145" i="7"/>
  <c r="BD145" i="7"/>
  <c r="BA145" i="7"/>
  <c r="AZ145" i="7"/>
  <c r="BG145" i="7"/>
  <c r="BG153" i="7"/>
  <c r="BI162" i="7"/>
  <c r="BJ188" i="7"/>
  <c r="BB91" i="7"/>
  <c r="BC94" i="7"/>
  <c r="BB99" i="7"/>
  <c r="BC102" i="7"/>
  <c r="BA104" i="7"/>
  <c r="BB107" i="7"/>
  <c r="BC110" i="7"/>
  <c r="BA112" i="7"/>
  <c r="BJ112" i="7"/>
  <c r="BC114" i="7"/>
  <c r="BD115" i="7"/>
  <c r="BH115" i="7"/>
  <c r="BA117" i="7"/>
  <c r="BE118" i="7"/>
  <c r="BI118" i="7"/>
  <c r="BA118" i="7"/>
  <c r="BJ118" i="7"/>
  <c r="BA121" i="7"/>
  <c r="BI122" i="7"/>
  <c r="BA122" i="7"/>
  <c r="BE122" i="7"/>
  <c r="BJ122" i="7"/>
  <c r="BA125" i="7"/>
  <c r="BE126" i="7"/>
  <c r="BI126" i="7"/>
  <c r="BA126" i="7"/>
  <c r="BJ126" i="7"/>
  <c r="BA129" i="7"/>
  <c r="BI130" i="7"/>
  <c r="BA130" i="7"/>
  <c r="BE130" i="7"/>
  <c r="BJ130" i="7"/>
  <c r="BA133" i="7"/>
  <c r="BE134" i="7"/>
  <c r="BI134" i="7"/>
  <c r="BA134" i="7"/>
  <c r="BJ134" i="7"/>
  <c r="BE140" i="7"/>
  <c r="BE145" i="7"/>
  <c r="BB148" i="7"/>
  <c r="BG156" i="7"/>
  <c r="BI139" i="7"/>
  <c r="BE139" i="7"/>
  <c r="BD139" i="7"/>
  <c r="BC139" i="7"/>
  <c r="BH139" i="7"/>
  <c r="AZ139" i="7"/>
  <c r="BF145" i="7"/>
  <c r="BI147" i="7"/>
  <c r="BA147" i="7"/>
  <c r="BH147" i="7"/>
  <c r="AZ147" i="7"/>
  <c r="BJ147" i="7"/>
  <c r="BG147" i="7"/>
  <c r="BF147" i="7"/>
  <c r="BC147" i="7"/>
  <c r="BD163" i="7"/>
  <c r="BJ163" i="7"/>
  <c r="BB163" i="7"/>
  <c r="BI163" i="7"/>
  <c r="BA163" i="7"/>
  <c r="BH163" i="7"/>
  <c r="AZ163" i="7"/>
  <c r="BK163" i="7"/>
  <c r="BG163" i="7"/>
  <c r="BF163" i="7"/>
  <c r="BE163" i="7"/>
  <c r="BC163" i="7"/>
  <c r="BG120" i="7"/>
  <c r="BG128" i="7"/>
  <c r="BG136" i="7"/>
  <c r="BB137" i="7"/>
  <c r="BJ137" i="7"/>
  <c r="BB143" i="7"/>
  <c r="BH144" i="7"/>
  <c r="BB151" i="7"/>
  <c r="BH152" i="7"/>
  <c r="BC155" i="7"/>
  <c r="BD158" i="7"/>
  <c r="BD166" i="7"/>
  <c r="BG169" i="7"/>
  <c r="BJ178" i="7"/>
  <c r="BK191" i="7"/>
  <c r="BG209" i="7"/>
  <c r="BK153" i="7"/>
  <c r="BC153" i="7"/>
  <c r="BJ153" i="7"/>
  <c r="BB153" i="7"/>
  <c r="BI153" i="7"/>
  <c r="BE155" i="7"/>
  <c r="BG158" i="7"/>
  <c r="BF161" i="7"/>
  <c r="BD161" i="7"/>
  <c r="BK161" i="7"/>
  <c r="BC161" i="7"/>
  <c r="BJ161" i="7"/>
  <c r="BB161" i="7"/>
  <c r="BG166" i="7"/>
  <c r="BD140" i="7"/>
  <c r="BH140" i="7"/>
  <c r="BJ142" i="7"/>
  <c r="BB142" i="7"/>
  <c r="BI142" i="7"/>
  <c r="BH142" i="7"/>
  <c r="BG143" i="7"/>
  <c r="BF146" i="7"/>
  <c r="BE146" i="7"/>
  <c r="BI146" i="7"/>
  <c r="BG151" i="7"/>
  <c r="AZ153" i="7"/>
  <c r="BF154" i="7"/>
  <c r="BE154" i="7"/>
  <c r="BI154" i="7"/>
  <c r="BF155" i="7"/>
  <c r="AZ161" i="7"/>
  <c r="BD168" i="7"/>
  <c r="BE168" i="7"/>
  <c r="BK168" i="7"/>
  <c r="BB168" i="7"/>
  <c r="BJ168" i="7"/>
  <c r="BA168" i="7"/>
  <c r="BI168" i="7"/>
  <c r="AZ168" i="7"/>
  <c r="BG177" i="7"/>
  <c r="BG200" i="7"/>
  <c r="BC120" i="7"/>
  <c r="BC128" i="7"/>
  <c r="BC136" i="7"/>
  <c r="BF137" i="7"/>
  <c r="AZ140" i="7"/>
  <c r="BI140" i="7"/>
  <c r="AZ142" i="7"/>
  <c r="BK142" i="7"/>
  <c r="AZ146" i="7"/>
  <c r="BJ146" i="7"/>
  <c r="BJ150" i="7"/>
  <c r="BB150" i="7"/>
  <c r="BI150" i="7"/>
  <c r="BA150" i="7"/>
  <c r="BK150" i="7"/>
  <c r="BA153" i="7"/>
  <c r="AZ154" i="7"/>
  <c r="BJ154" i="7"/>
  <c r="BG155" i="7"/>
  <c r="BH159" i="7"/>
  <c r="AZ159" i="7"/>
  <c r="BF159" i="7"/>
  <c r="BE159" i="7"/>
  <c r="BD159" i="7"/>
  <c r="BH160" i="7"/>
  <c r="BA161" i="7"/>
  <c r="BI167" i="7"/>
  <c r="BH167" i="7"/>
  <c r="AZ167" i="7"/>
  <c r="BF167" i="7"/>
  <c r="BE167" i="7"/>
  <c r="BD167" i="7"/>
  <c r="BC168" i="7"/>
  <c r="BH174" i="7"/>
  <c r="BI187" i="7"/>
  <c r="BH212" i="7"/>
  <c r="BA140" i="7"/>
  <c r="BJ140" i="7"/>
  <c r="BA142" i="7"/>
  <c r="BE143" i="7"/>
  <c r="BD143" i="7"/>
  <c r="BI143" i="7"/>
  <c r="BA146" i="7"/>
  <c r="BK146" i="7"/>
  <c r="BE151" i="7"/>
  <c r="BD151" i="7"/>
  <c r="BI151" i="7"/>
  <c r="BD153" i="7"/>
  <c r="BK154" i="7"/>
  <c r="BE161" i="7"/>
  <c r="BF168" i="7"/>
  <c r="BK190" i="7"/>
  <c r="BE153" i="7"/>
  <c r="BI155" i="7"/>
  <c r="BA155" i="7"/>
  <c r="BH155" i="7"/>
  <c r="AZ155" i="7"/>
  <c r="BK155" i="7"/>
  <c r="BE158" i="7"/>
  <c r="BK158" i="7"/>
  <c r="BC158" i="7"/>
  <c r="BJ158" i="7"/>
  <c r="BB158" i="7"/>
  <c r="BI158" i="7"/>
  <c r="BA158" i="7"/>
  <c r="BG161" i="7"/>
  <c r="BE166" i="7"/>
  <c r="BK166" i="7"/>
  <c r="BC166" i="7"/>
  <c r="BJ166" i="7"/>
  <c r="BB166" i="7"/>
  <c r="BI166" i="7"/>
  <c r="BA166" i="7"/>
  <c r="BJ170" i="7"/>
  <c r="BD176" i="7"/>
  <c r="BG202" i="7"/>
  <c r="BG144" i="7"/>
  <c r="BG152" i="7"/>
  <c r="BC156" i="7"/>
  <c r="BK156" i="7"/>
  <c r="BG160" i="7"/>
  <c r="BE162" i="7"/>
  <c r="BC164" i="7"/>
  <c r="BK164" i="7"/>
  <c r="BE171" i="7"/>
  <c r="BJ171" i="7"/>
  <c r="BB171" i="7"/>
  <c r="BI171" i="7"/>
  <c r="BE179" i="7"/>
  <c r="BJ179" i="7"/>
  <c r="BB179" i="7"/>
  <c r="BH179" i="7"/>
  <c r="AZ179" i="7"/>
  <c r="BH180" i="7"/>
  <c r="AZ180" i="7"/>
  <c r="BE180" i="7"/>
  <c r="BK180" i="7"/>
  <c r="BC180" i="7"/>
  <c r="BK181" i="7"/>
  <c r="BC181" i="7"/>
  <c r="BH181" i="7"/>
  <c r="AZ181" i="7"/>
  <c r="BF181" i="7"/>
  <c r="BF182" i="7"/>
  <c r="BK182" i="7"/>
  <c r="BC182" i="7"/>
  <c r="BI182" i="7"/>
  <c r="BA182" i="7"/>
  <c r="BI183" i="7"/>
  <c r="BA183" i="7"/>
  <c r="BF183" i="7"/>
  <c r="BD183" i="7"/>
  <c r="BK183" i="7"/>
  <c r="BH190" i="7"/>
  <c r="BH191" i="7"/>
  <c r="BG193" i="7"/>
  <c r="BF198" i="7"/>
  <c r="BG198" i="7"/>
  <c r="BE198" i="7"/>
  <c r="BD198" i="7"/>
  <c r="BC198" i="7"/>
  <c r="BK198" i="7"/>
  <c r="BB198" i="7"/>
  <c r="BI198" i="7"/>
  <c r="AZ198" i="7"/>
  <c r="BJ207" i="7"/>
  <c r="BF216" i="7"/>
  <c r="BD216" i="7"/>
  <c r="BK216" i="7"/>
  <c r="BC216" i="7"/>
  <c r="BJ216" i="7"/>
  <c r="BB216" i="7"/>
  <c r="BH216" i="7"/>
  <c r="BG216" i="7"/>
  <c r="BE216" i="7"/>
  <c r="BA216" i="7"/>
  <c r="AZ216" i="7"/>
  <c r="BK222" i="7"/>
  <c r="BF237" i="7"/>
  <c r="BE237" i="7"/>
  <c r="BD237" i="7"/>
  <c r="BK237" i="7"/>
  <c r="BC237" i="7"/>
  <c r="BJ237" i="7"/>
  <c r="BB237" i="7"/>
  <c r="BI237" i="7"/>
  <c r="BA237" i="7"/>
  <c r="BH237" i="7"/>
  <c r="AZ237" i="7"/>
  <c r="AZ144" i="7"/>
  <c r="AZ152" i="7"/>
  <c r="BD156" i="7"/>
  <c r="AZ160" i="7"/>
  <c r="BF162" i="7"/>
  <c r="BD164" i="7"/>
  <c r="AZ171" i="7"/>
  <c r="BK171" i="7"/>
  <c r="BG173" i="7"/>
  <c r="BG174" i="7"/>
  <c r="BG175" i="7"/>
  <c r="BA179" i="7"/>
  <c r="BA180" i="7"/>
  <c r="BA181" i="7"/>
  <c r="AZ182" i="7"/>
  <c r="AZ183" i="7"/>
  <c r="BD184" i="7"/>
  <c r="BI190" i="7"/>
  <c r="BA198" i="7"/>
  <c r="BJ210" i="7"/>
  <c r="BB210" i="7"/>
  <c r="BI210" i="7"/>
  <c r="BA210" i="7"/>
  <c r="BH210" i="7"/>
  <c r="AZ210" i="7"/>
  <c r="BG210" i="7"/>
  <c r="BF210" i="7"/>
  <c r="BE210" i="7"/>
  <c r="BD210" i="7"/>
  <c r="BC210" i="7"/>
  <c r="BI216" i="7"/>
  <c r="BG237" i="7"/>
  <c r="BE156" i="7"/>
  <c r="BG162" i="7"/>
  <c r="BE164" i="7"/>
  <c r="BA171" i="7"/>
  <c r="BH172" i="7"/>
  <c r="AZ172" i="7"/>
  <c r="BE172" i="7"/>
  <c r="BJ172" i="7"/>
  <c r="BC179" i="7"/>
  <c r="BB180" i="7"/>
  <c r="BB181" i="7"/>
  <c r="BB182" i="7"/>
  <c r="BB183" i="7"/>
  <c r="BG185" i="7"/>
  <c r="BH196" i="7"/>
  <c r="AZ196" i="7"/>
  <c r="BE196" i="7"/>
  <c r="BD196" i="7"/>
  <c r="BC196" i="7"/>
  <c r="BK196" i="7"/>
  <c r="BB196" i="7"/>
  <c r="BJ196" i="7"/>
  <c r="BA196" i="7"/>
  <c r="BG196" i="7"/>
  <c r="BH198" i="7"/>
  <c r="BK210" i="7"/>
  <c r="BH229" i="7"/>
  <c r="BJ186" i="7"/>
  <c r="BF190" i="7"/>
  <c r="BJ190" i="7"/>
  <c r="BA190" i="7"/>
  <c r="BG190" i="7"/>
  <c r="BD190" i="7"/>
  <c r="BI191" i="7"/>
  <c r="BA191" i="7"/>
  <c r="BF191" i="7"/>
  <c r="BC191" i="7"/>
  <c r="BJ191" i="7"/>
  <c r="AZ191" i="7"/>
  <c r="BE203" i="7"/>
  <c r="BD203" i="7"/>
  <c r="BC203" i="7"/>
  <c r="BK203" i="7"/>
  <c r="BB203" i="7"/>
  <c r="BJ203" i="7"/>
  <c r="BA203" i="7"/>
  <c r="BI203" i="7"/>
  <c r="AZ203" i="7"/>
  <c r="BG203" i="7"/>
  <c r="BF214" i="7"/>
  <c r="BE214" i="7"/>
  <c r="BD214" i="7"/>
  <c r="BG214" i="7"/>
  <c r="BC214" i="7"/>
  <c r="BB214" i="7"/>
  <c r="BA214" i="7"/>
  <c r="BK214" i="7"/>
  <c r="AZ214" i="7"/>
  <c r="BI214" i="7"/>
  <c r="BG243" i="7"/>
  <c r="BA162" i="7"/>
  <c r="BD171" i="7"/>
  <c r="BB172" i="7"/>
  <c r="BK173" i="7"/>
  <c r="BC173" i="7"/>
  <c r="BH173" i="7"/>
  <c r="AZ173" i="7"/>
  <c r="BF173" i="7"/>
  <c r="BF174" i="7"/>
  <c r="BK174" i="7"/>
  <c r="BC174" i="7"/>
  <c r="BI174" i="7"/>
  <c r="BA174" i="7"/>
  <c r="BI175" i="7"/>
  <c r="BA175" i="7"/>
  <c r="BF175" i="7"/>
  <c r="BD175" i="7"/>
  <c r="BK175" i="7"/>
  <c r="BF179" i="7"/>
  <c r="BF180" i="7"/>
  <c r="BE181" i="7"/>
  <c r="BE182" i="7"/>
  <c r="BE183" i="7"/>
  <c r="BE187" i="7"/>
  <c r="BJ187" i="7"/>
  <c r="BB187" i="7"/>
  <c r="BH187" i="7"/>
  <c r="AZ187" i="7"/>
  <c r="BH188" i="7"/>
  <c r="BI188" i="7"/>
  <c r="AZ188" i="7"/>
  <c r="BE188" i="7"/>
  <c r="BC188" i="7"/>
  <c r="AZ190" i="7"/>
  <c r="BB191" i="7"/>
  <c r="BI196" i="7"/>
  <c r="BG199" i="7"/>
  <c r="BF203" i="7"/>
  <c r="BH214" i="7"/>
  <c r="BH230" i="7"/>
  <c r="BB190" i="7"/>
  <c r="BD191" i="7"/>
  <c r="BG197" i="7"/>
  <c r="BH203" i="7"/>
  <c r="BF206" i="7"/>
  <c r="BE206" i="7"/>
  <c r="BD206" i="7"/>
  <c r="BC206" i="7"/>
  <c r="BB206" i="7"/>
  <c r="BK206" i="7"/>
  <c r="BA206" i="7"/>
  <c r="BJ206" i="7"/>
  <c r="AZ206" i="7"/>
  <c r="BH206" i="7"/>
  <c r="BJ214" i="7"/>
  <c r="BF224" i="7"/>
  <c r="BD224" i="7"/>
  <c r="BK224" i="7"/>
  <c r="BC224" i="7"/>
  <c r="BJ224" i="7"/>
  <c r="BB224" i="7"/>
  <c r="BH224" i="7"/>
  <c r="BG224" i="7"/>
  <c r="BE224" i="7"/>
  <c r="BA224" i="7"/>
  <c r="AZ224" i="7"/>
  <c r="BG235" i="7"/>
  <c r="BG176" i="7"/>
  <c r="BG184" i="7"/>
  <c r="BK189" i="7"/>
  <c r="BC189" i="7"/>
  <c r="BH189" i="7"/>
  <c r="BD197" i="7"/>
  <c r="BE199" i="7"/>
  <c r="BA200" i="7"/>
  <c r="BJ200" i="7"/>
  <c r="BA202" i="7"/>
  <c r="BK202" i="7"/>
  <c r="BK205" i="7"/>
  <c r="BC205" i="7"/>
  <c r="BJ205" i="7"/>
  <c r="BB205" i="7"/>
  <c r="BI205" i="7"/>
  <c r="BE207" i="7"/>
  <c r="BE211" i="7"/>
  <c r="BD211" i="7"/>
  <c r="BK211" i="7"/>
  <c r="BC211" i="7"/>
  <c r="BJ211" i="7"/>
  <c r="BG217" i="7"/>
  <c r="BD218" i="7"/>
  <c r="BJ218" i="7"/>
  <c r="BB218" i="7"/>
  <c r="BI218" i="7"/>
  <c r="BA218" i="7"/>
  <c r="BH218" i="7"/>
  <c r="AZ218" i="7"/>
  <c r="BI222" i="7"/>
  <c r="BG225" i="7"/>
  <c r="BD226" i="7"/>
  <c r="BJ226" i="7"/>
  <c r="BB226" i="7"/>
  <c r="BI226" i="7"/>
  <c r="BA226" i="7"/>
  <c r="BH226" i="7"/>
  <c r="AZ226" i="7"/>
  <c r="BK231" i="7"/>
  <c r="BG233" i="7"/>
  <c r="BK239" i="7"/>
  <c r="BI241" i="7"/>
  <c r="BG170" i="7"/>
  <c r="BA176" i="7"/>
  <c r="BI176" i="7"/>
  <c r="BG178" i="7"/>
  <c r="BA184" i="7"/>
  <c r="BI184" i="7"/>
  <c r="BG186" i="7"/>
  <c r="BA189" i="7"/>
  <c r="BJ189" i="7"/>
  <c r="BD192" i="7"/>
  <c r="BH192" i="7"/>
  <c r="BJ194" i="7"/>
  <c r="BB194" i="7"/>
  <c r="BH194" i="7"/>
  <c r="BF197" i="7"/>
  <c r="BC200" i="7"/>
  <c r="BG201" i="7"/>
  <c r="BD202" i="7"/>
  <c r="BA205" i="7"/>
  <c r="BG207" i="7"/>
  <c r="BA211" i="7"/>
  <c r="BK213" i="7"/>
  <c r="BC213" i="7"/>
  <c r="BJ213" i="7"/>
  <c r="BB213" i="7"/>
  <c r="BI213" i="7"/>
  <c r="BA213" i="7"/>
  <c r="BE218" i="7"/>
  <c r="BE226" i="7"/>
  <c r="BI199" i="7"/>
  <c r="BA199" i="7"/>
  <c r="BH199" i="7"/>
  <c r="BE200" i="7"/>
  <c r="BE202" i="7"/>
  <c r="BI215" i="7"/>
  <c r="BH222" i="7"/>
  <c r="AZ222" i="7"/>
  <c r="BF222" i="7"/>
  <c r="BE222" i="7"/>
  <c r="BD222" i="7"/>
  <c r="BK223" i="7"/>
  <c r="BF226" i="7"/>
  <c r="BG232" i="7"/>
  <c r="BH238" i="7"/>
  <c r="BG240" i="7"/>
  <c r="BK197" i="7"/>
  <c r="BC197" i="7"/>
  <c r="BH197" i="7"/>
  <c r="BF200" i="7"/>
  <c r="BF202" i="7"/>
  <c r="BI207" i="7"/>
  <c r="BA207" i="7"/>
  <c r="BH207" i="7"/>
  <c r="AZ207" i="7"/>
  <c r="BK207" i="7"/>
  <c r="BE229" i="7"/>
  <c r="BD229" i="7"/>
  <c r="BK229" i="7"/>
  <c r="BC229" i="7"/>
  <c r="BJ229" i="7"/>
  <c r="BB229" i="7"/>
  <c r="BI229" i="7"/>
  <c r="BA229" i="7"/>
  <c r="BE234" i="7"/>
  <c r="BD234" i="7"/>
  <c r="BK234" i="7"/>
  <c r="BC234" i="7"/>
  <c r="BJ234" i="7"/>
  <c r="BB234" i="7"/>
  <c r="BI234" i="7"/>
  <c r="BA234" i="7"/>
  <c r="BH234" i="7"/>
  <c r="AZ234" i="7"/>
  <c r="BJ236" i="7"/>
  <c r="BE242" i="7"/>
  <c r="BD242" i="7"/>
  <c r="BK242" i="7"/>
  <c r="BC242" i="7"/>
  <c r="BJ242" i="7"/>
  <c r="BB242" i="7"/>
  <c r="BI242" i="7"/>
  <c r="BA242" i="7"/>
  <c r="BH242" i="7"/>
  <c r="AZ242" i="7"/>
  <c r="BJ244" i="7"/>
  <c r="BB170" i="7"/>
  <c r="BB178" i="7"/>
  <c r="BB186" i="7"/>
  <c r="BE189" i="7"/>
  <c r="BB192" i="7"/>
  <c r="BK192" i="7"/>
  <c r="BC194" i="7"/>
  <c r="BE195" i="7"/>
  <c r="BH195" i="7"/>
  <c r="AZ197" i="7"/>
  <c r="BI197" i="7"/>
  <c r="BB199" i="7"/>
  <c r="BK199" i="7"/>
  <c r="BH204" i="7"/>
  <c r="AZ204" i="7"/>
  <c r="BI204" i="7"/>
  <c r="BF205" i="7"/>
  <c r="BB207" i="7"/>
  <c r="BD208" i="7"/>
  <c r="BK208" i="7"/>
  <c r="BC208" i="7"/>
  <c r="BI208" i="7"/>
  <c r="BG211" i="7"/>
  <c r="BE213" i="7"/>
  <c r="BK218" i="7"/>
  <c r="BE221" i="7"/>
  <c r="BK221" i="7"/>
  <c r="BC221" i="7"/>
  <c r="BJ221" i="7"/>
  <c r="BB221" i="7"/>
  <c r="BI221" i="7"/>
  <c r="BA221" i="7"/>
  <c r="BB222" i="7"/>
  <c r="BK226" i="7"/>
  <c r="AZ229" i="7"/>
  <c r="BF234" i="7"/>
  <c r="BF242" i="7"/>
  <c r="BA197" i="7"/>
  <c r="BJ197" i="7"/>
  <c r="BD200" i="7"/>
  <c r="BH200" i="7"/>
  <c r="BJ202" i="7"/>
  <c r="BB202" i="7"/>
  <c r="BH202" i="7"/>
  <c r="BC207" i="7"/>
  <c r="BG219" i="7"/>
  <c r="BH220" i="7"/>
  <c r="BG227" i="7"/>
  <c r="BJ228" i="7"/>
  <c r="BF229" i="7"/>
  <c r="BG234" i="7"/>
  <c r="BG242" i="7"/>
  <c r="BG215" i="7"/>
  <c r="BC219" i="7"/>
  <c r="BK219" i="7"/>
  <c r="BG223" i="7"/>
  <c r="BD230" i="7"/>
  <c r="BG231" i="7"/>
  <c r="BB232" i="7"/>
  <c r="BJ232" i="7"/>
  <c r="BD238" i="7"/>
  <c r="BG239" i="7"/>
  <c r="BB240" i="7"/>
  <c r="BJ240" i="7"/>
  <c r="BF244" i="7"/>
  <c r="BG212" i="7"/>
  <c r="AZ215" i="7"/>
  <c r="BH215" i="7"/>
  <c r="BD219" i="7"/>
  <c r="BG220" i="7"/>
  <c r="AZ223" i="7"/>
  <c r="BH223" i="7"/>
  <c r="BD227" i="7"/>
  <c r="BG228" i="7"/>
  <c r="BE230" i="7"/>
  <c r="AZ231" i="7"/>
  <c r="BH231" i="7"/>
  <c r="BC232" i="7"/>
  <c r="BK232" i="7"/>
  <c r="BG236" i="7"/>
  <c r="BE238" i="7"/>
  <c r="AZ239" i="7"/>
  <c r="BH239" i="7"/>
  <c r="BC240" i="7"/>
  <c r="BK240" i="7"/>
  <c r="BG244" i="7"/>
  <c r="AZ212" i="7"/>
  <c r="BA215" i="7"/>
  <c r="BE219" i="7"/>
  <c r="AZ220" i="7"/>
  <c r="BA223" i="7"/>
  <c r="BI223" i="7"/>
  <c r="BE227" i="7"/>
  <c r="AZ228" i="7"/>
  <c r="BH228" i="7"/>
  <c r="BF230" i="7"/>
  <c r="BA231" i="7"/>
  <c r="BI231" i="7"/>
  <c r="BD232" i="7"/>
  <c r="BE235" i="7"/>
  <c r="AZ236" i="7"/>
  <c r="BH236" i="7"/>
  <c r="BF238" i="7"/>
  <c r="BA239" i="7"/>
  <c r="BI239" i="7"/>
  <c r="BD240" i="7"/>
  <c r="BG241" i="7"/>
  <c r="BE243" i="7"/>
  <c r="AZ244" i="7"/>
  <c r="BH244" i="7"/>
  <c r="BG230" i="7"/>
  <c r="BE232" i="7"/>
  <c r="BG238" i="7"/>
  <c r="BE240" i="7"/>
  <c r="BC223" i="7"/>
  <c r="BB228" i="7"/>
  <c r="AZ230" i="7"/>
  <c r="BC231" i="7"/>
  <c r="BF232" i="7"/>
  <c r="BB236" i="7"/>
  <c r="AZ238" i="7"/>
  <c r="BC239" i="7"/>
  <c r="BF240" i="7"/>
  <c r="BB244" i="7"/>
  <c r="E49" i="4"/>
  <c r="E17" i="4"/>
  <c r="E52" i="4"/>
  <c r="E65" i="4"/>
  <c r="E79" i="4"/>
  <c r="E171" i="4"/>
  <c r="E228" i="4"/>
  <c r="E236" i="4"/>
  <c r="E264" i="4"/>
  <c r="E296" i="4"/>
  <c r="E427" i="4"/>
  <c r="E435" i="4"/>
  <c r="E459" i="4"/>
  <c r="E517" i="4"/>
  <c r="E608" i="4"/>
  <c r="E610" i="4"/>
  <c r="E618" i="4"/>
  <c r="E622" i="4"/>
  <c r="E702" i="4"/>
  <c r="E31" i="4"/>
  <c r="E348" i="4"/>
  <c r="E195" i="4"/>
  <c r="E251" i="4"/>
  <c r="E374" i="4"/>
  <c r="E376" i="4"/>
  <c r="E380" i="4"/>
  <c r="E396" i="4"/>
  <c r="E482" i="4"/>
  <c r="E494" i="4"/>
  <c r="E502" i="4"/>
  <c r="E589" i="4"/>
  <c r="E597" i="4"/>
  <c r="E29" i="4"/>
  <c r="E56" i="4"/>
  <c r="E93" i="4"/>
  <c r="E160" i="4"/>
  <c r="E235" i="4"/>
  <c r="E299" i="4"/>
  <c r="E422" i="4"/>
  <c r="E424" i="4"/>
  <c r="E428" i="4"/>
  <c r="E444" i="4"/>
  <c r="E510" i="4"/>
  <c r="E522" i="4"/>
  <c r="E526" i="4"/>
  <c r="E542" i="4"/>
  <c r="E607" i="4"/>
  <c r="E609" i="4"/>
  <c r="E613" i="4"/>
  <c r="E108" i="4"/>
  <c r="E19" i="4"/>
  <c r="E27" i="4"/>
  <c r="E54" i="4"/>
  <c r="E81" i="4"/>
  <c r="E124" i="4"/>
  <c r="E134" i="4"/>
  <c r="E136" i="4"/>
  <c r="E331" i="4"/>
  <c r="E339" i="4"/>
  <c r="E57" i="4"/>
  <c r="E62" i="4"/>
  <c r="E89" i="4"/>
  <c r="E174" i="4"/>
  <c r="E176" i="4"/>
  <c r="E186" i="4"/>
  <c r="E200" i="4"/>
  <c r="E212" i="4"/>
  <c r="E375" i="4"/>
  <c r="E379" i="4"/>
  <c r="E387" i="4"/>
  <c r="E411" i="4"/>
  <c r="E481" i="4"/>
  <c r="E485" i="4"/>
  <c r="E584" i="4"/>
  <c r="E586" i="4"/>
  <c r="E602" i="4"/>
  <c r="E15" i="4"/>
  <c r="E25" i="4"/>
  <c r="E59" i="4"/>
  <c r="E84" i="4"/>
  <c r="E109" i="4"/>
  <c r="E111" i="4"/>
  <c r="E113" i="4"/>
  <c r="E115" i="4"/>
  <c r="E121" i="4"/>
  <c r="E147" i="4"/>
  <c r="E164" i="4"/>
  <c r="E168" i="4"/>
  <c r="E180" i="4"/>
  <c r="E213" i="4"/>
  <c r="E215" i="4"/>
  <c r="E217" i="4"/>
  <c r="E219" i="4"/>
  <c r="E268" i="4"/>
  <c r="E313" i="4"/>
  <c r="E315" i="4"/>
  <c r="E323" i="4"/>
  <c r="E362" i="4"/>
  <c r="E364" i="4"/>
  <c r="E386" i="4"/>
  <c r="E419" i="4"/>
  <c r="E460" i="4"/>
  <c r="E528" i="4"/>
  <c r="E530" i="4"/>
  <c r="E576" i="4"/>
  <c r="E578" i="4"/>
  <c r="E605" i="4"/>
  <c r="E624" i="4"/>
  <c r="E626" i="4"/>
  <c r="E653" i="4"/>
  <c r="E3" i="4"/>
  <c r="E18" i="4"/>
  <c r="E23" i="4"/>
  <c r="E33" i="4"/>
  <c r="E55" i="4"/>
  <c r="E80" i="4"/>
  <c r="E96" i="4"/>
  <c r="E104" i="4"/>
  <c r="E137" i="4"/>
  <c r="E139" i="4"/>
  <c r="E188" i="4"/>
  <c r="E196" i="4"/>
  <c r="E204" i="4"/>
  <c r="E237" i="4"/>
  <c r="E239" i="4"/>
  <c r="E241" i="4"/>
  <c r="E243" i="4"/>
  <c r="E290" i="4"/>
  <c r="E292" i="4"/>
  <c r="E347" i="4"/>
  <c r="E388" i="4"/>
  <c r="E392" i="4"/>
  <c r="E404" i="4"/>
  <c r="E443" i="4"/>
  <c r="E486" i="4"/>
  <c r="E490" i="4"/>
  <c r="E590" i="4"/>
  <c r="E638" i="4"/>
  <c r="E685" i="4"/>
  <c r="E53" i="4"/>
  <c r="E78" i="4"/>
  <c r="E94" i="4"/>
  <c r="E100" i="4"/>
  <c r="E132" i="4"/>
  <c r="E149" i="4"/>
  <c r="E151" i="4"/>
  <c r="E153" i="4"/>
  <c r="E155" i="4"/>
  <c r="E259" i="4"/>
  <c r="E300" i="4"/>
  <c r="E308" i="4"/>
  <c r="E349" i="4"/>
  <c r="E351" i="4"/>
  <c r="E355" i="4"/>
  <c r="E398" i="4"/>
  <c r="E400" i="4"/>
  <c r="E408" i="4"/>
  <c r="E445" i="4"/>
  <c r="E449" i="4"/>
  <c r="E451" i="4"/>
  <c r="E478" i="4"/>
  <c r="E480" i="4"/>
  <c r="E496" i="4"/>
  <c r="E498" i="4"/>
  <c r="E523" i="4"/>
  <c r="E525" i="4"/>
  <c r="E548" i="4"/>
  <c r="E571" i="4"/>
  <c r="E573" i="4"/>
  <c r="E598" i="4"/>
  <c r="E619" i="4"/>
  <c r="E621" i="4"/>
  <c r="E646" i="4"/>
  <c r="E670" i="4"/>
  <c r="E687" i="4"/>
  <c r="E691" i="4"/>
  <c r="E693" i="4"/>
  <c r="E699" i="4"/>
  <c r="E701" i="4"/>
  <c r="E703" i="4"/>
  <c r="E705" i="4"/>
  <c r="E21" i="4"/>
  <c r="E51" i="4"/>
  <c r="E76" i="4"/>
  <c r="E92" i="4"/>
  <c r="E110" i="4"/>
  <c r="E112" i="4"/>
  <c r="E116" i="4"/>
  <c r="E120" i="4"/>
  <c r="E214" i="4"/>
  <c r="E216" i="4"/>
  <c r="E220" i="4"/>
  <c r="E224" i="4"/>
  <c r="E232" i="4"/>
  <c r="E265" i="4"/>
  <c r="E267" i="4"/>
  <c r="E275" i="4"/>
  <c r="E314" i="4"/>
  <c r="E316" i="4"/>
  <c r="E338" i="4"/>
  <c r="E361" i="4"/>
  <c r="E363" i="4"/>
  <c r="E371" i="4"/>
  <c r="E412" i="4"/>
  <c r="E416" i="4"/>
  <c r="E504" i="4"/>
  <c r="E506" i="4"/>
  <c r="E533" i="4"/>
  <c r="E552" i="4"/>
  <c r="E554" i="4"/>
  <c r="E581" i="4"/>
  <c r="E612" i="4"/>
  <c r="E629" i="4"/>
  <c r="E47" i="4"/>
  <c r="E63" i="4"/>
  <c r="E88" i="4"/>
  <c r="E97" i="4"/>
  <c r="E138" i="4"/>
  <c r="E140" i="4"/>
  <c r="E156" i="4"/>
  <c r="E238" i="4"/>
  <c r="E240" i="4"/>
  <c r="E244" i="4"/>
  <c r="E248" i="4"/>
  <c r="E289" i="4"/>
  <c r="E291" i="4"/>
  <c r="E303" i="4"/>
  <c r="E340" i="4"/>
  <c r="E344" i="4"/>
  <c r="E395" i="4"/>
  <c r="E436" i="4"/>
  <c r="E440" i="4"/>
  <c r="E452" i="4"/>
  <c r="E473" i="4"/>
  <c r="E475" i="4"/>
  <c r="E491" i="4"/>
  <c r="E493" i="4"/>
  <c r="E518" i="4"/>
  <c r="E566" i="4"/>
  <c r="E614" i="4"/>
  <c r="E680" i="4"/>
  <c r="E682" i="4"/>
  <c r="E22" i="4"/>
  <c r="E45" i="4"/>
  <c r="E61" i="4"/>
  <c r="E86" i="4"/>
  <c r="E107" i="4"/>
  <c r="E150" i="4"/>
  <c r="E152" i="4"/>
  <c r="E184" i="4"/>
  <c r="E201" i="4"/>
  <c r="E203" i="4"/>
  <c r="E211" i="4"/>
  <c r="E252" i="4"/>
  <c r="E260" i="4"/>
  <c r="E307" i="4"/>
  <c r="E350" i="4"/>
  <c r="E352" i="4"/>
  <c r="E356" i="4"/>
  <c r="E397" i="4"/>
  <c r="E401" i="4"/>
  <c r="E403" i="4"/>
  <c r="E446" i="4"/>
  <c r="E448" i="4"/>
  <c r="E456" i="4"/>
  <c r="E495" i="4"/>
  <c r="E497" i="4"/>
  <c r="E499" i="4"/>
  <c r="E501" i="4"/>
  <c r="E547" i="4"/>
  <c r="E549" i="4"/>
  <c r="E572" i="4"/>
  <c r="E620" i="4"/>
  <c r="E688" i="4"/>
  <c r="E690" i="4"/>
  <c r="E692" i="4"/>
  <c r="E694" i="4"/>
  <c r="E704" i="4"/>
  <c r="E706" i="4"/>
  <c r="E4" i="4"/>
  <c r="E14" i="4"/>
  <c r="E30" i="4"/>
  <c r="E105" i="4"/>
  <c r="E118" i="4"/>
  <c r="E142" i="4"/>
  <c r="E144" i="4"/>
  <c r="E157" i="4"/>
  <c r="E159" i="4"/>
  <c r="E170" i="4"/>
  <c r="E183" i="4"/>
  <c r="E209" i="4"/>
  <c r="E222" i="4"/>
  <c r="E233" i="4"/>
  <c r="E246" i="4"/>
  <c r="E263" i="4"/>
  <c r="E270" i="4"/>
  <c r="E272" i="4"/>
  <c r="E294" i="4"/>
  <c r="E318" i="4"/>
  <c r="E320" i="4"/>
  <c r="E366" i="4"/>
  <c r="E368" i="4"/>
  <c r="E405" i="4"/>
  <c r="E407" i="4"/>
  <c r="E418" i="4"/>
  <c r="E442" i="4"/>
  <c r="E477" i="4"/>
  <c r="E479" i="4"/>
  <c r="E492" i="4"/>
  <c r="E505" i="4"/>
  <c r="E527" i="4"/>
  <c r="E531" i="4"/>
  <c r="E575" i="4"/>
  <c r="E579" i="4"/>
  <c r="E596" i="4"/>
  <c r="E603" i="4"/>
  <c r="E623" i="4"/>
  <c r="E625" i="4"/>
  <c r="E627" i="4"/>
  <c r="E651" i="4"/>
  <c r="E664" i="4"/>
  <c r="E666" i="4"/>
  <c r="E668" i="4"/>
  <c r="E679" i="4"/>
  <c r="E681" i="4"/>
  <c r="E683" i="4"/>
  <c r="E689" i="4"/>
  <c r="E696" i="4"/>
  <c r="E698" i="4"/>
  <c r="E700" i="4"/>
  <c r="E28" i="4"/>
  <c r="E98" i="4"/>
  <c r="E122" i="4"/>
  <c r="E161" i="4"/>
  <c r="E185" i="4"/>
  <c r="E198" i="4"/>
  <c r="E226" i="4"/>
  <c r="E250" i="4"/>
  <c r="E285" i="4"/>
  <c r="E298" i="4"/>
  <c r="E311" i="4"/>
  <c r="E333" i="4"/>
  <c r="E337" i="4"/>
  <c r="E381" i="4"/>
  <c r="E385" i="4"/>
  <c r="E409" i="4"/>
  <c r="E429" i="4"/>
  <c r="E431" i="4"/>
  <c r="E433" i="4"/>
  <c r="E457" i="4"/>
  <c r="E470" i="4"/>
  <c r="E483" i="4"/>
  <c r="E507" i="4"/>
  <c r="E520" i="4"/>
  <c r="E544" i="4"/>
  <c r="E555" i="4"/>
  <c r="E568" i="4"/>
  <c r="E592" i="4"/>
  <c r="E594" i="4"/>
  <c r="E616" i="4"/>
  <c r="E640" i="4"/>
  <c r="E642" i="4"/>
  <c r="E697" i="4"/>
  <c r="E24" i="4"/>
  <c r="E102" i="4"/>
  <c r="E126" i="4"/>
  <c r="E128" i="4"/>
  <c r="E189" i="4"/>
  <c r="E191" i="4"/>
  <c r="E193" i="4"/>
  <c r="E230" i="4"/>
  <c r="E254" i="4"/>
  <c r="E256" i="4"/>
  <c r="E302" i="4"/>
  <c r="E304" i="4"/>
  <c r="E341" i="4"/>
  <c r="E343" i="4"/>
  <c r="E354" i="4"/>
  <c r="E378" i="4"/>
  <c r="E413" i="4"/>
  <c r="E415" i="4"/>
  <c r="E426" i="4"/>
  <c r="E439" i="4"/>
  <c r="E461" i="4"/>
  <c r="E465" i="4"/>
  <c r="E511" i="4"/>
  <c r="E515" i="4"/>
  <c r="E539" i="4"/>
  <c r="E559" i="4"/>
  <c r="E561" i="4"/>
  <c r="E563" i="4"/>
  <c r="E580" i="4"/>
  <c r="E587" i="4"/>
  <c r="E600" i="4"/>
  <c r="E611" i="4"/>
  <c r="E635" i="4"/>
  <c r="E648" i="4"/>
  <c r="E106" i="4"/>
  <c r="E119" i="4"/>
  <c r="E145" i="4"/>
  <c r="E158" i="4"/>
  <c r="E162" i="4"/>
  <c r="E169" i="4"/>
  <c r="E182" i="4"/>
  <c r="E206" i="4"/>
  <c r="E208" i="4"/>
  <c r="E221" i="4"/>
  <c r="E223" i="4"/>
  <c r="E234" i="4"/>
  <c r="E247" i="4"/>
  <c r="E273" i="4"/>
  <c r="E317" i="4"/>
  <c r="E321" i="4"/>
  <c r="E345" i="4"/>
  <c r="E365" i="4"/>
  <c r="E367" i="4"/>
  <c r="E369" i="4"/>
  <c r="E393" i="4"/>
  <c r="E406" i="4"/>
  <c r="E417" i="4"/>
  <c r="E441" i="4"/>
  <c r="E454" i="4"/>
  <c r="E225" i="4"/>
  <c r="E249" i="4"/>
  <c r="E262" i="4"/>
  <c r="E279" i="4"/>
  <c r="E286" i="4"/>
  <c r="E297" i="4"/>
  <c r="E310" i="4"/>
  <c r="E334" i="4"/>
  <c r="E336" i="4"/>
  <c r="E358" i="4"/>
  <c r="E382" i="4"/>
  <c r="E384" i="4"/>
  <c r="E430" i="4"/>
  <c r="E432" i="4"/>
  <c r="E469" i="4"/>
  <c r="E471" i="4"/>
  <c r="E484" i="4"/>
  <c r="E508" i="4"/>
  <c r="E543" i="4"/>
  <c r="E545" i="4"/>
  <c r="E556" i="4"/>
  <c r="E569" i="4"/>
  <c r="E591" i="4"/>
  <c r="E595" i="4"/>
  <c r="E639" i="4"/>
  <c r="E643" i="4"/>
  <c r="E707" i="4"/>
  <c r="E16" i="4"/>
  <c r="E32" i="4"/>
  <c r="E125" i="4"/>
  <c r="E127" i="4"/>
  <c r="E129" i="4"/>
  <c r="E146" i="4"/>
  <c r="E166" i="4"/>
  <c r="E190" i="4"/>
  <c r="E192" i="4"/>
  <c r="E253" i="4"/>
  <c r="E257" i="4"/>
  <c r="E281" i="4"/>
  <c r="E301" i="4"/>
  <c r="E305" i="4"/>
  <c r="E329" i="4"/>
  <c r="E342" i="4"/>
  <c r="E353" i="4"/>
  <c r="E377" i="4"/>
  <c r="E390" i="4"/>
  <c r="E414" i="4"/>
  <c r="E425" i="4"/>
  <c r="E438" i="4"/>
  <c r="E462" i="4"/>
  <c r="E464" i="4"/>
  <c r="E488" i="4"/>
  <c r="E512" i="4"/>
  <c r="E514" i="4"/>
  <c r="E560" i="4"/>
  <c r="E562" i="4"/>
  <c r="E599" i="4"/>
  <c r="E601" i="4"/>
  <c r="E636" i="4"/>
  <c r="E117" i="4"/>
  <c r="E130" i="4"/>
  <c r="E181" i="4"/>
  <c r="E194" i="4"/>
  <c r="E245" i="4"/>
  <c r="E258" i="4"/>
  <c r="E271" i="4"/>
  <c r="E309" i="4"/>
  <c r="E322" i="4"/>
  <c r="E373" i="4"/>
  <c r="E437" i="4"/>
  <c r="E450" i="4"/>
  <c r="E503" i="4"/>
  <c r="E516" i="4"/>
  <c r="E567" i="4"/>
  <c r="E604" i="4"/>
  <c r="E631" i="4"/>
  <c r="E644" i="4"/>
  <c r="E2" i="4"/>
  <c r="E141" i="4"/>
  <c r="E143" i="4"/>
  <c r="E154" i="4"/>
  <c r="E205" i="4"/>
  <c r="E207" i="4"/>
  <c r="E218" i="4"/>
  <c r="E269" i="4"/>
  <c r="E282" i="4"/>
  <c r="E335" i="4"/>
  <c r="E346" i="4"/>
  <c r="E399" i="4"/>
  <c r="E410" i="4"/>
  <c r="E463" i="4"/>
  <c r="E474" i="4"/>
  <c r="E529" i="4"/>
  <c r="E540" i="4"/>
  <c r="E593" i="4"/>
  <c r="E657" i="4"/>
  <c r="E676" i="4"/>
  <c r="E101" i="4"/>
  <c r="E103" i="4"/>
  <c r="E114" i="4"/>
  <c r="E165" i="4"/>
  <c r="E167" i="4"/>
  <c r="E178" i="4"/>
  <c r="E229" i="4"/>
  <c r="E231" i="4"/>
  <c r="E242" i="4"/>
  <c r="E255" i="4"/>
  <c r="E293" i="4"/>
  <c r="E295" i="4"/>
  <c r="E306" i="4"/>
  <c r="E330" i="4"/>
  <c r="E357" i="4"/>
  <c r="E359" i="4"/>
  <c r="E370" i="4"/>
  <c r="E421" i="4"/>
  <c r="E423" i="4"/>
  <c r="E434" i="4"/>
  <c r="E487" i="4"/>
  <c r="E489" i="4"/>
  <c r="E500" i="4"/>
  <c r="E551" i="4"/>
  <c r="E553" i="4"/>
  <c r="E564" i="4"/>
  <c r="E588" i="4"/>
  <c r="E615" i="4"/>
  <c r="E617" i="4"/>
  <c r="E628" i="4"/>
  <c r="E202" i="4"/>
  <c r="E266" i="4"/>
  <c r="E319" i="4"/>
  <c r="E383" i="4"/>
  <c r="E394" i="4"/>
  <c r="E447" i="4"/>
  <c r="E458" i="4"/>
  <c r="E513" i="4"/>
  <c r="E524" i="4"/>
  <c r="E577" i="4"/>
  <c r="E641" i="4"/>
  <c r="E652" i="4"/>
  <c r="E684" i="4"/>
  <c r="E695" i="4"/>
  <c r="E133" i="4"/>
  <c r="E135" i="4"/>
  <c r="E197" i="4"/>
  <c r="E199" i="4"/>
  <c r="E210" i="4"/>
  <c r="E261" i="4"/>
  <c r="E274" i="4"/>
  <c r="E287" i="4"/>
  <c r="E325" i="4"/>
  <c r="E327" i="4"/>
  <c r="E389" i="4"/>
  <c r="E391" i="4"/>
  <c r="E402" i="4"/>
  <c r="E453" i="4"/>
  <c r="E455" i="4"/>
  <c r="E466" i="4"/>
  <c r="E519" i="4"/>
  <c r="E521" i="4"/>
  <c r="E532" i="4"/>
  <c r="E583" i="4"/>
  <c r="E585" i="4"/>
  <c r="E647" i="4"/>
  <c r="E649" i="4"/>
  <c r="BN8" i="5"/>
  <c r="BM8" i="5"/>
  <c r="BL9" i="5"/>
  <c r="BL10" i="5" l="1"/>
  <c r="BK9" i="5"/>
  <c r="BN9" i="5" l="1"/>
  <c r="BM9" i="5"/>
  <c r="BL11" i="5"/>
  <c r="BK10" i="5"/>
  <c r="BN10" i="5" l="1"/>
  <c r="BM10" i="5"/>
  <c r="BL12" i="5"/>
  <c r="BK11" i="5"/>
  <c r="BN11" i="5" l="1"/>
  <c r="BM11" i="5"/>
  <c r="BL13" i="5"/>
  <c r="BK12" i="5"/>
  <c r="BN12" i="5" l="1"/>
  <c r="BM12" i="5"/>
  <c r="BL14" i="5"/>
  <c r="BK13" i="5"/>
  <c r="BN13" i="5" l="1"/>
  <c r="BM13" i="5"/>
  <c r="BL15" i="5"/>
  <c r="BK14" i="5"/>
  <c r="BM14" i="5" l="1"/>
  <c r="BN14" i="5"/>
  <c r="BL16" i="5"/>
  <c r="BK15" i="5"/>
  <c r="BM15" i="5" l="1"/>
  <c r="BN15" i="5"/>
  <c r="BL17" i="5"/>
  <c r="BK16" i="5"/>
  <c r="BM16" i="5" l="1"/>
  <c r="BN16" i="5"/>
  <c r="BL18" i="5"/>
  <c r="BK17" i="5"/>
  <c r="BN17" i="5" l="1"/>
  <c r="BM17" i="5"/>
  <c r="BL19" i="5"/>
  <c r="BK18" i="5"/>
  <c r="BN18" i="5" l="1"/>
  <c r="BM18" i="5"/>
  <c r="BL20" i="5"/>
  <c r="BK19" i="5"/>
  <c r="BN19" i="5" l="1"/>
  <c r="BM19" i="5"/>
  <c r="BL21" i="5"/>
  <c r="BK20" i="5"/>
  <c r="BN20" i="5" l="1"/>
  <c r="BM20" i="5"/>
  <c r="BL22" i="5"/>
  <c r="BK21" i="5"/>
  <c r="BN21" i="5" l="1"/>
  <c r="BM21" i="5"/>
  <c r="BL23" i="5"/>
  <c r="BK22" i="5"/>
  <c r="BM22" i="5" l="1"/>
  <c r="BN22" i="5"/>
  <c r="BL24" i="5"/>
  <c r="BK23" i="5"/>
  <c r="BM23" i="5" l="1"/>
  <c r="BN23" i="5"/>
  <c r="BL25" i="5"/>
  <c r="BK24" i="5"/>
  <c r="BM24" i="5" l="1"/>
  <c r="BN24" i="5"/>
  <c r="BL26" i="5"/>
  <c r="BK25" i="5"/>
  <c r="BN25" i="5" l="1"/>
  <c r="BM25" i="5"/>
  <c r="BL27" i="5"/>
  <c r="BK26" i="5"/>
  <c r="BN26" i="5" l="1"/>
  <c r="BM26" i="5"/>
  <c r="BL28" i="5"/>
  <c r="BK27" i="5"/>
  <c r="BN27" i="5" l="1"/>
  <c r="BM27" i="5"/>
  <c r="BL29" i="5"/>
  <c r="BK28" i="5"/>
  <c r="BN28" i="5" l="1"/>
  <c r="BM28" i="5"/>
  <c r="BL30" i="5"/>
  <c r="BK29" i="5"/>
  <c r="BN29" i="5" l="1"/>
  <c r="BM29" i="5"/>
  <c r="BL31" i="5"/>
  <c r="BK30" i="5"/>
  <c r="BM30" i="5" l="1"/>
  <c r="BN30" i="5"/>
  <c r="BL32" i="5"/>
  <c r="BK31" i="5"/>
  <c r="BM31" i="5" l="1"/>
  <c r="BN31" i="5"/>
  <c r="BL33" i="5"/>
  <c r="BK32" i="5"/>
  <c r="BM32" i="5" l="1"/>
  <c r="BN32" i="5"/>
  <c r="BL34" i="5"/>
  <c r="BK33" i="5"/>
  <c r="BN33" i="5" l="1"/>
  <c r="BM33" i="5"/>
  <c r="BL35" i="5"/>
  <c r="BK34" i="5"/>
  <c r="BN34" i="5" l="1"/>
  <c r="BM34" i="5"/>
  <c r="BL36" i="5"/>
  <c r="BK35" i="5"/>
  <c r="BN35" i="5" l="1"/>
  <c r="BM35" i="5"/>
  <c r="BL37" i="5"/>
  <c r="BK36" i="5"/>
  <c r="BN36" i="5" l="1"/>
  <c r="BM36" i="5"/>
  <c r="BL38" i="5"/>
  <c r="BK37" i="5"/>
  <c r="BN37" i="5" l="1"/>
  <c r="BM37" i="5"/>
  <c r="BL39" i="5"/>
  <c r="BK38" i="5"/>
  <c r="BM38" i="5" l="1"/>
  <c r="BN38" i="5"/>
  <c r="BL40" i="5"/>
  <c r="BK39" i="5"/>
  <c r="BM39" i="5" l="1"/>
  <c r="BN39" i="5"/>
  <c r="BL41" i="5"/>
  <c r="BK40" i="5"/>
  <c r="BM40" i="5" l="1"/>
  <c r="BN40" i="5"/>
  <c r="BL42" i="5"/>
  <c r="BK41" i="5"/>
  <c r="BN41" i="5" l="1"/>
  <c r="BM41" i="5"/>
  <c r="BL43" i="5"/>
  <c r="BK42" i="5"/>
  <c r="BN42" i="5" l="1"/>
  <c r="BM42" i="5"/>
  <c r="BL44" i="5"/>
  <c r="BK43" i="5"/>
  <c r="BN43" i="5" l="1"/>
  <c r="BM43" i="5"/>
  <c r="BL45" i="5"/>
  <c r="BK44" i="5"/>
  <c r="BN44" i="5" l="1"/>
  <c r="BM44" i="5"/>
  <c r="BL46" i="5"/>
  <c r="BK45" i="5"/>
  <c r="BN45" i="5" l="1"/>
  <c r="BM45" i="5"/>
  <c r="BL47" i="5"/>
  <c r="BK46" i="5"/>
  <c r="BM46" i="5" l="1"/>
  <c r="BN46" i="5"/>
  <c r="BL48" i="5"/>
  <c r="BK47" i="5"/>
  <c r="BM47" i="5" l="1"/>
  <c r="BN47" i="5"/>
  <c r="BL49" i="5"/>
  <c r="BK48" i="5"/>
  <c r="BM48" i="5" l="1"/>
  <c r="BN48" i="5"/>
  <c r="BL50" i="5"/>
  <c r="BK49" i="5"/>
  <c r="BN49" i="5" l="1"/>
  <c r="BM49" i="5"/>
  <c r="BL51" i="5"/>
  <c r="BK50" i="5"/>
  <c r="BN50" i="5" l="1"/>
  <c r="BM50" i="5"/>
  <c r="BL52" i="5"/>
  <c r="BK51" i="5"/>
  <c r="BN51" i="5" l="1"/>
  <c r="BM51" i="5"/>
  <c r="BL53" i="5"/>
  <c r="BK52" i="5"/>
  <c r="BN52" i="5" l="1"/>
  <c r="BM52" i="5"/>
  <c r="BL54" i="5"/>
  <c r="BK53" i="5"/>
  <c r="BN53" i="5" l="1"/>
  <c r="BM53" i="5"/>
  <c r="BL55" i="5"/>
  <c r="BK54" i="5"/>
  <c r="BM54" i="5" l="1"/>
  <c r="BN54" i="5"/>
  <c r="BL56" i="5"/>
  <c r="BK55" i="5"/>
  <c r="BM55" i="5" l="1"/>
  <c r="BN55" i="5"/>
  <c r="BL57" i="5"/>
  <c r="BK56" i="5"/>
  <c r="BM56" i="5" l="1"/>
  <c r="BN56" i="5"/>
  <c r="BL58" i="5"/>
  <c r="BK57" i="5"/>
  <c r="BN57" i="5" l="1"/>
  <c r="BM57" i="5"/>
  <c r="BL59" i="5"/>
  <c r="BK58" i="5"/>
  <c r="BN58" i="5" l="1"/>
  <c r="BM58" i="5"/>
  <c r="BL60" i="5"/>
  <c r="BK59" i="5"/>
  <c r="BN59" i="5" l="1"/>
  <c r="BM59" i="5"/>
  <c r="BL61" i="5"/>
  <c r="BK60" i="5"/>
  <c r="BN60" i="5" l="1"/>
  <c r="BM60" i="5"/>
  <c r="BL62" i="5"/>
  <c r="BK61" i="5"/>
  <c r="BN61" i="5" l="1"/>
  <c r="BM61" i="5"/>
  <c r="BL63" i="5"/>
  <c r="BK62" i="5"/>
  <c r="BM62" i="5" l="1"/>
  <c r="BN62" i="5"/>
  <c r="BL64" i="5"/>
  <c r="BK63" i="5"/>
  <c r="BM63" i="5" l="1"/>
  <c r="BN63" i="5"/>
  <c r="BL65" i="5"/>
  <c r="BK64" i="5"/>
  <c r="BM64" i="5" l="1"/>
  <c r="BN64" i="5"/>
  <c r="BL66" i="5"/>
  <c r="BK65" i="5"/>
  <c r="BN65" i="5" l="1"/>
  <c r="BM65" i="5"/>
  <c r="BL67" i="5"/>
  <c r="BK66" i="5"/>
  <c r="BN66" i="5" l="1"/>
  <c r="BM66" i="5"/>
  <c r="BL68" i="5"/>
  <c r="BK67" i="5"/>
  <c r="BN67" i="5" l="1"/>
  <c r="BM67" i="5"/>
  <c r="BL69" i="5"/>
  <c r="BK68" i="5"/>
  <c r="BN68" i="5" l="1"/>
  <c r="BM68" i="5"/>
  <c r="BL70" i="5"/>
  <c r="BK69" i="5"/>
  <c r="BN69" i="5" l="1"/>
  <c r="BM69" i="5"/>
  <c r="BL71" i="5"/>
  <c r="BK70" i="5"/>
  <c r="BM70" i="5" l="1"/>
  <c r="BN70" i="5"/>
  <c r="BL72" i="5"/>
  <c r="BK71" i="5"/>
  <c r="BM71" i="5" l="1"/>
  <c r="BN71" i="5"/>
  <c r="BL73" i="5"/>
  <c r="BK72" i="5"/>
  <c r="BM72" i="5" l="1"/>
  <c r="BN72" i="5"/>
  <c r="BL74" i="5"/>
  <c r="BK73" i="5"/>
  <c r="BN73" i="5" l="1"/>
  <c r="BM73" i="5"/>
  <c r="BL75" i="5"/>
  <c r="BK74" i="5"/>
  <c r="BN74" i="5" l="1"/>
  <c r="BM74" i="5"/>
  <c r="BL76" i="5"/>
  <c r="BK75" i="5"/>
  <c r="BN75" i="5" l="1"/>
  <c r="BM75" i="5"/>
  <c r="BL77" i="5"/>
  <c r="BK76" i="5"/>
  <c r="BN76" i="5" l="1"/>
  <c r="BM76" i="5"/>
  <c r="BL78" i="5"/>
  <c r="BK77" i="5"/>
  <c r="BN77" i="5" l="1"/>
  <c r="BM77" i="5"/>
  <c r="BL79" i="5"/>
  <c r="BK78" i="5"/>
  <c r="BM78" i="5" l="1"/>
  <c r="BN78" i="5"/>
  <c r="BL80" i="5"/>
  <c r="BK79" i="5"/>
  <c r="BM79" i="5" l="1"/>
  <c r="BN79" i="5"/>
  <c r="BL81" i="5"/>
  <c r="BK80" i="5"/>
  <c r="BM80" i="5" l="1"/>
  <c r="BN80" i="5"/>
  <c r="BL82" i="5"/>
  <c r="BK81" i="5"/>
  <c r="BN81" i="5" l="1"/>
  <c r="BM81" i="5"/>
  <c r="BL83" i="5"/>
  <c r="BK82" i="5"/>
  <c r="BN82" i="5" l="1"/>
  <c r="BM82" i="5"/>
  <c r="BL84" i="5"/>
  <c r="BK83" i="5"/>
  <c r="BN83" i="5" l="1"/>
  <c r="BM83" i="5"/>
  <c r="BL85" i="5"/>
  <c r="BK84" i="5"/>
  <c r="BN84" i="5" l="1"/>
  <c r="BM84" i="5"/>
  <c r="BL86" i="5"/>
  <c r="BK85" i="5"/>
  <c r="BN85" i="5" l="1"/>
  <c r="BM85" i="5"/>
  <c r="BL87" i="5"/>
  <c r="BK86" i="5"/>
  <c r="BM86" i="5" l="1"/>
  <c r="BN86" i="5"/>
  <c r="BL88" i="5"/>
  <c r="BK87" i="5"/>
  <c r="BM87" i="5" l="1"/>
  <c r="BN87" i="5"/>
  <c r="BL89" i="5"/>
  <c r="BK88" i="5"/>
  <c r="BM88" i="5" l="1"/>
  <c r="BN88" i="5"/>
  <c r="BL90" i="5"/>
  <c r="BK89" i="5"/>
  <c r="BN89" i="5" l="1"/>
  <c r="BM89" i="5"/>
  <c r="BL91" i="5"/>
  <c r="BK90" i="5"/>
  <c r="BN90" i="5" l="1"/>
  <c r="BM90" i="5"/>
  <c r="BL92" i="5"/>
  <c r="BK91" i="5"/>
  <c r="BN91" i="5" l="1"/>
  <c r="BM91" i="5"/>
  <c r="BL93" i="5"/>
  <c r="BK92" i="5"/>
  <c r="BN92" i="5" l="1"/>
  <c r="BM92" i="5"/>
  <c r="BL94" i="5"/>
  <c r="BK93" i="5"/>
  <c r="BN93" i="5" l="1"/>
  <c r="BM93" i="5"/>
  <c r="BL95" i="5"/>
  <c r="BK94" i="5"/>
  <c r="BM94" i="5" l="1"/>
  <c r="BN94" i="5"/>
  <c r="BL96" i="5"/>
  <c r="BK95" i="5"/>
  <c r="BM95" i="5" l="1"/>
  <c r="BN95" i="5"/>
  <c r="BL97" i="5"/>
  <c r="BK96" i="5"/>
  <c r="BM96" i="5" l="1"/>
  <c r="BN96" i="5"/>
  <c r="BL98" i="5"/>
  <c r="BK97" i="5"/>
  <c r="BN97" i="5" l="1"/>
  <c r="BM97" i="5"/>
  <c r="BL99" i="5"/>
  <c r="BK98" i="5"/>
  <c r="BN98" i="5" l="1"/>
  <c r="BM98" i="5"/>
  <c r="BL100" i="5"/>
  <c r="BK99" i="5"/>
  <c r="BN99" i="5" l="1"/>
  <c r="BM99" i="5"/>
  <c r="BL101" i="5"/>
  <c r="BK100" i="5"/>
  <c r="BN100" i="5" l="1"/>
  <c r="BM100" i="5"/>
  <c r="BL102" i="5"/>
  <c r="BK101" i="5"/>
  <c r="BN101" i="5" l="1"/>
  <c r="BM101" i="5"/>
  <c r="BL103" i="5"/>
  <c r="BK102" i="5"/>
  <c r="BM102" i="5" l="1"/>
  <c r="BN102" i="5"/>
  <c r="BL104" i="5"/>
  <c r="BK103" i="5"/>
  <c r="BM103" i="5" l="1"/>
  <c r="BN103" i="5"/>
  <c r="BL105" i="5"/>
  <c r="BK104" i="5"/>
  <c r="BM104" i="5" l="1"/>
  <c r="BN104" i="5"/>
  <c r="BL106" i="5"/>
  <c r="BK105" i="5"/>
  <c r="BN105" i="5" l="1"/>
  <c r="BM105" i="5"/>
  <c r="BL107" i="5"/>
  <c r="BK106" i="5"/>
  <c r="BN106" i="5" l="1"/>
  <c r="BM106" i="5"/>
  <c r="BL108" i="5"/>
  <c r="BK107" i="5"/>
  <c r="BN107" i="5" l="1"/>
  <c r="BM107" i="5"/>
  <c r="BL109" i="5"/>
  <c r="BK108" i="5"/>
  <c r="BN108" i="5" l="1"/>
  <c r="BM108" i="5"/>
  <c r="BL110" i="5"/>
  <c r="BK109" i="5"/>
  <c r="BN109" i="5" l="1"/>
  <c r="BM109" i="5"/>
  <c r="BL111" i="5"/>
  <c r="BK110" i="5"/>
  <c r="BM110" i="5" l="1"/>
  <c r="BN110" i="5"/>
  <c r="BL112" i="5"/>
  <c r="BK111" i="5"/>
  <c r="BM111" i="5" l="1"/>
  <c r="BN111" i="5"/>
  <c r="BL113" i="5"/>
  <c r="BK112" i="5"/>
  <c r="BM112" i="5" l="1"/>
  <c r="BN112" i="5"/>
  <c r="BL114" i="5"/>
  <c r="BK113" i="5"/>
  <c r="BN113" i="5" l="1"/>
  <c r="BM113" i="5"/>
  <c r="BL115" i="5"/>
  <c r="BK114" i="5"/>
  <c r="BN114" i="5" l="1"/>
  <c r="BM114" i="5"/>
  <c r="BL116" i="5"/>
  <c r="BK115" i="5"/>
  <c r="BN115" i="5" l="1"/>
  <c r="BM115" i="5"/>
  <c r="BL117" i="5"/>
  <c r="BK116" i="5"/>
  <c r="BN116" i="5" l="1"/>
  <c r="BM116" i="5"/>
  <c r="BL118" i="5"/>
  <c r="BK117" i="5"/>
  <c r="BN117" i="5" l="1"/>
  <c r="BM117" i="5"/>
  <c r="BL119" i="5"/>
  <c r="BK118" i="5"/>
  <c r="BM118" i="5" l="1"/>
  <c r="BN118" i="5"/>
  <c r="BL120" i="5"/>
  <c r="BK119" i="5"/>
  <c r="BM119" i="5" l="1"/>
  <c r="BN119" i="5"/>
  <c r="BL121" i="5"/>
  <c r="BK120" i="5"/>
  <c r="BM120" i="5" l="1"/>
  <c r="BN120" i="5"/>
  <c r="BL122" i="5"/>
  <c r="BK121" i="5"/>
  <c r="BN121" i="5" l="1"/>
  <c r="BM121" i="5"/>
  <c r="BL123" i="5"/>
  <c r="BK122" i="5"/>
  <c r="BN122" i="5" l="1"/>
  <c r="BM122" i="5"/>
  <c r="BL124" i="5"/>
  <c r="BK123" i="5"/>
  <c r="BN123" i="5" l="1"/>
  <c r="BM123" i="5"/>
  <c r="BL125" i="5"/>
  <c r="BK124" i="5"/>
  <c r="BN124" i="5" l="1"/>
  <c r="BM124" i="5"/>
  <c r="BL126" i="5"/>
  <c r="BK125" i="5"/>
  <c r="BN125" i="5" l="1"/>
  <c r="BM125" i="5"/>
  <c r="BL127" i="5"/>
  <c r="BK126" i="5"/>
  <c r="BM126" i="5" l="1"/>
  <c r="BN126" i="5"/>
  <c r="BL128" i="5"/>
  <c r="BK127" i="5"/>
  <c r="BM127" i="5" l="1"/>
  <c r="BN127" i="5"/>
  <c r="BL129" i="5"/>
  <c r="BK128" i="5"/>
  <c r="BM128" i="5" l="1"/>
  <c r="BN128" i="5"/>
  <c r="BL130" i="5"/>
  <c r="BK129" i="5"/>
  <c r="BN129" i="5" l="1"/>
  <c r="BM129" i="5"/>
  <c r="BL131" i="5"/>
  <c r="BK130" i="5"/>
  <c r="BN130" i="5" l="1"/>
  <c r="BM130" i="5"/>
  <c r="BL132" i="5"/>
  <c r="BK131" i="5"/>
  <c r="BN131" i="5" l="1"/>
  <c r="BM131" i="5"/>
  <c r="BL133" i="5"/>
  <c r="BK132" i="5"/>
  <c r="BN132" i="5" l="1"/>
  <c r="BM132" i="5"/>
  <c r="BL134" i="5"/>
  <c r="BK133" i="5"/>
  <c r="BN133" i="5" l="1"/>
  <c r="BM133" i="5"/>
  <c r="BL135" i="5"/>
  <c r="BK134" i="5"/>
  <c r="BM134" i="5" l="1"/>
  <c r="BN134" i="5"/>
  <c r="BL136" i="5"/>
  <c r="BK135" i="5"/>
  <c r="BM135" i="5" l="1"/>
  <c r="BN135" i="5"/>
  <c r="BL137" i="5"/>
  <c r="BK136" i="5"/>
  <c r="BM136" i="5" l="1"/>
  <c r="BN136" i="5"/>
  <c r="BL138" i="5"/>
  <c r="BK137" i="5"/>
  <c r="BN137" i="5" l="1"/>
  <c r="BM137" i="5"/>
  <c r="BL139" i="5"/>
  <c r="BK138" i="5"/>
  <c r="BN138" i="5" l="1"/>
  <c r="BM138" i="5"/>
  <c r="BL140" i="5"/>
  <c r="BK139" i="5"/>
  <c r="BN139" i="5" l="1"/>
  <c r="BM139" i="5"/>
  <c r="BL141" i="5"/>
  <c r="BK140" i="5"/>
  <c r="BN140" i="5" l="1"/>
  <c r="BM140" i="5"/>
  <c r="BL142" i="5"/>
  <c r="BK141" i="5"/>
  <c r="BN141" i="5" l="1"/>
  <c r="BM141" i="5"/>
  <c r="BL143" i="5"/>
  <c r="BK142" i="5"/>
  <c r="BM142" i="5" l="1"/>
  <c r="BN142" i="5"/>
  <c r="BL144" i="5"/>
  <c r="BK143" i="5"/>
  <c r="BM143" i="5" l="1"/>
  <c r="BN143" i="5"/>
  <c r="BL145" i="5"/>
  <c r="BK144" i="5"/>
  <c r="BM144" i="5" l="1"/>
  <c r="BN144" i="5"/>
  <c r="BL146" i="5"/>
  <c r="BK145" i="5"/>
  <c r="BN145" i="5" l="1"/>
  <c r="BM145" i="5"/>
  <c r="BL147" i="5"/>
  <c r="BK146" i="5"/>
  <c r="BN146" i="5" l="1"/>
  <c r="BM146" i="5"/>
  <c r="BL148" i="5"/>
  <c r="BK147" i="5"/>
  <c r="BN147" i="5" l="1"/>
  <c r="BM147" i="5"/>
  <c r="BL149" i="5"/>
  <c r="BK148" i="5"/>
  <c r="BN148" i="5" l="1"/>
  <c r="BM148" i="5"/>
  <c r="BL150" i="5"/>
  <c r="BK149" i="5"/>
  <c r="BN149" i="5" l="1"/>
  <c r="BM149" i="5"/>
  <c r="BL151" i="5"/>
  <c r="BK150" i="5"/>
  <c r="BM150" i="5" l="1"/>
  <c r="BN150" i="5"/>
  <c r="BL152" i="5"/>
  <c r="BK151" i="5"/>
  <c r="BM151" i="5" l="1"/>
  <c r="BN151" i="5"/>
  <c r="BL153" i="5"/>
  <c r="BK152" i="5"/>
  <c r="BM152" i="5" l="1"/>
  <c r="BN152" i="5"/>
  <c r="BL154" i="5"/>
  <c r="BK153" i="5"/>
  <c r="BN153" i="5" l="1"/>
  <c r="BM153" i="5"/>
  <c r="BL155" i="5"/>
  <c r="BK154" i="5"/>
  <c r="BN154" i="5" l="1"/>
  <c r="BM154" i="5"/>
  <c r="BL156" i="5"/>
  <c r="BK155" i="5"/>
  <c r="BN155" i="5" l="1"/>
  <c r="BM155" i="5"/>
  <c r="BL157" i="5"/>
  <c r="BK156" i="5"/>
  <c r="BN156" i="5" l="1"/>
  <c r="BM156" i="5"/>
  <c r="BL158" i="5"/>
  <c r="BK157" i="5"/>
  <c r="BN157" i="5" l="1"/>
  <c r="BM157" i="5"/>
  <c r="BL159" i="5"/>
  <c r="BK158" i="5"/>
  <c r="BM158" i="5" l="1"/>
  <c r="BN158" i="5"/>
  <c r="BL160" i="5"/>
  <c r="BK159" i="5"/>
  <c r="BM159" i="5" l="1"/>
  <c r="BN159" i="5"/>
  <c r="BL161" i="5"/>
  <c r="BK160" i="5"/>
  <c r="BM160" i="5" l="1"/>
  <c r="BN160" i="5"/>
  <c r="BL162" i="5"/>
  <c r="BK161" i="5"/>
  <c r="BN161" i="5" l="1"/>
  <c r="BM161" i="5"/>
  <c r="BL163" i="5"/>
  <c r="BK162" i="5"/>
  <c r="BN162" i="5" l="1"/>
  <c r="BM162" i="5"/>
  <c r="BL164" i="5"/>
  <c r="BK163" i="5"/>
  <c r="BN163" i="5" l="1"/>
  <c r="BM163" i="5"/>
  <c r="BL165" i="5"/>
  <c r="BK164" i="5"/>
  <c r="BN164" i="5" l="1"/>
  <c r="BM164" i="5"/>
  <c r="BL166" i="5"/>
  <c r="BK165" i="5"/>
  <c r="BN165" i="5" l="1"/>
  <c r="BM165" i="5"/>
  <c r="BL167" i="5"/>
  <c r="BK166" i="5"/>
  <c r="BM166" i="5" l="1"/>
  <c r="BN166" i="5"/>
  <c r="BL168" i="5"/>
  <c r="BK167" i="5"/>
  <c r="BM167" i="5" l="1"/>
  <c r="BN167" i="5"/>
  <c r="BL169" i="5"/>
  <c r="BK168" i="5"/>
  <c r="BM168" i="5" l="1"/>
  <c r="BN168" i="5"/>
  <c r="BL170" i="5"/>
  <c r="BK169" i="5"/>
  <c r="BN169" i="5" l="1"/>
  <c r="BM169" i="5"/>
  <c r="BL171" i="5"/>
  <c r="BK170" i="5"/>
  <c r="BN170" i="5" l="1"/>
  <c r="BM170" i="5"/>
  <c r="BL172" i="5"/>
  <c r="BK171" i="5"/>
  <c r="BN171" i="5" l="1"/>
  <c r="BM171" i="5"/>
  <c r="BL173" i="5"/>
  <c r="BK172" i="5"/>
  <c r="BN172" i="5" l="1"/>
  <c r="BM172" i="5"/>
  <c r="BL174" i="5"/>
  <c r="BK173" i="5"/>
  <c r="BN173" i="5" l="1"/>
  <c r="BM173" i="5"/>
  <c r="BL175" i="5"/>
  <c r="BK174" i="5"/>
  <c r="BM174" i="5" l="1"/>
  <c r="BN174" i="5"/>
  <c r="BL176" i="5"/>
  <c r="BK175" i="5"/>
  <c r="BM175" i="5" l="1"/>
  <c r="BN175" i="5"/>
  <c r="BL177" i="5"/>
  <c r="BK176" i="5"/>
  <c r="BM176" i="5" l="1"/>
  <c r="BN176" i="5"/>
  <c r="BL178" i="5"/>
  <c r="BK177" i="5"/>
  <c r="BN177" i="5" l="1"/>
  <c r="BM177" i="5"/>
  <c r="BL179" i="5"/>
  <c r="BK178" i="5"/>
  <c r="BN178" i="5" l="1"/>
  <c r="BM178" i="5"/>
  <c r="BL180" i="5"/>
  <c r="BK179" i="5"/>
  <c r="BN179" i="5" l="1"/>
  <c r="BM179" i="5"/>
  <c r="BL181" i="5"/>
  <c r="BK180" i="5"/>
  <c r="BN180" i="5" l="1"/>
  <c r="BM180" i="5"/>
  <c r="BL182" i="5"/>
  <c r="BK181" i="5"/>
  <c r="BN181" i="5" l="1"/>
  <c r="BM181" i="5"/>
  <c r="BL183" i="5"/>
  <c r="BK182" i="5"/>
  <c r="BM182" i="5" l="1"/>
  <c r="BN182" i="5"/>
  <c r="BL184" i="5"/>
  <c r="BK183" i="5"/>
  <c r="BM183" i="5" l="1"/>
  <c r="BN183" i="5"/>
  <c r="BL185" i="5"/>
  <c r="BK184" i="5"/>
  <c r="BM184" i="5" l="1"/>
  <c r="BN184" i="5"/>
  <c r="BL186" i="5"/>
  <c r="BK185" i="5"/>
  <c r="BN185" i="5" l="1"/>
  <c r="BM185" i="5"/>
  <c r="BL187" i="5"/>
  <c r="BK186" i="5"/>
  <c r="BN186" i="5" l="1"/>
  <c r="BM186" i="5"/>
  <c r="BL188" i="5"/>
  <c r="BK187" i="5"/>
  <c r="BN187" i="5" l="1"/>
  <c r="BM187" i="5"/>
  <c r="BL189" i="5"/>
  <c r="BK188" i="5"/>
  <c r="BN188" i="5" l="1"/>
  <c r="BM188" i="5"/>
  <c r="BL190" i="5"/>
  <c r="BK189" i="5"/>
  <c r="BN189" i="5" l="1"/>
  <c r="BM189" i="5"/>
  <c r="BL191" i="5"/>
  <c r="BK190" i="5"/>
  <c r="BM190" i="5" l="1"/>
  <c r="BN190" i="5"/>
  <c r="BL192" i="5"/>
  <c r="BK191" i="5"/>
  <c r="BM191" i="5" l="1"/>
  <c r="BN191" i="5"/>
  <c r="BL193" i="5"/>
  <c r="BK192" i="5"/>
  <c r="BM192" i="5" l="1"/>
  <c r="BN192" i="5"/>
  <c r="BL194" i="5"/>
  <c r="BK193" i="5"/>
  <c r="BN193" i="5" l="1"/>
  <c r="BM193" i="5"/>
  <c r="BL195" i="5"/>
  <c r="BK194" i="5"/>
  <c r="BN194" i="5" l="1"/>
  <c r="BM194" i="5"/>
  <c r="BL196" i="5"/>
  <c r="BK195" i="5"/>
  <c r="BN195" i="5" l="1"/>
  <c r="BM195" i="5"/>
  <c r="BL197" i="5"/>
  <c r="BK196" i="5"/>
  <c r="BN196" i="5" l="1"/>
  <c r="BM196" i="5"/>
  <c r="BL198" i="5"/>
  <c r="BK197" i="5"/>
  <c r="BN197" i="5" l="1"/>
  <c r="BM197" i="5"/>
  <c r="BL199" i="5"/>
  <c r="BK198" i="5"/>
  <c r="BM198" i="5" l="1"/>
  <c r="BN198" i="5"/>
  <c r="BL200" i="5"/>
  <c r="BK199" i="5"/>
  <c r="BM199" i="5" l="1"/>
  <c r="BN199" i="5"/>
  <c r="BL201" i="5"/>
  <c r="BK200" i="5"/>
  <c r="BM200" i="5" l="1"/>
  <c r="BN200" i="5"/>
  <c r="BL202" i="5"/>
  <c r="BK201" i="5"/>
  <c r="BN201" i="5" l="1"/>
  <c r="BM201" i="5"/>
  <c r="BL203" i="5"/>
  <c r="BK202" i="5"/>
  <c r="BN202" i="5" l="1"/>
  <c r="BM202" i="5"/>
  <c r="BL204" i="5"/>
  <c r="BK203" i="5"/>
  <c r="BN203" i="5" l="1"/>
  <c r="BM203" i="5"/>
  <c r="BL205" i="5"/>
  <c r="BK204" i="5"/>
  <c r="BN204" i="5" l="1"/>
  <c r="BM204" i="5"/>
  <c r="BL206" i="5"/>
  <c r="BK205" i="5"/>
  <c r="BN205" i="5" l="1"/>
  <c r="BM205" i="5"/>
  <c r="BL207" i="5"/>
  <c r="BK206" i="5"/>
  <c r="BM206" i="5" l="1"/>
  <c r="BN206" i="5"/>
  <c r="BL208" i="5"/>
  <c r="BK207" i="5"/>
  <c r="BM207" i="5" l="1"/>
  <c r="BN207" i="5"/>
  <c r="BL209" i="5"/>
  <c r="BK208" i="5"/>
  <c r="BM208" i="5" l="1"/>
  <c r="BN208" i="5"/>
  <c r="BL210" i="5"/>
  <c r="BK209" i="5"/>
  <c r="BN209" i="5" l="1"/>
  <c r="BM209" i="5"/>
  <c r="BL211" i="5"/>
  <c r="BK210" i="5"/>
  <c r="BN210" i="5" l="1"/>
  <c r="BM210" i="5"/>
  <c r="BL212" i="5"/>
  <c r="BK211" i="5"/>
  <c r="BN211" i="5" l="1"/>
  <c r="BM211" i="5"/>
  <c r="BL213" i="5"/>
  <c r="BK212" i="5"/>
  <c r="BN212" i="5" l="1"/>
  <c r="BM212" i="5"/>
  <c r="BL214" i="5"/>
  <c r="BK213" i="5"/>
  <c r="BN213" i="5" l="1"/>
  <c r="BM213" i="5"/>
  <c r="BL215" i="5"/>
  <c r="BK214" i="5"/>
  <c r="BM214" i="5" l="1"/>
  <c r="BN214" i="5"/>
  <c r="BL216" i="5"/>
  <c r="BK215" i="5"/>
  <c r="BM215" i="5" l="1"/>
  <c r="BN215" i="5"/>
  <c r="BL217" i="5"/>
  <c r="BK216" i="5"/>
  <c r="BM216" i="5" l="1"/>
  <c r="BN216" i="5"/>
  <c r="BL218" i="5"/>
  <c r="BK217" i="5"/>
  <c r="BN217" i="5" l="1"/>
  <c r="BM217" i="5"/>
  <c r="BL219" i="5"/>
  <c r="BK218" i="5"/>
  <c r="BN218" i="5" l="1"/>
  <c r="BM218" i="5"/>
  <c r="BL220" i="5"/>
  <c r="BK219" i="5"/>
  <c r="BN219" i="5" l="1"/>
  <c r="BM219" i="5"/>
  <c r="BL221" i="5"/>
  <c r="BK220" i="5"/>
  <c r="BN220" i="5" l="1"/>
  <c r="BM220" i="5"/>
  <c r="BL222" i="5"/>
  <c r="BK221" i="5"/>
  <c r="BN221" i="5" l="1"/>
  <c r="BM221" i="5"/>
  <c r="BL223" i="5"/>
  <c r="BK222" i="5"/>
  <c r="BM222" i="5" l="1"/>
  <c r="BN222" i="5"/>
  <c r="BL224" i="5"/>
  <c r="BK223" i="5"/>
  <c r="BM223" i="5" l="1"/>
  <c r="BN223" i="5"/>
  <c r="BL225" i="5"/>
  <c r="BK224" i="5"/>
  <c r="BM224" i="5" l="1"/>
  <c r="BN224" i="5"/>
  <c r="BL226" i="5"/>
  <c r="BK225" i="5"/>
  <c r="BN225" i="5" l="1"/>
  <c r="BM225" i="5"/>
  <c r="BL227" i="5"/>
  <c r="BK226" i="5"/>
  <c r="BN226" i="5" l="1"/>
  <c r="BM226" i="5"/>
  <c r="BL228" i="5"/>
  <c r="BK227" i="5"/>
  <c r="BN227" i="5" l="1"/>
  <c r="BM227" i="5"/>
  <c r="BL229" i="5"/>
  <c r="BK228" i="5"/>
  <c r="BN228" i="5" l="1"/>
  <c r="BM228" i="5"/>
  <c r="BL230" i="5"/>
  <c r="BK229" i="5"/>
  <c r="BN229" i="5" l="1"/>
  <c r="BM229" i="5"/>
  <c r="BL231" i="5"/>
  <c r="BK230" i="5"/>
  <c r="BM230" i="5" l="1"/>
  <c r="BN230" i="5"/>
  <c r="BL232" i="5"/>
  <c r="BK231" i="5"/>
  <c r="BM231" i="5" l="1"/>
  <c r="BN231" i="5"/>
  <c r="BL233" i="5"/>
  <c r="BK232" i="5"/>
  <c r="BM232" i="5" l="1"/>
  <c r="BN232" i="5"/>
  <c r="BL234" i="5"/>
  <c r="BK233" i="5"/>
  <c r="BN233" i="5" l="1"/>
  <c r="BM233" i="5"/>
  <c r="BL235" i="5"/>
  <c r="BK234" i="5"/>
  <c r="BN234" i="5" l="1"/>
  <c r="BM234" i="5"/>
  <c r="BL236" i="5"/>
  <c r="BK235" i="5"/>
  <c r="BN235" i="5" l="1"/>
  <c r="BM235" i="5"/>
  <c r="BL237" i="5"/>
  <c r="BK236" i="5"/>
  <c r="BN236" i="5" l="1"/>
  <c r="BM236" i="5"/>
  <c r="BL238" i="5"/>
  <c r="BK237" i="5"/>
  <c r="BN237" i="5" l="1"/>
  <c r="BM237" i="5"/>
  <c r="BL239" i="5"/>
  <c r="BK238" i="5"/>
  <c r="BM238" i="5" l="1"/>
  <c r="BN238" i="5"/>
  <c r="BL240" i="5"/>
  <c r="BK239" i="5"/>
  <c r="BM239" i="5" l="1"/>
  <c r="BN239" i="5"/>
  <c r="BL241" i="5"/>
  <c r="BK240" i="5"/>
  <c r="BM240" i="5" l="1"/>
  <c r="BN240" i="5"/>
  <c r="BL242" i="5"/>
  <c r="BK242" i="5" s="1"/>
  <c r="BK241" i="5"/>
  <c r="BN242" i="5" l="1"/>
  <c r="BM242" i="5"/>
  <c r="BN241" i="5"/>
  <c r="BM241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FCFFC2E-5B28-486F-A69F-C7D4CF210EEE}" keepAlive="1" name="Query - covid-19-datafeed2" description="Connection to the 'covid-19-datafeed2' query in the workbook." type="5" refreshedVersion="7" background="1" saveData="1">
    <dbPr connection="Provider=Microsoft.Mashup.OleDb.1;Data Source=$Workbook$;Location=covid-19-datafeed2;Extended Properties=&quot;&quot;" command="SELECT * FROM [covid-19-datafeed2]"/>
  </connection>
  <connection id="2" xr16:uid="{EEFF2D29-4BEC-4DA8-B938-4A060205F1A6}" keepAlive="1" name="Query - covid-19-datafeed2 (2)" description="Connection to the 'covid-19-datafeed2 (2)' query in the workbook." type="5" refreshedVersion="7" background="1" saveData="1">
    <dbPr connection="Provider=Microsoft.Mashup.OleDb.1;Data Source=$Workbook$;Location=&quot;covid-19-datafeed2 (2)&quot;;Extended Properties=&quot;&quot;" command="SELECT * FROM [covid-19-datafeed2 (2)]"/>
  </connection>
</connections>
</file>

<file path=xl/sharedStrings.xml><?xml version="1.0" encoding="utf-8"?>
<sst xmlns="http://schemas.openxmlformats.org/spreadsheetml/2006/main" count="873" uniqueCount="750">
  <si>
    <t>Voorspellingen RIVM aantal ziekenhuisopnames per dag</t>
  </si>
  <si>
    <t>Datum slides van Dissel</t>
  </si>
  <si>
    <t>30 dgn/mnd</t>
  </si>
  <si>
    <t>laagste lijn</t>
  </si>
  <si>
    <t>dag</t>
  </si>
  <si>
    <t>hoogste grens</t>
  </si>
  <si>
    <t>begin schaal / off set</t>
  </si>
  <si>
    <t>Dag</t>
  </si>
  <si>
    <t>2021/09/15_laag</t>
  </si>
  <si>
    <t>2021/09/15_hoog</t>
  </si>
  <si>
    <t>afgerond_verschil</t>
  </si>
  <si>
    <t>2021/11/03_laag</t>
  </si>
  <si>
    <t>2021/11/03_hoog</t>
  </si>
  <si>
    <t>2021/11/15_hoog</t>
  </si>
  <si>
    <t>2021/11/15_laag</t>
  </si>
  <si>
    <t>2021/12/21_laag</t>
  </si>
  <si>
    <t>2021/12/21_hoog</t>
  </si>
  <si>
    <t>2022/01/20_laag</t>
  </si>
  <si>
    <t>2022/01/20_hoog</t>
  </si>
  <si>
    <t>2022/01/26_laag</t>
  </si>
  <si>
    <t>2022/01/26_hoog</t>
  </si>
  <si>
    <t>Datum</t>
  </si>
  <si>
    <t>day</t>
  </si>
  <si>
    <t>month</t>
  </si>
  <si>
    <t>year</t>
  </si>
  <si>
    <t>new_date</t>
  </si>
  <si>
    <t>IC_Bedden_COVID_Nederland</t>
  </si>
  <si>
    <t>IC_Bedden_COVID_Internationaal</t>
  </si>
  <si>
    <t>IC_covid_totaal</t>
  </si>
  <si>
    <t>IC_Bedden_Non_COVID_Nederland</t>
  </si>
  <si>
    <t>Kliniek_Bedden_Nederland</t>
  </si>
  <si>
    <t>IC_Nieuwe_Opnames_COVID_Nederland</t>
  </si>
  <si>
    <t>Kliniek_Nieuwe_Opnames_COVID_Nederland</t>
  </si>
  <si>
    <t>01/06/2020</t>
  </si>
  <si>
    <t>02/06/2020</t>
  </si>
  <si>
    <t>03/06/2020</t>
  </si>
  <si>
    <t>04/06/2020</t>
  </si>
  <si>
    <t>05/06/2020</t>
  </si>
  <si>
    <t>06/06/2020</t>
  </si>
  <si>
    <t>07/06/2020</t>
  </si>
  <si>
    <t>08/06/2020</t>
  </si>
  <si>
    <t>09/06/2020</t>
  </si>
  <si>
    <t>10/06/2020</t>
  </si>
  <si>
    <t>11/06/2020</t>
  </si>
  <si>
    <t>12/06/2020</t>
  </si>
  <si>
    <t>13/06/2020</t>
  </si>
  <si>
    <t>14/06/2020</t>
  </si>
  <si>
    <t>15/06/2020</t>
  </si>
  <si>
    <t>16/06/2020</t>
  </si>
  <si>
    <t>17/06/2020</t>
  </si>
  <si>
    <t>18/06/2020</t>
  </si>
  <si>
    <t>19/06/2020</t>
  </si>
  <si>
    <t>20/06/2020</t>
  </si>
  <si>
    <t>21/06/2020</t>
  </si>
  <si>
    <t>22/06/2020</t>
  </si>
  <si>
    <t>23/06/2020</t>
  </si>
  <si>
    <t>24/06/2020</t>
  </si>
  <si>
    <t>25/06/2020</t>
  </si>
  <si>
    <t>26/06/2020</t>
  </si>
  <si>
    <t>27/06/2020</t>
  </si>
  <si>
    <t>28/06/2020</t>
  </si>
  <si>
    <t>29/06/2020</t>
  </si>
  <si>
    <t>30/06/2020</t>
  </si>
  <si>
    <t>01/07/2020</t>
  </si>
  <si>
    <t>02/07/2020</t>
  </si>
  <si>
    <t>03/07/2020</t>
  </si>
  <si>
    <t>04/07/2020</t>
  </si>
  <si>
    <t>05/07/2020</t>
  </si>
  <si>
    <t>06/07/2020</t>
  </si>
  <si>
    <t>07/07/2020</t>
  </si>
  <si>
    <t>08/07/2020</t>
  </si>
  <si>
    <t>09/07/2020</t>
  </si>
  <si>
    <t>10/07/2020</t>
  </si>
  <si>
    <t>11/07/2020</t>
  </si>
  <si>
    <t>12/07/2020</t>
  </si>
  <si>
    <t>13/07/2020</t>
  </si>
  <si>
    <t>14/07/2020</t>
  </si>
  <si>
    <t>15/07/2020</t>
  </si>
  <si>
    <t>16/07/2020</t>
  </si>
  <si>
    <t>17/07/2020</t>
  </si>
  <si>
    <t>18/07/2020</t>
  </si>
  <si>
    <t>19/07/2020</t>
  </si>
  <si>
    <t>20/07/2020</t>
  </si>
  <si>
    <t>21/07/2020</t>
  </si>
  <si>
    <t>22/07/2020</t>
  </si>
  <si>
    <t>23/07/2020</t>
  </si>
  <si>
    <t>24/07/2020</t>
  </si>
  <si>
    <t>25/07/2020</t>
  </si>
  <si>
    <t>26/07/2020</t>
  </si>
  <si>
    <t>27/07/2020</t>
  </si>
  <si>
    <t>28/07/2020</t>
  </si>
  <si>
    <t>29/07/2020</t>
  </si>
  <si>
    <t>30/07/2020</t>
  </si>
  <si>
    <t>31/07/2020</t>
  </si>
  <si>
    <t>01/08/2020</t>
  </si>
  <si>
    <t>02/08/2020</t>
  </si>
  <si>
    <t>03/08/2020</t>
  </si>
  <si>
    <t>04/08/2020</t>
  </si>
  <si>
    <t>05/08/2020</t>
  </si>
  <si>
    <t>06/08/2020</t>
  </si>
  <si>
    <t>07/08/2020</t>
  </si>
  <si>
    <t>08/08/2020</t>
  </si>
  <si>
    <t>09/08/2020</t>
  </si>
  <si>
    <t>10/08/2020</t>
  </si>
  <si>
    <t>11/08/2020</t>
  </si>
  <si>
    <t>12/08/2020</t>
  </si>
  <si>
    <t>13/08/2020</t>
  </si>
  <si>
    <t>14/08/2020</t>
  </si>
  <si>
    <t>15/08/2020</t>
  </si>
  <si>
    <t>16/08/2020</t>
  </si>
  <si>
    <t>17/08/2020</t>
  </si>
  <si>
    <t>18/08/2020</t>
  </si>
  <si>
    <t>19/08/2020</t>
  </si>
  <si>
    <t>20/08/2020</t>
  </si>
  <si>
    <t>21/08/2020</t>
  </si>
  <si>
    <t>22/08/2020</t>
  </si>
  <si>
    <t>23/08/2020</t>
  </si>
  <si>
    <t>24/08/2020</t>
  </si>
  <si>
    <t>25/08/2020</t>
  </si>
  <si>
    <t>26/08/2020</t>
  </si>
  <si>
    <t>27/08/2020</t>
  </si>
  <si>
    <t>28/08/2020</t>
  </si>
  <si>
    <t>29/08/2020</t>
  </si>
  <si>
    <t>30/08/2020</t>
  </si>
  <si>
    <t>31/08/2020</t>
  </si>
  <si>
    <t>01/09/2020</t>
  </si>
  <si>
    <t>02/09/2020</t>
  </si>
  <si>
    <t>03/09/2020</t>
  </si>
  <si>
    <t>04/09/2020</t>
  </si>
  <si>
    <t>05/09/2020</t>
  </si>
  <si>
    <t>06/09/2020</t>
  </si>
  <si>
    <t>07/09/2020</t>
  </si>
  <si>
    <t>08/09/2020</t>
  </si>
  <si>
    <t>09/09/2020</t>
  </si>
  <si>
    <t>10/09/2020</t>
  </si>
  <si>
    <t>11/09/2020</t>
  </si>
  <si>
    <t>12/09/2020</t>
  </si>
  <si>
    <t>13/09/2020</t>
  </si>
  <si>
    <t>14/09/2020</t>
  </si>
  <si>
    <t>15/09/2020</t>
  </si>
  <si>
    <t>16/09/2020</t>
  </si>
  <si>
    <t>17/09/2020</t>
  </si>
  <si>
    <t>18/09/2020</t>
  </si>
  <si>
    <t>19/09/2020</t>
  </si>
  <si>
    <t>20/09/2020</t>
  </si>
  <si>
    <t>21/09/2020</t>
  </si>
  <si>
    <t>22/09/2020</t>
  </si>
  <si>
    <t>23/09/2020</t>
  </si>
  <si>
    <t>24/09/2020</t>
  </si>
  <si>
    <t>25/09/2020</t>
  </si>
  <si>
    <t>26/09/2020</t>
  </si>
  <si>
    <t>27/09/2020</t>
  </si>
  <si>
    <t>28/09/2020</t>
  </si>
  <si>
    <t>29/09/2020</t>
  </si>
  <si>
    <t>30/09/2020</t>
  </si>
  <si>
    <t>01/10/2020</t>
  </si>
  <si>
    <t>02/10/2020</t>
  </si>
  <si>
    <t>03/10/2020</t>
  </si>
  <si>
    <t>04/10/2020</t>
  </si>
  <si>
    <t>05/10/2020</t>
  </si>
  <si>
    <t>06/10/2020</t>
  </si>
  <si>
    <t>07/10/2020</t>
  </si>
  <si>
    <t>08/10/2020</t>
  </si>
  <si>
    <t>09/10/2020</t>
  </si>
  <si>
    <t>10/10/2020</t>
  </si>
  <si>
    <t>11/10/2020</t>
  </si>
  <si>
    <t>12/10/2020</t>
  </si>
  <si>
    <t>13/10/2020</t>
  </si>
  <si>
    <t>14/10/2020</t>
  </si>
  <si>
    <t>15/10/2020</t>
  </si>
  <si>
    <t>16/10/2020</t>
  </si>
  <si>
    <t>17/10/2020</t>
  </si>
  <si>
    <t>18/10/2020</t>
  </si>
  <si>
    <t>19/10/2020</t>
  </si>
  <si>
    <t>20/10/2020</t>
  </si>
  <si>
    <t>21/10/2020</t>
  </si>
  <si>
    <t>22/10/2020</t>
  </si>
  <si>
    <t>23/10/2020</t>
  </si>
  <si>
    <t>24/10/2020</t>
  </si>
  <si>
    <t>25/10/2020</t>
  </si>
  <si>
    <t>26/10/2020</t>
  </si>
  <si>
    <t>27/10/2020</t>
  </si>
  <si>
    <t>28/10/2020</t>
  </si>
  <si>
    <t>29/10/2020</t>
  </si>
  <si>
    <t>30/10/2020</t>
  </si>
  <si>
    <t>31/10/2020</t>
  </si>
  <si>
    <t>01/11/2020</t>
  </si>
  <si>
    <t>02/11/2020</t>
  </si>
  <si>
    <t>03/11/2020</t>
  </si>
  <si>
    <t>04/11/2020</t>
  </si>
  <si>
    <t>05/11/2020</t>
  </si>
  <si>
    <t>06/11/2020</t>
  </si>
  <si>
    <t>07/11/2020</t>
  </si>
  <si>
    <t>08/11/2020</t>
  </si>
  <si>
    <t>09/11/2020</t>
  </si>
  <si>
    <t>10/11/2020</t>
  </si>
  <si>
    <t>11/11/2020</t>
  </si>
  <si>
    <t>12/11/2020</t>
  </si>
  <si>
    <t>13/11/2020</t>
  </si>
  <si>
    <t>14/11/2020</t>
  </si>
  <si>
    <t>15/11/2020</t>
  </si>
  <si>
    <t>16/11/2020</t>
  </si>
  <si>
    <t>17/11/2020</t>
  </si>
  <si>
    <t>18/11/2020</t>
  </si>
  <si>
    <t>19/11/2020</t>
  </si>
  <si>
    <t>20/11/2020</t>
  </si>
  <si>
    <t>21/11/2020</t>
  </si>
  <si>
    <t>22/11/2020</t>
  </si>
  <si>
    <t>23/11/2020</t>
  </si>
  <si>
    <t>24/11/2020</t>
  </si>
  <si>
    <t>25/11/2020</t>
  </si>
  <si>
    <t>26/11/2020</t>
  </si>
  <si>
    <t>27/11/2020</t>
  </si>
  <si>
    <t>28/11/2020</t>
  </si>
  <si>
    <t>29/11/2020</t>
  </si>
  <si>
    <t>30/11/2020</t>
  </si>
  <si>
    <t>01/12/2020</t>
  </si>
  <si>
    <t>02/12/2020</t>
  </si>
  <si>
    <t>03/12/2020</t>
  </si>
  <si>
    <t>04/12/2020</t>
  </si>
  <si>
    <t>05/12/2020</t>
  </si>
  <si>
    <t>06/12/2020</t>
  </si>
  <si>
    <t>07/12/2020</t>
  </si>
  <si>
    <t>08/12/2020</t>
  </si>
  <si>
    <t>09/12/2020</t>
  </si>
  <si>
    <t>10/12/2020</t>
  </si>
  <si>
    <t>11/12/2020</t>
  </si>
  <si>
    <t>12/12/2020</t>
  </si>
  <si>
    <t>13/12/2020</t>
  </si>
  <si>
    <t>14/12/2020</t>
  </si>
  <si>
    <t>15/12/2020</t>
  </si>
  <si>
    <t>16/12/2020</t>
  </si>
  <si>
    <t>17/12/2020</t>
  </si>
  <si>
    <t>18/12/2020</t>
  </si>
  <si>
    <t>19/12/2020</t>
  </si>
  <si>
    <t>20/12/2020</t>
  </si>
  <si>
    <t>21/12/2020</t>
  </si>
  <si>
    <t>22/12/2020</t>
  </si>
  <si>
    <t>23/12/2020</t>
  </si>
  <si>
    <t>24/12/2020</t>
  </si>
  <si>
    <t>25/12/2020</t>
  </si>
  <si>
    <t>26/12/2020</t>
  </si>
  <si>
    <t>27/12/2020</t>
  </si>
  <si>
    <t>28/12/2020</t>
  </si>
  <si>
    <t>29/12/2020</t>
  </si>
  <si>
    <t>30/12/2020</t>
  </si>
  <si>
    <t>31/12/2020</t>
  </si>
  <si>
    <t>01/01/2021</t>
  </si>
  <si>
    <t>02/01/2021</t>
  </si>
  <si>
    <t>03/01/2021</t>
  </si>
  <si>
    <t>04/01/2021</t>
  </si>
  <si>
    <t>05/01/2021</t>
  </si>
  <si>
    <t>06/01/2021</t>
  </si>
  <si>
    <t>07/01/2021</t>
  </si>
  <si>
    <t>08/01/2021</t>
  </si>
  <si>
    <t>09/01/2021</t>
  </si>
  <si>
    <t>10/01/2021</t>
  </si>
  <si>
    <t>11/01/2021</t>
  </si>
  <si>
    <t>12/01/2021</t>
  </si>
  <si>
    <t>13/01/2021</t>
  </si>
  <si>
    <t>14/01/2021</t>
  </si>
  <si>
    <t>15/01/2021</t>
  </si>
  <si>
    <t>16/01/2021</t>
  </si>
  <si>
    <t>17/01/2021</t>
  </si>
  <si>
    <t>18/01/2021</t>
  </si>
  <si>
    <t>19/01/2021</t>
  </si>
  <si>
    <t>20/01/2021</t>
  </si>
  <si>
    <t>21/01/2021</t>
  </si>
  <si>
    <t>22/01/2021</t>
  </si>
  <si>
    <t>23/01/2021</t>
  </si>
  <si>
    <t>24/01/2021</t>
  </si>
  <si>
    <t>25/01/2021</t>
  </si>
  <si>
    <t>26/01/2021</t>
  </si>
  <si>
    <t>27/01/2021</t>
  </si>
  <si>
    <t>28/01/2021</t>
  </si>
  <si>
    <t>29/01/2021</t>
  </si>
  <si>
    <t>30/01/2021</t>
  </si>
  <si>
    <t>31/01/2021</t>
  </si>
  <si>
    <t>01/02/2021</t>
  </si>
  <si>
    <t>02/02/2021</t>
  </si>
  <si>
    <t>03/02/2021</t>
  </si>
  <si>
    <t>04/02/2021</t>
  </si>
  <si>
    <t>05/02/2021</t>
  </si>
  <si>
    <t>06/02/2021</t>
  </si>
  <si>
    <t>07/02/2021</t>
  </si>
  <si>
    <t>08/02/2021</t>
  </si>
  <si>
    <t>09/02/2021</t>
  </si>
  <si>
    <t>10/02/2021</t>
  </si>
  <si>
    <t>11/02/2021</t>
  </si>
  <si>
    <t>12/02/2021</t>
  </si>
  <si>
    <t>13/02/2021</t>
  </si>
  <si>
    <t>14/02/2021</t>
  </si>
  <si>
    <t>15/02/2021</t>
  </si>
  <si>
    <t>16/02/2021</t>
  </si>
  <si>
    <t>17/02/2021</t>
  </si>
  <si>
    <t>18/02/2021</t>
  </si>
  <si>
    <t>19/02/2021</t>
  </si>
  <si>
    <t>20/02/2021</t>
  </si>
  <si>
    <t>21/02/2021</t>
  </si>
  <si>
    <t>22/02/2021</t>
  </si>
  <si>
    <t>23/02/2021</t>
  </si>
  <si>
    <t>24/02/2021</t>
  </si>
  <si>
    <t>25/02/2021</t>
  </si>
  <si>
    <t>26/02/2021</t>
  </si>
  <si>
    <t>27/02/2021</t>
  </si>
  <si>
    <t>28/02/2021</t>
  </si>
  <si>
    <t>01/03/2021</t>
  </si>
  <si>
    <t>02/03/2021</t>
  </si>
  <si>
    <t>03/03/2021</t>
  </si>
  <si>
    <t>04/03/2021</t>
  </si>
  <si>
    <t>05/03/2021</t>
  </si>
  <si>
    <t>06/03/2021</t>
  </si>
  <si>
    <t>07/03/2021</t>
  </si>
  <si>
    <t>08/03/2021</t>
  </si>
  <si>
    <t>09/03/2021</t>
  </si>
  <si>
    <t>10/03/2021</t>
  </si>
  <si>
    <t>11/03/2021</t>
  </si>
  <si>
    <t>12/03/2021</t>
  </si>
  <si>
    <t>13/03/2021</t>
  </si>
  <si>
    <t>14/03/2021</t>
  </si>
  <si>
    <t>15/03/2021</t>
  </si>
  <si>
    <t>16/03/2021</t>
  </si>
  <si>
    <t>17/03/2021</t>
  </si>
  <si>
    <t>18/03/2021</t>
  </si>
  <si>
    <t>19/03/2021</t>
  </si>
  <si>
    <t>20/03/2021</t>
  </si>
  <si>
    <t>21/03/2021</t>
  </si>
  <si>
    <t>22/03/2021</t>
  </si>
  <si>
    <t>23/03/2021</t>
  </si>
  <si>
    <t>24/03/2021</t>
  </si>
  <si>
    <t>25/03/2021</t>
  </si>
  <si>
    <t>26/03/2021</t>
  </si>
  <si>
    <t>27/03/2021</t>
  </si>
  <si>
    <t>28/03/2021</t>
  </si>
  <si>
    <t>29/03/2021</t>
  </si>
  <si>
    <t>30/03/2021</t>
  </si>
  <si>
    <t>31/03/2021</t>
  </si>
  <si>
    <t>01/04/2021</t>
  </si>
  <si>
    <t>02/04/2021</t>
  </si>
  <si>
    <t>03/04/2021</t>
  </si>
  <si>
    <t>04/04/2021</t>
  </si>
  <si>
    <t>05/04/2021</t>
  </si>
  <si>
    <t>06/04/2021</t>
  </si>
  <si>
    <t>07/04/2021</t>
  </si>
  <si>
    <t>08/04/2021</t>
  </si>
  <si>
    <t>09/04/2021</t>
  </si>
  <si>
    <t>10/04/2021</t>
  </si>
  <si>
    <t>11/04/2021</t>
  </si>
  <si>
    <t>12/04/2021</t>
  </si>
  <si>
    <t>13/04/2021</t>
  </si>
  <si>
    <t>14/04/2021</t>
  </si>
  <si>
    <t>15/04/2021</t>
  </si>
  <si>
    <t>16/04/2021</t>
  </si>
  <si>
    <t>17/04/2021</t>
  </si>
  <si>
    <t>18/04/2021</t>
  </si>
  <si>
    <t>19/04/2021</t>
  </si>
  <si>
    <t>20/04/2021</t>
  </si>
  <si>
    <t>21/04/2021</t>
  </si>
  <si>
    <t>22/04/2021</t>
  </si>
  <si>
    <t>23/04/2021</t>
  </si>
  <si>
    <t>24/04/2021</t>
  </si>
  <si>
    <t>25/04/2021</t>
  </si>
  <si>
    <t>26/04/2021</t>
  </si>
  <si>
    <t>27/04/2021</t>
  </si>
  <si>
    <t>28/04/2021</t>
  </si>
  <si>
    <t>29/04/2021</t>
  </si>
  <si>
    <t>30/04/2021</t>
  </si>
  <si>
    <t>01/05/2021</t>
  </si>
  <si>
    <t>02/05/2021</t>
  </si>
  <si>
    <t>03/05/2021</t>
  </si>
  <si>
    <t>04/05/2021</t>
  </si>
  <si>
    <t>05/05/2021</t>
  </si>
  <si>
    <t>06/05/2021</t>
  </si>
  <si>
    <t>07/05/2021</t>
  </si>
  <si>
    <t>08/05/2021</t>
  </si>
  <si>
    <t>09/05/2021</t>
  </si>
  <si>
    <t>10/05/2021</t>
  </si>
  <si>
    <t>11/05/2021</t>
  </si>
  <si>
    <t>12/05/2021</t>
  </si>
  <si>
    <t>13/05/2021</t>
  </si>
  <si>
    <t>14/05/2021</t>
  </si>
  <si>
    <t>15/05/2021</t>
  </si>
  <si>
    <t>16/05/2021</t>
  </si>
  <si>
    <t>17/05/2021</t>
  </si>
  <si>
    <t>18/05/2021</t>
  </si>
  <si>
    <t>19/05/2021</t>
  </si>
  <si>
    <t>20/05/2021</t>
  </si>
  <si>
    <t>21/05/2021</t>
  </si>
  <si>
    <t>22/05/2021</t>
  </si>
  <si>
    <t>23/05/2021</t>
  </si>
  <si>
    <t>24/05/2021</t>
  </si>
  <si>
    <t>25/05/2021</t>
  </si>
  <si>
    <t>26/05/2021</t>
  </si>
  <si>
    <t>27/05/2021</t>
  </si>
  <si>
    <t>28/05/2021</t>
  </si>
  <si>
    <t>29/05/2021</t>
  </si>
  <si>
    <t>30/05/2021</t>
  </si>
  <si>
    <t>31/05/2021</t>
  </si>
  <si>
    <t>01/06/2021</t>
  </si>
  <si>
    <t>02/06/2021</t>
  </si>
  <si>
    <t>03/06/2021</t>
  </si>
  <si>
    <t>04/06/2021</t>
  </si>
  <si>
    <t>05/06/2021</t>
  </si>
  <si>
    <t>06/06/2021</t>
  </si>
  <si>
    <t>07/06/2021</t>
  </si>
  <si>
    <t>08/06/2021</t>
  </si>
  <si>
    <t>09/06/2021</t>
  </si>
  <si>
    <t>10/06/2021</t>
  </si>
  <si>
    <t>11/06/2021</t>
  </si>
  <si>
    <t>12/06/2021</t>
  </si>
  <si>
    <t>13/06/2021</t>
  </si>
  <si>
    <t>14/06/2021</t>
  </si>
  <si>
    <t>15/06/2021</t>
  </si>
  <si>
    <t>16/06/2021</t>
  </si>
  <si>
    <t>17/06/2021</t>
  </si>
  <si>
    <t>18/06/2021</t>
  </si>
  <si>
    <t>19/06/2021</t>
  </si>
  <si>
    <t>20/06/2021</t>
  </si>
  <si>
    <t>21/06/2021</t>
  </si>
  <si>
    <t>22/06/2021</t>
  </si>
  <si>
    <t>23/06/2021</t>
  </si>
  <si>
    <t>24/06/2021</t>
  </si>
  <si>
    <t>25/06/2021</t>
  </si>
  <si>
    <t>26/06/2021</t>
  </si>
  <si>
    <t>27/06/2021</t>
  </si>
  <si>
    <t>28/06/2021</t>
  </si>
  <si>
    <t>29/06/2021</t>
  </si>
  <si>
    <t>30/06/2021</t>
  </si>
  <si>
    <t>01/07/2021</t>
  </si>
  <si>
    <t>02/07/2021</t>
  </si>
  <si>
    <t>03/07/2021</t>
  </si>
  <si>
    <t>04/07/2021</t>
  </si>
  <si>
    <t>05/07/2021</t>
  </si>
  <si>
    <t>06/07/2021</t>
  </si>
  <si>
    <t>07/07/2021</t>
  </si>
  <si>
    <t>08/07/2021</t>
  </si>
  <si>
    <t>09/07/2021</t>
  </si>
  <si>
    <t>10/07/2021</t>
  </si>
  <si>
    <t>11/07/2021</t>
  </si>
  <si>
    <t>12/07/2021</t>
  </si>
  <si>
    <t>13/07/2021</t>
  </si>
  <si>
    <t>14/07/2021</t>
  </si>
  <si>
    <t>15/07/2021</t>
  </si>
  <si>
    <t>16/07/2021</t>
  </si>
  <si>
    <t>17/07/2021</t>
  </si>
  <si>
    <t>18/07/2021</t>
  </si>
  <si>
    <t>19/07/2021</t>
  </si>
  <si>
    <t>20/07/2021</t>
  </si>
  <si>
    <t>21/07/2021</t>
  </si>
  <si>
    <t>22/07/2021</t>
  </si>
  <si>
    <t>23/07/2021</t>
  </si>
  <si>
    <t>24/07/2021</t>
  </si>
  <si>
    <t>25/07/2021</t>
  </si>
  <si>
    <t>26/07/2021</t>
  </si>
  <si>
    <t>27/07/2021</t>
  </si>
  <si>
    <t>28/07/2021</t>
  </si>
  <si>
    <t>29/07/2021</t>
  </si>
  <si>
    <t>30/07/2021</t>
  </si>
  <si>
    <t>31/07/2021</t>
  </si>
  <si>
    <t>01/08/2021</t>
  </si>
  <si>
    <t>02/08/2021</t>
  </si>
  <si>
    <t>03/08/2021</t>
  </si>
  <si>
    <t>04/08/2021</t>
  </si>
  <si>
    <t>05/08/2021</t>
  </si>
  <si>
    <t>06/08/2021</t>
  </si>
  <si>
    <t>07/08/2021</t>
  </si>
  <si>
    <t>08/08/2021</t>
  </si>
  <si>
    <t>09/08/2021</t>
  </si>
  <si>
    <t>10/08/2021</t>
  </si>
  <si>
    <t>11/08/2021</t>
  </si>
  <si>
    <t>12/08/2021</t>
  </si>
  <si>
    <t>13/08/2021</t>
  </si>
  <si>
    <t>14/08/2021</t>
  </si>
  <si>
    <t>15/08/2021</t>
  </si>
  <si>
    <t>16/08/2021</t>
  </si>
  <si>
    <t>17/08/2021</t>
  </si>
  <si>
    <t>18/08/2021</t>
  </si>
  <si>
    <t>19/08/2021</t>
  </si>
  <si>
    <t>20/08/2021</t>
  </si>
  <si>
    <t>21/08/2021</t>
  </si>
  <si>
    <t>22/08/2021</t>
  </si>
  <si>
    <t>23/08/2021</t>
  </si>
  <si>
    <t>24/08/2021</t>
  </si>
  <si>
    <t>25/08/2021</t>
  </si>
  <si>
    <t>26/08/2021</t>
  </si>
  <si>
    <t>27/08/2021</t>
  </si>
  <si>
    <t>28/08/2021</t>
  </si>
  <si>
    <t>29/08/2021</t>
  </si>
  <si>
    <t>30/08/2021</t>
  </si>
  <si>
    <t>31/08/2021</t>
  </si>
  <si>
    <t>01/09/2021</t>
  </si>
  <si>
    <t>02/09/2021</t>
  </si>
  <si>
    <t>03/09/2021</t>
  </si>
  <si>
    <t>04/09/2021</t>
  </si>
  <si>
    <t>05/09/2021</t>
  </si>
  <si>
    <t>06/09/2021</t>
  </si>
  <si>
    <t>07/09/2021</t>
  </si>
  <si>
    <t>08/09/2021</t>
  </si>
  <si>
    <t>09/09/2021</t>
  </si>
  <si>
    <t>10/09/2021</t>
  </si>
  <si>
    <t>11/09/2021</t>
  </si>
  <si>
    <t>12/09/2021</t>
  </si>
  <si>
    <t>13/09/2021</t>
  </si>
  <si>
    <t>14/09/2021</t>
  </si>
  <si>
    <t>15/09/2021</t>
  </si>
  <si>
    <t>16/09/2021</t>
  </si>
  <si>
    <t>17/09/2021</t>
  </si>
  <si>
    <t>18/09/2021</t>
  </si>
  <si>
    <t>19/09/2021</t>
  </si>
  <si>
    <t>20/09/2021</t>
  </si>
  <si>
    <t>21/09/2021</t>
  </si>
  <si>
    <t>22/09/2021</t>
  </si>
  <si>
    <t>23/09/2021</t>
  </si>
  <si>
    <t>24/09/2021</t>
  </si>
  <si>
    <t>25/09/2021</t>
  </si>
  <si>
    <t>26/09/2021</t>
  </si>
  <si>
    <t>27/09/2021</t>
  </si>
  <si>
    <t>28/09/2021</t>
  </si>
  <si>
    <t>29/09/2021</t>
  </si>
  <si>
    <t>30/09/2021</t>
  </si>
  <si>
    <t>01/10/2021</t>
  </si>
  <si>
    <t>02/10/2021</t>
  </si>
  <si>
    <t>03/10/2021</t>
  </si>
  <si>
    <t>04/10/2021</t>
  </si>
  <si>
    <t>05/10/2021</t>
  </si>
  <si>
    <t>06/10/2021</t>
  </si>
  <si>
    <t>07/10/2021</t>
  </si>
  <si>
    <t>08/10/2021</t>
  </si>
  <si>
    <t>09/10/2021</t>
  </si>
  <si>
    <t>10/10/2021</t>
  </si>
  <si>
    <t>11/10/2021</t>
  </si>
  <si>
    <t>12/10/2021</t>
  </si>
  <si>
    <t>13/10/2021</t>
  </si>
  <si>
    <t>14/10/2021</t>
  </si>
  <si>
    <t>15/10/2021</t>
  </si>
  <si>
    <t>16/10/2021</t>
  </si>
  <si>
    <t>17/10/2021</t>
  </si>
  <si>
    <t>18/10/2021</t>
  </si>
  <si>
    <t>19/10/2021</t>
  </si>
  <si>
    <t>20/10/2021</t>
  </si>
  <si>
    <t>21/10/2021</t>
  </si>
  <si>
    <t>22/10/2021</t>
  </si>
  <si>
    <t>23/10/2021</t>
  </si>
  <si>
    <t>24/10/2021</t>
  </si>
  <si>
    <t>25/10/2021</t>
  </si>
  <si>
    <t>26/10/2021</t>
  </si>
  <si>
    <t>27/10/2021</t>
  </si>
  <si>
    <t>28/10/2021</t>
  </si>
  <si>
    <t>29/10/2021</t>
  </si>
  <si>
    <t>30/10/2021</t>
  </si>
  <si>
    <t>31/10/2021</t>
  </si>
  <si>
    <t>01/11/2021</t>
  </si>
  <si>
    <t>02/11/2021</t>
  </si>
  <si>
    <t>03/11/2021</t>
  </si>
  <si>
    <t>04/11/2021</t>
  </si>
  <si>
    <t>05/11/2021</t>
  </si>
  <si>
    <t>06/11/2021</t>
  </si>
  <si>
    <t>07/11/2021</t>
  </si>
  <si>
    <t>08/11/2021</t>
  </si>
  <si>
    <t>09/11/2021</t>
  </si>
  <si>
    <t>10/11/2021</t>
  </si>
  <si>
    <t>11/11/2021</t>
  </si>
  <si>
    <t>12/11/2021</t>
  </si>
  <si>
    <t>13/11/2021</t>
  </si>
  <si>
    <t>14/11/2021</t>
  </si>
  <si>
    <t>15/11/2021</t>
  </si>
  <si>
    <t>16/11/2021</t>
  </si>
  <si>
    <t>17/11/2021</t>
  </si>
  <si>
    <t>18/11/2021</t>
  </si>
  <si>
    <t>19/11/2021</t>
  </si>
  <si>
    <t>20/11/2021</t>
  </si>
  <si>
    <t>21/11/2021</t>
  </si>
  <si>
    <t>22/11/2021</t>
  </si>
  <si>
    <t>23/11/2021</t>
  </si>
  <si>
    <t>24/11/2021</t>
  </si>
  <si>
    <t>25/11/2021</t>
  </si>
  <si>
    <t>26/11/2021</t>
  </si>
  <si>
    <t>27/11/2021</t>
  </si>
  <si>
    <t>28/11/2021</t>
  </si>
  <si>
    <t>29/11/2021</t>
  </si>
  <si>
    <t>30/11/2021</t>
  </si>
  <si>
    <t>01/12/2021</t>
  </si>
  <si>
    <t>02/12/2021</t>
  </si>
  <si>
    <t>03/12/2021</t>
  </si>
  <si>
    <t>04/12/2021</t>
  </si>
  <si>
    <t>05/12/2021</t>
  </si>
  <si>
    <t>06/12/2021</t>
  </si>
  <si>
    <t>07/12/2021</t>
  </si>
  <si>
    <t>08/12/2021</t>
  </si>
  <si>
    <t>09/12/2021</t>
  </si>
  <si>
    <t>10/12/2021</t>
  </si>
  <si>
    <t>11/12/2021</t>
  </si>
  <si>
    <t>12/12/2021</t>
  </si>
  <si>
    <t>13/12/2021</t>
  </si>
  <si>
    <t>14/12/2021</t>
  </si>
  <si>
    <t>15/12/2021</t>
  </si>
  <si>
    <t>16/12/2021</t>
  </si>
  <si>
    <t>17/12/2021</t>
  </si>
  <si>
    <t>18/12/2021</t>
  </si>
  <si>
    <t>19/12/2021</t>
  </si>
  <si>
    <t>20/12/2021</t>
  </si>
  <si>
    <t>21/12/2021</t>
  </si>
  <si>
    <t>22/12/2021</t>
  </si>
  <si>
    <t>23/12/2021</t>
  </si>
  <si>
    <t>24/12/2021</t>
  </si>
  <si>
    <t>25/12/2021</t>
  </si>
  <si>
    <t>26/12/2021</t>
  </si>
  <si>
    <t>27/12/2021</t>
  </si>
  <si>
    <t>28/12/2021</t>
  </si>
  <si>
    <t>29/12/2021</t>
  </si>
  <si>
    <t>30/12/2021</t>
  </si>
  <si>
    <t>31/12/2021</t>
  </si>
  <si>
    <t>01/01/2022</t>
  </si>
  <si>
    <t>02/01/2022</t>
  </si>
  <si>
    <t>03/01/2022</t>
  </si>
  <si>
    <t>04/01/2022</t>
  </si>
  <si>
    <t>05/01/2022</t>
  </si>
  <si>
    <t>06/01/2022</t>
  </si>
  <si>
    <t>07/01/2022</t>
  </si>
  <si>
    <t>08/01/2022</t>
  </si>
  <si>
    <t>09/01/2022</t>
  </si>
  <si>
    <t>10/01/2022</t>
  </si>
  <si>
    <t>11/01/2022</t>
  </si>
  <si>
    <t>12/01/2022</t>
  </si>
  <si>
    <t>13/01/2022</t>
  </si>
  <si>
    <t>14/01/2022</t>
  </si>
  <si>
    <t>15/01/2022</t>
  </si>
  <si>
    <t>16/01/2022</t>
  </si>
  <si>
    <t>17/01/2022</t>
  </si>
  <si>
    <t>18/01/2022</t>
  </si>
  <si>
    <t>19/01/2022</t>
  </si>
  <si>
    <t>20/01/2022</t>
  </si>
  <si>
    <t>21/01/2022</t>
  </si>
  <si>
    <t>22/01/2022</t>
  </si>
  <si>
    <t>23/01/2022</t>
  </si>
  <si>
    <t>24/01/2022</t>
  </si>
  <si>
    <t>25/01/2022</t>
  </si>
  <si>
    <t>26/01/2022</t>
  </si>
  <si>
    <t>27/01/2022</t>
  </si>
  <si>
    <t>28/01/2022</t>
  </si>
  <si>
    <t>29/01/2022</t>
  </si>
  <si>
    <t>30/01/2022</t>
  </si>
  <si>
    <t>31/01/2022</t>
  </si>
  <si>
    <t>01/02/2022</t>
  </si>
  <si>
    <t>31/5/2020</t>
  </si>
  <si>
    <t>30/5/2020</t>
  </si>
  <si>
    <t>29/5/2020</t>
  </si>
  <si>
    <t>28/5/2020</t>
  </si>
  <si>
    <t>27/5/2020</t>
  </si>
  <si>
    <t>26/5/2020</t>
  </si>
  <si>
    <t>25/5/2020</t>
  </si>
  <si>
    <t>24/5/2020</t>
  </si>
  <si>
    <t>23/5/2020</t>
  </si>
  <si>
    <t>22/5/2020</t>
  </si>
  <si>
    <t>21/5/2020</t>
  </si>
  <si>
    <t>20/5/2020</t>
  </si>
  <si>
    <t>19/5/2020</t>
  </si>
  <si>
    <t>18/5/2020</t>
  </si>
  <si>
    <t>17/5/2020</t>
  </si>
  <si>
    <t>16/5/2020</t>
  </si>
  <si>
    <t>15/5/2020</t>
  </si>
  <si>
    <t>14/5/2020</t>
  </si>
  <si>
    <t>13/5/2020</t>
  </si>
  <si>
    <t>12/5/2020</t>
  </si>
  <si>
    <t>11/5/2020</t>
  </si>
  <si>
    <t>10/5/2020</t>
  </si>
  <si>
    <t>9/5/2020</t>
  </si>
  <si>
    <t>8/5/2020</t>
  </si>
  <si>
    <t>7/5/2020</t>
  </si>
  <si>
    <t>6/5/2020</t>
  </si>
  <si>
    <t>5/5/2020</t>
  </si>
  <si>
    <t>4/5/2020</t>
  </si>
  <si>
    <t>3/5/2020</t>
  </si>
  <si>
    <t>2/5/2020</t>
  </si>
  <si>
    <t>1/5/2020</t>
  </si>
  <si>
    <t>30/4/2020</t>
  </si>
  <si>
    <t>29/4/2020</t>
  </si>
  <si>
    <t>28/4/2020</t>
  </si>
  <si>
    <t>27/4/2020</t>
  </si>
  <si>
    <t>26/4/2020</t>
  </si>
  <si>
    <t>25/4/2020</t>
  </si>
  <si>
    <t>24/4/2020</t>
  </si>
  <si>
    <t>23/4/2020</t>
  </si>
  <si>
    <t>22/4/2020</t>
  </si>
  <si>
    <t>21/4/2020</t>
  </si>
  <si>
    <t>20/4/2020</t>
  </si>
  <si>
    <t>19/4/2020</t>
  </si>
  <si>
    <t>18/4/2020</t>
  </si>
  <si>
    <t>17/4/2020</t>
  </si>
  <si>
    <t>16/4/2020</t>
  </si>
  <si>
    <t>15/4/2020</t>
  </si>
  <si>
    <t>14/4/2020</t>
  </si>
  <si>
    <t>13/4/2020</t>
  </si>
  <si>
    <t>12/4/2020</t>
  </si>
  <si>
    <t>11/4/2020</t>
  </si>
  <si>
    <t>10/4/2020</t>
  </si>
  <si>
    <t>9/4/2020</t>
  </si>
  <si>
    <t>8/4/2020</t>
  </si>
  <si>
    <t>7/4/2020</t>
  </si>
  <si>
    <t>6/4/2020</t>
  </si>
  <si>
    <t>5/4/2020</t>
  </si>
  <si>
    <t>4/4/2020</t>
  </si>
  <si>
    <t>3/4/2020</t>
  </si>
  <si>
    <t>2/4/2020</t>
  </si>
  <si>
    <t>1/4/2020</t>
  </si>
  <si>
    <t>31/3/2020</t>
  </si>
  <si>
    <t>30/3/2020</t>
  </si>
  <si>
    <t>29/3/2020</t>
  </si>
  <si>
    <t>28/3/2020</t>
  </si>
  <si>
    <t>27/3/2020</t>
  </si>
  <si>
    <t>26/3/2020</t>
  </si>
  <si>
    <t>25/3/2020</t>
  </si>
  <si>
    <t>24/3/2020</t>
  </si>
  <si>
    <t>23/3/2020</t>
  </si>
  <si>
    <t>22/3/2020</t>
  </si>
  <si>
    <t>21/3/2020</t>
  </si>
  <si>
    <t>20/3/2020</t>
  </si>
  <si>
    <t>19/3/2020</t>
  </si>
  <si>
    <t>18/3/2020</t>
  </si>
  <si>
    <t>17/3/2020</t>
  </si>
  <si>
    <t>16/3/2020</t>
  </si>
  <si>
    <t>15/3/2020</t>
  </si>
  <si>
    <t>14/3/2020</t>
  </si>
  <si>
    <t>13/3/2020</t>
  </si>
  <si>
    <t>12/3/2020</t>
  </si>
  <si>
    <t>11/3/2020</t>
  </si>
  <si>
    <t>10/3/2020</t>
  </si>
  <si>
    <t>9/3/2020</t>
  </si>
  <si>
    <t>8/3/2020</t>
  </si>
  <si>
    <t>7/3/2020</t>
  </si>
  <si>
    <t>6/3/2020</t>
  </si>
  <si>
    <t>5/3/2020</t>
  </si>
  <si>
    <t>4/3/2020</t>
  </si>
  <si>
    <t>3/3/2020</t>
  </si>
  <si>
    <t>2/3/2020</t>
  </si>
  <si>
    <t>1/3/2020</t>
  </si>
  <si>
    <t>29/2/2020</t>
  </si>
  <si>
    <t>28/2/2020</t>
  </si>
  <si>
    <t>27/2/2020</t>
  </si>
  <si>
    <t>IC_7dagen_gem</t>
  </si>
  <si>
    <t>Zkh_7dgn_gem</t>
  </si>
  <si>
    <t>LCPS_7_dgn_gem</t>
  </si>
  <si>
    <t>1 jun, skip tot 1 sep</t>
  </si>
  <si>
    <t>90 dagen</t>
  </si>
  <si>
    <t>x</t>
  </si>
  <si>
    <t>d</t>
  </si>
  <si>
    <t xml:space="preserve"> y</t>
  </si>
  <si>
    <t>diff</t>
  </si>
  <si>
    <t>netto_opnames</t>
  </si>
  <si>
    <t>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</si>
</sst>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2" fontId="0" fillId="0" borderId="0" xfId="0" applyNumberFormat="1"/>
    <xf numFmtId="0" fontId="0" fillId="0" borderId="0" xfId="0" applyNumberFormat="1"/>
    <xf numFmtId="16" fontId="0" fillId="0" borderId="0" xfId="0" applyNumberFormat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6">
    <dxf>
      <numFmt numFmtId="0" formatCode="General"/>
    </dxf>
    <dxf>
      <numFmt numFmtId="164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8FAAD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699018958891117"/>
          <c:y val="2.7549675587996755E-2"/>
          <c:w val="0.85935025374023988"/>
          <c:h val="0.86454566831125534"/>
        </c:manualLayout>
      </c:layout>
      <c:scatterChart>
        <c:scatterStyle val="lineMarker"/>
        <c:varyColors val="0"/>
        <c:ser>
          <c:idx val="0"/>
          <c:order val="0"/>
          <c:tx>
            <c:strRef>
              <c:f>models!$B$3</c:f>
              <c:strCache>
                <c:ptCount val="1"/>
                <c:pt idx="0">
                  <c:v>15/09/2021</c:v>
                </c:pt>
              </c:strCache>
            </c:strRef>
          </c:tx>
          <c:spPr>
            <a:ln w="2540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models!$B$8:$B$43</c:f>
              <c:numCache>
                <c:formatCode>0.00</c:formatCode>
                <c:ptCount val="36"/>
                <c:pt idx="0">
                  <c:v>7.1884984025559104</c:v>
                </c:pt>
                <c:pt idx="1">
                  <c:v>8.9137380191693296</c:v>
                </c:pt>
                <c:pt idx="2">
                  <c:v>12.3642172523961</c:v>
                </c:pt>
                <c:pt idx="3">
                  <c:v>15.527156549520701</c:v>
                </c:pt>
                <c:pt idx="4">
                  <c:v>18.115015974440801</c:v>
                </c:pt>
                <c:pt idx="5">
                  <c:v>22.1405750798722</c:v>
                </c:pt>
                <c:pt idx="6">
                  <c:v>25.591054313099001</c:v>
                </c:pt>
                <c:pt idx="7">
                  <c:v>29.904153354632498</c:v>
                </c:pt>
                <c:pt idx="8">
                  <c:v>34.504792332268302</c:v>
                </c:pt>
                <c:pt idx="9">
                  <c:v>40.255591054313101</c:v>
                </c:pt>
                <c:pt idx="10">
                  <c:v>44.856230031948797</c:v>
                </c:pt>
                <c:pt idx="11">
                  <c:v>49.456869009584601</c:v>
                </c:pt>
                <c:pt idx="12">
                  <c:v>54.057507987220397</c:v>
                </c:pt>
                <c:pt idx="13">
                  <c:v>59.233226837060698</c:v>
                </c:pt>
                <c:pt idx="14">
                  <c:v>64.408945686900907</c:v>
                </c:pt>
                <c:pt idx="15">
                  <c:v>69.297124600638895</c:v>
                </c:pt>
                <c:pt idx="16">
                  <c:v>73.897763578274706</c:v>
                </c:pt>
                <c:pt idx="17">
                  <c:v>79.073482428115</c:v>
                </c:pt>
                <c:pt idx="18">
                  <c:v>83.674121405750796</c:v>
                </c:pt>
                <c:pt idx="19">
                  <c:v>88.562300319488799</c:v>
                </c:pt>
                <c:pt idx="20">
                  <c:v>93.450479233226801</c:v>
                </c:pt>
                <c:pt idx="21">
                  <c:v>98.051118210862597</c:v>
                </c:pt>
                <c:pt idx="22">
                  <c:v>102.9392971246</c:v>
                </c:pt>
                <c:pt idx="23">
                  <c:v>107.25239616613401</c:v>
                </c:pt>
                <c:pt idx="24">
                  <c:v>112.14057507987199</c:v>
                </c:pt>
                <c:pt idx="25">
                  <c:v>117.316293929712</c:v>
                </c:pt>
                <c:pt idx="26">
                  <c:v>122.492012779552</c:v>
                </c:pt>
                <c:pt idx="27">
                  <c:v>128.81789137380099</c:v>
                </c:pt>
                <c:pt idx="28">
                  <c:v>134.56869009584599</c:v>
                </c:pt>
                <c:pt idx="29">
                  <c:v>141.46964856229999</c:v>
                </c:pt>
                <c:pt idx="30">
                  <c:v>148.94568690095801</c:v>
                </c:pt>
                <c:pt idx="31">
                  <c:v>155.55910543130901</c:v>
                </c:pt>
                <c:pt idx="32">
                  <c:v>162.46006389776301</c:v>
                </c:pt>
                <c:pt idx="33">
                  <c:v>167.923322683706</c:v>
                </c:pt>
                <c:pt idx="34">
                  <c:v>173.67412140574999</c:v>
                </c:pt>
                <c:pt idx="35">
                  <c:v>177.69968051118201</c:v>
                </c:pt>
              </c:numCache>
            </c:numRef>
          </c:xVal>
          <c:yVal>
            <c:numRef>
              <c:f>models!$C$8:$C$43</c:f>
              <c:numCache>
                <c:formatCode>0.00</c:formatCode>
                <c:ptCount val="36"/>
                <c:pt idx="0">
                  <c:v>34.578146611341602</c:v>
                </c:pt>
                <c:pt idx="1">
                  <c:v>31.811894882434299</c:v>
                </c:pt>
                <c:pt idx="2">
                  <c:v>28.2157676348547</c:v>
                </c:pt>
                <c:pt idx="3">
                  <c:v>26.5560165975103</c:v>
                </c:pt>
                <c:pt idx="4">
                  <c:v>24.343015214384501</c:v>
                </c:pt>
                <c:pt idx="5">
                  <c:v>22.130013831258601</c:v>
                </c:pt>
                <c:pt idx="6">
                  <c:v>21.576763485477102</c:v>
                </c:pt>
                <c:pt idx="7">
                  <c:v>20.193637621023498</c:v>
                </c:pt>
                <c:pt idx="8">
                  <c:v>18.810511756569799</c:v>
                </c:pt>
                <c:pt idx="9">
                  <c:v>17.980636237897599</c:v>
                </c:pt>
                <c:pt idx="10">
                  <c:v>18.533886583679099</c:v>
                </c:pt>
                <c:pt idx="11">
                  <c:v>17.704011065006899</c:v>
                </c:pt>
                <c:pt idx="12">
                  <c:v>17.150760719225399</c:v>
                </c:pt>
                <c:pt idx="13">
                  <c:v>17.427385892116099</c:v>
                </c:pt>
                <c:pt idx="14">
                  <c:v>17.150760719225399</c:v>
                </c:pt>
                <c:pt idx="15">
                  <c:v>16.874135546334699</c:v>
                </c:pt>
                <c:pt idx="16">
                  <c:v>16.874135546334699</c:v>
                </c:pt>
                <c:pt idx="17">
                  <c:v>17.704011065006899</c:v>
                </c:pt>
                <c:pt idx="18">
                  <c:v>17.704011065006899</c:v>
                </c:pt>
                <c:pt idx="19">
                  <c:v>18.533886583679099</c:v>
                </c:pt>
                <c:pt idx="20">
                  <c:v>19.363762102351298</c:v>
                </c:pt>
                <c:pt idx="21">
                  <c:v>20.746887966804898</c:v>
                </c:pt>
                <c:pt idx="22">
                  <c:v>22.683264177040101</c:v>
                </c:pt>
                <c:pt idx="23">
                  <c:v>23.513139695712301</c:v>
                </c:pt>
                <c:pt idx="24">
                  <c:v>25.1728907330567</c:v>
                </c:pt>
                <c:pt idx="25">
                  <c:v>27.6625172890733</c:v>
                </c:pt>
                <c:pt idx="26">
                  <c:v>29.598893499308399</c:v>
                </c:pt>
                <c:pt idx="27">
                  <c:v>32.641770401106498</c:v>
                </c:pt>
                <c:pt idx="28">
                  <c:v>34.578146611341602</c:v>
                </c:pt>
                <c:pt idx="29">
                  <c:v>34.854771784232298</c:v>
                </c:pt>
                <c:pt idx="30">
                  <c:v>34.301521438450898</c:v>
                </c:pt>
                <c:pt idx="31">
                  <c:v>34.301521438450898</c:v>
                </c:pt>
                <c:pt idx="32">
                  <c:v>32.918395573997202</c:v>
                </c:pt>
                <c:pt idx="33">
                  <c:v>31.535269709543499</c:v>
                </c:pt>
                <c:pt idx="34">
                  <c:v>29.598893499308399</c:v>
                </c:pt>
                <c:pt idx="35">
                  <c:v>27.939142461964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D0B-4E03-A1F5-0EC8BF79E3C6}"/>
            </c:ext>
          </c:extLst>
        </c:ser>
        <c:ser>
          <c:idx val="1"/>
          <c:order val="1"/>
          <c:tx>
            <c:strRef>
              <c:f>models!$B$3</c:f>
              <c:strCache>
                <c:ptCount val="1"/>
                <c:pt idx="0">
                  <c:v>15/09/2021</c:v>
                </c:pt>
              </c:strCache>
            </c:strRef>
          </c:tx>
          <c:spPr>
            <a:ln w="25400" cap="rnd">
              <a:solidFill>
                <a:srgbClr val="C0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models!$E$8:$E$49</c:f>
              <c:numCache>
                <c:formatCode>General</c:formatCode>
                <c:ptCount val="42"/>
                <c:pt idx="0">
                  <c:v>27.559808612440101</c:v>
                </c:pt>
                <c:pt idx="1">
                  <c:v>14.066985645933</c:v>
                </c:pt>
                <c:pt idx="2">
                  <c:v>19.2344497607655</c:v>
                </c:pt>
                <c:pt idx="3">
                  <c:v>23.540669856459299</c:v>
                </c:pt>
                <c:pt idx="4">
                  <c:v>30.7177033492822</c:v>
                </c:pt>
                <c:pt idx="5">
                  <c:v>33.014354066985597</c:v>
                </c:pt>
                <c:pt idx="6">
                  <c:v>35.598086124401902</c:v>
                </c:pt>
                <c:pt idx="7">
                  <c:v>37.894736842105203</c:v>
                </c:pt>
                <c:pt idx="8">
                  <c:v>40.7655502392344</c:v>
                </c:pt>
                <c:pt idx="9">
                  <c:v>44.210526315789402</c:v>
                </c:pt>
                <c:pt idx="10">
                  <c:v>46.220095693779903</c:v>
                </c:pt>
                <c:pt idx="11">
                  <c:v>48.229665071770299</c:v>
                </c:pt>
                <c:pt idx="12">
                  <c:v>51.100478468899503</c:v>
                </c:pt>
                <c:pt idx="13">
                  <c:v>53.110047846889898</c:v>
                </c:pt>
                <c:pt idx="14">
                  <c:v>55.119617224880301</c:v>
                </c:pt>
                <c:pt idx="15">
                  <c:v>57.7033492822966</c:v>
                </c:pt>
                <c:pt idx="16">
                  <c:v>60.574162679425797</c:v>
                </c:pt>
                <c:pt idx="17">
                  <c:v>64.8803827751196</c:v>
                </c:pt>
                <c:pt idx="18">
                  <c:v>68.899521531100405</c:v>
                </c:pt>
                <c:pt idx="19">
                  <c:v>73.492822966507106</c:v>
                </c:pt>
                <c:pt idx="20">
                  <c:v>78.947368421052602</c:v>
                </c:pt>
                <c:pt idx="21">
                  <c:v>84.976076555023894</c:v>
                </c:pt>
                <c:pt idx="22">
                  <c:v>91.004784688995201</c:v>
                </c:pt>
                <c:pt idx="23">
                  <c:v>93.875598086124398</c:v>
                </c:pt>
                <c:pt idx="24">
                  <c:v>99.617224880382693</c:v>
                </c:pt>
                <c:pt idx="25">
                  <c:v>102.77511961722399</c:v>
                </c:pt>
                <c:pt idx="26">
                  <c:v>106.794258373205</c:v>
                </c:pt>
                <c:pt idx="27">
                  <c:v>114.54545454545401</c:v>
                </c:pt>
                <c:pt idx="28">
                  <c:v>119.712918660287</c:v>
                </c:pt>
                <c:pt idx="29">
                  <c:v>124.01913875597999</c:v>
                </c:pt>
                <c:pt idx="30">
                  <c:v>129.47368421052599</c:v>
                </c:pt>
                <c:pt idx="31">
                  <c:v>134.06698564593299</c:v>
                </c:pt>
                <c:pt idx="32">
                  <c:v>139.23444976076499</c:v>
                </c:pt>
                <c:pt idx="33">
                  <c:v>144.114832535885</c:v>
                </c:pt>
                <c:pt idx="34">
                  <c:v>149.856459330143</c:v>
                </c:pt>
                <c:pt idx="35">
                  <c:v>154.44976076555</c:v>
                </c:pt>
                <c:pt idx="36">
                  <c:v>158.75598086124401</c:v>
                </c:pt>
                <c:pt idx="37">
                  <c:v>162.77511961722399</c:v>
                </c:pt>
                <c:pt idx="38">
                  <c:v>166.794258373205</c:v>
                </c:pt>
                <c:pt idx="39">
                  <c:v>171.387559808612</c:v>
                </c:pt>
                <c:pt idx="40">
                  <c:v>175.406698564593</c:v>
                </c:pt>
                <c:pt idx="41">
                  <c:v>178.27751196172201</c:v>
                </c:pt>
              </c:numCache>
            </c:numRef>
          </c:xVal>
          <c:yVal>
            <c:numRef>
              <c:f>models!$F$8:$F$49</c:f>
              <c:numCache>
                <c:formatCode>General</c:formatCode>
                <c:ptCount val="42"/>
                <c:pt idx="0">
                  <c:v>57.617728531855903</c:v>
                </c:pt>
                <c:pt idx="1">
                  <c:v>53.185595567866997</c:v>
                </c:pt>
                <c:pt idx="2">
                  <c:v>54.8476454293628</c:v>
                </c:pt>
                <c:pt idx="3">
                  <c:v>56.232686980609401</c:v>
                </c:pt>
                <c:pt idx="4">
                  <c:v>62.603878116343402</c:v>
                </c:pt>
                <c:pt idx="5">
                  <c:v>68.421052631578902</c:v>
                </c:pt>
                <c:pt idx="6">
                  <c:v>73.684210526315795</c:v>
                </c:pt>
                <c:pt idx="7">
                  <c:v>81.163434903047005</c:v>
                </c:pt>
                <c:pt idx="8">
                  <c:v>88.6426592797784</c:v>
                </c:pt>
                <c:pt idx="9">
                  <c:v>94.736842105263094</c:v>
                </c:pt>
                <c:pt idx="10">
                  <c:v>101.66204986149501</c:v>
                </c:pt>
                <c:pt idx="11">
                  <c:v>108.033240997229</c:v>
                </c:pt>
                <c:pt idx="12">
                  <c:v>116.34349030470899</c:v>
                </c:pt>
                <c:pt idx="13">
                  <c:v>123.82271468144</c:v>
                </c:pt>
                <c:pt idx="14">
                  <c:v>129.91689750692501</c:v>
                </c:pt>
                <c:pt idx="15">
                  <c:v>138.50415512465301</c:v>
                </c:pt>
                <c:pt idx="16">
                  <c:v>145.70637119113499</c:v>
                </c:pt>
                <c:pt idx="17">
                  <c:v>155.95567867035999</c:v>
                </c:pt>
                <c:pt idx="18">
                  <c:v>161.49584487534599</c:v>
                </c:pt>
                <c:pt idx="19">
                  <c:v>167.31301939058099</c:v>
                </c:pt>
                <c:pt idx="20">
                  <c:v>174.79224376731301</c:v>
                </c:pt>
                <c:pt idx="21">
                  <c:v>178.393351800554</c:v>
                </c:pt>
                <c:pt idx="22">
                  <c:v>173.961218836565</c:v>
                </c:pt>
                <c:pt idx="23">
                  <c:v>170.08310249307399</c:v>
                </c:pt>
                <c:pt idx="24">
                  <c:v>166.75900277008299</c:v>
                </c:pt>
                <c:pt idx="25">
                  <c:v>162.603878116343</c:v>
                </c:pt>
                <c:pt idx="26">
                  <c:v>158.17174515235399</c:v>
                </c:pt>
                <c:pt idx="27">
                  <c:v>154.29362880886401</c:v>
                </c:pt>
                <c:pt idx="28">
                  <c:v>147.36842105263099</c:v>
                </c:pt>
                <c:pt idx="29">
                  <c:v>141.551246537396</c:v>
                </c:pt>
                <c:pt idx="30">
                  <c:v>134.90304709141199</c:v>
                </c:pt>
                <c:pt idx="31">
                  <c:v>129.36288088642601</c:v>
                </c:pt>
                <c:pt idx="32">
                  <c:v>122.991689750692</c:v>
                </c:pt>
                <c:pt idx="33">
                  <c:v>116.066481994459</c:v>
                </c:pt>
                <c:pt idx="34">
                  <c:v>109.695290858725</c:v>
                </c:pt>
                <c:pt idx="35">
                  <c:v>103.601108033241</c:v>
                </c:pt>
                <c:pt idx="36">
                  <c:v>96.675900277008296</c:v>
                </c:pt>
                <c:pt idx="37">
                  <c:v>90.858725761772803</c:v>
                </c:pt>
                <c:pt idx="38">
                  <c:v>86.426592797783897</c:v>
                </c:pt>
                <c:pt idx="39">
                  <c:v>81.440443213296405</c:v>
                </c:pt>
                <c:pt idx="40">
                  <c:v>75.900277008310198</c:v>
                </c:pt>
                <c:pt idx="41">
                  <c:v>72.022160664819907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D0B-4E03-A1F5-0EC8BF79E3C6}"/>
            </c:ext>
          </c:extLst>
        </c:ser>
        <c:ser>
          <c:idx val="2"/>
          <c:order val="2"/>
          <c:tx>
            <c:strRef>
              <c:f>models!$H$3</c:f>
              <c:strCache>
                <c:ptCount val="1"/>
                <c:pt idx="0">
                  <c:v>03/11/2021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models!$I$8:$I$36</c:f>
              <c:numCache>
                <c:formatCode>0.00</c:formatCode>
                <c:ptCount val="29"/>
                <c:pt idx="0">
                  <c:v>55.650001575851199</c:v>
                </c:pt>
                <c:pt idx="1">
                  <c:v>60.374996987343096</c:v>
                </c:pt>
                <c:pt idx="2">
                  <c:v>65.77500057163229</c:v>
                </c:pt>
                <c:pt idx="3">
                  <c:v>71.399998640441993</c:v>
                </c:pt>
                <c:pt idx="4">
                  <c:v>76.800002224731202</c:v>
                </c:pt>
                <c:pt idx="5">
                  <c:v>82.87500162219979</c:v>
                </c:pt>
                <c:pt idx="6">
                  <c:v>88.950001019668406</c:v>
                </c:pt>
                <c:pt idx="7">
                  <c:v>94.574999088478194</c:v>
                </c:pt>
                <c:pt idx="8">
                  <c:v>100.8749929704673</c:v>
                </c:pt>
                <c:pt idx="9">
                  <c:v>105.3749938974386</c:v>
                </c:pt>
                <c:pt idx="10">
                  <c:v>109.6499879802715</c:v>
                </c:pt>
                <c:pt idx="11">
                  <c:v>115.2749984086992</c:v>
                </c:pt>
                <c:pt idx="12">
                  <c:v>119.54999249153209</c:v>
                </c:pt>
                <c:pt idx="13">
                  <c:v>124.2750002626418</c:v>
                </c:pt>
                <c:pt idx="14">
                  <c:v>129.4499970027926</c:v>
                </c:pt>
                <c:pt idx="15">
                  <c:v>134.39999925842199</c:v>
                </c:pt>
                <c:pt idx="16">
                  <c:v>140.02498496761399</c:v>
                </c:pt>
                <c:pt idx="17">
                  <c:v>144.74999273872402</c:v>
                </c:pt>
                <c:pt idx="18">
                  <c:v>150.14998396339502</c:v>
                </c:pt>
                <c:pt idx="19">
                  <c:v>156.45000256461998</c:v>
                </c:pt>
                <c:pt idx="20">
                  <c:v>162.52500196208899</c:v>
                </c:pt>
                <c:pt idx="21">
                  <c:v>168.82499584407799</c:v>
                </c:pt>
                <c:pt idx="22">
                  <c:v>174.45000627250599</c:v>
                </c:pt>
                <c:pt idx="23">
                  <c:v>180.299986466218</c:v>
                </c:pt>
                <c:pt idx="24">
                  <c:v>185.24998872184801</c:v>
                </c:pt>
                <c:pt idx="25">
                  <c:v>190.199990977478</c:v>
                </c:pt>
                <c:pt idx="26">
                  <c:v>195.37498771762901</c:v>
                </c:pt>
                <c:pt idx="27">
                  <c:v>200.32498997325899</c:v>
                </c:pt>
                <c:pt idx="28">
                  <c:v>206.62498385524901</c:v>
                </c:pt>
              </c:numCache>
            </c:numRef>
          </c:xVal>
          <c:yVal>
            <c:numRef>
              <c:f>models!$J$8:$J$36</c:f>
              <c:numCache>
                <c:formatCode>0.00</c:formatCode>
                <c:ptCount val="29"/>
                <c:pt idx="0">
                  <c:v>103.89609787391301</c:v>
                </c:pt>
                <c:pt idx="1">
                  <c:v>111.688293621741</c:v>
                </c:pt>
                <c:pt idx="2">
                  <c:v>114.28570409431499</c:v>
                </c:pt>
                <c:pt idx="3">
                  <c:v>113.636369311119</c:v>
                </c:pt>
                <c:pt idx="4">
                  <c:v>114.935038877511</c:v>
                </c:pt>
                <c:pt idx="5">
                  <c:v>114.935038877511</c:v>
                </c:pt>
                <c:pt idx="6">
                  <c:v>113.636369311119</c:v>
                </c:pt>
                <c:pt idx="7">
                  <c:v>109.74025360225799</c:v>
                </c:pt>
                <c:pt idx="8">
                  <c:v>105.1948031102</c:v>
                </c:pt>
                <c:pt idx="9">
                  <c:v>101.298687401339</c:v>
                </c:pt>
                <c:pt idx="10">
                  <c:v>94.805196889799106</c:v>
                </c:pt>
                <c:pt idx="11">
                  <c:v>88.311670708363096</c:v>
                </c:pt>
                <c:pt idx="12">
                  <c:v>80.519474960535703</c:v>
                </c:pt>
                <c:pt idx="13">
                  <c:v>72.727279212708297</c:v>
                </c:pt>
                <c:pt idx="14">
                  <c:v>61.038932086123502</c:v>
                </c:pt>
                <c:pt idx="15">
                  <c:v>53.896106791387602</c:v>
                </c:pt>
                <c:pt idx="16">
                  <c:v>44.155835354181498</c:v>
                </c:pt>
                <c:pt idx="17">
                  <c:v>37.662309172745502</c:v>
                </c:pt>
                <c:pt idx="18">
                  <c:v>31.818153444400998</c:v>
                </c:pt>
                <c:pt idx="19">
                  <c:v>25.973997716056601</c:v>
                </c:pt>
                <c:pt idx="20">
                  <c:v>21.428547223999299</c:v>
                </c:pt>
                <c:pt idx="21">
                  <c:v>17.5324671850335</c:v>
                </c:pt>
                <c:pt idx="22">
                  <c:v>15.5843914956547</c:v>
                </c:pt>
                <c:pt idx="23">
                  <c:v>12.9870166929761</c:v>
                </c:pt>
                <c:pt idx="24">
                  <c:v>10.3896062204018</c:v>
                </c:pt>
                <c:pt idx="25">
                  <c:v>9.7402357673102902</c:v>
                </c:pt>
                <c:pt idx="26">
                  <c:v>9.7402357673102902</c:v>
                </c:pt>
                <c:pt idx="27">
                  <c:v>9.7402357673102902</c:v>
                </c:pt>
                <c:pt idx="28">
                  <c:v>6.4934905115401698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D0B-4E03-A1F5-0EC8BF79E3C6}"/>
            </c:ext>
          </c:extLst>
        </c:ser>
        <c:ser>
          <c:idx val="3"/>
          <c:order val="3"/>
          <c:tx>
            <c:strRef>
              <c:f>models!$H$3</c:f>
              <c:strCache>
                <c:ptCount val="1"/>
                <c:pt idx="0">
                  <c:v>03/11/2021</c:v>
                </c:pt>
              </c:strCache>
            </c:strRef>
          </c:tx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models!$M$8:$M$62</c:f>
              <c:numCache>
                <c:formatCode>General</c:formatCode>
                <c:ptCount val="55"/>
                <c:pt idx="0">
                  <c:v>53.399994932556595</c:v>
                </c:pt>
                <c:pt idx="1">
                  <c:v>55.4249947317128</c:v>
                </c:pt>
                <c:pt idx="2">
                  <c:v>57.899995859527898</c:v>
                </c:pt>
                <c:pt idx="3">
                  <c:v>61.050005160140401</c:v>
                </c:pt>
                <c:pt idx="4">
                  <c:v>64.200002101134999</c:v>
                </c:pt>
                <c:pt idx="5">
                  <c:v>66.899997713470597</c:v>
                </c:pt>
                <c:pt idx="6">
                  <c:v>68.700003028106408</c:v>
                </c:pt>
                <c:pt idx="7">
                  <c:v>70.949997311783108</c:v>
                </c:pt>
                <c:pt idx="8">
                  <c:v>72.974997110939299</c:v>
                </c:pt>
                <c:pt idx="9">
                  <c:v>74.775002425574996</c:v>
                </c:pt>
                <c:pt idx="10">
                  <c:v>76.124994051933797</c:v>
                </c:pt>
                <c:pt idx="11">
                  <c:v>77.700004882049001</c:v>
                </c:pt>
                <c:pt idx="12">
                  <c:v>79.725004681205291</c:v>
                </c:pt>
                <c:pt idx="13">
                  <c:v>81.524997636222992</c:v>
                </c:pt>
                <c:pt idx="14">
                  <c:v>83.099996106720297</c:v>
                </c:pt>
                <c:pt idx="15">
                  <c:v>84.45000009269711</c:v>
                </c:pt>
                <c:pt idx="16">
                  <c:v>85.574997234535502</c:v>
                </c:pt>
                <c:pt idx="17">
                  <c:v>87.599997033691693</c:v>
                </c:pt>
                <c:pt idx="18">
                  <c:v>90.074998161506798</c:v>
                </c:pt>
                <c:pt idx="19">
                  <c:v>92.549999289321903</c:v>
                </c:pt>
                <c:pt idx="20">
                  <c:v>94.350004603957601</c:v>
                </c:pt>
                <c:pt idx="21">
                  <c:v>96.375004403113806</c:v>
                </c:pt>
                <c:pt idx="22">
                  <c:v>97.724996029472706</c:v>
                </c:pt>
                <c:pt idx="23">
                  <c:v>99.075000015449504</c:v>
                </c:pt>
                <c:pt idx="24">
                  <c:v>100.6499984859468</c:v>
                </c:pt>
                <c:pt idx="25">
                  <c:v>102.674998285103</c:v>
                </c:pt>
                <c:pt idx="26">
                  <c:v>104.0250022710797</c:v>
                </c:pt>
                <c:pt idx="27">
                  <c:v>106.2749965547565</c:v>
                </c:pt>
                <c:pt idx="28">
                  <c:v>107.6250005407332</c:v>
                </c:pt>
                <c:pt idx="29">
                  <c:v>109.87500718402789</c:v>
                </c:pt>
                <c:pt idx="30">
                  <c:v>111.4499932949072</c:v>
                </c:pt>
                <c:pt idx="31">
                  <c:v>113.47499309406339</c:v>
                </c:pt>
                <c:pt idx="32">
                  <c:v>115.72498737774021</c:v>
                </c:pt>
                <c:pt idx="33">
                  <c:v>117.7499871768964</c:v>
                </c:pt>
                <c:pt idx="34">
                  <c:v>120.6749896333704</c:v>
                </c:pt>
                <c:pt idx="35">
                  <c:v>122.4749949480061</c:v>
                </c:pt>
                <c:pt idx="36">
                  <c:v>125.1750029199597</c:v>
                </c:pt>
                <c:pt idx="37">
                  <c:v>127.8749861726774</c:v>
                </c:pt>
                <c:pt idx="38">
                  <c:v>130.57499414463101</c:v>
                </c:pt>
                <c:pt idx="39">
                  <c:v>135.07500743122</c:v>
                </c:pt>
                <c:pt idx="40">
                  <c:v>138.44999885673499</c:v>
                </c:pt>
                <c:pt idx="41">
                  <c:v>142.49999845504701</c:v>
                </c:pt>
                <c:pt idx="42">
                  <c:v>145.64999539604202</c:v>
                </c:pt>
                <c:pt idx="43">
                  <c:v>149.47500050983399</c:v>
                </c:pt>
                <c:pt idx="44">
                  <c:v>153.525000108146</c:v>
                </c:pt>
                <c:pt idx="45">
                  <c:v>158.47500236377601</c:v>
                </c:pt>
                <c:pt idx="46">
                  <c:v>163.649999103927</c:v>
                </c:pt>
                <c:pt idx="47">
                  <c:v>169.72499850139599</c:v>
                </c:pt>
                <c:pt idx="48">
                  <c:v>176.02499238338501</c:v>
                </c:pt>
                <c:pt idx="49">
                  <c:v>180.52500566997401</c:v>
                </c:pt>
                <c:pt idx="50">
                  <c:v>185.70000241012499</c:v>
                </c:pt>
                <c:pt idx="51">
                  <c:v>191.54998260383701</c:v>
                </c:pt>
                <c:pt idx="52">
                  <c:v>198.52498465862399</c:v>
                </c:pt>
                <c:pt idx="53">
                  <c:v>205.04999774436899</c:v>
                </c:pt>
                <c:pt idx="54">
                  <c:v>209.099997342682</c:v>
                </c:pt>
              </c:numCache>
            </c:numRef>
          </c:xVal>
          <c:yVal>
            <c:numRef>
              <c:f>models!$N$8:$N$62</c:f>
              <c:numCache>
                <c:formatCode>General</c:formatCode>
                <c:ptCount val="55"/>
                <c:pt idx="0">
                  <c:v>145.45452275552</c:v>
                </c:pt>
                <c:pt idx="1">
                  <c:v>160.38961513787501</c:v>
                </c:pt>
                <c:pt idx="2">
                  <c:v>168.18181088570299</c:v>
                </c:pt>
                <c:pt idx="3">
                  <c:v>179.220787559196</c:v>
                </c:pt>
                <c:pt idx="4">
                  <c:v>195.454549507942</c:v>
                </c:pt>
                <c:pt idx="5">
                  <c:v>220.77921244080301</c:v>
                </c:pt>
                <c:pt idx="6">
                  <c:v>243.50648273603699</c:v>
                </c:pt>
                <c:pt idx="7">
                  <c:v>267.53245826755898</c:v>
                </c:pt>
                <c:pt idx="8">
                  <c:v>294.15584427165498</c:v>
                </c:pt>
                <c:pt idx="9">
                  <c:v>314.28570409431501</c:v>
                </c:pt>
                <c:pt idx="10">
                  <c:v>334.41558175192301</c:v>
                </c:pt>
                <c:pt idx="11">
                  <c:v>359.74026251973203</c:v>
                </c:pt>
                <c:pt idx="12">
                  <c:v>381.16882757867899</c:v>
                </c:pt>
                <c:pt idx="13">
                  <c:v>404.545450492057</c:v>
                </c:pt>
                <c:pt idx="14">
                  <c:v>424.025975531521</c:v>
                </c:pt>
                <c:pt idx="15">
                  <c:v>439.61038486212402</c:v>
                </c:pt>
                <c:pt idx="16">
                  <c:v>450</c:v>
                </c:pt>
                <c:pt idx="17">
                  <c:v>460.389610679138</c:v>
                </c:pt>
                <c:pt idx="18">
                  <c:v>465.58441378933901</c:v>
                </c:pt>
                <c:pt idx="19">
                  <c:v>462.98701223423899</c:v>
                </c:pt>
                <c:pt idx="20">
                  <c:v>450</c:v>
                </c:pt>
                <c:pt idx="21">
                  <c:v>438.31168854331099</c:v>
                </c:pt>
                <c:pt idx="22">
                  <c:v>418.83116350384603</c:v>
                </c:pt>
                <c:pt idx="23">
                  <c:v>402.59740155510002</c:v>
                </c:pt>
                <c:pt idx="24">
                  <c:v>389.61038486212402</c:v>
                </c:pt>
                <c:pt idx="25">
                  <c:v>369.48051612198998</c:v>
                </c:pt>
                <c:pt idx="26">
                  <c:v>353.24675417324403</c:v>
                </c:pt>
                <c:pt idx="27">
                  <c:v>337.66232700769302</c:v>
                </c:pt>
                <c:pt idx="28">
                  <c:v>321.42856505894702</c:v>
                </c:pt>
                <c:pt idx="29">
                  <c:v>299.35064738185599</c:v>
                </c:pt>
                <c:pt idx="30">
                  <c:v>283.11688543310999</c:v>
                </c:pt>
                <c:pt idx="31">
                  <c:v>264.28571301178903</c:v>
                </c:pt>
                <c:pt idx="32">
                  <c:v>247.40259844489901</c:v>
                </c:pt>
                <c:pt idx="33">
                  <c:v>231.16881866120499</c:v>
                </c:pt>
                <c:pt idx="34">
                  <c:v>212.33764623988401</c:v>
                </c:pt>
                <c:pt idx="35">
                  <c:v>198.70129476371201</c:v>
                </c:pt>
                <c:pt idx="36">
                  <c:v>181.81816236187399</c:v>
                </c:pt>
                <c:pt idx="37">
                  <c:v>165.58440041312801</c:v>
                </c:pt>
                <c:pt idx="38">
                  <c:v>146.75322799180799</c:v>
                </c:pt>
                <c:pt idx="39">
                  <c:v>131.16883649615301</c:v>
                </c:pt>
                <c:pt idx="40">
                  <c:v>118.18181980317701</c:v>
                </c:pt>
                <c:pt idx="41">
                  <c:v>106.493508346488</c:v>
                </c:pt>
                <c:pt idx="42">
                  <c:v>97.402571692477693</c:v>
                </c:pt>
                <c:pt idx="43">
                  <c:v>85.7142602357887</c:v>
                </c:pt>
                <c:pt idx="44">
                  <c:v>75.324654015386898</c:v>
                </c:pt>
                <c:pt idx="45">
                  <c:v>65.584418248076602</c:v>
                </c:pt>
                <c:pt idx="46">
                  <c:v>56.493481594066203</c:v>
                </c:pt>
                <c:pt idx="47">
                  <c:v>45.454540590468703</c:v>
                </c:pt>
                <c:pt idx="48">
                  <c:v>35.714269153262599</c:v>
                </c:pt>
                <c:pt idx="49">
                  <c:v>29.870113424918099</c:v>
                </c:pt>
                <c:pt idx="50">
                  <c:v>25.3246629328608</c:v>
                </c:pt>
                <c:pt idx="51">
                  <c:v>20.129841987712101</c:v>
                </c:pt>
                <c:pt idx="52">
                  <c:v>18.181801968229099</c:v>
                </c:pt>
                <c:pt idx="53">
                  <c:v>14.935056712459099</c:v>
                </c:pt>
                <c:pt idx="54">
                  <c:v>12.9870166929761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D0B-4E03-A1F5-0EC8BF79E3C6}"/>
            </c:ext>
          </c:extLst>
        </c:ser>
        <c:ser>
          <c:idx val="4"/>
          <c:order val="4"/>
          <c:tx>
            <c:strRef>
              <c:f>models!$P$3</c:f>
              <c:strCache>
                <c:ptCount val="1"/>
                <c:pt idx="0">
                  <c:v>15/11/2021</c:v>
                </c:pt>
              </c:strCache>
            </c:strRef>
          </c:tx>
          <c:spPr>
            <a:ln w="2540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models!$Q$8:$Q$45</c:f>
              <c:numCache>
                <c:formatCode>General</c:formatCode>
                <c:ptCount val="38"/>
                <c:pt idx="0">
                  <c:v>65.923970201412303</c:v>
                </c:pt>
                <c:pt idx="1">
                  <c:v>68.965151703846601</c:v>
                </c:pt>
                <c:pt idx="2">
                  <c:v>73.336859902100997</c:v>
                </c:pt>
                <c:pt idx="3">
                  <c:v>76.37804140453531</c:v>
                </c:pt>
                <c:pt idx="4">
                  <c:v>79.799371899907896</c:v>
                </c:pt>
                <c:pt idx="5">
                  <c:v>82.080255416465604</c:v>
                </c:pt>
                <c:pt idx="6">
                  <c:v>84.361138933023298</c:v>
                </c:pt>
                <c:pt idx="7">
                  <c:v>86.832102166586196</c:v>
                </c:pt>
                <c:pt idx="8">
                  <c:v>90.443501937891909</c:v>
                </c:pt>
                <c:pt idx="9">
                  <c:v>92.914465171454793</c:v>
                </c:pt>
                <c:pt idx="10">
                  <c:v>95.385428405017706</c:v>
                </c:pt>
                <c:pt idx="11">
                  <c:v>97.856391638580604</c:v>
                </c:pt>
                <c:pt idx="12">
                  <c:v>100.3273548721435</c:v>
                </c:pt>
                <c:pt idx="13">
                  <c:v>103.1784566575726</c:v>
                </c:pt>
                <c:pt idx="14">
                  <c:v>105.4593506152024</c:v>
                </c:pt>
                <c:pt idx="15">
                  <c:v>108.6906118346419</c:v>
                </c:pt>
                <c:pt idx="16">
                  <c:v>111.9218521719373</c:v>
                </c:pt>
                <c:pt idx="17">
                  <c:v>115.5332728253871</c:v>
                </c:pt>
                <c:pt idx="18">
                  <c:v>119.1446725966929</c:v>
                </c:pt>
                <c:pt idx="19">
                  <c:v>122.18584365805511</c:v>
                </c:pt>
                <c:pt idx="20">
                  <c:v>125.987333587438</c:v>
                </c:pt>
                <c:pt idx="21">
                  <c:v>130.16896206868699</c:v>
                </c:pt>
                <c:pt idx="22">
                  <c:v>133.59029256405898</c:v>
                </c:pt>
                <c:pt idx="23">
                  <c:v>138.53221903118498</c:v>
                </c:pt>
                <c:pt idx="24">
                  <c:v>143.09398606430102</c:v>
                </c:pt>
                <c:pt idx="25">
                  <c:v>147.27561454555001</c:v>
                </c:pt>
                <c:pt idx="26">
                  <c:v>152.21754101267601</c:v>
                </c:pt>
                <c:pt idx="27">
                  <c:v>156.779308045791</c:v>
                </c:pt>
                <c:pt idx="28">
                  <c:v>161.91130378885001</c:v>
                </c:pt>
                <c:pt idx="29">
                  <c:v>166.66316098004299</c:v>
                </c:pt>
                <c:pt idx="30">
                  <c:v>171.41499728909099</c:v>
                </c:pt>
                <c:pt idx="31">
                  <c:v>175.97678520435099</c:v>
                </c:pt>
                <c:pt idx="32">
                  <c:v>180.34848296153299</c:v>
                </c:pt>
                <c:pt idx="33">
                  <c:v>185.290388546515</c:v>
                </c:pt>
                <c:pt idx="34">
                  <c:v>190.04224573770699</c:v>
                </c:pt>
                <c:pt idx="35">
                  <c:v>195.554380032632</c:v>
                </c:pt>
                <c:pt idx="36">
                  <c:v>200.686375775691</c:v>
                </c:pt>
                <c:pt idx="37">
                  <c:v>206.388600228694</c:v>
                </c:pt>
              </c:numCache>
            </c:numRef>
          </c:xVal>
          <c:yVal>
            <c:numRef>
              <c:f>models!$R$8:$R$45</c:f>
              <c:numCache>
                <c:formatCode>General</c:formatCode>
                <c:ptCount val="38"/>
                <c:pt idx="0">
                  <c:v>148.79678508920301</c:v>
                </c:pt>
                <c:pt idx="1">
                  <c:v>152.005350840858</c:v>
                </c:pt>
                <c:pt idx="2">
                  <c:v>151.60429113760401</c:v>
                </c:pt>
                <c:pt idx="3">
                  <c:v>148.79678508920301</c:v>
                </c:pt>
                <c:pt idx="4">
                  <c:v>143.98395849312601</c:v>
                </c:pt>
                <c:pt idx="5">
                  <c:v>139.57219160030201</c:v>
                </c:pt>
                <c:pt idx="6">
                  <c:v>133.957223566311</c:v>
                </c:pt>
                <c:pt idx="7">
                  <c:v>127.139032359746</c:v>
                </c:pt>
                <c:pt idx="8">
                  <c:v>118.315520605505</c:v>
                </c:pt>
                <c:pt idx="9">
                  <c:v>110.294128257772</c:v>
                </c:pt>
                <c:pt idx="10">
                  <c:v>101.87165417538</c:v>
                </c:pt>
                <c:pt idx="11">
                  <c:v>95.454544703474795</c:v>
                </c:pt>
                <c:pt idx="12">
                  <c:v>88.235293793655799</c:v>
                </c:pt>
                <c:pt idx="13">
                  <c:v>81.818184321750607</c:v>
                </c:pt>
                <c:pt idx="14">
                  <c:v>74.598933411931597</c:v>
                </c:pt>
                <c:pt idx="15">
                  <c:v>66.577541064198698</c:v>
                </c:pt>
                <c:pt idx="16">
                  <c:v>57.754007278552002</c:v>
                </c:pt>
                <c:pt idx="17">
                  <c:v>48.9304955243108</c:v>
                </c:pt>
                <c:pt idx="18">
                  <c:v>42.914445755659798</c:v>
                </c:pt>
                <c:pt idx="19">
                  <c:v>36.898395987008797</c:v>
                </c:pt>
                <c:pt idx="20">
                  <c:v>32.486629094185503</c:v>
                </c:pt>
                <c:pt idx="21">
                  <c:v>27.673802498108</c:v>
                </c:pt>
                <c:pt idx="22">
                  <c:v>23.262035605284701</c:v>
                </c:pt>
                <c:pt idx="23">
                  <c:v>19.251350447120899</c:v>
                </c:pt>
                <c:pt idx="24">
                  <c:v>17.2459858366337</c:v>
                </c:pt>
                <c:pt idx="25">
                  <c:v>13.636360381724201</c:v>
                </c:pt>
                <c:pt idx="26">
                  <c:v>10.828876364728499</c:v>
                </c:pt>
                <c:pt idx="27">
                  <c:v>9.2245934889009007</c:v>
                </c:pt>
                <c:pt idx="28">
                  <c:v>8.4224740823923998</c:v>
                </c:pt>
                <c:pt idx="29">
                  <c:v>8.0213923477328599</c:v>
                </c:pt>
                <c:pt idx="30">
                  <c:v>7.6203326444785899</c:v>
                </c:pt>
                <c:pt idx="31">
                  <c:v>6.0160497686509302</c:v>
                </c:pt>
                <c:pt idx="32">
                  <c:v>7.2192509098190101</c:v>
                </c:pt>
                <c:pt idx="33">
                  <c:v>6.8181912065647801</c:v>
                </c:pt>
                <c:pt idx="34">
                  <c:v>6.4171094719052002</c:v>
                </c:pt>
                <c:pt idx="35">
                  <c:v>6.8181912065647801</c:v>
                </c:pt>
                <c:pt idx="36">
                  <c:v>4.0107071895690796</c:v>
                </c:pt>
                <c:pt idx="37">
                  <c:v>4.0107071895690796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D0B-4E03-A1F5-0EC8BF79E3C6}"/>
            </c:ext>
          </c:extLst>
        </c:ser>
        <c:ser>
          <c:idx val="5"/>
          <c:order val="5"/>
          <c:tx>
            <c:strRef>
              <c:f>models!$P$3</c:f>
              <c:strCache>
                <c:ptCount val="1"/>
                <c:pt idx="0">
                  <c:v>15/11/2021</c:v>
                </c:pt>
              </c:strCache>
            </c:strRef>
          </c:tx>
          <c:spPr>
            <a:ln w="25400" cap="rnd">
              <a:solidFill>
                <a:srgbClr val="FFC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models!$U$8:$U$67</c:f>
              <c:numCache>
                <c:formatCode>General</c:formatCode>
                <c:ptCount val="60"/>
                <c:pt idx="0">
                  <c:v>63.262937691916299</c:v>
                </c:pt>
                <c:pt idx="1">
                  <c:v>67.064417180227196</c:v>
                </c:pt>
                <c:pt idx="2">
                  <c:v>69.345300696784903</c:v>
                </c:pt>
                <c:pt idx="3">
                  <c:v>70.675816951532909</c:v>
                </c:pt>
                <c:pt idx="4">
                  <c:v>72.386482199219202</c:v>
                </c:pt>
                <c:pt idx="5">
                  <c:v>73.526929178034095</c:v>
                </c:pt>
                <c:pt idx="6">
                  <c:v>74.667376156849002</c:v>
                </c:pt>
                <c:pt idx="7">
                  <c:v>76.758190397473598</c:v>
                </c:pt>
                <c:pt idx="8">
                  <c:v>77.898626935216399</c:v>
                </c:pt>
                <c:pt idx="9">
                  <c:v>79.22914318996439</c:v>
                </c:pt>
                <c:pt idx="10">
                  <c:v>80.559659444712395</c:v>
                </c:pt>
                <c:pt idx="11">
                  <c:v>81.510037147594204</c:v>
                </c:pt>
                <c:pt idx="12">
                  <c:v>83.600840947146708</c:v>
                </c:pt>
                <c:pt idx="13">
                  <c:v>86.071804180709591</c:v>
                </c:pt>
                <c:pt idx="14">
                  <c:v>87.402330876529703</c:v>
                </c:pt>
                <c:pt idx="15">
                  <c:v>88.542767414272504</c:v>
                </c:pt>
                <c:pt idx="16">
                  <c:v>90.063363386025699</c:v>
                </c:pt>
                <c:pt idx="17">
                  <c:v>91.583959357778895</c:v>
                </c:pt>
                <c:pt idx="18">
                  <c:v>92.154167185578203</c:v>
                </c:pt>
                <c:pt idx="19">
                  <c:v>93.4846938813983</c:v>
                </c:pt>
                <c:pt idx="20">
                  <c:v>94.815199695074298</c:v>
                </c:pt>
                <c:pt idx="21">
                  <c:v>95.575497680950804</c:v>
                </c:pt>
                <c:pt idx="22">
                  <c:v>97.096093652703999</c:v>
                </c:pt>
                <c:pt idx="23">
                  <c:v>97.096093652703999</c:v>
                </c:pt>
                <c:pt idx="24">
                  <c:v>98.236530190446899</c:v>
                </c:pt>
                <c:pt idx="25">
                  <c:v>99.186918334400701</c:v>
                </c:pt>
                <c:pt idx="26">
                  <c:v>99.947195438133207</c:v>
                </c:pt>
                <c:pt idx="27">
                  <c:v>101.6578606858195</c:v>
                </c:pt>
                <c:pt idx="28">
                  <c:v>102.4181586716961</c:v>
                </c:pt>
                <c:pt idx="29">
                  <c:v>104.3189140774596</c:v>
                </c:pt>
                <c:pt idx="30">
                  <c:v>105.4593506152024</c:v>
                </c:pt>
                <c:pt idx="31">
                  <c:v>106.97994658695561</c:v>
                </c:pt>
                <c:pt idx="32">
                  <c:v>108.5005216765647</c:v>
                </c:pt>
                <c:pt idx="33">
                  <c:v>110.0211176483179</c:v>
                </c:pt>
                <c:pt idx="34">
                  <c:v>112.3020116059476</c:v>
                </c:pt>
                <c:pt idx="35">
                  <c:v>114.3928154055002</c:v>
                </c:pt>
                <c:pt idx="36">
                  <c:v>116.29357081126371</c:v>
                </c:pt>
                <c:pt idx="37">
                  <c:v>118.00423605895</c:v>
                </c:pt>
                <c:pt idx="38">
                  <c:v>120.0950398585025</c:v>
                </c:pt>
                <c:pt idx="39">
                  <c:v>122.5660030920655</c:v>
                </c:pt>
                <c:pt idx="40">
                  <c:v>124.656806891618</c:v>
                </c:pt>
                <c:pt idx="41">
                  <c:v>127.88806811105739</c:v>
                </c:pt>
                <c:pt idx="42">
                  <c:v>129.9788927927541</c:v>
                </c:pt>
                <c:pt idx="43">
                  <c:v>133.400223288126</c:v>
                </c:pt>
                <c:pt idx="44">
                  <c:v>136.441394349489</c:v>
                </c:pt>
                <c:pt idx="45">
                  <c:v>140.81309210667098</c:v>
                </c:pt>
                <c:pt idx="46">
                  <c:v>144.42451276012099</c:v>
                </c:pt>
                <c:pt idx="47">
                  <c:v>147.84584325549298</c:v>
                </c:pt>
                <c:pt idx="48">
                  <c:v>151.64731230273202</c:v>
                </c:pt>
                <c:pt idx="49">
                  <c:v>156.96937732172398</c:v>
                </c:pt>
                <c:pt idx="50">
                  <c:v>163.43189976060299</c:v>
                </c:pt>
                <c:pt idx="51">
                  <c:v>168.94403405552799</c:v>
                </c:pt>
                <c:pt idx="52">
                  <c:v>173.88596052265399</c:v>
                </c:pt>
                <c:pt idx="53">
                  <c:v>179.77825425159</c:v>
                </c:pt>
                <c:pt idx="54">
                  <c:v>185.290388546515</c:v>
                </c:pt>
                <c:pt idx="55">
                  <c:v>190.04224573770699</c:v>
                </c:pt>
                <c:pt idx="56">
                  <c:v>195.934539466643</c:v>
                </c:pt>
                <c:pt idx="57">
                  <c:v>200.30623722382501</c:v>
                </c:pt>
                <c:pt idx="58">
                  <c:v>203.91763699513101</c:v>
                </c:pt>
                <c:pt idx="59">
                  <c:v>209.239702014123</c:v>
                </c:pt>
              </c:numCache>
            </c:numRef>
          </c:xVal>
          <c:yVal>
            <c:numRef>
              <c:f>models!$V$8:$V$67</c:f>
              <c:numCache>
                <c:formatCode>General</c:formatCode>
                <c:ptCount val="60"/>
                <c:pt idx="0">
                  <c:v>199.33155247363899</c:v>
                </c:pt>
                <c:pt idx="1">
                  <c:v>217.37967974818599</c:v>
                </c:pt>
                <c:pt idx="2">
                  <c:v>233.021393724695</c:v>
                </c:pt>
                <c:pt idx="3">
                  <c:v>247.05882482537601</c:v>
                </c:pt>
                <c:pt idx="4">
                  <c:v>261.89839736397101</c:v>
                </c:pt>
                <c:pt idx="5">
                  <c:v>274.33155660452701</c:v>
                </c:pt>
                <c:pt idx="6">
                  <c:v>285.56149818036101</c:v>
                </c:pt>
                <c:pt idx="7">
                  <c:v>298.39572263202302</c:v>
                </c:pt>
                <c:pt idx="8">
                  <c:v>309.62566971570902</c:v>
                </c:pt>
                <c:pt idx="9">
                  <c:v>319.65240464252298</c:v>
                </c:pt>
                <c:pt idx="10">
                  <c:v>330.48128376117802</c:v>
                </c:pt>
                <c:pt idx="11">
                  <c:v>336.89839598700797</c:v>
                </c:pt>
                <c:pt idx="12">
                  <c:v>342.513369528851</c:v>
                </c:pt>
                <c:pt idx="13">
                  <c:v>346.12299498376098</c:v>
                </c:pt>
                <c:pt idx="14">
                  <c:v>340.508021441918</c:v>
                </c:pt>
                <c:pt idx="15">
                  <c:v>333.68984125105601</c:v>
                </c:pt>
                <c:pt idx="16">
                  <c:v>325.26738093829198</c:v>
                </c:pt>
                <c:pt idx="17">
                  <c:v>316.44384990657102</c:v>
                </c:pt>
                <c:pt idx="18">
                  <c:v>305.61497354184201</c:v>
                </c:pt>
                <c:pt idx="19">
                  <c:v>294.78609717711402</c:v>
                </c:pt>
                <c:pt idx="20">
                  <c:v>284.75936225029898</c:v>
                </c:pt>
                <c:pt idx="21">
                  <c:v>274.732616307782</c:v>
                </c:pt>
                <c:pt idx="22">
                  <c:v>264.70588138096701</c:v>
                </c:pt>
                <c:pt idx="23">
                  <c:v>253.07486357832499</c:v>
                </c:pt>
                <c:pt idx="24">
                  <c:v>243.04812865151001</c:v>
                </c:pt>
                <c:pt idx="25">
                  <c:v>233.82353516260901</c:v>
                </c:pt>
                <c:pt idx="26">
                  <c:v>222.19251735996701</c:v>
                </c:pt>
                <c:pt idx="27">
                  <c:v>212.566842136406</c:v>
                </c:pt>
                <c:pt idx="28">
                  <c:v>203.743319366462</c:v>
                </c:pt>
                <c:pt idx="29">
                  <c:v>193.315513720691</c:v>
                </c:pt>
                <c:pt idx="30">
                  <c:v>182.88769705921601</c:v>
                </c:pt>
                <c:pt idx="31">
                  <c:v>171.657760991234</c:v>
                </c:pt>
                <c:pt idx="32">
                  <c:v>158.82354204742299</c:v>
                </c:pt>
                <c:pt idx="33">
                  <c:v>148.79678508920301</c:v>
                </c:pt>
                <c:pt idx="34">
                  <c:v>139.17113189704801</c:v>
                </c:pt>
                <c:pt idx="35">
                  <c:v>127.94117379766</c:v>
                </c:pt>
                <c:pt idx="36">
                  <c:v>117.112297432931</c:v>
                </c:pt>
                <c:pt idx="37">
                  <c:v>107.88770394402999</c:v>
                </c:pt>
                <c:pt idx="38">
                  <c:v>99.465251893043899</c:v>
                </c:pt>
                <c:pt idx="39">
                  <c:v>89.839576669483407</c:v>
                </c:pt>
                <c:pt idx="40">
                  <c:v>81.818184321750607</c:v>
                </c:pt>
                <c:pt idx="41">
                  <c:v>70.989307957022007</c:v>
                </c:pt>
                <c:pt idx="42">
                  <c:v>64.5721984851168</c:v>
                </c:pt>
                <c:pt idx="43">
                  <c:v>57.754007278552002</c:v>
                </c:pt>
                <c:pt idx="44">
                  <c:v>51.336897806646903</c:v>
                </c:pt>
                <c:pt idx="45">
                  <c:v>44.518728631487399</c:v>
                </c:pt>
                <c:pt idx="46">
                  <c:v>38.502678862836497</c:v>
                </c:pt>
                <c:pt idx="47">
                  <c:v>34.491993704672801</c:v>
                </c:pt>
                <c:pt idx="48">
                  <c:v>28.877003639276001</c:v>
                </c:pt>
                <c:pt idx="49">
                  <c:v>24.064177043198502</c:v>
                </c:pt>
                <c:pt idx="50">
                  <c:v>20.855611291543202</c:v>
                </c:pt>
                <c:pt idx="51">
                  <c:v>18.449209009207099</c:v>
                </c:pt>
                <c:pt idx="52">
                  <c:v>17.647067571293299</c:v>
                </c:pt>
                <c:pt idx="53">
                  <c:v>16.042784695465599</c:v>
                </c:pt>
                <c:pt idx="54">
                  <c:v>15.240643257551801</c:v>
                </c:pt>
                <c:pt idx="55">
                  <c:v>14.0374421163837</c:v>
                </c:pt>
                <c:pt idx="56">
                  <c:v>12.8342189438104</c:v>
                </c:pt>
                <c:pt idx="57">
                  <c:v>12.0320995373019</c:v>
                </c:pt>
                <c:pt idx="58">
                  <c:v>12.0320995373019</c:v>
                </c:pt>
                <c:pt idx="59">
                  <c:v>11.631017802642299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ED0B-4E03-A1F5-0EC8BF79E3C6}"/>
            </c:ext>
          </c:extLst>
        </c:ser>
        <c:ser>
          <c:idx val="6"/>
          <c:order val="6"/>
          <c:tx>
            <c:strRef>
              <c:f>models!$X$3</c:f>
              <c:strCache>
                <c:ptCount val="1"/>
                <c:pt idx="0">
                  <c:v>21/12/2021</c:v>
                </c:pt>
              </c:strCache>
            </c:strRef>
          </c:tx>
          <c:spPr>
            <a:ln w="2540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xVal>
            <c:numRef>
              <c:f>models!$Y$8:$Y$50</c:f>
              <c:numCache>
                <c:formatCode>General</c:formatCode>
                <c:ptCount val="43"/>
                <c:pt idx="0">
                  <c:v>105.6153852474053</c:v>
                </c:pt>
                <c:pt idx="1">
                  <c:v>107.2820532834504</c:v>
                </c:pt>
                <c:pt idx="2">
                  <c:v>109.46153629461</c:v>
                </c:pt>
                <c:pt idx="3">
                  <c:v>111.7692283314363</c:v>
                </c:pt>
                <c:pt idx="4">
                  <c:v>114.2051293939291</c:v>
                </c:pt>
                <c:pt idx="5">
                  <c:v>116.3846124050888</c:v>
                </c:pt>
                <c:pt idx="6">
                  <c:v>119.07692447639761</c:v>
                </c:pt>
                <c:pt idx="7">
                  <c:v>120.615383486776</c:v>
                </c:pt>
                <c:pt idx="8">
                  <c:v>122.4102535059704</c:v>
                </c:pt>
                <c:pt idx="9">
                  <c:v>124.5897435596473</c:v>
                </c:pt>
                <c:pt idx="10">
                  <c:v>126.38461357884171</c:v>
                </c:pt>
                <c:pt idx="11">
                  <c:v>128.5641036325186</c:v>
                </c:pt>
                <c:pt idx="12">
                  <c:v>130.61538466052889</c:v>
                </c:pt>
                <c:pt idx="13">
                  <c:v>132.79486767168859</c:v>
                </c:pt>
                <c:pt idx="14">
                  <c:v>135.61538172614669</c:v>
                </c:pt>
                <c:pt idx="15">
                  <c:v>138.3076937974555</c:v>
                </c:pt>
                <c:pt idx="16">
                  <c:v>141.51282084387901</c:v>
                </c:pt>
                <c:pt idx="17">
                  <c:v>143.9487148638546</c:v>
                </c:pt>
                <c:pt idx="18">
                  <c:v>146.51281790949679</c:v>
                </c:pt>
                <c:pt idx="19">
                  <c:v>148.4358969543577</c:v>
                </c:pt>
                <c:pt idx="20">
                  <c:v>150.35896895670152</c:v>
                </c:pt>
                <c:pt idx="21">
                  <c:v>151.8974350095971</c:v>
                </c:pt>
                <c:pt idx="22">
                  <c:v>153.82050701194089</c:v>
                </c:pt>
                <c:pt idx="23">
                  <c:v>155.9999970656178</c:v>
                </c:pt>
                <c:pt idx="24">
                  <c:v>158.4358910855934</c:v>
                </c:pt>
                <c:pt idx="25">
                  <c:v>160.35897717297161</c:v>
                </c:pt>
                <c:pt idx="26">
                  <c:v>162.41025115846469</c:v>
                </c:pt>
                <c:pt idx="27">
                  <c:v>165.23076521292279</c:v>
                </c:pt>
                <c:pt idx="28">
                  <c:v>168.1794812505303</c:v>
                </c:pt>
                <c:pt idx="29">
                  <c:v>170.87179332183911</c:v>
                </c:pt>
                <c:pt idx="30">
                  <c:v>173.69230737629729</c:v>
                </c:pt>
                <c:pt idx="31">
                  <c:v>175.7435813617904</c:v>
                </c:pt>
                <c:pt idx="32">
                  <c:v>178.82051346758161</c:v>
                </c:pt>
                <c:pt idx="33">
                  <c:v>181.7692295051892</c:v>
                </c:pt>
                <c:pt idx="34">
                  <c:v>184.71794554279671</c:v>
                </c:pt>
                <c:pt idx="35">
                  <c:v>187.1538395627723</c:v>
                </c:pt>
                <c:pt idx="36">
                  <c:v>190.99999765249419</c:v>
                </c:pt>
                <c:pt idx="37">
                  <c:v>193.692295638768</c:v>
                </c:pt>
                <c:pt idx="38">
                  <c:v>196.89742972770898</c:v>
                </c:pt>
                <c:pt idx="39">
                  <c:v>198.948717798236</c:v>
                </c:pt>
                <c:pt idx="40">
                  <c:v>202.410255853476</c:v>
                </c:pt>
                <c:pt idx="41">
                  <c:v>204.846149873451</c:v>
                </c:pt>
                <c:pt idx="42">
                  <c:v>207.66666392790898</c:v>
                </c:pt>
              </c:numCache>
            </c:numRef>
          </c:xVal>
          <c:yVal>
            <c:numRef>
              <c:f>models!$Z$8:$Z$50</c:f>
              <c:numCache>
                <c:formatCode>General</c:formatCode>
                <c:ptCount val="43"/>
                <c:pt idx="0">
                  <c:v>215.70010682532899</c:v>
                </c:pt>
                <c:pt idx="1">
                  <c:v>212.16412547629099</c:v>
                </c:pt>
                <c:pt idx="2">
                  <c:v>219.236282416367</c:v>
                </c:pt>
                <c:pt idx="3">
                  <c:v>233.38040205452</c:v>
                </c:pt>
                <c:pt idx="4">
                  <c:v>254.59687287474901</c:v>
                </c:pt>
                <c:pt idx="5">
                  <c:v>300.56579586424499</c:v>
                </c:pt>
                <c:pt idx="6">
                  <c:v>350.07070020278002</c:v>
                </c:pt>
                <c:pt idx="7">
                  <c:v>392.50344760123897</c:v>
                </c:pt>
                <c:pt idx="8">
                  <c:v>445.54452753081199</c:v>
                </c:pt>
                <c:pt idx="9">
                  <c:v>505.65776440046102</c:v>
                </c:pt>
                <c:pt idx="10">
                  <c:v>565.77080702810997</c:v>
                </c:pt>
                <c:pt idx="11">
                  <c:v>615.27590560864405</c:v>
                </c:pt>
                <c:pt idx="12">
                  <c:v>661.24463435614098</c:v>
                </c:pt>
                <c:pt idx="13">
                  <c:v>707.21355734563804</c:v>
                </c:pt>
                <c:pt idx="14">
                  <c:v>742.57434204601896</c:v>
                </c:pt>
                <c:pt idx="15">
                  <c:v>753.18248033513396</c:v>
                </c:pt>
                <c:pt idx="16">
                  <c:v>746.110323395058</c:v>
                </c:pt>
                <c:pt idx="17">
                  <c:v>714.28571428571399</c:v>
                </c:pt>
                <c:pt idx="18">
                  <c:v>664.78080994717902</c:v>
                </c:pt>
                <c:pt idx="19">
                  <c:v>629.42002524679799</c:v>
                </c:pt>
                <c:pt idx="20">
                  <c:v>590.52325919737802</c:v>
                </c:pt>
                <c:pt idx="21">
                  <c:v>544.55453044987996</c:v>
                </c:pt>
                <c:pt idx="22">
                  <c:v>505.65776440046102</c:v>
                </c:pt>
                <c:pt idx="23">
                  <c:v>459.68884141096402</c:v>
                </c:pt>
                <c:pt idx="24">
                  <c:v>392.50344760123897</c:v>
                </c:pt>
                <c:pt idx="25">
                  <c:v>350.07070020278002</c:v>
                </c:pt>
                <c:pt idx="26">
                  <c:v>286.42148198409302</c:v>
                </c:pt>
                <c:pt idx="27">
                  <c:v>236.91657764555799</c:v>
                </c:pt>
                <c:pt idx="28">
                  <c:v>194.48383024709901</c:v>
                </c:pt>
                <c:pt idx="29">
                  <c:v>155.58706419767901</c:v>
                </c:pt>
                <c:pt idx="30">
                  <c:v>127.29843643737399</c:v>
                </c:pt>
                <c:pt idx="31">
                  <c:v>109.618141208183</c:v>
                </c:pt>
                <c:pt idx="32">
                  <c:v>91.937845978992499</c:v>
                </c:pt>
                <c:pt idx="33">
                  <c:v>74.257356507802299</c:v>
                </c:pt>
                <c:pt idx="34">
                  <c:v>60.113236869648702</c:v>
                </c:pt>
                <c:pt idx="35">
                  <c:v>49.504904338535098</c:v>
                </c:pt>
                <c:pt idx="36">
                  <c:v>45.968922989496399</c:v>
                </c:pt>
                <c:pt idx="37">
                  <c:v>45.968922989496399</c:v>
                </c:pt>
                <c:pt idx="38">
                  <c:v>38.896766049420201</c:v>
                </c:pt>
                <c:pt idx="39">
                  <c:v>31.824609109343701</c:v>
                </c:pt>
                <c:pt idx="40">
                  <c:v>24.752452169267499</c:v>
                </c:pt>
                <c:pt idx="41">
                  <c:v>24.752452169267499</c:v>
                </c:pt>
                <c:pt idx="42">
                  <c:v>17.680295229191302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ED0B-4E03-A1F5-0EC8BF79E3C6}"/>
            </c:ext>
          </c:extLst>
        </c:ser>
        <c:ser>
          <c:idx val="7"/>
          <c:order val="7"/>
          <c:tx>
            <c:strRef>
              <c:f>models!$X$3</c:f>
              <c:strCache>
                <c:ptCount val="1"/>
                <c:pt idx="0">
                  <c:v>21/12/2021</c:v>
                </c:pt>
              </c:strCache>
            </c:strRef>
          </c:tx>
          <c:spPr>
            <a:ln w="25400" cap="rnd">
              <a:solidFill>
                <a:srgbClr val="92D05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models!$AC$8:$AC$75</c:f>
              <c:numCache>
                <c:formatCode>General</c:formatCode>
                <c:ptCount val="68"/>
                <c:pt idx="0">
                  <c:v>105.3589742385894</c:v>
                </c:pt>
                <c:pt idx="1">
                  <c:v>107.5384642922663</c:v>
                </c:pt>
                <c:pt idx="2">
                  <c:v>109.84615632909259</c:v>
                </c:pt>
                <c:pt idx="3">
                  <c:v>112.6666633410335</c:v>
                </c:pt>
                <c:pt idx="4">
                  <c:v>114.5897423858944</c:v>
                </c:pt>
                <c:pt idx="5">
                  <c:v>116.25641042193951</c:v>
                </c:pt>
                <c:pt idx="6">
                  <c:v>117.6666674491685</c:v>
                </c:pt>
                <c:pt idx="7">
                  <c:v>119.205126459547</c:v>
                </c:pt>
                <c:pt idx="8">
                  <c:v>120.7435925124426</c:v>
                </c:pt>
                <c:pt idx="9">
                  <c:v>121.89743853085569</c:v>
                </c:pt>
                <c:pt idx="10">
                  <c:v>122.6666645147864</c:v>
                </c:pt>
                <c:pt idx="11">
                  <c:v>123.8205105331995</c:v>
                </c:pt>
                <c:pt idx="12">
                  <c:v>124.7179455427967</c:v>
                </c:pt>
                <c:pt idx="13">
                  <c:v>125.6153805523939</c:v>
                </c:pt>
                <c:pt idx="14">
                  <c:v>126.76922657080701</c:v>
                </c:pt>
                <c:pt idx="15">
                  <c:v>127.66666862292141</c:v>
                </c:pt>
                <c:pt idx="16">
                  <c:v>128.94871662448389</c:v>
                </c:pt>
                <c:pt idx="17">
                  <c:v>129.46153864211578</c:v>
                </c:pt>
                <c:pt idx="18">
                  <c:v>130.23076462604641</c:v>
                </c:pt>
                <c:pt idx="19">
                  <c:v>131.2564086613101</c:v>
                </c:pt>
                <c:pt idx="20">
                  <c:v>132.15384367090741</c:v>
                </c:pt>
                <c:pt idx="21">
                  <c:v>133.4358987149871</c:v>
                </c:pt>
                <c:pt idx="22">
                  <c:v>134.71794671654959</c:v>
                </c:pt>
                <c:pt idx="23">
                  <c:v>135.8717927349627</c:v>
                </c:pt>
                <c:pt idx="24">
                  <c:v>137.0256387533758</c:v>
                </c:pt>
                <c:pt idx="25">
                  <c:v>137.6666627541571</c:v>
                </c:pt>
                <c:pt idx="26">
                  <c:v>139.0769197813861</c:v>
                </c:pt>
                <c:pt idx="27">
                  <c:v>140.35897482546579</c:v>
                </c:pt>
                <c:pt idx="28">
                  <c:v>141.64102282702831</c:v>
                </c:pt>
                <c:pt idx="29">
                  <c:v>143.43589284622271</c:v>
                </c:pt>
                <c:pt idx="30">
                  <c:v>144.71794789030241</c:v>
                </c:pt>
                <c:pt idx="31">
                  <c:v>145.9999958918649</c:v>
                </c:pt>
                <c:pt idx="32">
                  <c:v>147.02563992712871</c:v>
                </c:pt>
                <c:pt idx="33">
                  <c:v>148.4358969543577</c:v>
                </c:pt>
                <c:pt idx="34">
                  <c:v>149.8461469390696</c:v>
                </c:pt>
                <c:pt idx="35">
                  <c:v>151.12820902566651</c:v>
                </c:pt>
                <c:pt idx="36">
                  <c:v>152.15383897589589</c:v>
                </c:pt>
                <c:pt idx="37">
                  <c:v>153.307684994309</c:v>
                </c:pt>
                <c:pt idx="38">
                  <c:v>154.2051270464234</c:v>
                </c:pt>
                <c:pt idx="39">
                  <c:v>155.3589730648365</c:v>
                </c:pt>
                <c:pt idx="40">
                  <c:v>156.12819904876721</c:v>
                </c:pt>
                <c:pt idx="41">
                  <c:v>157.15384308403088</c:v>
                </c:pt>
                <c:pt idx="42">
                  <c:v>158.56409306874281</c:v>
                </c:pt>
                <c:pt idx="43">
                  <c:v>159.5897371040065</c:v>
                </c:pt>
                <c:pt idx="44">
                  <c:v>160.74358312241969</c:v>
                </c:pt>
                <c:pt idx="45">
                  <c:v>162.28204917531531</c:v>
                </c:pt>
                <c:pt idx="46">
                  <c:v>163.82051522821098</c:v>
                </c:pt>
                <c:pt idx="47">
                  <c:v>165.10256322977349</c:v>
                </c:pt>
                <c:pt idx="48">
                  <c:v>166.2564092481866</c:v>
                </c:pt>
                <c:pt idx="49">
                  <c:v>167.28205328345041</c:v>
                </c:pt>
                <c:pt idx="50">
                  <c:v>169.0769233026447</c:v>
                </c:pt>
                <c:pt idx="51">
                  <c:v>170.4871732873566</c:v>
                </c:pt>
                <c:pt idx="52">
                  <c:v>171.89743735710289</c:v>
                </c:pt>
                <c:pt idx="53">
                  <c:v>173.43588932496408</c:v>
                </c:pt>
                <c:pt idx="54">
                  <c:v>174.8461533947104</c:v>
                </c:pt>
                <c:pt idx="55">
                  <c:v>177.15384543153669</c:v>
                </c:pt>
                <c:pt idx="56">
                  <c:v>179.71794143466161</c:v>
                </c:pt>
                <c:pt idx="57">
                  <c:v>182.41025350597039</c:v>
                </c:pt>
                <c:pt idx="58">
                  <c:v>185.3589695435779</c:v>
                </c:pt>
                <c:pt idx="59">
                  <c:v>187.53845959725481</c:v>
                </c:pt>
                <c:pt idx="60">
                  <c:v>189.97435361723052</c:v>
                </c:pt>
                <c:pt idx="61">
                  <c:v>193.17948770617102</c:v>
                </c:pt>
                <c:pt idx="62">
                  <c:v>195.99998767559401</c:v>
                </c:pt>
                <c:pt idx="63">
                  <c:v>198.435895780604</c:v>
                </c:pt>
                <c:pt idx="64">
                  <c:v>201.38461181821199</c:v>
                </c:pt>
                <c:pt idx="65">
                  <c:v>204.461529838969</c:v>
                </c:pt>
                <c:pt idx="66">
                  <c:v>206.89742385894399</c:v>
                </c:pt>
                <c:pt idx="67">
                  <c:v>209.589735930253</c:v>
                </c:pt>
              </c:numCache>
            </c:numRef>
          </c:xVal>
          <c:yVal>
            <c:numRef>
              <c:f>models!$AD$8:$AD$75</c:f>
              <c:numCache>
                <c:formatCode>General</c:formatCode>
                <c:ptCount val="68"/>
                <c:pt idx="0">
                  <c:v>304.10177721328398</c:v>
                </c:pt>
                <c:pt idx="1">
                  <c:v>314.71010974439798</c:v>
                </c:pt>
                <c:pt idx="2">
                  <c:v>332.390404973589</c:v>
                </c:pt>
                <c:pt idx="3">
                  <c:v>385.43148490316202</c:v>
                </c:pt>
                <c:pt idx="4">
                  <c:v>449.08070312184998</c:v>
                </c:pt>
                <c:pt idx="5">
                  <c:v>516.265902689575</c:v>
                </c:pt>
                <c:pt idx="6">
                  <c:v>611.73973001760703</c:v>
                </c:pt>
                <c:pt idx="7">
                  <c:v>703.67757599659899</c:v>
                </c:pt>
                <c:pt idx="8">
                  <c:v>806.22356026470698</c:v>
                </c:pt>
                <c:pt idx="9">
                  <c:v>901.69738759273798</c:v>
                </c:pt>
                <c:pt idx="10">
                  <c:v>1011.31533455892</c:v>
                </c:pt>
                <c:pt idx="11">
                  <c:v>1110.3253374779899</c:v>
                </c:pt>
                <c:pt idx="12">
                  <c:v>1212.87132174609</c:v>
                </c:pt>
                <c:pt idx="13">
                  <c:v>1315.4173060142</c:v>
                </c:pt>
                <c:pt idx="14">
                  <c:v>1435.6435855115001</c:v>
                </c:pt>
                <c:pt idx="15">
                  <c:v>1545.26162959868</c:v>
                </c:pt>
                <c:pt idx="16">
                  <c:v>1647.80761386679</c:v>
                </c:pt>
                <c:pt idx="17">
                  <c:v>1729.1372244356701</c:v>
                </c:pt>
                <c:pt idx="18">
                  <c:v>1817.53889482362</c:v>
                </c:pt>
                <c:pt idx="19">
                  <c:v>1920.08487909173</c:v>
                </c:pt>
                <c:pt idx="20">
                  <c:v>2026.16684470888</c:v>
                </c:pt>
                <c:pt idx="21">
                  <c:v>2128.7128289769898</c:v>
                </c:pt>
                <c:pt idx="22">
                  <c:v>2227.72273477505</c:v>
                </c:pt>
                <c:pt idx="23">
                  <c:v>2305.5162668738999</c:v>
                </c:pt>
                <c:pt idx="24">
                  <c:v>2365.62940662254</c:v>
                </c:pt>
                <c:pt idx="25">
                  <c:v>2422.2064679011601</c:v>
                </c:pt>
                <c:pt idx="26">
                  <c:v>2485.8556861198399</c:v>
                </c:pt>
                <c:pt idx="27">
                  <c:v>2514.14426531965</c:v>
                </c:pt>
                <c:pt idx="28">
                  <c:v>2492.9278430599202</c:v>
                </c:pt>
                <c:pt idx="29">
                  <c:v>2429.2786248412299</c:v>
                </c:pt>
                <c:pt idx="30">
                  <c:v>2376.2375934721599</c:v>
                </c:pt>
                <c:pt idx="31">
                  <c:v>2316.1244537235102</c:v>
                </c:pt>
                <c:pt idx="32">
                  <c:v>2252.4752355048199</c:v>
                </c:pt>
                <c:pt idx="33">
                  <c:v>2160.53743808633</c:v>
                </c:pt>
                <c:pt idx="34">
                  <c:v>2089.8160629275699</c:v>
                </c:pt>
                <c:pt idx="35">
                  <c:v>2019.0947848897999</c:v>
                </c:pt>
                <c:pt idx="36">
                  <c:v>1948.3734097310401</c:v>
                </c:pt>
                <c:pt idx="37">
                  <c:v>1842.2913469928901</c:v>
                </c:pt>
                <c:pt idx="38">
                  <c:v>1775.1060503041699</c:v>
                </c:pt>
                <c:pt idx="39">
                  <c:v>1711.4568320854801</c:v>
                </c:pt>
                <c:pt idx="40">
                  <c:v>1640.73545692672</c:v>
                </c:pt>
                <c:pt idx="41">
                  <c:v>1552.33378653876</c:v>
                </c:pt>
                <c:pt idx="42">
                  <c:v>1456.85995921073</c:v>
                </c:pt>
                <c:pt idx="43">
                  <c:v>1379.0664271118901</c:v>
                </c:pt>
                <c:pt idx="44">
                  <c:v>1255.3040691445501</c:v>
                </c:pt>
                <c:pt idx="45">
                  <c:v>1156.2942604674799</c:v>
                </c:pt>
                <c:pt idx="46">
                  <c:v>1064.3564144884899</c:v>
                </c:pt>
                <c:pt idx="47">
                  <c:v>983.02690104061605</c:v>
                </c:pt>
                <c:pt idx="48">
                  <c:v>908.76935029081505</c:v>
                </c:pt>
                <c:pt idx="49">
                  <c:v>841.58415072308901</c:v>
                </c:pt>
                <c:pt idx="50">
                  <c:v>739.03816645498102</c:v>
                </c:pt>
                <c:pt idx="51">
                  <c:v>640.02835777791199</c:v>
                </c:pt>
                <c:pt idx="52">
                  <c:v>562.23482567907195</c:v>
                </c:pt>
                <c:pt idx="53">
                  <c:v>484.44129358023201</c:v>
                </c:pt>
                <c:pt idx="54">
                  <c:v>420.79207536154399</c:v>
                </c:pt>
                <c:pt idx="55">
                  <c:v>346.53471885374199</c:v>
                </c:pt>
                <c:pt idx="56">
                  <c:v>279.34932504401701</c:v>
                </c:pt>
                <c:pt idx="57">
                  <c:v>212.16412547629099</c:v>
                </c:pt>
                <c:pt idx="58">
                  <c:v>155.58706419767901</c:v>
                </c:pt>
                <c:pt idx="59">
                  <c:v>130.83461202841201</c:v>
                </c:pt>
                <c:pt idx="60">
                  <c:v>106.081965617146</c:v>
                </c:pt>
                <c:pt idx="61">
                  <c:v>81.329513447878796</c:v>
                </c:pt>
                <c:pt idx="62">
                  <c:v>63.649218218687402</c:v>
                </c:pt>
                <c:pt idx="63">
                  <c:v>45.968922989496399</c:v>
                </c:pt>
                <c:pt idx="64">
                  <c:v>49.504904338535098</c:v>
                </c:pt>
                <c:pt idx="65">
                  <c:v>42.432747398458503</c:v>
                </c:pt>
                <c:pt idx="66">
                  <c:v>38.896766049420201</c:v>
                </c:pt>
                <c:pt idx="67">
                  <c:v>42.432747398458503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ED0B-4E03-A1F5-0EC8BF79E3C6}"/>
            </c:ext>
          </c:extLst>
        </c:ser>
        <c:ser>
          <c:idx val="8"/>
          <c:order val="8"/>
          <c:tx>
            <c:strRef>
              <c:f>models!$AF$3</c:f>
              <c:strCache>
                <c:ptCount val="1"/>
                <c:pt idx="0">
                  <c:v>20/01/2021</c:v>
                </c:pt>
              </c:strCache>
            </c:strRef>
          </c:tx>
          <c:spPr>
            <a:ln w="2540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models!$AG$8:$AG$40</c:f>
              <c:numCache>
                <c:formatCode>General</c:formatCode>
                <c:ptCount val="33"/>
                <c:pt idx="0">
                  <c:v>130.27272901601239</c:v>
                </c:pt>
                <c:pt idx="1">
                  <c:v>131.90909272501301</c:v>
                </c:pt>
                <c:pt idx="2">
                  <c:v>135.72727138349029</c:v>
                </c:pt>
                <c:pt idx="3">
                  <c:v>138.81818505052308</c:v>
                </c:pt>
                <c:pt idx="4">
                  <c:v>142.0909124685241</c:v>
                </c:pt>
                <c:pt idx="5">
                  <c:v>145.36363988652519</c:v>
                </c:pt>
                <c:pt idx="6">
                  <c:v>149.18181854500261</c:v>
                </c:pt>
                <c:pt idx="7">
                  <c:v>151.72727098398749</c:v>
                </c:pt>
                <c:pt idx="8">
                  <c:v>154.63636091248048</c:v>
                </c:pt>
                <c:pt idx="9">
                  <c:v>157.3636370900052</c:v>
                </c:pt>
                <c:pt idx="10">
                  <c:v>161.54545323799061</c:v>
                </c:pt>
                <c:pt idx="11">
                  <c:v>165.1818181454997</c:v>
                </c:pt>
                <c:pt idx="12">
                  <c:v>168.2727318125325</c:v>
                </c:pt>
                <c:pt idx="13">
                  <c:v>171.3636354919937</c:v>
                </c:pt>
                <c:pt idx="14">
                  <c:v>175.3636378890109</c:v>
                </c:pt>
                <c:pt idx="15">
                  <c:v>178.4545515560437</c:v>
                </c:pt>
                <c:pt idx="16">
                  <c:v>182.09090647598128</c:v>
                </c:pt>
                <c:pt idx="17">
                  <c:v>185.9090951220301</c:v>
                </c:pt>
                <c:pt idx="18">
                  <c:v>189.72728376807902</c:v>
                </c:pt>
                <c:pt idx="19">
                  <c:v>193.36363868801601</c:v>
                </c:pt>
                <c:pt idx="20">
                  <c:v>196.81817985698601</c:v>
                </c:pt>
                <c:pt idx="21">
                  <c:v>199.72727977304999</c:v>
                </c:pt>
                <c:pt idx="22">
                  <c:v>202.81819344008301</c:v>
                </c:pt>
                <c:pt idx="23">
                  <c:v>205.72727338100401</c:v>
                </c:pt>
                <c:pt idx="24">
                  <c:v>209.363648276085</c:v>
                </c:pt>
                <c:pt idx="25">
                  <c:v>211.90910071507</c:v>
                </c:pt>
                <c:pt idx="26">
                  <c:v>214.45455315405502</c:v>
                </c:pt>
                <c:pt idx="27">
                  <c:v>217.90909432302399</c:v>
                </c:pt>
                <c:pt idx="28">
                  <c:v>221.181821741025</c:v>
                </c:pt>
                <c:pt idx="29">
                  <c:v>224.63636290999401</c:v>
                </c:pt>
                <c:pt idx="30">
                  <c:v>229.00001278409101</c:v>
                </c:pt>
                <c:pt idx="31">
                  <c:v>232.81818145499699</c:v>
                </c:pt>
                <c:pt idx="32">
                  <c:v>238.454547561015</c:v>
                </c:pt>
              </c:numCache>
            </c:numRef>
          </c:xVal>
          <c:yVal>
            <c:numRef>
              <c:f>models!$AH$8:$AH$40</c:f>
              <c:numCache>
                <c:formatCode>General</c:formatCode>
                <c:ptCount val="33"/>
                <c:pt idx="0">
                  <c:v>109.983081334838</c:v>
                </c:pt>
                <c:pt idx="1">
                  <c:v>116.751290974783</c:v>
                </c:pt>
                <c:pt idx="2">
                  <c:v>121.827494678207</c:v>
                </c:pt>
                <c:pt idx="3">
                  <c:v>126.903605434699</c:v>
                </c:pt>
                <c:pt idx="4">
                  <c:v>137.05591989461601</c:v>
                </c:pt>
                <c:pt idx="5">
                  <c:v>152.284345111026</c:v>
                </c:pt>
                <c:pt idx="6">
                  <c:v>169.20477626395601</c:v>
                </c:pt>
                <c:pt idx="7">
                  <c:v>191.20141112031001</c:v>
                </c:pt>
                <c:pt idx="8">
                  <c:v>208.12184227323999</c:v>
                </c:pt>
                <c:pt idx="9">
                  <c:v>218.27415673315599</c:v>
                </c:pt>
                <c:pt idx="10">
                  <c:v>233.50258194956601</c:v>
                </c:pt>
                <c:pt idx="11">
                  <c:v>248.731007165976</c:v>
                </c:pt>
                <c:pt idx="12">
                  <c:v>257.19122274244103</c:v>
                </c:pt>
                <c:pt idx="13">
                  <c:v>270.72764202232997</c:v>
                </c:pt>
                <c:pt idx="14">
                  <c:v>277.49575871534302</c:v>
                </c:pt>
                <c:pt idx="15">
                  <c:v>279.18785759879501</c:v>
                </c:pt>
                <c:pt idx="16">
                  <c:v>272.41964795885002</c:v>
                </c:pt>
                <c:pt idx="17">
                  <c:v>258.88332162589199</c:v>
                </c:pt>
                <c:pt idx="18">
                  <c:v>248.731007165976</c:v>
                </c:pt>
                <c:pt idx="19">
                  <c:v>225.042366373101</c:v>
                </c:pt>
                <c:pt idx="20">
                  <c:v>206.42983633671901</c:v>
                </c:pt>
                <c:pt idx="21">
                  <c:v>186.12520741688601</c:v>
                </c:pt>
                <c:pt idx="22">
                  <c:v>162.43656662401099</c:v>
                </c:pt>
                <c:pt idx="23">
                  <c:v>148.900240291053</c:v>
                </c:pt>
                <c:pt idx="24">
                  <c:v>128.59561137122</c:v>
                </c:pt>
                <c:pt idx="25">
                  <c:v>115.059285038262</c:v>
                </c:pt>
                <c:pt idx="26">
                  <c:v>103.21496464182501</c:v>
                </c:pt>
                <c:pt idx="27">
                  <c:v>84.602434605443605</c:v>
                </c:pt>
                <c:pt idx="28">
                  <c:v>76.142219028978701</c:v>
                </c:pt>
                <c:pt idx="29">
                  <c:v>60.913793812569203</c:v>
                </c:pt>
                <c:pt idx="30">
                  <c:v>52.453485289172903</c:v>
                </c:pt>
                <c:pt idx="31">
                  <c:v>43.9932697127078</c:v>
                </c:pt>
                <c:pt idx="32">
                  <c:v>35.533054136242903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ED0B-4E03-A1F5-0EC8BF79E3C6}"/>
            </c:ext>
          </c:extLst>
        </c:ser>
        <c:ser>
          <c:idx val="9"/>
          <c:order val="9"/>
          <c:tx>
            <c:strRef>
              <c:f>models!$AF$3</c:f>
              <c:strCache>
                <c:ptCount val="1"/>
                <c:pt idx="0">
                  <c:v>20/01/2021</c:v>
                </c:pt>
              </c:strCache>
            </c:strRef>
          </c:tx>
          <c:spPr>
            <a:ln w="25400" cap="rnd">
              <a:solidFill>
                <a:srgbClr val="00B0F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models!$AK$8:$AK$58</c:f>
              <c:numCache>
                <c:formatCode>General</c:formatCode>
                <c:ptCount val="51"/>
                <c:pt idx="0">
                  <c:v>129.54545403699629</c:v>
                </c:pt>
                <c:pt idx="1">
                  <c:v>132.272730214521</c:v>
                </c:pt>
                <c:pt idx="2">
                  <c:v>135.3636338939823</c:v>
                </c:pt>
                <c:pt idx="3">
                  <c:v>139.18182254003119</c:v>
                </c:pt>
                <c:pt idx="4">
                  <c:v>141.1818137509683</c:v>
                </c:pt>
                <c:pt idx="5">
                  <c:v>142.81817745996881</c:v>
                </c:pt>
                <c:pt idx="6">
                  <c:v>144.63636490750909</c:v>
                </c:pt>
                <c:pt idx="7">
                  <c:v>146.09090487796979</c:v>
                </c:pt>
                <c:pt idx="8">
                  <c:v>147.36364108503369</c:v>
                </c:pt>
                <c:pt idx="9">
                  <c:v>148.6363673045262</c:v>
                </c:pt>
                <c:pt idx="10">
                  <c:v>149.36363229597089</c:v>
                </c:pt>
                <c:pt idx="11">
                  <c:v>150.09090727498699</c:v>
                </c:pt>
                <c:pt idx="12">
                  <c:v>150.81818225400309</c:v>
                </c:pt>
                <c:pt idx="13">
                  <c:v>151.54545723301919</c:v>
                </c:pt>
                <c:pt idx="14">
                  <c:v>152.0909084734956</c:v>
                </c:pt>
                <c:pt idx="15">
                  <c:v>153.54545843152781</c:v>
                </c:pt>
                <c:pt idx="16">
                  <c:v>154.0909096720041</c:v>
                </c:pt>
                <c:pt idx="17">
                  <c:v>154.63636091248048</c:v>
                </c:pt>
                <c:pt idx="18">
                  <c:v>155.54545963003631</c:v>
                </c:pt>
                <c:pt idx="19">
                  <c:v>156.27272462148102</c:v>
                </c:pt>
                <c:pt idx="20">
                  <c:v>156.81818584952879</c:v>
                </c:pt>
                <c:pt idx="21">
                  <c:v>157.3636370900052</c:v>
                </c:pt>
                <c:pt idx="22">
                  <c:v>158.6363633094976</c:v>
                </c:pt>
                <c:pt idx="23">
                  <c:v>171.3636354919937</c:v>
                </c:pt>
                <c:pt idx="24">
                  <c:v>173.1818129519626</c:v>
                </c:pt>
                <c:pt idx="25">
                  <c:v>175.0000103870743</c:v>
                </c:pt>
                <c:pt idx="26">
                  <c:v>176.27272661899531</c:v>
                </c:pt>
                <c:pt idx="27">
                  <c:v>177.90909032799578</c:v>
                </c:pt>
                <c:pt idx="28">
                  <c:v>179.36364028602799</c:v>
                </c:pt>
                <c:pt idx="29">
                  <c:v>181.00000399502861</c:v>
                </c:pt>
                <c:pt idx="30">
                  <c:v>182.99999520596572</c:v>
                </c:pt>
                <c:pt idx="31">
                  <c:v>185.18182014301399</c:v>
                </c:pt>
                <c:pt idx="32">
                  <c:v>186.6363701010462</c:v>
                </c:pt>
                <c:pt idx="33">
                  <c:v>188.81819503809459</c:v>
                </c:pt>
                <c:pt idx="34">
                  <c:v>190.2727250209839</c:v>
                </c:pt>
                <c:pt idx="35">
                  <c:v>191.90908872998401</c:v>
                </c:pt>
                <c:pt idx="36">
                  <c:v>193.90909991606401</c:v>
                </c:pt>
                <c:pt idx="37">
                  <c:v>195.545463625065</c:v>
                </c:pt>
                <c:pt idx="38">
                  <c:v>197.36364108503301</c:v>
                </c:pt>
                <c:pt idx="39">
                  <c:v>200.27274100109798</c:v>
                </c:pt>
                <c:pt idx="40">
                  <c:v>202.63635971397099</c:v>
                </c:pt>
                <c:pt idx="41">
                  <c:v>205.18183212809902</c:v>
                </c:pt>
                <c:pt idx="42">
                  <c:v>207.363637090005</c:v>
                </c:pt>
                <c:pt idx="43">
                  <c:v>211.000011985085</c:v>
                </c:pt>
                <c:pt idx="44">
                  <c:v>215.18182813307101</c:v>
                </c:pt>
                <c:pt idx="45">
                  <c:v>219.18183053008801</c:v>
                </c:pt>
                <c:pt idx="46">
                  <c:v>222.45455794808899</c:v>
                </c:pt>
                <c:pt idx="47">
                  <c:v>226.27272661899499</c:v>
                </c:pt>
                <c:pt idx="48">
                  <c:v>230.81819024405999</c:v>
                </c:pt>
                <c:pt idx="49">
                  <c:v>236.45455635007701</c:v>
                </c:pt>
                <c:pt idx="50">
                  <c:v>238.81819503809399</c:v>
                </c:pt>
              </c:numCache>
            </c:numRef>
          </c:xVal>
          <c:yVal>
            <c:numRef>
              <c:f>models!$AL$8:$AL$58</c:f>
              <c:numCache>
                <c:formatCode>General</c:formatCode>
                <c:ptCount val="51"/>
                <c:pt idx="0">
                  <c:v>162.43656662401099</c:v>
                </c:pt>
                <c:pt idx="1">
                  <c:v>174.28088702044801</c:v>
                </c:pt>
                <c:pt idx="2">
                  <c:v>191.20141112031001</c:v>
                </c:pt>
                <c:pt idx="3">
                  <c:v>216.582057849705</c:v>
                </c:pt>
                <c:pt idx="4">
                  <c:v>252.115111985948</c:v>
                </c:pt>
                <c:pt idx="5">
                  <c:v>302.87649839166897</c:v>
                </c:pt>
                <c:pt idx="6">
                  <c:v>365.48229814075899</c:v>
                </c:pt>
                <c:pt idx="7">
                  <c:v>429.78010382636899</c:v>
                </c:pt>
                <c:pt idx="8">
                  <c:v>494.07790951197899</c:v>
                </c:pt>
                <c:pt idx="9">
                  <c:v>549.91540667419304</c:v>
                </c:pt>
                <c:pt idx="10">
                  <c:v>607.44500271985896</c:v>
                </c:pt>
                <c:pt idx="11">
                  <c:v>663.28259282900399</c:v>
                </c:pt>
                <c:pt idx="12">
                  <c:v>730.96450333458699</c:v>
                </c:pt>
                <c:pt idx="13">
                  <c:v>786.80204697026704</c:v>
                </c:pt>
                <c:pt idx="14">
                  <c:v>859.56006823234202</c:v>
                </c:pt>
                <c:pt idx="15">
                  <c:v>923.85787391795202</c:v>
                </c:pt>
                <c:pt idx="16">
                  <c:v>981.38751643708304</c:v>
                </c:pt>
                <c:pt idx="17">
                  <c:v>1057.52964251913</c:v>
                </c:pt>
                <c:pt idx="18">
                  <c:v>1116.75129097478</c:v>
                </c:pt>
                <c:pt idx="19">
                  <c:v>1191.2013646468399</c:v>
                </c:pt>
                <c:pt idx="20">
                  <c:v>1235.1945878860799</c:v>
                </c:pt>
                <c:pt idx="21">
                  <c:v>1294.4162479601</c:v>
                </c:pt>
                <c:pt idx="22">
                  <c:v>1363.7901876389401</c:v>
                </c:pt>
                <c:pt idx="23">
                  <c:v>1372.2504264521299</c:v>
                </c:pt>
                <c:pt idx="24">
                  <c:v>1294.4162479601</c:v>
                </c:pt>
                <c:pt idx="25">
                  <c:v>1219.96616266967</c:v>
                </c:pt>
                <c:pt idx="26">
                  <c:v>1157.3604093940501</c:v>
                </c:pt>
                <c:pt idx="27">
                  <c:v>1084.60238813197</c:v>
                </c:pt>
                <c:pt idx="28">
                  <c:v>1025.38073967632</c:v>
                </c:pt>
                <c:pt idx="29">
                  <c:v>961.08293399071601</c:v>
                </c:pt>
                <c:pt idx="30">
                  <c:v>910.32150111152896</c:v>
                </c:pt>
                <c:pt idx="31">
                  <c:v>839.25553225943997</c:v>
                </c:pt>
                <c:pt idx="32">
                  <c:v>786.80204697026704</c:v>
                </c:pt>
                <c:pt idx="33">
                  <c:v>727.58039851461501</c:v>
                </c:pt>
                <c:pt idx="34">
                  <c:v>675.12691322544197</c:v>
                </c:pt>
                <c:pt idx="35">
                  <c:v>624.36552681972</c:v>
                </c:pt>
                <c:pt idx="36">
                  <c:v>566.83593077405499</c:v>
                </c:pt>
                <c:pt idx="37">
                  <c:v>522.84266106134601</c:v>
                </c:pt>
                <c:pt idx="38">
                  <c:v>472.08127465562501</c:v>
                </c:pt>
                <c:pt idx="39">
                  <c:v>390.86294487015402</c:v>
                </c:pt>
                <c:pt idx="40">
                  <c:v>340.101558464432</c:v>
                </c:pt>
                <c:pt idx="41">
                  <c:v>277.49575871534302</c:v>
                </c:pt>
                <c:pt idx="42">
                  <c:v>243.654896409483</c:v>
                </c:pt>
                <c:pt idx="43">
                  <c:v>181.04909666039299</c:v>
                </c:pt>
                <c:pt idx="44">
                  <c:v>133.671815074644</c:v>
                </c:pt>
                <c:pt idx="45">
                  <c:v>99.830859821853096</c:v>
                </c:pt>
                <c:pt idx="46">
                  <c:v>69.3740093890341</c:v>
                </c:pt>
                <c:pt idx="47">
                  <c:v>55.837590109145097</c:v>
                </c:pt>
                <c:pt idx="48">
                  <c:v>42.301263776187497</c:v>
                </c:pt>
                <c:pt idx="49">
                  <c:v>32.148949316270702</c:v>
                </c:pt>
                <c:pt idx="50">
                  <c:v>35.533054136242903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ED0B-4E03-A1F5-0EC8BF79E3C6}"/>
            </c:ext>
          </c:extLst>
        </c:ser>
        <c:ser>
          <c:idx val="10"/>
          <c:order val="10"/>
          <c:tx>
            <c:strRef>
              <c:f>models!$AN$3</c:f>
              <c:strCache>
                <c:ptCount val="1"/>
                <c:pt idx="0">
                  <c:v>26/01/2021</c:v>
                </c:pt>
              </c:strCache>
            </c:strRef>
          </c:tx>
          <c:spPr>
            <a:ln w="254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models!$AO$8:$AO$39</c:f>
              <c:numCache>
                <c:formatCode>0.00</c:formatCode>
                <c:ptCount val="32"/>
                <c:pt idx="0">
                  <c:v>139.57142436747691</c:v>
                </c:pt>
                <c:pt idx="1">
                  <c:v>142.60714268197819</c:v>
                </c:pt>
                <c:pt idx="2">
                  <c:v>145.642851187259</c:v>
                </c:pt>
                <c:pt idx="3">
                  <c:v>149.57142436747691</c:v>
                </c:pt>
                <c:pt idx="4">
                  <c:v>153.49999754769479</c:v>
                </c:pt>
                <c:pt idx="5">
                  <c:v>155.99999509538969</c:v>
                </c:pt>
                <c:pt idx="6">
                  <c:v>158.67856950176019</c:v>
                </c:pt>
                <c:pt idx="7">
                  <c:v>161.53571095758591</c:v>
                </c:pt>
                <c:pt idx="8">
                  <c:v>164.21428536395641</c:v>
                </c:pt>
                <c:pt idx="9">
                  <c:v>166.89284996110641</c:v>
                </c:pt>
                <c:pt idx="10">
                  <c:v>169.92856827560769</c:v>
                </c:pt>
                <c:pt idx="11">
                  <c:v>172.42856582330262</c:v>
                </c:pt>
                <c:pt idx="12">
                  <c:v>176.5357060529756</c:v>
                </c:pt>
                <c:pt idx="13">
                  <c:v>180.82143295054482</c:v>
                </c:pt>
                <c:pt idx="14">
                  <c:v>184.74998651232181</c:v>
                </c:pt>
                <c:pt idx="15">
                  <c:v>187.60713777736788</c:v>
                </c:pt>
                <c:pt idx="16">
                  <c:v>190.46428904241409</c:v>
                </c:pt>
                <c:pt idx="17">
                  <c:v>192.42856582330199</c:v>
                </c:pt>
                <c:pt idx="18">
                  <c:v>194.749996321542</c:v>
                </c:pt>
                <c:pt idx="19">
                  <c:v>196.892859770326</c:v>
                </c:pt>
                <c:pt idx="20">
                  <c:v>199.03570360066999</c:v>
                </c:pt>
                <c:pt idx="21">
                  <c:v>202.07142191517102</c:v>
                </c:pt>
                <c:pt idx="22">
                  <c:v>205.10714022967301</c:v>
                </c:pt>
                <c:pt idx="23">
                  <c:v>209.035713409891</c:v>
                </c:pt>
                <c:pt idx="24">
                  <c:v>212.42856582330199</c:v>
                </c:pt>
                <c:pt idx="25">
                  <c:v>215.642851187259</c:v>
                </c:pt>
                <c:pt idx="26">
                  <c:v>219.214270650125</c:v>
                </c:pt>
                <c:pt idx="27">
                  <c:v>222.42855601408201</c:v>
                </c:pt>
                <c:pt idx="28">
                  <c:v>225.64284137803801</c:v>
                </c:pt>
                <c:pt idx="29">
                  <c:v>229.392847508801</c:v>
                </c:pt>
                <c:pt idx="30">
                  <c:v>233.67855478792899</c:v>
                </c:pt>
                <c:pt idx="31">
                  <c:v>237.428560918692</c:v>
                </c:pt>
              </c:numCache>
            </c:numRef>
          </c:xVal>
          <c:yVal>
            <c:numRef>
              <c:f>models!$AP$8:$AP$39</c:f>
              <c:numCache>
                <c:formatCode>0.00</c:formatCode>
                <c:ptCount val="32"/>
                <c:pt idx="0">
                  <c:v>88.3651874819287</c:v>
                </c:pt>
                <c:pt idx="1">
                  <c:v>91.310704518098902</c:v>
                </c:pt>
                <c:pt idx="2">
                  <c:v>98.674456658127298</c:v>
                </c:pt>
                <c:pt idx="3">
                  <c:v>114.874759906666</c:v>
                </c:pt>
                <c:pt idx="4">
                  <c:v>144.32984936757401</c:v>
                </c:pt>
                <c:pt idx="5">
                  <c:v>170.83942179231099</c:v>
                </c:pt>
                <c:pt idx="6">
                  <c:v>192.93075911319099</c:v>
                </c:pt>
                <c:pt idx="7">
                  <c:v>226.80408367795701</c:v>
                </c:pt>
                <c:pt idx="8">
                  <c:v>256.25917313886498</c:v>
                </c:pt>
                <c:pt idx="9">
                  <c:v>296.02353177597098</c:v>
                </c:pt>
                <c:pt idx="10">
                  <c:v>335.78789041307698</c:v>
                </c:pt>
                <c:pt idx="11">
                  <c:v>371.13401394632598</c:v>
                </c:pt>
                <c:pt idx="12">
                  <c:v>407.952855547262</c:v>
                </c:pt>
                <c:pt idx="13">
                  <c:v>425.625876863489</c:v>
                </c:pt>
                <c:pt idx="14">
                  <c:v>421.20764175963097</c:v>
                </c:pt>
                <c:pt idx="15">
                  <c:v>407.952855547262</c:v>
                </c:pt>
                <c:pt idx="16">
                  <c:v>381.44328312252401</c:v>
                </c:pt>
                <c:pt idx="17">
                  <c:v>351.98819366161598</c:v>
                </c:pt>
                <c:pt idx="18">
                  <c:v>322.53310420070898</c:v>
                </c:pt>
                <c:pt idx="19">
                  <c:v>294.55081370828299</c:v>
                </c:pt>
                <c:pt idx="20">
                  <c:v>268.04124128354601</c:v>
                </c:pt>
                <c:pt idx="21">
                  <c:v>229.74960071412701</c:v>
                </c:pt>
                <c:pt idx="22">
                  <c:v>191.45804104550299</c:v>
                </c:pt>
                <c:pt idx="23">
                  <c:v>159.05743454842499</c:v>
                </c:pt>
                <c:pt idx="24">
                  <c:v>126.65682805134701</c:v>
                </c:pt>
                <c:pt idx="25">
                  <c:v>103.09277266278001</c:v>
                </c:pt>
                <c:pt idx="26">
                  <c:v>76.583200238042494</c:v>
                </c:pt>
                <c:pt idx="27">
                  <c:v>61.855615057191102</c:v>
                </c:pt>
                <c:pt idx="28">
                  <c:v>51.546345880992703</c:v>
                </c:pt>
                <c:pt idx="29">
                  <c:v>38.291559668623897</c:v>
                </c:pt>
                <c:pt idx="30">
                  <c:v>25.036773456255101</c:v>
                </c:pt>
                <c:pt idx="31">
                  <c:v>20.618538352397099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ED0B-4E03-A1F5-0EC8BF79E3C6}"/>
            </c:ext>
          </c:extLst>
        </c:ser>
        <c:ser>
          <c:idx val="11"/>
          <c:order val="11"/>
          <c:tx>
            <c:strRef>
              <c:f>models!$AN$3</c:f>
              <c:strCache>
                <c:ptCount val="1"/>
                <c:pt idx="0">
                  <c:v>26/01/2021</c:v>
                </c:pt>
              </c:strCache>
            </c:strRef>
          </c:tx>
          <c:spPr>
            <a:ln w="25400" cap="rnd">
              <a:solidFill>
                <a:srgbClr val="7030A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models!$AS$8:$AS$57</c:f>
              <c:numCache>
                <c:formatCode>General</c:formatCode>
                <c:ptCount val="50"/>
                <c:pt idx="0">
                  <c:v>138.8571365512154</c:v>
                </c:pt>
                <c:pt idx="1">
                  <c:v>141.8928548657166</c:v>
                </c:pt>
                <c:pt idx="2">
                  <c:v>144.0357085052807</c:v>
                </c:pt>
                <c:pt idx="3">
                  <c:v>146.5357158621961</c:v>
                </c:pt>
                <c:pt idx="4">
                  <c:v>148.67856950176019</c:v>
                </c:pt>
                <c:pt idx="5">
                  <c:v>150.82142314132432</c:v>
                </c:pt>
                <c:pt idx="6">
                  <c:v>151.8928548657166</c:v>
                </c:pt>
                <c:pt idx="7">
                  <c:v>153.14285363956409</c:v>
                </c:pt>
                <c:pt idx="8">
                  <c:v>154.74999632154231</c:v>
                </c:pt>
                <c:pt idx="9">
                  <c:v>155.642851187259</c:v>
                </c:pt>
                <c:pt idx="10">
                  <c:v>156.89284996110641</c:v>
                </c:pt>
                <c:pt idx="11">
                  <c:v>158.3214255936295</c:v>
                </c:pt>
                <c:pt idx="12">
                  <c:v>159.2142804593461</c:v>
                </c:pt>
                <c:pt idx="13">
                  <c:v>160.64285609186919</c:v>
                </c:pt>
                <c:pt idx="14">
                  <c:v>162.07142191517181</c:v>
                </c:pt>
                <c:pt idx="15">
                  <c:v>163.32142068901919</c:v>
                </c:pt>
                <c:pt idx="16">
                  <c:v>164.21428536395641</c:v>
                </c:pt>
                <c:pt idx="17">
                  <c:v>165.46428413780382</c:v>
                </c:pt>
                <c:pt idx="18">
                  <c:v>166.89284996110641</c:v>
                </c:pt>
                <c:pt idx="19">
                  <c:v>167.96428168549869</c:v>
                </c:pt>
                <c:pt idx="20">
                  <c:v>169.92856827560769</c:v>
                </c:pt>
                <c:pt idx="21">
                  <c:v>174.3928524134115</c:v>
                </c:pt>
                <c:pt idx="22">
                  <c:v>176.3571390035205</c:v>
                </c:pt>
                <c:pt idx="23">
                  <c:v>177.60714758658838</c:v>
                </c:pt>
                <c:pt idx="24">
                  <c:v>179.2142902685666</c:v>
                </c:pt>
                <c:pt idx="25">
                  <c:v>180.46427923319359</c:v>
                </c:pt>
                <c:pt idx="26">
                  <c:v>181.5357011483654</c:v>
                </c:pt>
                <c:pt idx="27">
                  <c:v>183.32143049823969</c:v>
                </c:pt>
                <c:pt idx="28">
                  <c:v>184.74998651232181</c:v>
                </c:pt>
                <c:pt idx="29">
                  <c:v>185.8214280459346</c:v>
                </c:pt>
                <c:pt idx="30">
                  <c:v>187.42857072791281</c:v>
                </c:pt>
                <c:pt idx="31">
                  <c:v>189.035713409891</c:v>
                </c:pt>
                <c:pt idx="32">
                  <c:v>190.64285609186919</c:v>
                </c:pt>
                <c:pt idx="33">
                  <c:v>192.42856582330199</c:v>
                </c:pt>
                <c:pt idx="34">
                  <c:v>194.57142927208702</c:v>
                </c:pt>
                <c:pt idx="35">
                  <c:v>196.35713900351999</c:v>
                </c:pt>
                <c:pt idx="36">
                  <c:v>199.214270650125</c:v>
                </c:pt>
                <c:pt idx="37">
                  <c:v>201.71428781626099</c:v>
                </c:pt>
                <c:pt idx="38">
                  <c:v>204.03569869606</c:v>
                </c:pt>
                <c:pt idx="39">
                  <c:v>206.17856214484399</c:v>
                </c:pt>
                <c:pt idx="40">
                  <c:v>209.21428045934601</c:v>
                </c:pt>
                <c:pt idx="41">
                  <c:v>211.178557240234</c:v>
                </c:pt>
                <c:pt idx="42">
                  <c:v>213.857141455825</c:v>
                </c:pt>
                <c:pt idx="43">
                  <c:v>217.071426819782</c:v>
                </c:pt>
                <c:pt idx="44">
                  <c:v>220.464279233193</c:v>
                </c:pt>
                <c:pt idx="45">
                  <c:v>223.85713164660501</c:v>
                </c:pt>
                <c:pt idx="46">
                  <c:v>227.07141701056099</c:v>
                </c:pt>
                <c:pt idx="47">
                  <c:v>232.24999877384701</c:v>
                </c:pt>
                <c:pt idx="48">
                  <c:v>235.82141823671401</c:v>
                </c:pt>
                <c:pt idx="49">
                  <c:v>238.85713655121501</c:v>
                </c:pt>
              </c:numCache>
            </c:numRef>
          </c:xVal>
          <c:yVal>
            <c:numRef>
              <c:f>models!$AT$8:$AT$57</c:f>
              <c:numCache>
                <c:formatCode>General</c:formatCode>
                <c:ptCount val="50"/>
                <c:pt idx="0">
                  <c:v>147.27536640374399</c:v>
                </c:pt>
                <c:pt idx="1">
                  <c:v>162.002951584595</c:v>
                </c:pt>
                <c:pt idx="2">
                  <c:v>187.03972504084999</c:v>
                </c:pt>
                <c:pt idx="3">
                  <c:v>219.44033153792799</c:v>
                </c:pt>
                <c:pt idx="4">
                  <c:v>254.78645507117699</c:v>
                </c:pt>
                <c:pt idx="5">
                  <c:v>298.96904881214101</c:v>
                </c:pt>
                <c:pt idx="6">
                  <c:v>337.26068938155998</c:v>
                </c:pt>
                <c:pt idx="7">
                  <c:v>387.33431719486498</c:v>
                </c:pt>
                <c:pt idx="8">
                  <c:v>434.462427972</c:v>
                </c:pt>
                <c:pt idx="9">
                  <c:v>480.11782068144601</c:v>
                </c:pt>
                <c:pt idx="10">
                  <c:v>524.300414422411</c:v>
                </c:pt>
                <c:pt idx="11">
                  <c:v>577.31955927188596</c:v>
                </c:pt>
                <c:pt idx="12">
                  <c:v>618.55667642707795</c:v>
                </c:pt>
                <c:pt idx="13">
                  <c:v>673.04857979463804</c:v>
                </c:pt>
                <c:pt idx="14">
                  <c:v>746.686303446907</c:v>
                </c:pt>
                <c:pt idx="15">
                  <c:v>808.54195895449595</c:v>
                </c:pt>
                <c:pt idx="16">
                  <c:v>871.87037298017003</c:v>
                </c:pt>
                <c:pt idx="17">
                  <c:v>916.05300717153102</c:v>
                </c:pt>
                <c:pt idx="18">
                  <c:v>963.18113817386495</c:v>
                </c:pt>
                <c:pt idx="19">
                  <c:v>1007.36377236522</c:v>
                </c:pt>
                <c:pt idx="20">
                  <c:v>1047.1281310023301</c:v>
                </c:pt>
                <c:pt idx="21">
                  <c:v>1048.60087940781</c:v>
                </c:pt>
                <c:pt idx="22">
                  <c:v>1008.83653088331</c:v>
                </c:pt>
                <c:pt idx="23">
                  <c:v>967.59941372812</c:v>
                </c:pt>
                <c:pt idx="24">
                  <c:v>930.78055190198495</c:v>
                </c:pt>
                <c:pt idx="25">
                  <c:v>898.37996563010597</c:v>
                </c:pt>
                <c:pt idx="26">
                  <c:v>855.670110182028</c:v>
                </c:pt>
                <c:pt idx="27">
                  <c:v>810.01471747258097</c:v>
                </c:pt>
                <c:pt idx="28">
                  <c:v>764.35932476313405</c:v>
                </c:pt>
                <c:pt idx="29">
                  <c:v>730.48600019836795</c:v>
                </c:pt>
                <c:pt idx="30">
                  <c:v>692.19440007934702</c:v>
                </c:pt>
                <c:pt idx="31">
                  <c:v>643.59349033372996</c:v>
                </c:pt>
                <c:pt idx="32">
                  <c:v>603.82913169662402</c:v>
                </c:pt>
                <c:pt idx="33">
                  <c:v>562.59201454143204</c:v>
                </c:pt>
                <c:pt idx="34">
                  <c:v>524.300414422411</c:v>
                </c:pt>
                <c:pt idx="35">
                  <c:v>487.48157282147503</c:v>
                </c:pt>
                <c:pt idx="36">
                  <c:v>444.77169714819797</c:v>
                </c:pt>
                <c:pt idx="37">
                  <c:v>403.53462044340398</c:v>
                </c:pt>
                <c:pt idx="38">
                  <c:v>369.66121497784297</c:v>
                </c:pt>
                <c:pt idx="39">
                  <c:v>340.206125516935</c:v>
                </c:pt>
                <c:pt idx="40">
                  <c:v>301.91456584831201</c:v>
                </c:pt>
                <c:pt idx="41">
                  <c:v>278.35051045974399</c:v>
                </c:pt>
                <c:pt idx="42">
                  <c:v>250.36813906652401</c:v>
                </c:pt>
                <c:pt idx="43">
                  <c:v>222.38584857409899</c:v>
                </c:pt>
                <c:pt idx="44">
                  <c:v>198.82179318553199</c:v>
                </c:pt>
                <c:pt idx="45">
                  <c:v>173.78493882848201</c:v>
                </c:pt>
                <c:pt idx="46">
                  <c:v>153.16640047608499</c:v>
                </c:pt>
                <c:pt idx="47">
                  <c:v>129.60234508751699</c:v>
                </c:pt>
                <c:pt idx="48">
                  <c:v>114.874759906666</c:v>
                </c:pt>
                <c:pt idx="49">
                  <c:v>104.565490730467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ED0B-4E03-A1F5-0EC8BF79E3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1035536"/>
        <c:axId val="1651045104"/>
      </c:scatterChart>
      <c:valAx>
        <c:axId val="1651035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Aantal</a:t>
                </a:r>
                <a:r>
                  <a:rPr lang="en-US" sz="1200" b="1" baseline="0"/>
                  <a:t> dagen sinds 01/09/2021</a:t>
                </a:r>
                <a:endParaRPr lang="en-US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651045104"/>
        <c:crosses val="autoZero"/>
        <c:crossBetween val="midCat"/>
      </c:valAx>
      <c:valAx>
        <c:axId val="165104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Ziekenhuisopnames</a:t>
                </a:r>
                <a:r>
                  <a:rPr lang="en-US" sz="1200" b="1" baseline="0"/>
                  <a:t> per dag</a:t>
                </a:r>
                <a:endParaRPr lang="en-US" sz="1200" b="1"/>
              </a:p>
            </c:rich>
          </c:tx>
          <c:layout>
            <c:manualLayout>
              <c:xMode val="edge"/>
              <c:yMode val="edge"/>
              <c:x val="5.6043496445002082E-3"/>
              <c:y val="0.310831122713345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651035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882512176567642"/>
          <c:y val="5.5272635772125357E-2"/>
          <c:w val="0.15298023757068008"/>
          <c:h val="0.63942218336036771"/>
        </c:manualLayout>
      </c:layout>
      <c:overlay val="0"/>
      <c:spPr>
        <a:solidFill>
          <a:schemeClr val="bg1"/>
        </a:solidFill>
        <a:ln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L"/>
              <a:t>Ziekenhuisopnames_voorspellingen_RIVM</a:t>
            </a:r>
            <a:r>
              <a:rPr lang="en-NL" baseline="0"/>
              <a:t> </a:t>
            </a:r>
            <a:endParaRPr lang="nl-NL"/>
          </a:p>
        </c:rich>
      </c:tx>
      <c:layout>
        <c:manualLayout>
          <c:xMode val="edge"/>
          <c:yMode val="edge"/>
          <c:x val="0.47964059038097029"/>
          <c:y val="9.0557502647499698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new_dataset_zkh!$BM$7</c:f>
              <c:strCache>
                <c:ptCount val="1"/>
                <c:pt idx="0">
                  <c:v>2021/09/15_laag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new_dataset_zkh!$BL$8:$BL$242</c:f>
              <c:numCache>
                <c:formatCode>m/d/yyyy</c:formatCode>
                <c:ptCount val="235"/>
                <c:pt idx="0">
                  <c:v>44447</c:v>
                </c:pt>
                <c:pt idx="1">
                  <c:v>44448</c:v>
                </c:pt>
                <c:pt idx="2">
                  <c:v>44449</c:v>
                </c:pt>
                <c:pt idx="3">
                  <c:v>44450</c:v>
                </c:pt>
                <c:pt idx="4">
                  <c:v>44451</c:v>
                </c:pt>
                <c:pt idx="5">
                  <c:v>44452</c:v>
                </c:pt>
                <c:pt idx="6">
                  <c:v>44453</c:v>
                </c:pt>
                <c:pt idx="7">
                  <c:v>44454</c:v>
                </c:pt>
                <c:pt idx="8">
                  <c:v>44455</c:v>
                </c:pt>
                <c:pt idx="9">
                  <c:v>44456</c:v>
                </c:pt>
                <c:pt idx="10">
                  <c:v>44457</c:v>
                </c:pt>
                <c:pt idx="11">
                  <c:v>44458</c:v>
                </c:pt>
                <c:pt idx="12">
                  <c:v>44459</c:v>
                </c:pt>
                <c:pt idx="13">
                  <c:v>44460</c:v>
                </c:pt>
                <c:pt idx="14">
                  <c:v>44461</c:v>
                </c:pt>
                <c:pt idx="15">
                  <c:v>44462</c:v>
                </c:pt>
                <c:pt idx="16">
                  <c:v>44463</c:v>
                </c:pt>
                <c:pt idx="17">
                  <c:v>44464</c:v>
                </c:pt>
                <c:pt idx="18">
                  <c:v>44465</c:v>
                </c:pt>
                <c:pt idx="19">
                  <c:v>44466</c:v>
                </c:pt>
                <c:pt idx="20">
                  <c:v>44467</c:v>
                </c:pt>
                <c:pt idx="21">
                  <c:v>44468</c:v>
                </c:pt>
                <c:pt idx="22">
                  <c:v>44469</c:v>
                </c:pt>
                <c:pt idx="23">
                  <c:v>44470</c:v>
                </c:pt>
                <c:pt idx="24">
                  <c:v>44471</c:v>
                </c:pt>
                <c:pt idx="25">
                  <c:v>44472</c:v>
                </c:pt>
                <c:pt idx="26">
                  <c:v>44473</c:v>
                </c:pt>
                <c:pt idx="27">
                  <c:v>44474</c:v>
                </c:pt>
                <c:pt idx="28">
                  <c:v>44475</c:v>
                </c:pt>
                <c:pt idx="29">
                  <c:v>44476</c:v>
                </c:pt>
                <c:pt idx="30">
                  <c:v>44477</c:v>
                </c:pt>
                <c:pt idx="31">
                  <c:v>44478</c:v>
                </c:pt>
                <c:pt idx="32">
                  <c:v>44479</c:v>
                </c:pt>
                <c:pt idx="33">
                  <c:v>44480</c:v>
                </c:pt>
                <c:pt idx="34">
                  <c:v>44481</c:v>
                </c:pt>
                <c:pt idx="35">
                  <c:v>44482</c:v>
                </c:pt>
                <c:pt idx="36">
                  <c:v>44483</c:v>
                </c:pt>
                <c:pt idx="37">
                  <c:v>44484</c:v>
                </c:pt>
                <c:pt idx="38">
                  <c:v>44485</c:v>
                </c:pt>
                <c:pt idx="39">
                  <c:v>44486</c:v>
                </c:pt>
                <c:pt idx="40">
                  <c:v>44487</c:v>
                </c:pt>
                <c:pt idx="41">
                  <c:v>44488</c:v>
                </c:pt>
                <c:pt idx="42">
                  <c:v>44489</c:v>
                </c:pt>
                <c:pt idx="43">
                  <c:v>44490</c:v>
                </c:pt>
                <c:pt idx="44">
                  <c:v>44491</c:v>
                </c:pt>
                <c:pt idx="45">
                  <c:v>44492</c:v>
                </c:pt>
                <c:pt idx="46">
                  <c:v>44493</c:v>
                </c:pt>
                <c:pt idx="47">
                  <c:v>44494</c:v>
                </c:pt>
                <c:pt idx="48">
                  <c:v>44495</c:v>
                </c:pt>
                <c:pt idx="49">
                  <c:v>44496</c:v>
                </c:pt>
                <c:pt idx="50">
                  <c:v>44497</c:v>
                </c:pt>
                <c:pt idx="51">
                  <c:v>44498</c:v>
                </c:pt>
                <c:pt idx="52">
                  <c:v>44499</c:v>
                </c:pt>
                <c:pt idx="53">
                  <c:v>44500</c:v>
                </c:pt>
                <c:pt idx="54">
                  <c:v>44501</c:v>
                </c:pt>
                <c:pt idx="55">
                  <c:v>44502</c:v>
                </c:pt>
                <c:pt idx="56">
                  <c:v>44503</c:v>
                </c:pt>
                <c:pt idx="57">
                  <c:v>44504</c:v>
                </c:pt>
                <c:pt idx="58">
                  <c:v>44505</c:v>
                </c:pt>
                <c:pt idx="59">
                  <c:v>44506</c:v>
                </c:pt>
                <c:pt idx="60">
                  <c:v>44507</c:v>
                </c:pt>
                <c:pt idx="61">
                  <c:v>44508</c:v>
                </c:pt>
                <c:pt idx="62">
                  <c:v>44509</c:v>
                </c:pt>
                <c:pt idx="63">
                  <c:v>44510</c:v>
                </c:pt>
                <c:pt idx="64">
                  <c:v>44511</c:v>
                </c:pt>
                <c:pt idx="65">
                  <c:v>44512</c:v>
                </c:pt>
                <c:pt idx="66">
                  <c:v>44513</c:v>
                </c:pt>
                <c:pt idx="67">
                  <c:v>44514</c:v>
                </c:pt>
                <c:pt idx="68">
                  <c:v>44515</c:v>
                </c:pt>
                <c:pt idx="69">
                  <c:v>44516</c:v>
                </c:pt>
                <c:pt idx="70">
                  <c:v>44517</c:v>
                </c:pt>
                <c:pt idx="71">
                  <c:v>44518</c:v>
                </c:pt>
                <c:pt idx="72">
                  <c:v>44519</c:v>
                </c:pt>
                <c:pt idx="73">
                  <c:v>44520</c:v>
                </c:pt>
                <c:pt idx="74">
                  <c:v>44521</c:v>
                </c:pt>
                <c:pt idx="75">
                  <c:v>44522</c:v>
                </c:pt>
                <c:pt idx="76">
                  <c:v>44523</c:v>
                </c:pt>
                <c:pt idx="77">
                  <c:v>44524</c:v>
                </c:pt>
                <c:pt idx="78">
                  <c:v>44525</c:v>
                </c:pt>
                <c:pt idx="79">
                  <c:v>44526</c:v>
                </c:pt>
                <c:pt idx="80">
                  <c:v>44527</c:v>
                </c:pt>
                <c:pt idx="81">
                  <c:v>44528</c:v>
                </c:pt>
                <c:pt idx="82">
                  <c:v>44529</c:v>
                </c:pt>
                <c:pt idx="83">
                  <c:v>44530</c:v>
                </c:pt>
                <c:pt idx="84">
                  <c:v>44531</c:v>
                </c:pt>
                <c:pt idx="85">
                  <c:v>44532</c:v>
                </c:pt>
                <c:pt idx="86">
                  <c:v>44533</c:v>
                </c:pt>
                <c:pt idx="87">
                  <c:v>44534</c:v>
                </c:pt>
                <c:pt idx="88">
                  <c:v>44535</c:v>
                </c:pt>
                <c:pt idx="89">
                  <c:v>44536</c:v>
                </c:pt>
                <c:pt idx="90">
                  <c:v>44537</c:v>
                </c:pt>
                <c:pt idx="91">
                  <c:v>44538</c:v>
                </c:pt>
                <c:pt idx="92">
                  <c:v>44539</c:v>
                </c:pt>
                <c:pt idx="93">
                  <c:v>44540</c:v>
                </c:pt>
                <c:pt idx="94">
                  <c:v>44541</c:v>
                </c:pt>
                <c:pt idx="95">
                  <c:v>44542</c:v>
                </c:pt>
                <c:pt idx="96">
                  <c:v>44543</c:v>
                </c:pt>
                <c:pt idx="97">
                  <c:v>44544</c:v>
                </c:pt>
                <c:pt idx="98">
                  <c:v>44545</c:v>
                </c:pt>
                <c:pt idx="99">
                  <c:v>44546</c:v>
                </c:pt>
                <c:pt idx="100">
                  <c:v>44547</c:v>
                </c:pt>
                <c:pt idx="101">
                  <c:v>44548</c:v>
                </c:pt>
                <c:pt idx="102">
                  <c:v>44549</c:v>
                </c:pt>
                <c:pt idx="103">
                  <c:v>44550</c:v>
                </c:pt>
                <c:pt idx="104">
                  <c:v>44551</c:v>
                </c:pt>
                <c:pt idx="105">
                  <c:v>44552</c:v>
                </c:pt>
                <c:pt idx="106">
                  <c:v>44553</c:v>
                </c:pt>
                <c:pt idx="107">
                  <c:v>44554</c:v>
                </c:pt>
                <c:pt idx="108">
                  <c:v>44555</c:v>
                </c:pt>
                <c:pt idx="109">
                  <c:v>44556</c:v>
                </c:pt>
                <c:pt idx="110">
                  <c:v>44557</c:v>
                </c:pt>
                <c:pt idx="111">
                  <c:v>44558</c:v>
                </c:pt>
                <c:pt idx="112">
                  <c:v>44559</c:v>
                </c:pt>
                <c:pt idx="113">
                  <c:v>44560</c:v>
                </c:pt>
                <c:pt idx="114">
                  <c:v>44561</c:v>
                </c:pt>
                <c:pt idx="115">
                  <c:v>44562</c:v>
                </c:pt>
                <c:pt idx="116">
                  <c:v>44563</c:v>
                </c:pt>
                <c:pt idx="117">
                  <c:v>44564</c:v>
                </c:pt>
                <c:pt idx="118">
                  <c:v>44565</c:v>
                </c:pt>
                <c:pt idx="119">
                  <c:v>44566</c:v>
                </c:pt>
                <c:pt idx="120">
                  <c:v>44567</c:v>
                </c:pt>
                <c:pt idx="121">
                  <c:v>44568</c:v>
                </c:pt>
                <c:pt idx="122">
                  <c:v>44569</c:v>
                </c:pt>
                <c:pt idx="123">
                  <c:v>44570</c:v>
                </c:pt>
                <c:pt idx="124">
                  <c:v>44571</c:v>
                </c:pt>
                <c:pt idx="125">
                  <c:v>44572</c:v>
                </c:pt>
                <c:pt idx="126">
                  <c:v>44573</c:v>
                </c:pt>
                <c:pt idx="127">
                  <c:v>44574</c:v>
                </c:pt>
                <c:pt idx="128">
                  <c:v>44575</c:v>
                </c:pt>
                <c:pt idx="129">
                  <c:v>44576</c:v>
                </c:pt>
                <c:pt idx="130">
                  <c:v>44577</c:v>
                </c:pt>
                <c:pt idx="131">
                  <c:v>44578</c:v>
                </c:pt>
                <c:pt idx="132">
                  <c:v>44579</c:v>
                </c:pt>
                <c:pt idx="133">
                  <c:v>44580</c:v>
                </c:pt>
                <c:pt idx="134">
                  <c:v>44581</c:v>
                </c:pt>
                <c:pt idx="135">
                  <c:v>44582</c:v>
                </c:pt>
                <c:pt idx="136">
                  <c:v>44583</c:v>
                </c:pt>
                <c:pt idx="137">
                  <c:v>44584</c:v>
                </c:pt>
                <c:pt idx="138">
                  <c:v>44585</c:v>
                </c:pt>
                <c:pt idx="139">
                  <c:v>44586</c:v>
                </c:pt>
                <c:pt idx="140">
                  <c:v>44587</c:v>
                </c:pt>
                <c:pt idx="141">
                  <c:v>44588</c:v>
                </c:pt>
                <c:pt idx="142">
                  <c:v>44589</c:v>
                </c:pt>
                <c:pt idx="143">
                  <c:v>44590</c:v>
                </c:pt>
                <c:pt idx="144">
                  <c:v>44591</c:v>
                </c:pt>
                <c:pt idx="145">
                  <c:v>44592</c:v>
                </c:pt>
                <c:pt idx="146">
                  <c:v>44593</c:v>
                </c:pt>
                <c:pt idx="147">
                  <c:v>44594</c:v>
                </c:pt>
                <c:pt idx="148">
                  <c:v>44595</c:v>
                </c:pt>
                <c:pt idx="149">
                  <c:v>44596</c:v>
                </c:pt>
                <c:pt idx="150">
                  <c:v>44597</c:v>
                </c:pt>
                <c:pt idx="151">
                  <c:v>44598</c:v>
                </c:pt>
                <c:pt idx="152">
                  <c:v>44599</c:v>
                </c:pt>
                <c:pt idx="153">
                  <c:v>44600</c:v>
                </c:pt>
                <c:pt idx="154">
                  <c:v>44601</c:v>
                </c:pt>
                <c:pt idx="155">
                  <c:v>44602</c:v>
                </c:pt>
                <c:pt idx="156">
                  <c:v>44603</c:v>
                </c:pt>
                <c:pt idx="157">
                  <c:v>44604</c:v>
                </c:pt>
                <c:pt idx="158">
                  <c:v>44605</c:v>
                </c:pt>
                <c:pt idx="159">
                  <c:v>44606</c:v>
                </c:pt>
                <c:pt idx="160">
                  <c:v>44607</c:v>
                </c:pt>
                <c:pt idx="161">
                  <c:v>44608</c:v>
                </c:pt>
                <c:pt idx="162">
                  <c:v>44609</c:v>
                </c:pt>
                <c:pt idx="163">
                  <c:v>44610</c:v>
                </c:pt>
                <c:pt idx="164">
                  <c:v>44611</c:v>
                </c:pt>
                <c:pt idx="165">
                  <c:v>44612</c:v>
                </c:pt>
                <c:pt idx="166">
                  <c:v>44613</c:v>
                </c:pt>
                <c:pt idx="167">
                  <c:v>44614</c:v>
                </c:pt>
                <c:pt idx="168">
                  <c:v>44615</c:v>
                </c:pt>
                <c:pt idx="169">
                  <c:v>44616</c:v>
                </c:pt>
                <c:pt idx="170">
                  <c:v>44617</c:v>
                </c:pt>
                <c:pt idx="171">
                  <c:v>44618</c:v>
                </c:pt>
                <c:pt idx="172">
                  <c:v>44619</c:v>
                </c:pt>
                <c:pt idx="173">
                  <c:v>44620</c:v>
                </c:pt>
                <c:pt idx="174">
                  <c:v>44621</c:v>
                </c:pt>
                <c:pt idx="175">
                  <c:v>44622</c:v>
                </c:pt>
                <c:pt idx="176">
                  <c:v>44623</c:v>
                </c:pt>
                <c:pt idx="177">
                  <c:v>44624</c:v>
                </c:pt>
                <c:pt idx="178">
                  <c:v>44625</c:v>
                </c:pt>
                <c:pt idx="179">
                  <c:v>44626</c:v>
                </c:pt>
                <c:pt idx="180">
                  <c:v>44627</c:v>
                </c:pt>
                <c:pt idx="181">
                  <c:v>44628</c:v>
                </c:pt>
                <c:pt idx="182">
                  <c:v>44629</c:v>
                </c:pt>
                <c:pt idx="183">
                  <c:v>44630</c:v>
                </c:pt>
                <c:pt idx="184">
                  <c:v>44631</c:v>
                </c:pt>
                <c:pt idx="185">
                  <c:v>44632</c:v>
                </c:pt>
                <c:pt idx="186">
                  <c:v>44633</c:v>
                </c:pt>
                <c:pt idx="187">
                  <c:v>44634</c:v>
                </c:pt>
                <c:pt idx="188">
                  <c:v>44635</c:v>
                </c:pt>
                <c:pt idx="189">
                  <c:v>44636</c:v>
                </c:pt>
                <c:pt idx="190">
                  <c:v>44637</c:v>
                </c:pt>
                <c:pt idx="191">
                  <c:v>44638</c:v>
                </c:pt>
                <c:pt idx="192">
                  <c:v>44639</c:v>
                </c:pt>
                <c:pt idx="193">
                  <c:v>44640</c:v>
                </c:pt>
                <c:pt idx="194">
                  <c:v>44641</c:v>
                </c:pt>
                <c:pt idx="195">
                  <c:v>44642</c:v>
                </c:pt>
                <c:pt idx="196">
                  <c:v>44643</c:v>
                </c:pt>
                <c:pt idx="197">
                  <c:v>44644</c:v>
                </c:pt>
                <c:pt idx="198">
                  <c:v>44645</c:v>
                </c:pt>
                <c:pt idx="199">
                  <c:v>44646</c:v>
                </c:pt>
                <c:pt idx="200">
                  <c:v>44647</c:v>
                </c:pt>
                <c:pt idx="201">
                  <c:v>44648</c:v>
                </c:pt>
                <c:pt idx="202">
                  <c:v>44649</c:v>
                </c:pt>
                <c:pt idx="203">
                  <c:v>44650</c:v>
                </c:pt>
                <c:pt idx="204">
                  <c:v>44651</c:v>
                </c:pt>
                <c:pt idx="205">
                  <c:v>44652</c:v>
                </c:pt>
                <c:pt idx="206">
                  <c:v>44653</c:v>
                </c:pt>
                <c:pt idx="207">
                  <c:v>44654</c:v>
                </c:pt>
                <c:pt idx="208">
                  <c:v>44655</c:v>
                </c:pt>
                <c:pt idx="209">
                  <c:v>44656</c:v>
                </c:pt>
                <c:pt idx="210">
                  <c:v>44657</c:v>
                </c:pt>
                <c:pt idx="211">
                  <c:v>44658</c:v>
                </c:pt>
                <c:pt idx="212">
                  <c:v>44659</c:v>
                </c:pt>
                <c:pt idx="213">
                  <c:v>44660</c:v>
                </c:pt>
                <c:pt idx="214">
                  <c:v>44661</c:v>
                </c:pt>
                <c:pt idx="215">
                  <c:v>44662</c:v>
                </c:pt>
                <c:pt idx="216">
                  <c:v>44663</c:v>
                </c:pt>
                <c:pt idx="217">
                  <c:v>44664</c:v>
                </c:pt>
                <c:pt idx="218">
                  <c:v>44665</c:v>
                </c:pt>
                <c:pt idx="219">
                  <c:v>44666</c:v>
                </c:pt>
                <c:pt idx="220">
                  <c:v>44667</c:v>
                </c:pt>
                <c:pt idx="221">
                  <c:v>44668</c:v>
                </c:pt>
                <c:pt idx="222">
                  <c:v>44669</c:v>
                </c:pt>
                <c:pt idx="223">
                  <c:v>44670</c:v>
                </c:pt>
                <c:pt idx="224">
                  <c:v>44671</c:v>
                </c:pt>
                <c:pt idx="225">
                  <c:v>44672</c:v>
                </c:pt>
                <c:pt idx="226">
                  <c:v>44673</c:v>
                </c:pt>
                <c:pt idx="227">
                  <c:v>44674</c:v>
                </c:pt>
                <c:pt idx="228">
                  <c:v>44675</c:v>
                </c:pt>
                <c:pt idx="229">
                  <c:v>44676</c:v>
                </c:pt>
                <c:pt idx="230">
                  <c:v>44677</c:v>
                </c:pt>
                <c:pt idx="231">
                  <c:v>44678</c:v>
                </c:pt>
                <c:pt idx="232">
                  <c:v>44679</c:v>
                </c:pt>
                <c:pt idx="233">
                  <c:v>44680</c:v>
                </c:pt>
                <c:pt idx="234">
                  <c:v>44681</c:v>
                </c:pt>
              </c:numCache>
            </c:numRef>
          </c:cat>
          <c:val>
            <c:numRef>
              <c:f>new_dataset_zkh!$BM$8:$BM$242</c:f>
              <c:numCache>
                <c:formatCode>0.00</c:formatCode>
                <c:ptCount val="235"/>
                <c:pt idx="0">
                  <c:v>34.578146611341602</c:v>
                </c:pt>
                <c:pt idx="1">
                  <c:v>#N/A</c:v>
                </c:pt>
                <c:pt idx="2">
                  <c:v>31.811894882434299</c:v>
                </c:pt>
                <c:pt idx="3">
                  <c:v>#N/A</c:v>
                </c:pt>
                <c:pt idx="4">
                  <c:v>#N/A</c:v>
                </c:pt>
                <c:pt idx="5">
                  <c:v>28.2157676348547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26.5560165975103</c:v>
                </c:pt>
                <c:pt idx="10">
                  <c:v>#N/A</c:v>
                </c:pt>
                <c:pt idx="11">
                  <c:v>24.343015214384501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22.130013831258601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21.576763485477102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20.193637621023498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18.810511756569799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17.980636237897599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18.533886583679099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17.704011065006899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17.150760719225399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17.427385892116099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17.150760719225399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16.874135546334699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16.874135546334699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17.704011065006899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17.704011065006899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18.533886583679099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19.363762102351298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20.746887966804898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22.683264177040101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23.513139695712301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25.1728907330567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27.6625172890733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29.598893499308399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32.641770401106498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34.578146611341602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34.854771784232298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34.301521438450898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34.301521438450898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32.918395573997202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31.535269709543499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29.598893499308399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27.939142461964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A5-4922-9755-3AC4EAB44E2F}"/>
            </c:ext>
          </c:extLst>
        </c:ser>
        <c:ser>
          <c:idx val="1"/>
          <c:order val="1"/>
          <c:tx>
            <c:strRef>
              <c:f>new_dataset_zkh!$BN$7</c:f>
              <c:strCache>
                <c:ptCount val="1"/>
                <c:pt idx="0">
                  <c:v>2021/09/15_hoog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new_dataset_zkh!$BL$8:$BL$242</c:f>
              <c:numCache>
                <c:formatCode>m/d/yyyy</c:formatCode>
                <c:ptCount val="235"/>
                <c:pt idx="0">
                  <c:v>44447</c:v>
                </c:pt>
                <c:pt idx="1">
                  <c:v>44448</c:v>
                </c:pt>
                <c:pt idx="2">
                  <c:v>44449</c:v>
                </c:pt>
                <c:pt idx="3">
                  <c:v>44450</c:v>
                </c:pt>
                <c:pt idx="4">
                  <c:v>44451</c:v>
                </c:pt>
                <c:pt idx="5">
                  <c:v>44452</c:v>
                </c:pt>
                <c:pt idx="6">
                  <c:v>44453</c:v>
                </c:pt>
                <c:pt idx="7">
                  <c:v>44454</c:v>
                </c:pt>
                <c:pt idx="8">
                  <c:v>44455</c:v>
                </c:pt>
                <c:pt idx="9">
                  <c:v>44456</c:v>
                </c:pt>
                <c:pt idx="10">
                  <c:v>44457</c:v>
                </c:pt>
                <c:pt idx="11">
                  <c:v>44458</c:v>
                </c:pt>
                <c:pt idx="12">
                  <c:v>44459</c:v>
                </c:pt>
                <c:pt idx="13">
                  <c:v>44460</c:v>
                </c:pt>
                <c:pt idx="14">
                  <c:v>44461</c:v>
                </c:pt>
                <c:pt idx="15">
                  <c:v>44462</c:v>
                </c:pt>
                <c:pt idx="16">
                  <c:v>44463</c:v>
                </c:pt>
                <c:pt idx="17">
                  <c:v>44464</c:v>
                </c:pt>
                <c:pt idx="18">
                  <c:v>44465</c:v>
                </c:pt>
                <c:pt idx="19">
                  <c:v>44466</c:v>
                </c:pt>
                <c:pt idx="20">
                  <c:v>44467</c:v>
                </c:pt>
                <c:pt idx="21">
                  <c:v>44468</c:v>
                </c:pt>
                <c:pt idx="22">
                  <c:v>44469</c:v>
                </c:pt>
                <c:pt idx="23">
                  <c:v>44470</c:v>
                </c:pt>
                <c:pt idx="24">
                  <c:v>44471</c:v>
                </c:pt>
                <c:pt idx="25">
                  <c:v>44472</c:v>
                </c:pt>
                <c:pt idx="26">
                  <c:v>44473</c:v>
                </c:pt>
                <c:pt idx="27">
                  <c:v>44474</c:v>
                </c:pt>
                <c:pt idx="28">
                  <c:v>44475</c:v>
                </c:pt>
                <c:pt idx="29">
                  <c:v>44476</c:v>
                </c:pt>
                <c:pt idx="30">
                  <c:v>44477</c:v>
                </c:pt>
                <c:pt idx="31">
                  <c:v>44478</c:v>
                </c:pt>
                <c:pt idx="32">
                  <c:v>44479</c:v>
                </c:pt>
                <c:pt idx="33">
                  <c:v>44480</c:v>
                </c:pt>
                <c:pt idx="34">
                  <c:v>44481</c:v>
                </c:pt>
                <c:pt idx="35">
                  <c:v>44482</c:v>
                </c:pt>
                <c:pt idx="36">
                  <c:v>44483</c:v>
                </c:pt>
                <c:pt idx="37">
                  <c:v>44484</c:v>
                </c:pt>
                <c:pt idx="38">
                  <c:v>44485</c:v>
                </c:pt>
                <c:pt idx="39">
                  <c:v>44486</c:v>
                </c:pt>
                <c:pt idx="40">
                  <c:v>44487</c:v>
                </c:pt>
                <c:pt idx="41">
                  <c:v>44488</c:v>
                </c:pt>
                <c:pt idx="42">
                  <c:v>44489</c:v>
                </c:pt>
                <c:pt idx="43">
                  <c:v>44490</c:v>
                </c:pt>
                <c:pt idx="44">
                  <c:v>44491</c:v>
                </c:pt>
                <c:pt idx="45">
                  <c:v>44492</c:v>
                </c:pt>
                <c:pt idx="46">
                  <c:v>44493</c:v>
                </c:pt>
                <c:pt idx="47">
                  <c:v>44494</c:v>
                </c:pt>
                <c:pt idx="48">
                  <c:v>44495</c:v>
                </c:pt>
                <c:pt idx="49">
                  <c:v>44496</c:v>
                </c:pt>
                <c:pt idx="50">
                  <c:v>44497</c:v>
                </c:pt>
                <c:pt idx="51">
                  <c:v>44498</c:v>
                </c:pt>
                <c:pt idx="52">
                  <c:v>44499</c:v>
                </c:pt>
                <c:pt idx="53">
                  <c:v>44500</c:v>
                </c:pt>
                <c:pt idx="54">
                  <c:v>44501</c:v>
                </c:pt>
                <c:pt idx="55">
                  <c:v>44502</c:v>
                </c:pt>
                <c:pt idx="56">
                  <c:v>44503</c:v>
                </c:pt>
                <c:pt idx="57">
                  <c:v>44504</c:v>
                </c:pt>
                <c:pt idx="58">
                  <c:v>44505</c:v>
                </c:pt>
                <c:pt idx="59">
                  <c:v>44506</c:v>
                </c:pt>
                <c:pt idx="60">
                  <c:v>44507</c:v>
                </c:pt>
                <c:pt idx="61">
                  <c:v>44508</c:v>
                </c:pt>
                <c:pt idx="62">
                  <c:v>44509</c:v>
                </c:pt>
                <c:pt idx="63">
                  <c:v>44510</c:v>
                </c:pt>
                <c:pt idx="64">
                  <c:v>44511</c:v>
                </c:pt>
                <c:pt idx="65">
                  <c:v>44512</c:v>
                </c:pt>
                <c:pt idx="66">
                  <c:v>44513</c:v>
                </c:pt>
                <c:pt idx="67">
                  <c:v>44514</c:v>
                </c:pt>
                <c:pt idx="68">
                  <c:v>44515</c:v>
                </c:pt>
                <c:pt idx="69">
                  <c:v>44516</c:v>
                </c:pt>
                <c:pt idx="70">
                  <c:v>44517</c:v>
                </c:pt>
                <c:pt idx="71">
                  <c:v>44518</c:v>
                </c:pt>
                <c:pt idx="72">
                  <c:v>44519</c:v>
                </c:pt>
                <c:pt idx="73">
                  <c:v>44520</c:v>
                </c:pt>
                <c:pt idx="74">
                  <c:v>44521</c:v>
                </c:pt>
                <c:pt idx="75">
                  <c:v>44522</c:v>
                </c:pt>
                <c:pt idx="76">
                  <c:v>44523</c:v>
                </c:pt>
                <c:pt idx="77">
                  <c:v>44524</c:v>
                </c:pt>
                <c:pt idx="78">
                  <c:v>44525</c:v>
                </c:pt>
                <c:pt idx="79">
                  <c:v>44526</c:v>
                </c:pt>
                <c:pt idx="80">
                  <c:v>44527</c:v>
                </c:pt>
                <c:pt idx="81">
                  <c:v>44528</c:v>
                </c:pt>
                <c:pt idx="82">
                  <c:v>44529</c:v>
                </c:pt>
                <c:pt idx="83">
                  <c:v>44530</c:v>
                </c:pt>
                <c:pt idx="84">
                  <c:v>44531</c:v>
                </c:pt>
                <c:pt idx="85">
                  <c:v>44532</c:v>
                </c:pt>
                <c:pt idx="86">
                  <c:v>44533</c:v>
                </c:pt>
                <c:pt idx="87">
                  <c:v>44534</c:v>
                </c:pt>
                <c:pt idx="88">
                  <c:v>44535</c:v>
                </c:pt>
                <c:pt idx="89">
                  <c:v>44536</c:v>
                </c:pt>
                <c:pt idx="90">
                  <c:v>44537</c:v>
                </c:pt>
                <c:pt idx="91">
                  <c:v>44538</c:v>
                </c:pt>
                <c:pt idx="92">
                  <c:v>44539</c:v>
                </c:pt>
                <c:pt idx="93">
                  <c:v>44540</c:v>
                </c:pt>
                <c:pt idx="94">
                  <c:v>44541</c:v>
                </c:pt>
                <c:pt idx="95">
                  <c:v>44542</c:v>
                </c:pt>
                <c:pt idx="96">
                  <c:v>44543</c:v>
                </c:pt>
                <c:pt idx="97">
                  <c:v>44544</c:v>
                </c:pt>
                <c:pt idx="98">
                  <c:v>44545</c:v>
                </c:pt>
                <c:pt idx="99">
                  <c:v>44546</c:v>
                </c:pt>
                <c:pt idx="100">
                  <c:v>44547</c:v>
                </c:pt>
                <c:pt idx="101">
                  <c:v>44548</c:v>
                </c:pt>
                <c:pt idx="102">
                  <c:v>44549</c:v>
                </c:pt>
                <c:pt idx="103">
                  <c:v>44550</c:v>
                </c:pt>
                <c:pt idx="104">
                  <c:v>44551</c:v>
                </c:pt>
                <c:pt idx="105">
                  <c:v>44552</c:v>
                </c:pt>
                <c:pt idx="106">
                  <c:v>44553</c:v>
                </c:pt>
                <c:pt idx="107">
                  <c:v>44554</c:v>
                </c:pt>
                <c:pt idx="108">
                  <c:v>44555</c:v>
                </c:pt>
                <c:pt idx="109">
                  <c:v>44556</c:v>
                </c:pt>
                <c:pt idx="110">
                  <c:v>44557</c:v>
                </c:pt>
                <c:pt idx="111">
                  <c:v>44558</c:v>
                </c:pt>
                <c:pt idx="112">
                  <c:v>44559</c:v>
                </c:pt>
                <c:pt idx="113">
                  <c:v>44560</c:v>
                </c:pt>
                <c:pt idx="114">
                  <c:v>44561</c:v>
                </c:pt>
                <c:pt idx="115">
                  <c:v>44562</c:v>
                </c:pt>
                <c:pt idx="116">
                  <c:v>44563</c:v>
                </c:pt>
                <c:pt idx="117">
                  <c:v>44564</c:v>
                </c:pt>
                <c:pt idx="118">
                  <c:v>44565</c:v>
                </c:pt>
                <c:pt idx="119">
                  <c:v>44566</c:v>
                </c:pt>
                <c:pt idx="120">
                  <c:v>44567</c:v>
                </c:pt>
                <c:pt idx="121">
                  <c:v>44568</c:v>
                </c:pt>
                <c:pt idx="122">
                  <c:v>44569</c:v>
                </c:pt>
                <c:pt idx="123">
                  <c:v>44570</c:v>
                </c:pt>
                <c:pt idx="124">
                  <c:v>44571</c:v>
                </c:pt>
                <c:pt idx="125">
                  <c:v>44572</c:v>
                </c:pt>
                <c:pt idx="126">
                  <c:v>44573</c:v>
                </c:pt>
                <c:pt idx="127">
                  <c:v>44574</c:v>
                </c:pt>
                <c:pt idx="128">
                  <c:v>44575</c:v>
                </c:pt>
                <c:pt idx="129">
                  <c:v>44576</c:v>
                </c:pt>
                <c:pt idx="130">
                  <c:v>44577</c:v>
                </c:pt>
                <c:pt idx="131">
                  <c:v>44578</c:v>
                </c:pt>
                <c:pt idx="132">
                  <c:v>44579</c:v>
                </c:pt>
                <c:pt idx="133">
                  <c:v>44580</c:v>
                </c:pt>
                <c:pt idx="134">
                  <c:v>44581</c:v>
                </c:pt>
                <c:pt idx="135">
                  <c:v>44582</c:v>
                </c:pt>
                <c:pt idx="136">
                  <c:v>44583</c:v>
                </c:pt>
                <c:pt idx="137">
                  <c:v>44584</c:v>
                </c:pt>
                <c:pt idx="138">
                  <c:v>44585</c:v>
                </c:pt>
                <c:pt idx="139">
                  <c:v>44586</c:v>
                </c:pt>
                <c:pt idx="140">
                  <c:v>44587</c:v>
                </c:pt>
                <c:pt idx="141">
                  <c:v>44588</c:v>
                </c:pt>
                <c:pt idx="142">
                  <c:v>44589</c:v>
                </c:pt>
                <c:pt idx="143">
                  <c:v>44590</c:v>
                </c:pt>
                <c:pt idx="144">
                  <c:v>44591</c:v>
                </c:pt>
                <c:pt idx="145">
                  <c:v>44592</c:v>
                </c:pt>
                <c:pt idx="146">
                  <c:v>44593</c:v>
                </c:pt>
                <c:pt idx="147">
                  <c:v>44594</c:v>
                </c:pt>
                <c:pt idx="148">
                  <c:v>44595</c:v>
                </c:pt>
                <c:pt idx="149">
                  <c:v>44596</c:v>
                </c:pt>
                <c:pt idx="150">
                  <c:v>44597</c:v>
                </c:pt>
                <c:pt idx="151">
                  <c:v>44598</c:v>
                </c:pt>
                <c:pt idx="152">
                  <c:v>44599</c:v>
                </c:pt>
                <c:pt idx="153">
                  <c:v>44600</c:v>
                </c:pt>
                <c:pt idx="154">
                  <c:v>44601</c:v>
                </c:pt>
                <c:pt idx="155">
                  <c:v>44602</c:v>
                </c:pt>
                <c:pt idx="156">
                  <c:v>44603</c:v>
                </c:pt>
                <c:pt idx="157">
                  <c:v>44604</c:v>
                </c:pt>
                <c:pt idx="158">
                  <c:v>44605</c:v>
                </c:pt>
                <c:pt idx="159">
                  <c:v>44606</c:v>
                </c:pt>
                <c:pt idx="160">
                  <c:v>44607</c:v>
                </c:pt>
                <c:pt idx="161">
                  <c:v>44608</c:v>
                </c:pt>
                <c:pt idx="162">
                  <c:v>44609</c:v>
                </c:pt>
                <c:pt idx="163">
                  <c:v>44610</c:v>
                </c:pt>
                <c:pt idx="164">
                  <c:v>44611</c:v>
                </c:pt>
                <c:pt idx="165">
                  <c:v>44612</c:v>
                </c:pt>
                <c:pt idx="166">
                  <c:v>44613</c:v>
                </c:pt>
                <c:pt idx="167">
                  <c:v>44614</c:v>
                </c:pt>
                <c:pt idx="168">
                  <c:v>44615</c:v>
                </c:pt>
                <c:pt idx="169">
                  <c:v>44616</c:v>
                </c:pt>
                <c:pt idx="170">
                  <c:v>44617</c:v>
                </c:pt>
                <c:pt idx="171">
                  <c:v>44618</c:v>
                </c:pt>
                <c:pt idx="172">
                  <c:v>44619</c:v>
                </c:pt>
                <c:pt idx="173">
                  <c:v>44620</c:v>
                </c:pt>
                <c:pt idx="174">
                  <c:v>44621</c:v>
                </c:pt>
                <c:pt idx="175">
                  <c:v>44622</c:v>
                </c:pt>
                <c:pt idx="176">
                  <c:v>44623</c:v>
                </c:pt>
                <c:pt idx="177">
                  <c:v>44624</c:v>
                </c:pt>
                <c:pt idx="178">
                  <c:v>44625</c:v>
                </c:pt>
                <c:pt idx="179">
                  <c:v>44626</c:v>
                </c:pt>
                <c:pt idx="180">
                  <c:v>44627</c:v>
                </c:pt>
                <c:pt idx="181">
                  <c:v>44628</c:v>
                </c:pt>
                <c:pt idx="182">
                  <c:v>44629</c:v>
                </c:pt>
                <c:pt idx="183">
                  <c:v>44630</c:v>
                </c:pt>
                <c:pt idx="184">
                  <c:v>44631</c:v>
                </c:pt>
                <c:pt idx="185">
                  <c:v>44632</c:v>
                </c:pt>
                <c:pt idx="186">
                  <c:v>44633</c:v>
                </c:pt>
                <c:pt idx="187">
                  <c:v>44634</c:v>
                </c:pt>
                <c:pt idx="188">
                  <c:v>44635</c:v>
                </c:pt>
                <c:pt idx="189">
                  <c:v>44636</c:v>
                </c:pt>
                <c:pt idx="190">
                  <c:v>44637</c:v>
                </c:pt>
                <c:pt idx="191">
                  <c:v>44638</c:v>
                </c:pt>
                <c:pt idx="192">
                  <c:v>44639</c:v>
                </c:pt>
                <c:pt idx="193">
                  <c:v>44640</c:v>
                </c:pt>
                <c:pt idx="194">
                  <c:v>44641</c:v>
                </c:pt>
                <c:pt idx="195">
                  <c:v>44642</c:v>
                </c:pt>
                <c:pt idx="196">
                  <c:v>44643</c:v>
                </c:pt>
                <c:pt idx="197">
                  <c:v>44644</c:v>
                </c:pt>
                <c:pt idx="198">
                  <c:v>44645</c:v>
                </c:pt>
                <c:pt idx="199">
                  <c:v>44646</c:v>
                </c:pt>
                <c:pt idx="200">
                  <c:v>44647</c:v>
                </c:pt>
                <c:pt idx="201">
                  <c:v>44648</c:v>
                </c:pt>
                <c:pt idx="202">
                  <c:v>44649</c:v>
                </c:pt>
                <c:pt idx="203">
                  <c:v>44650</c:v>
                </c:pt>
                <c:pt idx="204">
                  <c:v>44651</c:v>
                </c:pt>
                <c:pt idx="205">
                  <c:v>44652</c:v>
                </c:pt>
                <c:pt idx="206">
                  <c:v>44653</c:v>
                </c:pt>
                <c:pt idx="207">
                  <c:v>44654</c:v>
                </c:pt>
                <c:pt idx="208">
                  <c:v>44655</c:v>
                </c:pt>
                <c:pt idx="209">
                  <c:v>44656</c:v>
                </c:pt>
                <c:pt idx="210">
                  <c:v>44657</c:v>
                </c:pt>
                <c:pt idx="211">
                  <c:v>44658</c:v>
                </c:pt>
                <c:pt idx="212">
                  <c:v>44659</c:v>
                </c:pt>
                <c:pt idx="213">
                  <c:v>44660</c:v>
                </c:pt>
                <c:pt idx="214">
                  <c:v>44661</c:v>
                </c:pt>
                <c:pt idx="215">
                  <c:v>44662</c:v>
                </c:pt>
                <c:pt idx="216">
                  <c:v>44663</c:v>
                </c:pt>
                <c:pt idx="217">
                  <c:v>44664</c:v>
                </c:pt>
                <c:pt idx="218">
                  <c:v>44665</c:v>
                </c:pt>
                <c:pt idx="219">
                  <c:v>44666</c:v>
                </c:pt>
                <c:pt idx="220">
                  <c:v>44667</c:v>
                </c:pt>
                <c:pt idx="221">
                  <c:v>44668</c:v>
                </c:pt>
                <c:pt idx="222">
                  <c:v>44669</c:v>
                </c:pt>
                <c:pt idx="223">
                  <c:v>44670</c:v>
                </c:pt>
                <c:pt idx="224">
                  <c:v>44671</c:v>
                </c:pt>
                <c:pt idx="225">
                  <c:v>44672</c:v>
                </c:pt>
                <c:pt idx="226">
                  <c:v>44673</c:v>
                </c:pt>
                <c:pt idx="227">
                  <c:v>44674</c:v>
                </c:pt>
                <c:pt idx="228">
                  <c:v>44675</c:v>
                </c:pt>
                <c:pt idx="229">
                  <c:v>44676</c:v>
                </c:pt>
                <c:pt idx="230">
                  <c:v>44677</c:v>
                </c:pt>
                <c:pt idx="231">
                  <c:v>44678</c:v>
                </c:pt>
                <c:pt idx="232">
                  <c:v>44679</c:v>
                </c:pt>
                <c:pt idx="233">
                  <c:v>44680</c:v>
                </c:pt>
                <c:pt idx="234">
                  <c:v>44681</c:v>
                </c:pt>
              </c:numCache>
            </c:numRef>
          </c:cat>
          <c:val>
            <c:numRef>
              <c:f>new_dataset_zkh!$BN$8:$BN$242</c:f>
              <c:numCache>
                <c:formatCode>0.00</c:formatCode>
                <c:ptCount val="23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53.185595567866997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54.8476454293628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56.232686980609401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57.617728531855903</c:v>
                </c:pt>
                <c:pt idx="22">
                  <c:v>#N/A</c:v>
                </c:pt>
                <c:pt idx="23">
                  <c:v>#N/A</c:v>
                </c:pt>
                <c:pt idx="24">
                  <c:v>62.603878116343402</c:v>
                </c:pt>
                <c:pt idx="25">
                  <c:v>#N/A</c:v>
                </c:pt>
                <c:pt idx="26">
                  <c:v>68.421052631578902</c:v>
                </c:pt>
                <c:pt idx="27">
                  <c:v>#N/A</c:v>
                </c:pt>
                <c:pt idx="28">
                  <c:v>#N/A</c:v>
                </c:pt>
                <c:pt idx="29">
                  <c:v>73.684210526315795</c:v>
                </c:pt>
                <c:pt idx="30">
                  <c:v>#N/A</c:v>
                </c:pt>
                <c:pt idx="31">
                  <c:v>81.163434903047005</c:v>
                </c:pt>
                <c:pt idx="32">
                  <c:v>#N/A</c:v>
                </c:pt>
                <c:pt idx="33">
                  <c:v>#N/A</c:v>
                </c:pt>
                <c:pt idx="34">
                  <c:v>88.6426592797784</c:v>
                </c:pt>
                <c:pt idx="35">
                  <c:v>#N/A</c:v>
                </c:pt>
                <c:pt idx="36">
                  <c:v>#N/A</c:v>
                </c:pt>
                <c:pt idx="37">
                  <c:v>94.736842105263094</c:v>
                </c:pt>
                <c:pt idx="38">
                  <c:v>#N/A</c:v>
                </c:pt>
                <c:pt idx="39">
                  <c:v>101.66204986149501</c:v>
                </c:pt>
                <c:pt idx="40">
                  <c:v>#N/A</c:v>
                </c:pt>
                <c:pt idx="41">
                  <c:v>108.033240997229</c:v>
                </c:pt>
                <c:pt idx="42">
                  <c:v>#N/A</c:v>
                </c:pt>
                <c:pt idx="43">
                  <c:v>#N/A</c:v>
                </c:pt>
                <c:pt idx="44">
                  <c:v>116.34349030470899</c:v>
                </c:pt>
                <c:pt idx="45">
                  <c:v>#N/A</c:v>
                </c:pt>
                <c:pt idx="46">
                  <c:v>123.82271468144</c:v>
                </c:pt>
                <c:pt idx="47">
                  <c:v>#N/A</c:v>
                </c:pt>
                <c:pt idx="48">
                  <c:v>129.91689750692501</c:v>
                </c:pt>
                <c:pt idx="49">
                  <c:v>#N/A</c:v>
                </c:pt>
                <c:pt idx="50">
                  <c:v>#N/A</c:v>
                </c:pt>
                <c:pt idx="51">
                  <c:v>138.50415512465301</c:v>
                </c:pt>
                <c:pt idx="52">
                  <c:v>#N/A</c:v>
                </c:pt>
                <c:pt idx="53">
                  <c:v>#N/A</c:v>
                </c:pt>
                <c:pt idx="54">
                  <c:v>145.70637119113499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155.95567867035999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161.49584487534599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167.31301939058099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174.79224376731301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178.393351800554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173.961218836565</c:v>
                </c:pt>
                <c:pt idx="85">
                  <c:v>#N/A</c:v>
                </c:pt>
                <c:pt idx="86">
                  <c:v>#N/A</c:v>
                </c:pt>
                <c:pt idx="87">
                  <c:v>170.08310249307399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166.75900277008299</c:v>
                </c:pt>
                <c:pt idx="94">
                  <c:v>#N/A</c:v>
                </c:pt>
                <c:pt idx="95">
                  <c:v>#N/A</c:v>
                </c:pt>
                <c:pt idx="96">
                  <c:v>162.603878116343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158.17174515235399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154.29362880886401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147.36842105263099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141.551246537396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134.90304709141199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129.36288088642601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122.991689750692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116.066481994459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109.695290858725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103.601108033241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96.675900277008296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90.858725761772803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86.426592797783897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81.440443213296405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75.900277008310198</c:v>
                </c:pt>
                <c:pt idx="169">
                  <c:v>#N/A</c:v>
                </c:pt>
                <c:pt idx="170">
                  <c:v>#N/A</c:v>
                </c:pt>
                <c:pt idx="171">
                  <c:v>72.022160664819907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A5-4922-9755-3AC4EAB44E2F}"/>
            </c:ext>
          </c:extLst>
        </c:ser>
        <c:ser>
          <c:idx val="2"/>
          <c:order val="2"/>
          <c:tx>
            <c:strRef>
              <c:f>new_dataset_zkh!$BO$7</c:f>
              <c:strCache>
                <c:ptCount val="1"/>
                <c:pt idx="0">
                  <c:v>2021/11/03_laag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new_dataset_zkh!$BL$8:$BL$242</c:f>
              <c:numCache>
                <c:formatCode>m/d/yyyy</c:formatCode>
                <c:ptCount val="235"/>
                <c:pt idx="0">
                  <c:v>44447</c:v>
                </c:pt>
                <c:pt idx="1">
                  <c:v>44448</c:v>
                </c:pt>
                <c:pt idx="2">
                  <c:v>44449</c:v>
                </c:pt>
                <c:pt idx="3">
                  <c:v>44450</c:v>
                </c:pt>
                <c:pt idx="4">
                  <c:v>44451</c:v>
                </c:pt>
                <c:pt idx="5">
                  <c:v>44452</c:v>
                </c:pt>
                <c:pt idx="6">
                  <c:v>44453</c:v>
                </c:pt>
                <c:pt idx="7">
                  <c:v>44454</c:v>
                </c:pt>
                <c:pt idx="8">
                  <c:v>44455</c:v>
                </c:pt>
                <c:pt idx="9">
                  <c:v>44456</c:v>
                </c:pt>
                <c:pt idx="10">
                  <c:v>44457</c:v>
                </c:pt>
                <c:pt idx="11">
                  <c:v>44458</c:v>
                </c:pt>
                <c:pt idx="12">
                  <c:v>44459</c:v>
                </c:pt>
                <c:pt idx="13">
                  <c:v>44460</c:v>
                </c:pt>
                <c:pt idx="14">
                  <c:v>44461</c:v>
                </c:pt>
                <c:pt idx="15">
                  <c:v>44462</c:v>
                </c:pt>
                <c:pt idx="16">
                  <c:v>44463</c:v>
                </c:pt>
                <c:pt idx="17">
                  <c:v>44464</c:v>
                </c:pt>
                <c:pt idx="18">
                  <c:v>44465</c:v>
                </c:pt>
                <c:pt idx="19">
                  <c:v>44466</c:v>
                </c:pt>
                <c:pt idx="20">
                  <c:v>44467</c:v>
                </c:pt>
                <c:pt idx="21">
                  <c:v>44468</c:v>
                </c:pt>
                <c:pt idx="22">
                  <c:v>44469</c:v>
                </c:pt>
                <c:pt idx="23">
                  <c:v>44470</c:v>
                </c:pt>
                <c:pt idx="24">
                  <c:v>44471</c:v>
                </c:pt>
                <c:pt idx="25">
                  <c:v>44472</c:v>
                </c:pt>
                <c:pt idx="26">
                  <c:v>44473</c:v>
                </c:pt>
                <c:pt idx="27">
                  <c:v>44474</c:v>
                </c:pt>
                <c:pt idx="28">
                  <c:v>44475</c:v>
                </c:pt>
                <c:pt idx="29">
                  <c:v>44476</c:v>
                </c:pt>
                <c:pt idx="30">
                  <c:v>44477</c:v>
                </c:pt>
                <c:pt idx="31">
                  <c:v>44478</c:v>
                </c:pt>
                <c:pt idx="32">
                  <c:v>44479</c:v>
                </c:pt>
                <c:pt idx="33">
                  <c:v>44480</c:v>
                </c:pt>
                <c:pt idx="34">
                  <c:v>44481</c:v>
                </c:pt>
                <c:pt idx="35">
                  <c:v>44482</c:v>
                </c:pt>
                <c:pt idx="36">
                  <c:v>44483</c:v>
                </c:pt>
                <c:pt idx="37">
                  <c:v>44484</c:v>
                </c:pt>
                <c:pt idx="38">
                  <c:v>44485</c:v>
                </c:pt>
                <c:pt idx="39">
                  <c:v>44486</c:v>
                </c:pt>
                <c:pt idx="40">
                  <c:v>44487</c:v>
                </c:pt>
                <c:pt idx="41">
                  <c:v>44488</c:v>
                </c:pt>
                <c:pt idx="42">
                  <c:v>44489</c:v>
                </c:pt>
                <c:pt idx="43">
                  <c:v>44490</c:v>
                </c:pt>
                <c:pt idx="44">
                  <c:v>44491</c:v>
                </c:pt>
                <c:pt idx="45">
                  <c:v>44492</c:v>
                </c:pt>
                <c:pt idx="46">
                  <c:v>44493</c:v>
                </c:pt>
                <c:pt idx="47">
                  <c:v>44494</c:v>
                </c:pt>
                <c:pt idx="48">
                  <c:v>44495</c:v>
                </c:pt>
                <c:pt idx="49">
                  <c:v>44496</c:v>
                </c:pt>
                <c:pt idx="50">
                  <c:v>44497</c:v>
                </c:pt>
                <c:pt idx="51">
                  <c:v>44498</c:v>
                </c:pt>
                <c:pt idx="52">
                  <c:v>44499</c:v>
                </c:pt>
                <c:pt idx="53">
                  <c:v>44500</c:v>
                </c:pt>
                <c:pt idx="54">
                  <c:v>44501</c:v>
                </c:pt>
                <c:pt idx="55">
                  <c:v>44502</c:v>
                </c:pt>
                <c:pt idx="56">
                  <c:v>44503</c:v>
                </c:pt>
                <c:pt idx="57">
                  <c:v>44504</c:v>
                </c:pt>
                <c:pt idx="58">
                  <c:v>44505</c:v>
                </c:pt>
                <c:pt idx="59">
                  <c:v>44506</c:v>
                </c:pt>
                <c:pt idx="60">
                  <c:v>44507</c:v>
                </c:pt>
                <c:pt idx="61">
                  <c:v>44508</c:v>
                </c:pt>
                <c:pt idx="62">
                  <c:v>44509</c:v>
                </c:pt>
                <c:pt idx="63">
                  <c:v>44510</c:v>
                </c:pt>
                <c:pt idx="64">
                  <c:v>44511</c:v>
                </c:pt>
                <c:pt idx="65">
                  <c:v>44512</c:v>
                </c:pt>
                <c:pt idx="66">
                  <c:v>44513</c:v>
                </c:pt>
                <c:pt idx="67">
                  <c:v>44514</c:v>
                </c:pt>
                <c:pt idx="68">
                  <c:v>44515</c:v>
                </c:pt>
                <c:pt idx="69">
                  <c:v>44516</c:v>
                </c:pt>
                <c:pt idx="70">
                  <c:v>44517</c:v>
                </c:pt>
                <c:pt idx="71">
                  <c:v>44518</c:v>
                </c:pt>
                <c:pt idx="72">
                  <c:v>44519</c:v>
                </c:pt>
                <c:pt idx="73">
                  <c:v>44520</c:v>
                </c:pt>
                <c:pt idx="74">
                  <c:v>44521</c:v>
                </c:pt>
                <c:pt idx="75">
                  <c:v>44522</c:v>
                </c:pt>
                <c:pt idx="76">
                  <c:v>44523</c:v>
                </c:pt>
                <c:pt idx="77">
                  <c:v>44524</c:v>
                </c:pt>
                <c:pt idx="78">
                  <c:v>44525</c:v>
                </c:pt>
                <c:pt idx="79">
                  <c:v>44526</c:v>
                </c:pt>
                <c:pt idx="80">
                  <c:v>44527</c:v>
                </c:pt>
                <c:pt idx="81">
                  <c:v>44528</c:v>
                </c:pt>
                <c:pt idx="82">
                  <c:v>44529</c:v>
                </c:pt>
                <c:pt idx="83">
                  <c:v>44530</c:v>
                </c:pt>
                <c:pt idx="84">
                  <c:v>44531</c:v>
                </c:pt>
                <c:pt idx="85">
                  <c:v>44532</c:v>
                </c:pt>
                <c:pt idx="86">
                  <c:v>44533</c:v>
                </c:pt>
                <c:pt idx="87">
                  <c:v>44534</c:v>
                </c:pt>
                <c:pt idx="88">
                  <c:v>44535</c:v>
                </c:pt>
                <c:pt idx="89">
                  <c:v>44536</c:v>
                </c:pt>
                <c:pt idx="90">
                  <c:v>44537</c:v>
                </c:pt>
                <c:pt idx="91">
                  <c:v>44538</c:v>
                </c:pt>
                <c:pt idx="92">
                  <c:v>44539</c:v>
                </c:pt>
                <c:pt idx="93">
                  <c:v>44540</c:v>
                </c:pt>
                <c:pt idx="94">
                  <c:v>44541</c:v>
                </c:pt>
                <c:pt idx="95">
                  <c:v>44542</c:v>
                </c:pt>
                <c:pt idx="96">
                  <c:v>44543</c:v>
                </c:pt>
                <c:pt idx="97">
                  <c:v>44544</c:v>
                </c:pt>
                <c:pt idx="98">
                  <c:v>44545</c:v>
                </c:pt>
                <c:pt idx="99">
                  <c:v>44546</c:v>
                </c:pt>
                <c:pt idx="100">
                  <c:v>44547</c:v>
                </c:pt>
                <c:pt idx="101">
                  <c:v>44548</c:v>
                </c:pt>
                <c:pt idx="102">
                  <c:v>44549</c:v>
                </c:pt>
                <c:pt idx="103">
                  <c:v>44550</c:v>
                </c:pt>
                <c:pt idx="104">
                  <c:v>44551</c:v>
                </c:pt>
                <c:pt idx="105">
                  <c:v>44552</c:v>
                </c:pt>
                <c:pt idx="106">
                  <c:v>44553</c:v>
                </c:pt>
                <c:pt idx="107">
                  <c:v>44554</c:v>
                </c:pt>
                <c:pt idx="108">
                  <c:v>44555</c:v>
                </c:pt>
                <c:pt idx="109">
                  <c:v>44556</c:v>
                </c:pt>
                <c:pt idx="110">
                  <c:v>44557</c:v>
                </c:pt>
                <c:pt idx="111">
                  <c:v>44558</c:v>
                </c:pt>
                <c:pt idx="112">
                  <c:v>44559</c:v>
                </c:pt>
                <c:pt idx="113">
                  <c:v>44560</c:v>
                </c:pt>
                <c:pt idx="114">
                  <c:v>44561</c:v>
                </c:pt>
                <c:pt idx="115">
                  <c:v>44562</c:v>
                </c:pt>
                <c:pt idx="116">
                  <c:v>44563</c:v>
                </c:pt>
                <c:pt idx="117">
                  <c:v>44564</c:v>
                </c:pt>
                <c:pt idx="118">
                  <c:v>44565</c:v>
                </c:pt>
                <c:pt idx="119">
                  <c:v>44566</c:v>
                </c:pt>
                <c:pt idx="120">
                  <c:v>44567</c:v>
                </c:pt>
                <c:pt idx="121">
                  <c:v>44568</c:v>
                </c:pt>
                <c:pt idx="122">
                  <c:v>44569</c:v>
                </c:pt>
                <c:pt idx="123">
                  <c:v>44570</c:v>
                </c:pt>
                <c:pt idx="124">
                  <c:v>44571</c:v>
                </c:pt>
                <c:pt idx="125">
                  <c:v>44572</c:v>
                </c:pt>
                <c:pt idx="126">
                  <c:v>44573</c:v>
                </c:pt>
                <c:pt idx="127">
                  <c:v>44574</c:v>
                </c:pt>
                <c:pt idx="128">
                  <c:v>44575</c:v>
                </c:pt>
                <c:pt idx="129">
                  <c:v>44576</c:v>
                </c:pt>
                <c:pt idx="130">
                  <c:v>44577</c:v>
                </c:pt>
                <c:pt idx="131">
                  <c:v>44578</c:v>
                </c:pt>
                <c:pt idx="132">
                  <c:v>44579</c:v>
                </c:pt>
                <c:pt idx="133">
                  <c:v>44580</c:v>
                </c:pt>
                <c:pt idx="134">
                  <c:v>44581</c:v>
                </c:pt>
                <c:pt idx="135">
                  <c:v>44582</c:v>
                </c:pt>
                <c:pt idx="136">
                  <c:v>44583</c:v>
                </c:pt>
                <c:pt idx="137">
                  <c:v>44584</c:v>
                </c:pt>
                <c:pt idx="138">
                  <c:v>44585</c:v>
                </c:pt>
                <c:pt idx="139">
                  <c:v>44586</c:v>
                </c:pt>
                <c:pt idx="140">
                  <c:v>44587</c:v>
                </c:pt>
                <c:pt idx="141">
                  <c:v>44588</c:v>
                </c:pt>
                <c:pt idx="142">
                  <c:v>44589</c:v>
                </c:pt>
                <c:pt idx="143">
                  <c:v>44590</c:v>
                </c:pt>
                <c:pt idx="144">
                  <c:v>44591</c:v>
                </c:pt>
                <c:pt idx="145">
                  <c:v>44592</c:v>
                </c:pt>
                <c:pt idx="146">
                  <c:v>44593</c:v>
                </c:pt>
                <c:pt idx="147">
                  <c:v>44594</c:v>
                </c:pt>
                <c:pt idx="148">
                  <c:v>44595</c:v>
                </c:pt>
                <c:pt idx="149">
                  <c:v>44596</c:v>
                </c:pt>
                <c:pt idx="150">
                  <c:v>44597</c:v>
                </c:pt>
                <c:pt idx="151">
                  <c:v>44598</c:v>
                </c:pt>
                <c:pt idx="152">
                  <c:v>44599</c:v>
                </c:pt>
                <c:pt idx="153">
                  <c:v>44600</c:v>
                </c:pt>
                <c:pt idx="154">
                  <c:v>44601</c:v>
                </c:pt>
                <c:pt idx="155">
                  <c:v>44602</c:v>
                </c:pt>
                <c:pt idx="156">
                  <c:v>44603</c:v>
                </c:pt>
                <c:pt idx="157">
                  <c:v>44604</c:v>
                </c:pt>
                <c:pt idx="158">
                  <c:v>44605</c:v>
                </c:pt>
                <c:pt idx="159">
                  <c:v>44606</c:v>
                </c:pt>
                <c:pt idx="160">
                  <c:v>44607</c:v>
                </c:pt>
                <c:pt idx="161">
                  <c:v>44608</c:v>
                </c:pt>
                <c:pt idx="162">
                  <c:v>44609</c:v>
                </c:pt>
                <c:pt idx="163">
                  <c:v>44610</c:v>
                </c:pt>
                <c:pt idx="164">
                  <c:v>44611</c:v>
                </c:pt>
                <c:pt idx="165">
                  <c:v>44612</c:v>
                </c:pt>
                <c:pt idx="166">
                  <c:v>44613</c:v>
                </c:pt>
                <c:pt idx="167">
                  <c:v>44614</c:v>
                </c:pt>
                <c:pt idx="168">
                  <c:v>44615</c:v>
                </c:pt>
                <c:pt idx="169">
                  <c:v>44616</c:v>
                </c:pt>
                <c:pt idx="170">
                  <c:v>44617</c:v>
                </c:pt>
                <c:pt idx="171">
                  <c:v>44618</c:v>
                </c:pt>
                <c:pt idx="172">
                  <c:v>44619</c:v>
                </c:pt>
                <c:pt idx="173">
                  <c:v>44620</c:v>
                </c:pt>
                <c:pt idx="174">
                  <c:v>44621</c:v>
                </c:pt>
                <c:pt idx="175">
                  <c:v>44622</c:v>
                </c:pt>
                <c:pt idx="176">
                  <c:v>44623</c:v>
                </c:pt>
                <c:pt idx="177">
                  <c:v>44624</c:v>
                </c:pt>
                <c:pt idx="178">
                  <c:v>44625</c:v>
                </c:pt>
                <c:pt idx="179">
                  <c:v>44626</c:v>
                </c:pt>
                <c:pt idx="180">
                  <c:v>44627</c:v>
                </c:pt>
                <c:pt idx="181">
                  <c:v>44628</c:v>
                </c:pt>
                <c:pt idx="182">
                  <c:v>44629</c:v>
                </c:pt>
                <c:pt idx="183">
                  <c:v>44630</c:v>
                </c:pt>
                <c:pt idx="184">
                  <c:v>44631</c:v>
                </c:pt>
                <c:pt idx="185">
                  <c:v>44632</c:v>
                </c:pt>
                <c:pt idx="186">
                  <c:v>44633</c:v>
                </c:pt>
                <c:pt idx="187">
                  <c:v>44634</c:v>
                </c:pt>
                <c:pt idx="188">
                  <c:v>44635</c:v>
                </c:pt>
                <c:pt idx="189">
                  <c:v>44636</c:v>
                </c:pt>
                <c:pt idx="190">
                  <c:v>44637</c:v>
                </c:pt>
                <c:pt idx="191">
                  <c:v>44638</c:v>
                </c:pt>
                <c:pt idx="192">
                  <c:v>44639</c:v>
                </c:pt>
                <c:pt idx="193">
                  <c:v>44640</c:v>
                </c:pt>
                <c:pt idx="194">
                  <c:v>44641</c:v>
                </c:pt>
                <c:pt idx="195">
                  <c:v>44642</c:v>
                </c:pt>
                <c:pt idx="196">
                  <c:v>44643</c:v>
                </c:pt>
                <c:pt idx="197">
                  <c:v>44644</c:v>
                </c:pt>
                <c:pt idx="198">
                  <c:v>44645</c:v>
                </c:pt>
                <c:pt idx="199">
                  <c:v>44646</c:v>
                </c:pt>
                <c:pt idx="200">
                  <c:v>44647</c:v>
                </c:pt>
                <c:pt idx="201">
                  <c:v>44648</c:v>
                </c:pt>
                <c:pt idx="202">
                  <c:v>44649</c:v>
                </c:pt>
                <c:pt idx="203">
                  <c:v>44650</c:v>
                </c:pt>
                <c:pt idx="204">
                  <c:v>44651</c:v>
                </c:pt>
                <c:pt idx="205">
                  <c:v>44652</c:v>
                </c:pt>
                <c:pt idx="206">
                  <c:v>44653</c:v>
                </c:pt>
                <c:pt idx="207">
                  <c:v>44654</c:v>
                </c:pt>
                <c:pt idx="208">
                  <c:v>44655</c:v>
                </c:pt>
                <c:pt idx="209">
                  <c:v>44656</c:v>
                </c:pt>
                <c:pt idx="210">
                  <c:v>44657</c:v>
                </c:pt>
                <c:pt idx="211">
                  <c:v>44658</c:v>
                </c:pt>
                <c:pt idx="212">
                  <c:v>44659</c:v>
                </c:pt>
                <c:pt idx="213">
                  <c:v>44660</c:v>
                </c:pt>
                <c:pt idx="214">
                  <c:v>44661</c:v>
                </c:pt>
                <c:pt idx="215">
                  <c:v>44662</c:v>
                </c:pt>
                <c:pt idx="216">
                  <c:v>44663</c:v>
                </c:pt>
                <c:pt idx="217">
                  <c:v>44664</c:v>
                </c:pt>
                <c:pt idx="218">
                  <c:v>44665</c:v>
                </c:pt>
                <c:pt idx="219">
                  <c:v>44666</c:v>
                </c:pt>
                <c:pt idx="220">
                  <c:v>44667</c:v>
                </c:pt>
                <c:pt idx="221">
                  <c:v>44668</c:v>
                </c:pt>
                <c:pt idx="222">
                  <c:v>44669</c:v>
                </c:pt>
                <c:pt idx="223">
                  <c:v>44670</c:v>
                </c:pt>
                <c:pt idx="224">
                  <c:v>44671</c:v>
                </c:pt>
                <c:pt idx="225">
                  <c:v>44672</c:v>
                </c:pt>
                <c:pt idx="226">
                  <c:v>44673</c:v>
                </c:pt>
                <c:pt idx="227">
                  <c:v>44674</c:v>
                </c:pt>
                <c:pt idx="228">
                  <c:v>44675</c:v>
                </c:pt>
                <c:pt idx="229">
                  <c:v>44676</c:v>
                </c:pt>
                <c:pt idx="230">
                  <c:v>44677</c:v>
                </c:pt>
                <c:pt idx="231">
                  <c:v>44678</c:v>
                </c:pt>
                <c:pt idx="232">
                  <c:v>44679</c:v>
                </c:pt>
                <c:pt idx="233">
                  <c:v>44680</c:v>
                </c:pt>
                <c:pt idx="234">
                  <c:v>44681</c:v>
                </c:pt>
              </c:numCache>
            </c:numRef>
          </c:cat>
          <c:val>
            <c:numRef>
              <c:f>new_dataset_zkh!$BO$8:$BO$242</c:f>
              <c:numCache>
                <c:formatCode>0.00</c:formatCode>
                <c:ptCount val="23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103.89609787391301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111.688293621741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114.28570409431499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113.636369311119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114.935038877511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114.935038877511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113.636369311119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109.74025360225799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105.1948031102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101.298687401339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94.805196889799106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88.311670708363096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80.519474960535703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72.727279212708297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61.038932086123502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53.896106791387602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44.155835354181498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37.662309172745502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31.818153444400998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25.973997716056601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21.428547223999299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17.5324671850335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15.5843914956547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12.9870166929761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10.3896062204018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9.7402357673102902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9.7402357673102902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9.7402357673102902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6.4934905115401698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A5-4922-9755-3AC4EAB44E2F}"/>
            </c:ext>
          </c:extLst>
        </c:ser>
        <c:ser>
          <c:idx val="3"/>
          <c:order val="3"/>
          <c:tx>
            <c:strRef>
              <c:f>new_dataset_zkh!$BP$7</c:f>
              <c:strCache>
                <c:ptCount val="1"/>
                <c:pt idx="0">
                  <c:v>2021/11/03_hoog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new_dataset_zkh!$BL$8:$BL$242</c:f>
              <c:numCache>
                <c:formatCode>m/d/yyyy</c:formatCode>
                <c:ptCount val="235"/>
                <c:pt idx="0">
                  <c:v>44447</c:v>
                </c:pt>
                <c:pt idx="1">
                  <c:v>44448</c:v>
                </c:pt>
                <c:pt idx="2">
                  <c:v>44449</c:v>
                </c:pt>
                <c:pt idx="3">
                  <c:v>44450</c:v>
                </c:pt>
                <c:pt idx="4">
                  <c:v>44451</c:v>
                </c:pt>
                <c:pt idx="5">
                  <c:v>44452</c:v>
                </c:pt>
                <c:pt idx="6">
                  <c:v>44453</c:v>
                </c:pt>
                <c:pt idx="7">
                  <c:v>44454</c:v>
                </c:pt>
                <c:pt idx="8">
                  <c:v>44455</c:v>
                </c:pt>
                <c:pt idx="9">
                  <c:v>44456</c:v>
                </c:pt>
                <c:pt idx="10">
                  <c:v>44457</c:v>
                </c:pt>
                <c:pt idx="11">
                  <c:v>44458</c:v>
                </c:pt>
                <c:pt idx="12">
                  <c:v>44459</c:v>
                </c:pt>
                <c:pt idx="13">
                  <c:v>44460</c:v>
                </c:pt>
                <c:pt idx="14">
                  <c:v>44461</c:v>
                </c:pt>
                <c:pt idx="15">
                  <c:v>44462</c:v>
                </c:pt>
                <c:pt idx="16">
                  <c:v>44463</c:v>
                </c:pt>
                <c:pt idx="17">
                  <c:v>44464</c:v>
                </c:pt>
                <c:pt idx="18">
                  <c:v>44465</c:v>
                </c:pt>
                <c:pt idx="19">
                  <c:v>44466</c:v>
                </c:pt>
                <c:pt idx="20">
                  <c:v>44467</c:v>
                </c:pt>
                <c:pt idx="21">
                  <c:v>44468</c:v>
                </c:pt>
                <c:pt idx="22">
                  <c:v>44469</c:v>
                </c:pt>
                <c:pt idx="23">
                  <c:v>44470</c:v>
                </c:pt>
                <c:pt idx="24">
                  <c:v>44471</c:v>
                </c:pt>
                <c:pt idx="25">
                  <c:v>44472</c:v>
                </c:pt>
                <c:pt idx="26">
                  <c:v>44473</c:v>
                </c:pt>
                <c:pt idx="27">
                  <c:v>44474</c:v>
                </c:pt>
                <c:pt idx="28">
                  <c:v>44475</c:v>
                </c:pt>
                <c:pt idx="29">
                  <c:v>44476</c:v>
                </c:pt>
                <c:pt idx="30">
                  <c:v>44477</c:v>
                </c:pt>
                <c:pt idx="31">
                  <c:v>44478</c:v>
                </c:pt>
                <c:pt idx="32">
                  <c:v>44479</c:v>
                </c:pt>
                <c:pt idx="33">
                  <c:v>44480</c:v>
                </c:pt>
                <c:pt idx="34">
                  <c:v>44481</c:v>
                </c:pt>
                <c:pt idx="35">
                  <c:v>44482</c:v>
                </c:pt>
                <c:pt idx="36">
                  <c:v>44483</c:v>
                </c:pt>
                <c:pt idx="37">
                  <c:v>44484</c:v>
                </c:pt>
                <c:pt idx="38">
                  <c:v>44485</c:v>
                </c:pt>
                <c:pt idx="39">
                  <c:v>44486</c:v>
                </c:pt>
                <c:pt idx="40">
                  <c:v>44487</c:v>
                </c:pt>
                <c:pt idx="41">
                  <c:v>44488</c:v>
                </c:pt>
                <c:pt idx="42">
                  <c:v>44489</c:v>
                </c:pt>
                <c:pt idx="43">
                  <c:v>44490</c:v>
                </c:pt>
                <c:pt idx="44">
                  <c:v>44491</c:v>
                </c:pt>
                <c:pt idx="45">
                  <c:v>44492</c:v>
                </c:pt>
                <c:pt idx="46">
                  <c:v>44493</c:v>
                </c:pt>
                <c:pt idx="47">
                  <c:v>44494</c:v>
                </c:pt>
                <c:pt idx="48">
                  <c:v>44495</c:v>
                </c:pt>
                <c:pt idx="49">
                  <c:v>44496</c:v>
                </c:pt>
                <c:pt idx="50">
                  <c:v>44497</c:v>
                </c:pt>
                <c:pt idx="51">
                  <c:v>44498</c:v>
                </c:pt>
                <c:pt idx="52">
                  <c:v>44499</c:v>
                </c:pt>
                <c:pt idx="53">
                  <c:v>44500</c:v>
                </c:pt>
                <c:pt idx="54">
                  <c:v>44501</c:v>
                </c:pt>
                <c:pt idx="55">
                  <c:v>44502</c:v>
                </c:pt>
                <c:pt idx="56">
                  <c:v>44503</c:v>
                </c:pt>
                <c:pt idx="57">
                  <c:v>44504</c:v>
                </c:pt>
                <c:pt idx="58">
                  <c:v>44505</c:v>
                </c:pt>
                <c:pt idx="59">
                  <c:v>44506</c:v>
                </c:pt>
                <c:pt idx="60">
                  <c:v>44507</c:v>
                </c:pt>
                <c:pt idx="61">
                  <c:v>44508</c:v>
                </c:pt>
                <c:pt idx="62">
                  <c:v>44509</c:v>
                </c:pt>
                <c:pt idx="63">
                  <c:v>44510</c:v>
                </c:pt>
                <c:pt idx="64">
                  <c:v>44511</c:v>
                </c:pt>
                <c:pt idx="65">
                  <c:v>44512</c:v>
                </c:pt>
                <c:pt idx="66">
                  <c:v>44513</c:v>
                </c:pt>
                <c:pt idx="67">
                  <c:v>44514</c:v>
                </c:pt>
                <c:pt idx="68">
                  <c:v>44515</c:v>
                </c:pt>
                <c:pt idx="69">
                  <c:v>44516</c:v>
                </c:pt>
                <c:pt idx="70">
                  <c:v>44517</c:v>
                </c:pt>
                <c:pt idx="71">
                  <c:v>44518</c:v>
                </c:pt>
                <c:pt idx="72">
                  <c:v>44519</c:v>
                </c:pt>
                <c:pt idx="73">
                  <c:v>44520</c:v>
                </c:pt>
                <c:pt idx="74">
                  <c:v>44521</c:v>
                </c:pt>
                <c:pt idx="75">
                  <c:v>44522</c:v>
                </c:pt>
                <c:pt idx="76">
                  <c:v>44523</c:v>
                </c:pt>
                <c:pt idx="77">
                  <c:v>44524</c:v>
                </c:pt>
                <c:pt idx="78">
                  <c:v>44525</c:v>
                </c:pt>
                <c:pt idx="79">
                  <c:v>44526</c:v>
                </c:pt>
                <c:pt idx="80">
                  <c:v>44527</c:v>
                </c:pt>
                <c:pt idx="81">
                  <c:v>44528</c:v>
                </c:pt>
                <c:pt idx="82">
                  <c:v>44529</c:v>
                </c:pt>
                <c:pt idx="83">
                  <c:v>44530</c:v>
                </c:pt>
                <c:pt idx="84">
                  <c:v>44531</c:v>
                </c:pt>
                <c:pt idx="85">
                  <c:v>44532</c:v>
                </c:pt>
                <c:pt idx="86">
                  <c:v>44533</c:v>
                </c:pt>
                <c:pt idx="87">
                  <c:v>44534</c:v>
                </c:pt>
                <c:pt idx="88">
                  <c:v>44535</c:v>
                </c:pt>
                <c:pt idx="89">
                  <c:v>44536</c:v>
                </c:pt>
                <c:pt idx="90">
                  <c:v>44537</c:v>
                </c:pt>
                <c:pt idx="91">
                  <c:v>44538</c:v>
                </c:pt>
                <c:pt idx="92">
                  <c:v>44539</c:v>
                </c:pt>
                <c:pt idx="93">
                  <c:v>44540</c:v>
                </c:pt>
                <c:pt idx="94">
                  <c:v>44541</c:v>
                </c:pt>
                <c:pt idx="95">
                  <c:v>44542</c:v>
                </c:pt>
                <c:pt idx="96">
                  <c:v>44543</c:v>
                </c:pt>
                <c:pt idx="97">
                  <c:v>44544</c:v>
                </c:pt>
                <c:pt idx="98">
                  <c:v>44545</c:v>
                </c:pt>
                <c:pt idx="99">
                  <c:v>44546</c:v>
                </c:pt>
                <c:pt idx="100">
                  <c:v>44547</c:v>
                </c:pt>
                <c:pt idx="101">
                  <c:v>44548</c:v>
                </c:pt>
                <c:pt idx="102">
                  <c:v>44549</c:v>
                </c:pt>
                <c:pt idx="103">
                  <c:v>44550</c:v>
                </c:pt>
                <c:pt idx="104">
                  <c:v>44551</c:v>
                </c:pt>
                <c:pt idx="105">
                  <c:v>44552</c:v>
                </c:pt>
                <c:pt idx="106">
                  <c:v>44553</c:v>
                </c:pt>
                <c:pt idx="107">
                  <c:v>44554</c:v>
                </c:pt>
                <c:pt idx="108">
                  <c:v>44555</c:v>
                </c:pt>
                <c:pt idx="109">
                  <c:v>44556</c:v>
                </c:pt>
                <c:pt idx="110">
                  <c:v>44557</c:v>
                </c:pt>
                <c:pt idx="111">
                  <c:v>44558</c:v>
                </c:pt>
                <c:pt idx="112">
                  <c:v>44559</c:v>
                </c:pt>
                <c:pt idx="113">
                  <c:v>44560</c:v>
                </c:pt>
                <c:pt idx="114">
                  <c:v>44561</c:v>
                </c:pt>
                <c:pt idx="115">
                  <c:v>44562</c:v>
                </c:pt>
                <c:pt idx="116">
                  <c:v>44563</c:v>
                </c:pt>
                <c:pt idx="117">
                  <c:v>44564</c:v>
                </c:pt>
                <c:pt idx="118">
                  <c:v>44565</c:v>
                </c:pt>
                <c:pt idx="119">
                  <c:v>44566</c:v>
                </c:pt>
                <c:pt idx="120">
                  <c:v>44567</c:v>
                </c:pt>
                <c:pt idx="121">
                  <c:v>44568</c:v>
                </c:pt>
                <c:pt idx="122">
                  <c:v>44569</c:v>
                </c:pt>
                <c:pt idx="123">
                  <c:v>44570</c:v>
                </c:pt>
                <c:pt idx="124">
                  <c:v>44571</c:v>
                </c:pt>
                <c:pt idx="125">
                  <c:v>44572</c:v>
                </c:pt>
                <c:pt idx="126">
                  <c:v>44573</c:v>
                </c:pt>
                <c:pt idx="127">
                  <c:v>44574</c:v>
                </c:pt>
                <c:pt idx="128">
                  <c:v>44575</c:v>
                </c:pt>
                <c:pt idx="129">
                  <c:v>44576</c:v>
                </c:pt>
                <c:pt idx="130">
                  <c:v>44577</c:v>
                </c:pt>
                <c:pt idx="131">
                  <c:v>44578</c:v>
                </c:pt>
                <c:pt idx="132">
                  <c:v>44579</c:v>
                </c:pt>
                <c:pt idx="133">
                  <c:v>44580</c:v>
                </c:pt>
                <c:pt idx="134">
                  <c:v>44581</c:v>
                </c:pt>
                <c:pt idx="135">
                  <c:v>44582</c:v>
                </c:pt>
                <c:pt idx="136">
                  <c:v>44583</c:v>
                </c:pt>
                <c:pt idx="137">
                  <c:v>44584</c:v>
                </c:pt>
                <c:pt idx="138">
                  <c:v>44585</c:v>
                </c:pt>
                <c:pt idx="139">
                  <c:v>44586</c:v>
                </c:pt>
                <c:pt idx="140">
                  <c:v>44587</c:v>
                </c:pt>
                <c:pt idx="141">
                  <c:v>44588</c:v>
                </c:pt>
                <c:pt idx="142">
                  <c:v>44589</c:v>
                </c:pt>
                <c:pt idx="143">
                  <c:v>44590</c:v>
                </c:pt>
                <c:pt idx="144">
                  <c:v>44591</c:v>
                </c:pt>
                <c:pt idx="145">
                  <c:v>44592</c:v>
                </c:pt>
                <c:pt idx="146">
                  <c:v>44593</c:v>
                </c:pt>
                <c:pt idx="147">
                  <c:v>44594</c:v>
                </c:pt>
                <c:pt idx="148">
                  <c:v>44595</c:v>
                </c:pt>
                <c:pt idx="149">
                  <c:v>44596</c:v>
                </c:pt>
                <c:pt idx="150">
                  <c:v>44597</c:v>
                </c:pt>
                <c:pt idx="151">
                  <c:v>44598</c:v>
                </c:pt>
                <c:pt idx="152">
                  <c:v>44599</c:v>
                </c:pt>
                <c:pt idx="153">
                  <c:v>44600</c:v>
                </c:pt>
                <c:pt idx="154">
                  <c:v>44601</c:v>
                </c:pt>
                <c:pt idx="155">
                  <c:v>44602</c:v>
                </c:pt>
                <c:pt idx="156">
                  <c:v>44603</c:v>
                </c:pt>
                <c:pt idx="157">
                  <c:v>44604</c:v>
                </c:pt>
                <c:pt idx="158">
                  <c:v>44605</c:v>
                </c:pt>
                <c:pt idx="159">
                  <c:v>44606</c:v>
                </c:pt>
                <c:pt idx="160">
                  <c:v>44607</c:v>
                </c:pt>
                <c:pt idx="161">
                  <c:v>44608</c:v>
                </c:pt>
                <c:pt idx="162">
                  <c:v>44609</c:v>
                </c:pt>
                <c:pt idx="163">
                  <c:v>44610</c:v>
                </c:pt>
                <c:pt idx="164">
                  <c:v>44611</c:v>
                </c:pt>
                <c:pt idx="165">
                  <c:v>44612</c:v>
                </c:pt>
                <c:pt idx="166">
                  <c:v>44613</c:v>
                </c:pt>
                <c:pt idx="167">
                  <c:v>44614</c:v>
                </c:pt>
                <c:pt idx="168">
                  <c:v>44615</c:v>
                </c:pt>
                <c:pt idx="169">
                  <c:v>44616</c:v>
                </c:pt>
                <c:pt idx="170">
                  <c:v>44617</c:v>
                </c:pt>
                <c:pt idx="171">
                  <c:v>44618</c:v>
                </c:pt>
                <c:pt idx="172">
                  <c:v>44619</c:v>
                </c:pt>
                <c:pt idx="173">
                  <c:v>44620</c:v>
                </c:pt>
                <c:pt idx="174">
                  <c:v>44621</c:v>
                </c:pt>
                <c:pt idx="175">
                  <c:v>44622</c:v>
                </c:pt>
                <c:pt idx="176">
                  <c:v>44623</c:v>
                </c:pt>
                <c:pt idx="177">
                  <c:v>44624</c:v>
                </c:pt>
                <c:pt idx="178">
                  <c:v>44625</c:v>
                </c:pt>
                <c:pt idx="179">
                  <c:v>44626</c:v>
                </c:pt>
                <c:pt idx="180">
                  <c:v>44627</c:v>
                </c:pt>
                <c:pt idx="181">
                  <c:v>44628</c:v>
                </c:pt>
                <c:pt idx="182">
                  <c:v>44629</c:v>
                </c:pt>
                <c:pt idx="183">
                  <c:v>44630</c:v>
                </c:pt>
                <c:pt idx="184">
                  <c:v>44631</c:v>
                </c:pt>
                <c:pt idx="185">
                  <c:v>44632</c:v>
                </c:pt>
                <c:pt idx="186">
                  <c:v>44633</c:v>
                </c:pt>
                <c:pt idx="187">
                  <c:v>44634</c:v>
                </c:pt>
                <c:pt idx="188">
                  <c:v>44635</c:v>
                </c:pt>
                <c:pt idx="189">
                  <c:v>44636</c:v>
                </c:pt>
                <c:pt idx="190">
                  <c:v>44637</c:v>
                </c:pt>
                <c:pt idx="191">
                  <c:v>44638</c:v>
                </c:pt>
                <c:pt idx="192">
                  <c:v>44639</c:v>
                </c:pt>
                <c:pt idx="193">
                  <c:v>44640</c:v>
                </c:pt>
                <c:pt idx="194">
                  <c:v>44641</c:v>
                </c:pt>
                <c:pt idx="195">
                  <c:v>44642</c:v>
                </c:pt>
                <c:pt idx="196">
                  <c:v>44643</c:v>
                </c:pt>
                <c:pt idx="197">
                  <c:v>44644</c:v>
                </c:pt>
                <c:pt idx="198">
                  <c:v>44645</c:v>
                </c:pt>
                <c:pt idx="199">
                  <c:v>44646</c:v>
                </c:pt>
                <c:pt idx="200">
                  <c:v>44647</c:v>
                </c:pt>
                <c:pt idx="201">
                  <c:v>44648</c:v>
                </c:pt>
                <c:pt idx="202">
                  <c:v>44649</c:v>
                </c:pt>
                <c:pt idx="203">
                  <c:v>44650</c:v>
                </c:pt>
                <c:pt idx="204">
                  <c:v>44651</c:v>
                </c:pt>
                <c:pt idx="205">
                  <c:v>44652</c:v>
                </c:pt>
                <c:pt idx="206">
                  <c:v>44653</c:v>
                </c:pt>
                <c:pt idx="207">
                  <c:v>44654</c:v>
                </c:pt>
                <c:pt idx="208">
                  <c:v>44655</c:v>
                </c:pt>
                <c:pt idx="209">
                  <c:v>44656</c:v>
                </c:pt>
                <c:pt idx="210">
                  <c:v>44657</c:v>
                </c:pt>
                <c:pt idx="211">
                  <c:v>44658</c:v>
                </c:pt>
                <c:pt idx="212">
                  <c:v>44659</c:v>
                </c:pt>
                <c:pt idx="213">
                  <c:v>44660</c:v>
                </c:pt>
                <c:pt idx="214">
                  <c:v>44661</c:v>
                </c:pt>
                <c:pt idx="215">
                  <c:v>44662</c:v>
                </c:pt>
                <c:pt idx="216">
                  <c:v>44663</c:v>
                </c:pt>
                <c:pt idx="217">
                  <c:v>44664</c:v>
                </c:pt>
                <c:pt idx="218">
                  <c:v>44665</c:v>
                </c:pt>
                <c:pt idx="219">
                  <c:v>44666</c:v>
                </c:pt>
                <c:pt idx="220">
                  <c:v>44667</c:v>
                </c:pt>
                <c:pt idx="221">
                  <c:v>44668</c:v>
                </c:pt>
                <c:pt idx="222">
                  <c:v>44669</c:v>
                </c:pt>
                <c:pt idx="223">
                  <c:v>44670</c:v>
                </c:pt>
                <c:pt idx="224">
                  <c:v>44671</c:v>
                </c:pt>
                <c:pt idx="225">
                  <c:v>44672</c:v>
                </c:pt>
                <c:pt idx="226">
                  <c:v>44673</c:v>
                </c:pt>
                <c:pt idx="227">
                  <c:v>44674</c:v>
                </c:pt>
                <c:pt idx="228">
                  <c:v>44675</c:v>
                </c:pt>
                <c:pt idx="229">
                  <c:v>44676</c:v>
                </c:pt>
                <c:pt idx="230">
                  <c:v>44677</c:v>
                </c:pt>
                <c:pt idx="231">
                  <c:v>44678</c:v>
                </c:pt>
                <c:pt idx="232">
                  <c:v>44679</c:v>
                </c:pt>
                <c:pt idx="233">
                  <c:v>44680</c:v>
                </c:pt>
                <c:pt idx="234">
                  <c:v>44681</c:v>
                </c:pt>
              </c:numCache>
            </c:numRef>
          </c:cat>
          <c:val>
            <c:numRef>
              <c:f>new_dataset_zkh!$BP$8:$BP$242</c:f>
              <c:numCache>
                <c:formatCode>0.00</c:formatCode>
                <c:ptCount val="23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145.45452275552</c:v>
                </c:pt>
                <c:pt idx="47">
                  <c:v>#N/A</c:v>
                </c:pt>
                <c:pt idx="48">
                  <c:v>160.38961513787501</c:v>
                </c:pt>
                <c:pt idx="49">
                  <c:v>#N/A</c:v>
                </c:pt>
                <c:pt idx="50">
                  <c:v>#N/A</c:v>
                </c:pt>
                <c:pt idx="51">
                  <c:v>168.18181088570299</c:v>
                </c:pt>
                <c:pt idx="52">
                  <c:v>#N/A</c:v>
                </c:pt>
                <c:pt idx="53">
                  <c:v>#N/A</c:v>
                </c:pt>
                <c:pt idx="54">
                  <c:v>179.220787559196</c:v>
                </c:pt>
                <c:pt idx="55">
                  <c:v>#N/A</c:v>
                </c:pt>
                <c:pt idx="56">
                  <c:v>#N/A</c:v>
                </c:pt>
                <c:pt idx="57">
                  <c:v>195.454549507942</c:v>
                </c:pt>
                <c:pt idx="58">
                  <c:v>#N/A</c:v>
                </c:pt>
                <c:pt idx="59">
                  <c:v>#N/A</c:v>
                </c:pt>
                <c:pt idx="60">
                  <c:v>220.77921244080301</c:v>
                </c:pt>
                <c:pt idx="61">
                  <c:v>#N/A</c:v>
                </c:pt>
                <c:pt idx="62">
                  <c:v>243.50648273603699</c:v>
                </c:pt>
                <c:pt idx="63">
                  <c:v>#N/A</c:v>
                </c:pt>
                <c:pt idx="64">
                  <c:v>267.53245826755898</c:v>
                </c:pt>
                <c:pt idx="65">
                  <c:v>#N/A</c:v>
                </c:pt>
                <c:pt idx="66">
                  <c:v>294.15584427165498</c:v>
                </c:pt>
                <c:pt idx="67">
                  <c:v>#N/A</c:v>
                </c:pt>
                <c:pt idx="68">
                  <c:v>314.28570409431501</c:v>
                </c:pt>
                <c:pt idx="69">
                  <c:v>334.41558175192301</c:v>
                </c:pt>
                <c:pt idx="70">
                  <c:v>#N/A</c:v>
                </c:pt>
                <c:pt idx="71">
                  <c:v>359.74026251973203</c:v>
                </c:pt>
                <c:pt idx="72">
                  <c:v>#N/A</c:v>
                </c:pt>
                <c:pt idx="73">
                  <c:v>381.16882757867899</c:v>
                </c:pt>
                <c:pt idx="74">
                  <c:v>#N/A</c:v>
                </c:pt>
                <c:pt idx="75">
                  <c:v>404.545450492057</c:v>
                </c:pt>
                <c:pt idx="76">
                  <c:v>424.025975531521</c:v>
                </c:pt>
                <c:pt idx="77">
                  <c:v>439.61038486212402</c:v>
                </c:pt>
                <c:pt idx="78">
                  <c:v>#N/A</c:v>
                </c:pt>
                <c:pt idx="79">
                  <c:v>450</c:v>
                </c:pt>
                <c:pt idx="80">
                  <c:v>#N/A</c:v>
                </c:pt>
                <c:pt idx="81">
                  <c:v>460.389610679138</c:v>
                </c:pt>
                <c:pt idx="82">
                  <c:v>#N/A</c:v>
                </c:pt>
                <c:pt idx="83">
                  <c:v>465.58441378933901</c:v>
                </c:pt>
                <c:pt idx="84">
                  <c:v>#N/A</c:v>
                </c:pt>
                <c:pt idx="85">
                  <c:v>#N/A</c:v>
                </c:pt>
                <c:pt idx="86">
                  <c:v>462.98701223423899</c:v>
                </c:pt>
                <c:pt idx="87">
                  <c:v>450</c:v>
                </c:pt>
                <c:pt idx="88">
                  <c:v>#N/A</c:v>
                </c:pt>
                <c:pt idx="89">
                  <c:v>438.31168854331099</c:v>
                </c:pt>
                <c:pt idx="90">
                  <c:v>#N/A</c:v>
                </c:pt>
                <c:pt idx="91">
                  <c:v>418.83116350384603</c:v>
                </c:pt>
                <c:pt idx="92">
                  <c:v>402.59740155510002</c:v>
                </c:pt>
                <c:pt idx="93">
                  <c:v>#N/A</c:v>
                </c:pt>
                <c:pt idx="94">
                  <c:v>389.61038486212402</c:v>
                </c:pt>
                <c:pt idx="95">
                  <c:v>#N/A</c:v>
                </c:pt>
                <c:pt idx="96">
                  <c:v>369.48051612198998</c:v>
                </c:pt>
                <c:pt idx="97">
                  <c:v>353.24675417324403</c:v>
                </c:pt>
                <c:pt idx="98">
                  <c:v>#N/A</c:v>
                </c:pt>
                <c:pt idx="99">
                  <c:v>337.66232700769302</c:v>
                </c:pt>
                <c:pt idx="100">
                  <c:v>#N/A</c:v>
                </c:pt>
                <c:pt idx="101">
                  <c:v>321.42856505894702</c:v>
                </c:pt>
                <c:pt idx="102">
                  <c:v>#N/A</c:v>
                </c:pt>
                <c:pt idx="103">
                  <c:v>299.35064738185599</c:v>
                </c:pt>
                <c:pt idx="104">
                  <c:v>283.11688543310999</c:v>
                </c:pt>
                <c:pt idx="105">
                  <c:v>#N/A</c:v>
                </c:pt>
                <c:pt idx="106">
                  <c:v>264.28571301178903</c:v>
                </c:pt>
                <c:pt idx="107">
                  <c:v>#N/A</c:v>
                </c:pt>
                <c:pt idx="108">
                  <c:v>#N/A</c:v>
                </c:pt>
                <c:pt idx="109">
                  <c:v>247.40259844489901</c:v>
                </c:pt>
                <c:pt idx="110">
                  <c:v>#N/A</c:v>
                </c:pt>
                <c:pt idx="111">
                  <c:v>231.16881866120499</c:v>
                </c:pt>
                <c:pt idx="112">
                  <c:v>#N/A</c:v>
                </c:pt>
                <c:pt idx="113">
                  <c:v>#N/A</c:v>
                </c:pt>
                <c:pt idx="114">
                  <c:v>212.33764623988401</c:v>
                </c:pt>
                <c:pt idx="115">
                  <c:v>198.70129476371201</c:v>
                </c:pt>
                <c:pt idx="116">
                  <c:v>#N/A</c:v>
                </c:pt>
                <c:pt idx="117">
                  <c:v>#N/A</c:v>
                </c:pt>
                <c:pt idx="118">
                  <c:v>181.81816236187399</c:v>
                </c:pt>
                <c:pt idx="119">
                  <c:v>#N/A</c:v>
                </c:pt>
                <c:pt idx="120">
                  <c:v>#N/A</c:v>
                </c:pt>
                <c:pt idx="121">
                  <c:v>165.58440041312801</c:v>
                </c:pt>
                <c:pt idx="122">
                  <c:v>#N/A</c:v>
                </c:pt>
                <c:pt idx="123">
                  <c:v>#N/A</c:v>
                </c:pt>
                <c:pt idx="124">
                  <c:v>146.75322799180799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131.16883649615301</c:v>
                </c:pt>
                <c:pt idx="129">
                  <c:v>#N/A</c:v>
                </c:pt>
                <c:pt idx="130">
                  <c:v>#N/A</c:v>
                </c:pt>
                <c:pt idx="131">
                  <c:v>118.18181980317701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106.493508346488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97.402571692477693</c:v>
                </c:pt>
                <c:pt idx="140">
                  <c:v>#N/A</c:v>
                </c:pt>
                <c:pt idx="141">
                  <c:v>#N/A</c:v>
                </c:pt>
                <c:pt idx="142">
                  <c:v>85.7142602357887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75.324654015386898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65.584418248076602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56.493481594066203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45.454540590468703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35.714269153262599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29.870113424918099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25.3246629328608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20.129841987712101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18.181801968229099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14.935056712459099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12.9870166929761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7A5-4922-9755-3AC4EAB44E2F}"/>
            </c:ext>
          </c:extLst>
        </c:ser>
        <c:ser>
          <c:idx val="4"/>
          <c:order val="4"/>
          <c:tx>
            <c:strRef>
              <c:f>new_dataset_zkh!$BQ$7</c:f>
              <c:strCache>
                <c:ptCount val="1"/>
                <c:pt idx="0">
                  <c:v>2021/11/15_laag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new_dataset_zkh!$BL$8:$BL$242</c:f>
              <c:numCache>
                <c:formatCode>m/d/yyyy</c:formatCode>
                <c:ptCount val="235"/>
                <c:pt idx="0">
                  <c:v>44447</c:v>
                </c:pt>
                <c:pt idx="1">
                  <c:v>44448</c:v>
                </c:pt>
                <c:pt idx="2">
                  <c:v>44449</c:v>
                </c:pt>
                <c:pt idx="3">
                  <c:v>44450</c:v>
                </c:pt>
                <c:pt idx="4">
                  <c:v>44451</c:v>
                </c:pt>
                <c:pt idx="5">
                  <c:v>44452</c:v>
                </c:pt>
                <c:pt idx="6">
                  <c:v>44453</c:v>
                </c:pt>
                <c:pt idx="7">
                  <c:v>44454</c:v>
                </c:pt>
                <c:pt idx="8">
                  <c:v>44455</c:v>
                </c:pt>
                <c:pt idx="9">
                  <c:v>44456</c:v>
                </c:pt>
                <c:pt idx="10">
                  <c:v>44457</c:v>
                </c:pt>
                <c:pt idx="11">
                  <c:v>44458</c:v>
                </c:pt>
                <c:pt idx="12">
                  <c:v>44459</c:v>
                </c:pt>
                <c:pt idx="13">
                  <c:v>44460</c:v>
                </c:pt>
                <c:pt idx="14">
                  <c:v>44461</c:v>
                </c:pt>
                <c:pt idx="15">
                  <c:v>44462</c:v>
                </c:pt>
                <c:pt idx="16">
                  <c:v>44463</c:v>
                </c:pt>
                <c:pt idx="17">
                  <c:v>44464</c:v>
                </c:pt>
                <c:pt idx="18">
                  <c:v>44465</c:v>
                </c:pt>
                <c:pt idx="19">
                  <c:v>44466</c:v>
                </c:pt>
                <c:pt idx="20">
                  <c:v>44467</c:v>
                </c:pt>
                <c:pt idx="21">
                  <c:v>44468</c:v>
                </c:pt>
                <c:pt idx="22">
                  <c:v>44469</c:v>
                </c:pt>
                <c:pt idx="23">
                  <c:v>44470</c:v>
                </c:pt>
                <c:pt idx="24">
                  <c:v>44471</c:v>
                </c:pt>
                <c:pt idx="25">
                  <c:v>44472</c:v>
                </c:pt>
                <c:pt idx="26">
                  <c:v>44473</c:v>
                </c:pt>
                <c:pt idx="27">
                  <c:v>44474</c:v>
                </c:pt>
                <c:pt idx="28">
                  <c:v>44475</c:v>
                </c:pt>
                <c:pt idx="29">
                  <c:v>44476</c:v>
                </c:pt>
                <c:pt idx="30">
                  <c:v>44477</c:v>
                </c:pt>
                <c:pt idx="31">
                  <c:v>44478</c:v>
                </c:pt>
                <c:pt idx="32">
                  <c:v>44479</c:v>
                </c:pt>
                <c:pt idx="33">
                  <c:v>44480</c:v>
                </c:pt>
                <c:pt idx="34">
                  <c:v>44481</c:v>
                </c:pt>
                <c:pt idx="35">
                  <c:v>44482</c:v>
                </c:pt>
                <c:pt idx="36">
                  <c:v>44483</c:v>
                </c:pt>
                <c:pt idx="37">
                  <c:v>44484</c:v>
                </c:pt>
                <c:pt idx="38">
                  <c:v>44485</c:v>
                </c:pt>
                <c:pt idx="39">
                  <c:v>44486</c:v>
                </c:pt>
                <c:pt idx="40">
                  <c:v>44487</c:v>
                </c:pt>
                <c:pt idx="41">
                  <c:v>44488</c:v>
                </c:pt>
                <c:pt idx="42">
                  <c:v>44489</c:v>
                </c:pt>
                <c:pt idx="43">
                  <c:v>44490</c:v>
                </c:pt>
                <c:pt idx="44">
                  <c:v>44491</c:v>
                </c:pt>
                <c:pt idx="45">
                  <c:v>44492</c:v>
                </c:pt>
                <c:pt idx="46">
                  <c:v>44493</c:v>
                </c:pt>
                <c:pt idx="47">
                  <c:v>44494</c:v>
                </c:pt>
                <c:pt idx="48">
                  <c:v>44495</c:v>
                </c:pt>
                <c:pt idx="49">
                  <c:v>44496</c:v>
                </c:pt>
                <c:pt idx="50">
                  <c:v>44497</c:v>
                </c:pt>
                <c:pt idx="51">
                  <c:v>44498</c:v>
                </c:pt>
                <c:pt idx="52">
                  <c:v>44499</c:v>
                </c:pt>
                <c:pt idx="53">
                  <c:v>44500</c:v>
                </c:pt>
                <c:pt idx="54">
                  <c:v>44501</c:v>
                </c:pt>
                <c:pt idx="55">
                  <c:v>44502</c:v>
                </c:pt>
                <c:pt idx="56">
                  <c:v>44503</c:v>
                </c:pt>
                <c:pt idx="57">
                  <c:v>44504</c:v>
                </c:pt>
                <c:pt idx="58">
                  <c:v>44505</c:v>
                </c:pt>
                <c:pt idx="59">
                  <c:v>44506</c:v>
                </c:pt>
                <c:pt idx="60">
                  <c:v>44507</c:v>
                </c:pt>
                <c:pt idx="61">
                  <c:v>44508</c:v>
                </c:pt>
                <c:pt idx="62">
                  <c:v>44509</c:v>
                </c:pt>
                <c:pt idx="63">
                  <c:v>44510</c:v>
                </c:pt>
                <c:pt idx="64">
                  <c:v>44511</c:v>
                </c:pt>
                <c:pt idx="65">
                  <c:v>44512</c:v>
                </c:pt>
                <c:pt idx="66">
                  <c:v>44513</c:v>
                </c:pt>
                <c:pt idx="67">
                  <c:v>44514</c:v>
                </c:pt>
                <c:pt idx="68">
                  <c:v>44515</c:v>
                </c:pt>
                <c:pt idx="69">
                  <c:v>44516</c:v>
                </c:pt>
                <c:pt idx="70">
                  <c:v>44517</c:v>
                </c:pt>
                <c:pt idx="71">
                  <c:v>44518</c:v>
                </c:pt>
                <c:pt idx="72">
                  <c:v>44519</c:v>
                </c:pt>
                <c:pt idx="73">
                  <c:v>44520</c:v>
                </c:pt>
                <c:pt idx="74">
                  <c:v>44521</c:v>
                </c:pt>
                <c:pt idx="75">
                  <c:v>44522</c:v>
                </c:pt>
                <c:pt idx="76">
                  <c:v>44523</c:v>
                </c:pt>
                <c:pt idx="77">
                  <c:v>44524</c:v>
                </c:pt>
                <c:pt idx="78">
                  <c:v>44525</c:v>
                </c:pt>
                <c:pt idx="79">
                  <c:v>44526</c:v>
                </c:pt>
                <c:pt idx="80">
                  <c:v>44527</c:v>
                </c:pt>
                <c:pt idx="81">
                  <c:v>44528</c:v>
                </c:pt>
                <c:pt idx="82">
                  <c:v>44529</c:v>
                </c:pt>
                <c:pt idx="83">
                  <c:v>44530</c:v>
                </c:pt>
                <c:pt idx="84">
                  <c:v>44531</c:v>
                </c:pt>
                <c:pt idx="85">
                  <c:v>44532</c:v>
                </c:pt>
                <c:pt idx="86">
                  <c:v>44533</c:v>
                </c:pt>
                <c:pt idx="87">
                  <c:v>44534</c:v>
                </c:pt>
                <c:pt idx="88">
                  <c:v>44535</c:v>
                </c:pt>
                <c:pt idx="89">
                  <c:v>44536</c:v>
                </c:pt>
                <c:pt idx="90">
                  <c:v>44537</c:v>
                </c:pt>
                <c:pt idx="91">
                  <c:v>44538</c:v>
                </c:pt>
                <c:pt idx="92">
                  <c:v>44539</c:v>
                </c:pt>
                <c:pt idx="93">
                  <c:v>44540</c:v>
                </c:pt>
                <c:pt idx="94">
                  <c:v>44541</c:v>
                </c:pt>
                <c:pt idx="95">
                  <c:v>44542</c:v>
                </c:pt>
                <c:pt idx="96">
                  <c:v>44543</c:v>
                </c:pt>
                <c:pt idx="97">
                  <c:v>44544</c:v>
                </c:pt>
                <c:pt idx="98">
                  <c:v>44545</c:v>
                </c:pt>
                <c:pt idx="99">
                  <c:v>44546</c:v>
                </c:pt>
                <c:pt idx="100">
                  <c:v>44547</c:v>
                </c:pt>
                <c:pt idx="101">
                  <c:v>44548</c:v>
                </c:pt>
                <c:pt idx="102">
                  <c:v>44549</c:v>
                </c:pt>
                <c:pt idx="103">
                  <c:v>44550</c:v>
                </c:pt>
                <c:pt idx="104">
                  <c:v>44551</c:v>
                </c:pt>
                <c:pt idx="105">
                  <c:v>44552</c:v>
                </c:pt>
                <c:pt idx="106">
                  <c:v>44553</c:v>
                </c:pt>
                <c:pt idx="107">
                  <c:v>44554</c:v>
                </c:pt>
                <c:pt idx="108">
                  <c:v>44555</c:v>
                </c:pt>
                <c:pt idx="109">
                  <c:v>44556</c:v>
                </c:pt>
                <c:pt idx="110">
                  <c:v>44557</c:v>
                </c:pt>
                <c:pt idx="111">
                  <c:v>44558</c:v>
                </c:pt>
                <c:pt idx="112">
                  <c:v>44559</c:v>
                </c:pt>
                <c:pt idx="113">
                  <c:v>44560</c:v>
                </c:pt>
                <c:pt idx="114">
                  <c:v>44561</c:v>
                </c:pt>
                <c:pt idx="115">
                  <c:v>44562</c:v>
                </c:pt>
                <c:pt idx="116">
                  <c:v>44563</c:v>
                </c:pt>
                <c:pt idx="117">
                  <c:v>44564</c:v>
                </c:pt>
                <c:pt idx="118">
                  <c:v>44565</c:v>
                </c:pt>
                <c:pt idx="119">
                  <c:v>44566</c:v>
                </c:pt>
                <c:pt idx="120">
                  <c:v>44567</c:v>
                </c:pt>
                <c:pt idx="121">
                  <c:v>44568</c:v>
                </c:pt>
                <c:pt idx="122">
                  <c:v>44569</c:v>
                </c:pt>
                <c:pt idx="123">
                  <c:v>44570</c:v>
                </c:pt>
                <c:pt idx="124">
                  <c:v>44571</c:v>
                </c:pt>
                <c:pt idx="125">
                  <c:v>44572</c:v>
                </c:pt>
                <c:pt idx="126">
                  <c:v>44573</c:v>
                </c:pt>
                <c:pt idx="127">
                  <c:v>44574</c:v>
                </c:pt>
                <c:pt idx="128">
                  <c:v>44575</c:v>
                </c:pt>
                <c:pt idx="129">
                  <c:v>44576</c:v>
                </c:pt>
                <c:pt idx="130">
                  <c:v>44577</c:v>
                </c:pt>
                <c:pt idx="131">
                  <c:v>44578</c:v>
                </c:pt>
                <c:pt idx="132">
                  <c:v>44579</c:v>
                </c:pt>
                <c:pt idx="133">
                  <c:v>44580</c:v>
                </c:pt>
                <c:pt idx="134">
                  <c:v>44581</c:v>
                </c:pt>
                <c:pt idx="135">
                  <c:v>44582</c:v>
                </c:pt>
                <c:pt idx="136">
                  <c:v>44583</c:v>
                </c:pt>
                <c:pt idx="137">
                  <c:v>44584</c:v>
                </c:pt>
                <c:pt idx="138">
                  <c:v>44585</c:v>
                </c:pt>
                <c:pt idx="139">
                  <c:v>44586</c:v>
                </c:pt>
                <c:pt idx="140">
                  <c:v>44587</c:v>
                </c:pt>
                <c:pt idx="141">
                  <c:v>44588</c:v>
                </c:pt>
                <c:pt idx="142">
                  <c:v>44589</c:v>
                </c:pt>
                <c:pt idx="143">
                  <c:v>44590</c:v>
                </c:pt>
                <c:pt idx="144">
                  <c:v>44591</c:v>
                </c:pt>
                <c:pt idx="145">
                  <c:v>44592</c:v>
                </c:pt>
                <c:pt idx="146">
                  <c:v>44593</c:v>
                </c:pt>
                <c:pt idx="147">
                  <c:v>44594</c:v>
                </c:pt>
                <c:pt idx="148">
                  <c:v>44595</c:v>
                </c:pt>
                <c:pt idx="149">
                  <c:v>44596</c:v>
                </c:pt>
                <c:pt idx="150">
                  <c:v>44597</c:v>
                </c:pt>
                <c:pt idx="151">
                  <c:v>44598</c:v>
                </c:pt>
                <c:pt idx="152">
                  <c:v>44599</c:v>
                </c:pt>
                <c:pt idx="153">
                  <c:v>44600</c:v>
                </c:pt>
                <c:pt idx="154">
                  <c:v>44601</c:v>
                </c:pt>
                <c:pt idx="155">
                  <c:v>44602</c:v>
                </c:pt>
                <c:pt idx="156">
                  <c:v>44603</c:v>
                </c:pt>
                <c:pt idx="157">
                  <c:v>44604</c:v>
                </c:pt>
                <c:pt idx="158">
                  <c:v>44605</c:v>
                </c:pt>
                <c:pt idx="159">
                  <c:v>44606</c:v>
                </c:pt>
                <c:pt idx="160">
                  <c:v>44607</c:v>
                </c:pt>
                <c:pt idx="161">
                  <c:v>44608</c:v>
                </c:pt>
                <c:pt idx="162">
                  <c:v>44609</c:v>
                </c:pt>
                <c:pt idx="163">
                  <c:v>44610</c:v>
                </c:pt>
                <c:pt idx="164">
                  <c:v>44611</c:v>
                </c:pt>
                <c:pt idx="165">
                  <c:v>44612</c:v>
                </c:pt>
                <c:pt idx="166">
                  <c:v>44613</c:v>
                </c:pt>
                <c:pt idx="167">
                  <c:v>44614</c:v>
                </c:pt>
                <c:pt idx="168">
                  <c:v>44615</c:v>
                </c:pt>
                <c:pt idx="169">
                  <c:v>44616</c:v>
                </c:pt>
                <c:pt idx="170">
                  <c:v>44617</c:v>
                </c:pt>
                <c:pt idx="171">
                  <c:v>44618</c:v>
                </c:pt>
                <c:pt idx="172">
                  <c:v>44619</c:v>
                </c:pt>
                <c:pt idx="173">
                  <c:v>44620</c:v>
                </c:pt>
                <c:pt idx="174">
                  <c:v>44621</c:v>
                </c:pt>
                <c:pt idx="175">
                  <c:v>44622</c:v>
                </c:pt>
                <c:pt idx="176">
                  <c:v>44623</c:v>
                </c:pt>
                <c:pt idx="177">
                  <c:v>44624</c:v>
                </c:pt>
                <c:pt idx="178">
                  <c:v>44625</c:v>
                </c:pt>
                <c:pt idx="179">
                  <c:v>44626</c:v>
                </c:pt>
                <c:pt idx="180">
                  <c:v>44627</c:v>
                </c:pt>
                <c:pt idx="181">
                  <c:v>44628</c:v>
                </c:pt>
                <c:pt idx="182">
                  <c:v>44629</c:v>
                </c:pt>
                <c:pt idx="183">
                  <c:v>44630</c:v>
                </c:pt>
                <c:pt idx="184">
                  <c:v>44631</c:v>
                </c:pt>
                <c:pt idx="185">
                  <c:v>44632</c:v>
                </c:pt>
                <c:pt idx="186">
                  <c:v>44633</c:v>
                </c:pt>
                <c:pt idx="187">
                  <c:v>44634</c:v>
                </c:pt>
                <c:pt idx="188">
                  <c:v>44635</c:v>
                </c:pt>
                <c:pt idx="189">
                  <c:v>44636</c:v>
                </c:pt>
                <c:pt idx="190">
                  <c:v>44637</c:v>
                </c:pt>
                <c:pt idx="191">
                  <c:v>44638</c:v>
                </c:pt>
                <c:pt idx="192">
                  <c:v>44639</c:v>
                </c:pt>
                <c:pt idx="193">
                  <c:v>44640</c:v>
                </c:pt>
                <c:pt idx="194">
                  <c:v>44641</c:v>
                </c:pt>
                <c:pt idx="195">
                  <c:v>44642</c:v>
                </c:pt>
                <c:pt idx="196">
                  <c:v>44643</c:v>
                </c:pt>
                <c:pt idx="197">
                  <c:v>44644</c:v>
                </c:pt>
                <c:pt idx="198">
                  <c:v>44645</c:v>
                </c:pt>
                <c:pt idx="199">
                  <c:v>44646</c:v>
                </c:pt>
                <c:pt idx="200">
                  <c:v>44647</c:v>
                </c:pt>
                <c:pt idx="201">
                  <c:v>44648</c:v>
                </c:pt>
                <c:pt idx="202">
                  <c:v>44649</c:v>
                </c:pt>
                <c:pt idx="203">
                  <c:v>44650</c:v>
                </c:pt>
                <c:pt idx="204">
                  <c:v>44651</c:v>
                </c:pt>
                <c:pt idx="205">
                  <c:v>44652</c:v>
                </c:pt>
                <c:pt idx="206">
                  <c:v>44653</c:v>
                </c:pt>
                <c:pt idx="207">
                  <c:v>44654</c:v>
                </c:pt>
                <c:pt idx="208">
                  <c:v>44655</c:v>
                </c:pt>
                <c:pt idx="209">
                  <c:v>44656</c:v>
                </c:pt>
                <c:pt idx="210">
                  <c:v>44657</c:v>
                </c:pt>
                <c:pt idx="211">
                  <c:v>44658</c:v>
                </c:pt>
                <c:pt idx="212">
                  <c:v>44659</c:v>
                </c:pt>
                <c:pt idx="213">
                  <c:v>44660</c:v>
                </c:pt>
                <c:pt idx="214">
                  <c:v>44661</c:v>
                </c:pt>
                <c:pt idx="215">
                  <c:v>44662</c:v>
                </c:pt>
                <c:pt idx="216">
                  <c:v>44663</c:v>
                </c:pt>
                <c:pt idx="217">
                  <c:v>44664</c:v>
                </c:pt>
                <c:pt idx="218">
                  <c:v>44665</c:v>
                </c:pt>
                <c:pt idx="219">
                  <c:v>44666</c:v>
                </c:pt>
                <c:pt idx="220">
                  <c:v>44667</c:v>
                </c:pt>
                <c:pt idx="221">
                  <c:v>44668</c:v>
                </c:pt>
                <c:pt idx="222">
                  <c:v>44669</c:v>
                </c:pt>
                <c:pt idx="223">
                  <c:v>44670</c:v>
                </c:pt>
                <c:pt idx="224">
                  <c:v>44671</c:v>
                </c:pt>
                <c:pt idx="225">
                  <c:v>44672</c:v>
                </c:pt>
                <c:pt idx="226">
                  <c:v>44673</c:v>
                </c:pt>
                <c:pt idx="227">
                  <c:v>44674</c:v>
                </c:pt>
                <c:pt idx="228">
                  <c:v>44675</c:v>
                </c:pt>
                <c:pt idx="229">
                  <c:v>44676</c:v>
                </c:pt>
                <c:pt idx="230">
                  <c:v>44677</c:v>
                </c:pt>
                <c:pt idx="231">
                  <c:v>44678</c:v>
                </c:pt>
                <c:pt idx="232">
                  <c:v>44679</c:v>
                </c:pt>
                <c:pt idx="233">
                  <c:v>44680</c:v>
                </c:pt>
                <c:pt idx="234">
                  <c:v>44681</c:v>
                </c:pt>
              </c:numCache>
            </c:numRef>
          </c:cat>
          <c:val>
            <c:numRef>
              <c:f>new_dataset_zkh!$BQ$8:$BQ$242</c:f>
              <c:numCache>
                <c:formatCode>0.00</c:formatCode>
                <c:ptCount val="23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148.79678508920301</c:v>
                </c:pt>
                <c:pt idx="60">
                  <c:v>#N/A</c:v>
                </c:pt>
                <c:pt idx="61">
                  <c:v>#N/A</c:v>
                </c:pt>
                <c:pt idx="62">
                  <c:v>152.005350840858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151.60429113760401</c:v>
                </c:pt>
                <c:pt idx="67">
                  <c:v>#N/A</c:v>
                </c:pt>
                <c:pt idx="68">
                  <c:v>#N/A</c:v>
                </c:pt>
                <c:pt idx="69">
                  <c:v>148.79678508920301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143.98395849312601</c:v>
                </c:pt>
                <c:pt idx="74">
                  <c:v>#N/A</c:v>
                </c:pt>
                <c:pt idx="75">
                  <c:v>139.57219160030201</c:v>
                </c:pt>
                <c:pt idx="76">
                  <c:v>#N/A</c:v>
                </c:pt>
                <c:pt idx="77">
                  <c:v>133.957223566311</c:v>
                </c:pt>
                <c:pt idx="78">
                  <c:v>#N/A</c:v>
                </c:pt>
                <c:pt idx="79">
                  <c:v>#N/A</c:v>
                </c:pt>
                <c:pt idx="80">
                  <c:v>127.139032359746</c:v>
                </c:pt>
                <c:pt idx="81">
                  <c:v>#N/A</c:v>
                </c:pt>
                <c:pt idx="82">
                  <c:v>#N/A</c:v>
                </c:pt>
                <c:pt idx="83">
                  <c:v>118.315520605505</c:v>
                </c:pt>
                <c:pt idx="84">
                  <c:v>#N/A</c:v>
                </c:pt>
                <c:pt idx="85">
                  <c:v>#N/A</c:v>
                </c:pt>
                <c:pt idx="86">
                  <c:v>110.294128257772</c:v>
                </c:pt>
                <c:pt idx="87">
                  <c:v>#N/A</c:v>
                </c:pt>
                <c:pt idx="88">
                  <c:v>101.87165417538</c:v>
                </c:pt>
                <c:pt idx="89">
                  <c:v>#N/A</c:v>
                </c:pt>
                <c:pt idx="90">
                  <c:v>#N/A</c:v>
                </c:pt>
                <c:pt idx="91">
                  <c:v>95.454544703474795</c:v>
                </c:pt>
                <c:pt idx="92">
                  <c:v>#N/A</c:v>
                </c:pt>
                <c:pt idx="93">
                  <c:v>88.235293793655799</c:v>
                </c:pt>
                <c:pt idx="94">
                  <c:v>#N/A</c:v>
                </c:pt>
                <c:pt idx="95">
                  <c:v>#N/A</c:v>
                </c:pt>
                <c:pt idx="96">
                  <c:v>81.818184321750607</c:v>
                </c:pt>
                <c:pt idx="97">
                  <c:v>#N/A</c:v>
                </c:pt>
                <c:pt idx="98">
                  <c:v>74.598933411931597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66.577541064198698</c:v>
                </c:pt>
                <c:pt idx="103">
                  <c:v>#N/A</c:v>
                </c:pt>
                <c:pt idx="104">
                  <c:v>#N/A</c:v>
                </c:pt>
                <c:pt idx="105">
                  <c:v>57.754007278552002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48.9304955243108</c:v>
                </c:pt>
                <c:pt idx="110">
                  <c:v>#N/A</c:v>
                </c:pt>
                <c:pt idx="111">
                  <c:v>#N/A</c:v>
                </c:pt>
                <c:pt idx="112">
                  <c:v>42.914445755659798</c:v>
                </c:pt>
                <c:pt idx="113">
                  <c:v>#N/A</c:v>
                </c:pt>
                <c:pt idx="114">
                  <c:v>#N/A</c:v>
                </c:pt>
                <c:pt idx="115">
                  <c:v>36.898395987008797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32.486629094185503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27.673802498108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23.262035605284701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19.251350447120899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17.2459858366337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13.636360381724201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10.828876364728499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9.2245934889009007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8.4224740823923998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8.0213923477328599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7.6203326444785899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6.0160497686509302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7.2192509098190101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6.8181912065647801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6.4171094719052002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6.8181912065647801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4.0107071895690796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4.0107071895690796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7A5-4922-9755-3AC4EAB44E2F}"/>
            </c:ext>
          </c:extLst>
        </c:ser>
        <c:ser>
          <c:idx val="5"/>
          <c:order val="5"/>
          <c:tx>
            <c:strRef>
              <c:f>new_dataset_zkh!$BR$7</c:f>
              <c:strCache>
                <c:ptCount val="1"/>
                <c:pt idx="0">
                  <c:v>2021/11/15_hoog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new_dataset_zkh!$BL$8:$BL$242</c:f>
              <c:numCache>
                <c:formatCode>m/d/yyyy</c:formatCode>
                <c:ptCount val="235"/>
                <c:pt idx="0">
                  <c:v>44447</c:v>
                </c:pt>
                <c:pt idx="1">
                  <c:v>44448</c:v>
                </c:pt>
                <c:pt idx="2">
                  <c:v>44449</c:v>
                </c:pt>
                <c:pt idx="3">
                  <c:v>44450</c:v>
                </c:pt>
                <c:pt idx="4">
                  <c:v>44451</c:v>
                </c:pt>
                <c:pt idx="5">
                  <c:v>44452</c:v>
                </c:pt>
                <c:pt idx="6">
                  <c:v>44453</c:v>
                </c:pt>
                <c:pt idx="7">
                  <c:v>44454</c:v>
                </c:pt>
                <c:pt idx="8">
                  <c:v>44455</c:v>
                </c:pt>
                <c:pt idx="9">
                  <c:v>44456</c:v>
                </c:pt>
                <c:pt idx="10">
                  <c:v>44457</c:v>
                </c:pt>
                <c:pt idx="11">
                  <c:v>44458</c:v>
                </c:pt>
                <c:pt idx="12">
                  <c:v>44459</c:v>
                </c:pt>
                <c:pt idx="13">
                  <c:v>44460</c:v>
                </c:pt>
                <c:pt idx="14">
                  <c:v>44461</c:v>
                </c:pt>
                <c:pt idx="15">
                  <c:v>44462</c:v>
                </c:pt>
                <c:pt idx="16">
                  <c:v>44463</c:v>
                </c:pt>
                <c:pt idx="17">
                  <c:v>44464</c:v>
                </c:pt>
                <c:pt idx="18">
                  <c:v>44465</c:v>
                </c:pt>
                <c:pt idx="19">
                  <c:v>44466</c:v>
                </c:pt>
                <c:pt idx="20">
                  <c:v>44467</c:v>
                </c:pt>
                <c:pt idx="21">
                  <c:v>44468</c:v>
                </c:pt>
                <c:pt idx="22">
                  <c:v>44469</c:v>
                </c:pt>
                <c:pt idx="23">
                  <c:v>44470</c:v>
                </c:pt>
                <c:pt idx="24">
                  <c:v>44471</c:v>
                </c:pt>
                <c:pt idx="25">
                  <c:v>44472</c:v>
                </c:pt>
                <c:pt idx="26">
                  <c:v>44473</c:v>
                </c:pt>
                <c:pt idx="27">
                  <c:v>44474</c:v>
                </c:pt>
                <c:pt idx="28">
                  <c:v>44475</c:v>
                </c:pt>
                <c:pt idx="29">
                  <c:v>44476</c:v>
                </c:pt>
                <c:pt idx="30">
                  <c:v>44477</c:v>
                </c:pt>
                <c:pt idx="31">
                  <c:v>44478</c:v>
                </c:pt>
                <c:pt idx="32">
                  <c:v>44479</c:v>
                </c:pt>
                <c:pt idx="33">
                  <c:v>44480</c:v>
                </c:pt>
                <c:pt idx="34">
                  <c:v>44481</c:v>
                </c:pt>
                <c:pt idx="35">
                  <c:v>44482</c:v>
                </c:pt>
                <c:pt idx="36">
                  <c:v>44483</c:v>
                </c:pt>
                <c:pt idx="37">
                  <c:v>44484</c:v>
                </c:pt>
                <c:pt idx="38">
                  <c:v>44485</c:v>
                </c:pt>
                <c:pt idx="39">
                  <c:v>44486</c:v>
                </c:pt>
                <c:pt idx="40">
                  <c:v>44487</c:v>
                </c:pt>
                <c:pt idx="41">
                  <c:v>44488</c:v>
                </c:pt>
                <c:pt idx="42">
                  <c:v>44489</c:v>
                </c:pt>
                <c:pt idx="43">
                  <c:v>44490</c:v>
                </c:pt>
                <c:pt idx="44">
                  <c:v>44491</c:v>
                </c:pt>
                <c:pt idx="45">
                  <c:v>44492</c:v>
                </c:pt>
                <c:pt idx="46">
                  <c:v>44493</c:v>
                </c:pt>
                <c:pt idx="47">
                  <c:v>44494</c:v>
                </c:pt>
                <c:pt idx="48">
                  <c:v>44495</c:v>
                </c:pt>
                <c:pt idx="49">
                  <c:v>44496</c:v>
                </c:pt>
                <c:pt idx="50">
                  <c:v>44497</c:v>
                </c:pt>
                <c:pt idx="51">
                  <c:v>44498</c:v>
                </c:pt>
                <c:pt idx="52">
                  <c:v>44499</c:v>
                </c:pt>
                <c:pt idx="53">
                  <c:v>44500</c:v>
                </c:pt>
                <c:pt idx="54">
                  <c:v>44501</c:v>
                </c:pt>
                <c:pt idx="55">
                  <c:v>44502</c:v>
                </c:pt>
                <c:pt idx="56">
                  <c:v>44503</c:v>
                </c:pt>
                <c:pt idx="57">
                  <c:v>44504</c:v>
                </c:pt>
                <c:pt idx="58">
                  <c:v>44505</c:v>
                </c:pt>
                <c:pt idx="59">
                  <c:v>44506</c:v>
                </c:pt>
                <c:pt idx="60">
                  <c:v>44507</c:v>
                </c:pt>
                <c:pt idx="61">
                  <c:v>44508</c:v>
                </c:pt>
                <c:pt idx="62">
                  <c:v>44509</c:v>
                </c:pt>
                <c:pt idx="63">
                  <c:v>44510</c:v>
                </c:pt>
                <c:pt idx="64">
                  <c:v>44511</c:v>
                </c:pt>
                <c:pt idx="65">
                  <c:v>44512</c:v>
                </c:pt>
                <c:pt idx="66">
                  <c:v>44513</c:v>
                </c:pt>
                <c:pt idx="67">
                  <c:v>44514</c:v>
                </c:pt>
                <c:pt idx="68">
                  <c:v>44515</c:v>
                </c:pt>
                <c:pt idx="69">
                  <c:v>44516</c:v>
                </c:pt>
                <c:pt idx="70">
                  <c:v>44517</c:v>
                </c:pt>
                <c:pt idx="71">
                  <c:v>44518</c:v>
                </c:pt>
                <c:pt idx="72">
                  <c:v>44519</c:v>
                </c:pt>
                <c:pt idx="73">
                  <c:v>44520</c:v>
                </c:pt>
                <c:pt idx="74">
                  <c:v>44521</c:v>
                </c:pt>
                <c:pt idx="75">
                  <c:v>44522</c:v>
                </c:pt>
                <c:pt idx="76">
                  <c:v>44523</c:v>
                </c:pt>
                <c:pt idx="77">
                  <c:v>44524</c:v>
                </c:pt>
                <c:pt idx="78">
                  <c:v>44525</c:v>
                </c:pt>
                <c:pt idx="79">
                  <c:v>44526</c:v>
                </c:pt>
                <c:pt idx="80">
                  <c:v>44527</c:v>
                </c:pt>
                <c:pt idx="81">
                  <c:v>44528</c:v>
                </c:pt>
                <c:pt idx="82">
                  <c:v>44529</c:v>
                </c:pt>
                <c:pt idx="83">
                  <c:v>44530</c:v>
                </c:pt>
                <c:pt idx="84">
                  <c:v>44531</c:v>
                </c:pt>
                <c:pt idx="85">
                  <c:v>44532</c:v>
                </c:pt>
                <c:pt idx="86">
                  <c:v>44533</c:v>
                </c:pt>
                <c:pt idx="87">
                  <c:v>44534</c:v>
                </c:pt>
                <c:pt idx="88">
                  <c:v>44535</c:v>
                </c:pt>
                <c:pt idx="89">
                  <c:v>44536</c:v>
                </c:pt>
                <c:pt idx="90">
                  <c:v>44537</c:v>
                </c:pt>
                <c:pt idx="91">
                  <c:v>44538</c:v>
                </c:pt>
                <c:pt idx="92">
                  <c:v>44539</c:v>
                </c:pt>
                <c:pt idx="93">
                  <c:v>44540</c:v>
                </c:pt>
                <c:pt idx="94">
                  <c:v>44541</c:v>
                </c:pt>
                <c:pt idx="95">
                  <c:v>44542</c:v>
                </c:pt>
                <c:pt idx="96">
                  <c:v>44543</c:v>
                </c:pt>
                <c:pt idx="97">
                  <c:v>44544</c:v>
                </c:pt>
                <c:pt idx="98">
                  <c:v>44545</c:v>
                </c:pt>
                <c:pt idx="99">
                  <c:v>44546</c:v>
                </c:pt>
                <c:pt idx="100">
                  <c:v>44547</c:v>
                </c:pt>
                <c:pt idx="101">
                  <c:v>44548</c:v>
                </c:pt>
                <c:pt idx="102">
                  <c:v>44549</c:v>
                </c:pt>
                <c:pt idx="103">
                  <c:v>44550</c:v>
                </c:pt>
                <c:pt idx="104">
                  <c:v>44551</c:v>
                </c:pt>
                <c:pt idx="105">
                  <c:v>44552</c:v>
                </c:pt>
                <c:pt idx="106">
                  <c:v>44553</c:v>
                </c:pt>
                <c:pt idx="107">
                  <c:v>44554</c:v>
                </c:pt>
                <c:pt idx="108">
                  <c:v>44555</c:v>
                </c:pt>
                <c:pt idx="109">
                  <c:v>44556</c:v>
                </c:pt>
                <c:pt idx="110">
                  <c:v>44557</c:v>
                </c:pt>
                <c:pt idx="111">
                  <c:v>44558</c:v>
                </c:pt>
                <c:pt idx="112">
                  <c:v>44559</c:v>
                </c:pt>
                <c:pt idx="113">
                  <c:v>44560</c:v>
                </c:pt>
                <c:pt idx="114">
                  <c:v>44561</c:v>
                </c:pt>
                <c:pt idx="115">
                  <c:v>44562</c:v>
                </c:pt>
                <c:pt idx="116">
                  <c:v>44563</c:v>
                </c:pt>
                <c:pt idx="117">
                  <c:v>44564</c:v>
                </c:pt>
                <c:pt idx="118">
                  <c:v>44565</c:v>
                </c:pt>
                <c:pt idx="119">
                  <c:v>44566</c:v>
                </c:pt>
                <c:pt idx="120">
                  <c:v>44567</c:v>
                </c:pt>
                <c:pt idx="121">
                  <c:v>44568</c:v>
                </c:pt>
                <c:pt idx="122">
                  <c:v>44569</c:v>
                </c:pt>
                <c:pt idx="123">
                  <c:v>44570</c:v>
                </c:pt>
                <c:pt idx="124">
                  <c:v>44571</c:v>
                </c:pt>
                <c:pt idx="125">
                  <c:v>44572</c:v>
                </c:pt>
                <c:pt idx="126">
                  <c:v>44573</c:v>
                </c:pt>
                <c:pt idx="127">
                  <c:v>44574</c:v>
                </c:pt>
                <c:pt idx="128">
                  <c:v>44575</c:v>
                </c:pt>
                <c:pt idx="129">
                  <c:v>44576</c:v>
                </c:pt>
                <c:pt idx="130">
                  <c:v>44577</c:v>
                </c:pt>
                <c:pt idx="131">
                  <c:v>44578</c:v>
                </c:pt>
                <c:pt idx="132">
                  <c:v>44579</c:v>
                </c:pt>
                <c:pt idx="133">
                  <c:v>44580</c:v>
                </c:pt>
                <c:pt idx="134">
                  <c:v>44581</c:v>
                </c:pt>
                <c:pt idx="135">
                  <c:v>44582</c:v>
                </c:pt>
                <c:pt idx="136">
                  <c:v>44583</c:v>
                </c:pt>
                <c:pt idx="137">
                  <c:v>44584</c:v>
                </c:pt>
                <c:pt idx="138">
                  <c:v>44585</c:v>
                </c:pt>
                <c:pt idx="139">
                  <c:v>44586</c:v>
                </c:pt>
                <c:pt idx="140">
                  <c:v>44587</c:v>
                </c:pt>
                <c:pt idx="141">
                  <c:v>44588</c:v>
                </c:pt>
                <c:pt idx="142">
                  <c:v>44589</c:v>
                </c:pt>
                <c:pt idx="143">
                  <c:v>44590</c:v>
                </c:pt>
                <c:pt idx="144">
                  <c:v>44591</c:v>
                </c:pt>
                <c:pt idx="145">
                  <c:v>44592</c:v>
                </c:pt>
                <c:pt idx="146">
                  <c:v>44593</c:v>
                </c:pt>
                <c:pt idx="147">
                  <c:v>44594</c:v>
                </c:pt>
                <c:pt idx="148">
                  <c:v>44595</c:v>
                </c:pt>
                <c:pt idx="149">
                  <c:v>44596</c:v>
                </c:pt>
                <c:pt idx="150">
                  <c:v>44597</c:v>
                </c:pt>
                <c:pt idx="151">
                  <c:v>44598</c:v>
                </c:pt>
                <c:pt idx="152">
                  <c:v>44599</c:v>
                </c:pt>
                <c:pt idx="153">
                  <c:v>44600</c:v>
                </c:pt>
                <c:pt idx="154">
                  <c:v>44601</c:v>
                </c:pt>
                <c:pt idx="155">
                  <c:v>44602</c:v>
                </c:pt>
                <c:pt idx="156">
                  <c:v>44603</c:v>
                </c:pt>
                <c:pt idx="157">
                  <c:v>44604</c:v>
                </c:pt>
                <c:pt idx="158">
                  <c:v>44605</c:v>
                </c:pt>
                <c:pt idx="159">
                  <c:v>44606</c:v>
                </c:pt>
                <c:pt idx="160">
                  <c:v>44607</c:v>
                </c:pt>
                <c:pt idx="161">
                  <c:v>44608</c:v>
                </c:pt>
                <c:pt idx="162">
                  <c:v>44609</c:v>
                </c:pt>
                <c:pt idx="163">
                  <c:v>44610</c:v>
                </c:pt>
                <c:pt idx="164">
                  <c:v>44611</c:v>
                </c:pt>
                <c:pt idx="165">
                  <c:v>44612</c:v>
                </c:pt>
                <c:pt idx="166">
                  <c:v>44613</c:v>
                </c:pt>
                <c:pt idx="167">
                  <c:v>44614</c:v>
                </c:pt>
                <c:pt idx="168">
                  <c:v>44615</c:v>
                </c:pt>
                <c:pt idx="169">
                  <c:v>44616</c:v>
                </c:pt>
                <c:pt idx="170">
                  <c:v>44617</c:v>
                </c:pt>
                <c:pt idx="171">
                  <c:v>44618</c:v>
                </c:pt>
                <c:pt idx="172">
                  <c:v>44619</c:v>
                </c:pt>
                <c:pt idx="173">
                  <c:v>44620</c:v>
                </c:pt>
                <c:pt idx="174">
                  <c:v>44621</c:v>
                </c:pt>
                <c:pt idx="175">
                  <c:v>44622</c:v>
                </c:pt>
                <c:pt idx="176">
                  <c:v>44623</c:v>
                </c:pt>
                <c:pt idx="177">
                  <c:v>44624</c:v>
                </c:pt>
                <c:pt idx="178">
                  <c:v>44625</c:v>
                </c:pt>
                <c:pt idx="179">
                  <c:v>44626</c:v>
                </c:pt>
                <c:pt idx="180">
                  <c:v>44627</c:v>
                </c:pt>
                <c:pt idx="181">
                  <c:v>44628</c:v>
                </c:pt>
                <c:pt idx="182">
                  <c:v>44629</c:v>
                </c:pt>
                <c:pt idx="183">
                  <c:v>44630</c:v>
                </c:pt>
                <c:pt idx="184">
                  <c:v>44631</c:v>
                </c:pt>
                <c:pt idx="185">
                  <c:v>44632</c:v>
                </c:pt>
                <c:pt idx="186">
                  <c:v>44633</c:v>
                </c:pt>
                <c:pt idx="187">
                  <c:v>44634</c:v>
                </c:pt>
                <c:pt idx="188">
                  <c:v>44635</c:v>
                </c:pt>
                <c:pt idx="189">
                  <c:v>44636</c:v>
                </c:pt>
                <c:pt idx="190">
                  <c:v>44637</c:v>
                </c:pt>
                <c:pt idx="191">
                  <c:v>44638</c:v>
                </c:pt>
                <c:pt idx="192">
                  <c:v>44639</c:v>
                </c:pt>
                <c:pt idx="193">
                  <c:v>44640</c:v>
                </c:pt>
                <c:pt idx="194">
                  <c:v>44641</c:v>
                </c:pt>
                <c:pt idx="195">
                  <c:v>44642</c:v>
                </c:pt>
                <c:pt idx="196">
                  <c:v>44643</c:v>
                </c:pt>
                <c:pt idx="197">
                  <c:v>44644</c:v>
                </c:pt>
                <c:pt idx="198">
                  <c:v>44645</c:v>
                </c:pt>
                <c:pt idx="199">
                  <c:v>44646</c:v>
                </c:pt>
                <c:pt idx="200">
                  <c:v>44647</c:v>
                </c:pt>
                <c:pt idx="201">
                  <c:v>44648</c:v>
                </c:pt>
                <c:pt idx="202">
                  <c:v>44649</c:v>
                </c:pt>
                <c:pt idx="203">
                  <c:v>44650</c:v>
                </c:pt>
                <c:pt idx="204">
                  <c:v>44651</c:v>
                </c:pt>
                <c:pt idx="205">
                  <c:v>44652</c:v>
                </c:pt>
                <c:pt idx="206">
                  <c:v>44653</c:v>
                </c:pt>
                <c:pt idx="207">
                  <c:v>44654</c:v>
                </c:pt>
                <c:pt idx="208">
                  <c:v>44655</c:v>
                </c:pt>
                <c:pt idx="209">
                  <c:v>44656</c:v>
                </c:pt>
                <c:pt idx="210">
                  <c:v>44657</c:v>
                </c:pt>
                <c:pt idx="211">
                  <c:v>44658</c:v>
                </c:pt>
                <c:pt idx="212">
                  <c:v>44659</c:v>
                </c:pt>
                <c:pt idx="213">
                  <c:v>44660</c:v>
                </c:pt>
                <c:pt idx="214">
                  <c:v>44661</c:v>
                </c:pt>
                <c:pt idx="215">
                  <c:v>44662</c:v>
                </c:pt>
                <c:pt idx="216">
                  <c:v>44663</c:v>
                </c:pt>
                <c:pt idx="217">
                  <c:v>44664</c:v>
                </c:pt>
                <c:pt idx="218">
                  <c:v>44665</c:v>
                </c:pt>
                <c:pt idx="219">
                  <c:v>44666</c:v>
                </c:pt>
                <c:pt idx="220">
                  <c:v>44667</c:v>
                </c:pt>
                <c:pt idx="221">
                  <c:v>44668</c:v>
                </c:pt>
                <c:pt idx="222">
                  <c:v>44669</c:v>
                </c:pt>
                <c:pt idx="223">
                  <c:v>44670</c:v>
                </c:pt>
                <c:pt idx="224">
                  <c:v>44671</c:v>
                </c:pt>
                <c:pt idx="225">
                  <c:v>44672</c:v>
                </c:pt>
                <c:pt idx="226">
                  <c:v>44673</c:v>
                </c:pt>
                <c:pt idx="227">
                  <c:v>44674</c:v>
                </c:pt>
                <c:pt idx="228">
                  <c:v>44675</c:v>
                </c:pt>
                <c:pt idx="229">
                  <c:v>44676</c:v>
                </c:pt>
                <c:pt idx="230">
                  <c:v>44677</c:v>
                </c:pt>
                <c:pt idx="231">
                  <c:v>44678</c:v>
                </c:pt>
                <c:pt idx="232">
                  <c:v>44679</c:v>
                </c:pt>
                <c:pt idx="233">
                  <c:v>44680</c:v>
                </c:pt>
                <c:pt idx="234">
                  <c:v>44681</c:v>
                </c:pt>
              </c:numCache>
            </c:numRef>
          </c:cat>
          <c:val>
            <c:numRef>
              <c:f>new_dataset_zkh!$BR$8:$BR$242</c:f>
              <c:numCache>
                <c:formatCode>0.00</c:formatCode>
                <c:ptCount val="23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199.33155247363899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217.37967974818599</c:v>
                </c:pt>
                <c:pt idx="61">
                  <c:v>#N/A</c:v>
                </c:pt>
                <c:pt idx="62">
                  <c:v>233.021393724695</c:v>
                </c:pt>
                <c:pt idx="63">
                  <c:v>#N/A</c:v>
                </c:pt>
                <c:pt idx="64">
                  <c:v>247.05882482537601</c:v>
                </c:pt>
                <c:pt idx="65">
                  <c:v>261.89839736397101</c:v>
                </c:pt>
                <c:pt idx="66">
                  <c:v>#N/A</c:v>
                </c:pt>
                <c:pt idx="67">
                  <c:v>274.33155660452701</c:v>
                </c:pt>
                <c:pt idx="68">
                  <c:v>285.56149818036101</c:v>
                </c:pt>
                <c:pt idx="69">
                  <c:v>#N/A</c:v>
                </c:pt>
                <c:pt idx="70">
                  <c:v>298.39572263202302</c:v>
                </c:pt>
                <c:pt idx="71">
                  <c:v>309.62566971570902</c:v>
                </c:pt>
                <c:pt idx="72">
                  <c:v>319.65240464252298</c:v>
                </c:pt>
                <c:pt idx="73">
                  <c:v>#N/A</c:v>
                </c:pt>
                <c:pt idx="74">
                  <c:v>330.48128376117802</c:v>
                </c:pt>
                <c:pt idx="75">
                  <c:v>336.89839598700797</c:v>
                </c:pt>
                <c:pt idx="76">
                  <c:v>#N/A</c:v>
                </c:pt>
                <c:pt idx="77">
                  <c:v>342.513369528851</c:v>
                </c:pt>
                <c:pt idx="78">
                  <c:v>#N/A</c:v>
                </c:pt>
                <c:pt idx="79">
                  <c:v>346.12299498376098</c:v>
                </c:pt>
                <c:pt idx="80">
                  <c:v>340.508021441918</c:v>
                </c:pt>
                <c:pt idx="81">
                  <c:v>#N/A</c:v>
                </c:pt>
                <c:pt idx="82">
                  <c:v>333.68984125105601</c:v>
                </c:pt>
                <c:pt idx="83">
                  <c:v>325.26738093829198</c:v>
                </c:pt>
                <c:pt idx="84">
                  <c:v>#N/A</c:v>
                </c:pt>
                <c:pt idx="85">
                  <c:v>316.44384990657102</c:v>
                </c:pt>
                <c:pt idx="86">
                  <c:v>294.78609717711402</c:v>
                </c:pt>
                <c:pt idx="87">
                  <c:v>#N/A</c:v>
                </c:pt>
                <c:pt idx="88">
                  <c:v>284.75936225029898</c:v>
                </c:pt>
                <c:pt idx="89">
                  <c:v>274.732616307782</c:v>
                </c:pt>
                <c:pt idx="90">
                  <c:v>264.70588138096701</c:v>
                </c:pt>
                <c:pt idx="91">
                  <c:v>243.04812865151001</c:v>
                </c:pt>
                <c:pt idx="92">
                  <c:v>233.82353516260901</c:v>
                </c:pt>
                <c:pt idx="93">
                  <c:v>222.19251735996701</c:v>
                </c:pt>
                <c:pt idx="94">
                  <c:v>#N/A</c:v>
                </c:pt>
                <c:pt idx="95">
                  <c:v>212.566842136406</c:v>
                </c:pt>
                <c:pt idx="96">
                  <c:v>#N/A</c:v>
                </c:pt>
                <c:pt idx="97">
                  <c:v>193.315513720691</c:v>
                </c:pt>
                <c:pt idx="98">
                  <c:v>182.88769705921601</c:v>
                </c:pt>
                <c:pt idx="99">
                  <c:v>#N/A</c:v>
                </c:pt>
                <c:pt idx="100">
                  <c:v>171.657760991234</c:v>
                </c:pt>
                <c:pt idx="101">
                  <c:v>#N/A</c:v>
                </c:pt>
                <c:pt idx="102">
                  <c:v>158.82354204742299</c:v>
                </c:pt>
                <c:pt idx="103">
                  <c:v>148.79678508920301</c:v>
                </c:pt>
                <c:pt idx="104">
                  <c:v>#N/A</c:v>
                </c:pt>
                <c:pt idx="105">
                  <c:v>139.17113189704801</c:v>
                </c:pt>
                <c:pt idx="106">
                  <c:v>#N/A</c:v>
                </c:pt>
                <c:pt idx="107">
                  <c:v>127.94117379766</c:v>
                </c:pt>
                <c:pt idx="108">
                  <c:v>#N/A</c:v>
                </c:pt>
                <c:pt idx="109">
                  <c:v>117.112297432931</c:v>
                </c:pt>
                <c:pt idx="110">
                  <c:v>#N/A</c:v>
                </c:pt>
                <c:pt idx="111">
                  <c:v>107.88770394402999</c:v>
                </c:pt>
                <c:pt idx="112">
                  <c:v>#N/A</c:v>
                </c:pt>
                <c:pt idx="113">
                  <c:v>99.465251893043899</c:v>
                </c:pt>
                <c:pt idx="114">
                  <c:v>#N/A</c:v>
                </c:pt>
                <c:pt idx="115">
                  <c:v>#N/A</c:v>
                </c:pt>
                <c:pt idx="116">
                  <c:v>89.839576669483407</c:v>
                </c:pt>
                <c:pt idx="117">
                  <c:v>#N/A</c:v>
                </c:pt>
                <c:pt idx="118">
                  <c:v>81.818184321750607</c:v>
                </c:pt>
                <c:pt idx="119">
                  <c:v>#N/A</c:v>
                </c:pt>
                <c:pt idx="120">
                  <c:v>#N/A</c:v>
                </c:pt>
                <c:pt idx="121">
                  <c:v>70.989307957022007</c:v>
                </c:pt>
                <c:pt idx="122">
                  <c:v>#N/A</c:v>
                </c:pt>
                <c:pt idx="123">
                  <c:v>64.5721984851168</c:v>
                </c:pt>
                <c:pt idx="124">
                  <c:v>#N/A</c:v>
                </c:pt>
                <c:pt idx="125">
                  <c:v>#N/A</c:v>
                </c:pt>
                <c:pt idx="126">
                  <c:v>57.754007278552002</c:v>
                </c:pt>
                <c:pt idx="127">
                  <c:v>#N/A</c:v>
                </c:pt>
                <c:pt idx="128">
                  <c:v>#N/A</c:v>
                </c:pt>
                <c:pt idx="129">
                  <c:v>51.336897806646903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44.518728631487399</c:v>
                </c:pt>
                <c:pt idx="135">
                  <c:v>#N/A</c:v>
                </c:pt>
                <c:pt idx="136">
                  <c:v>#N/A</c:v>
                </c:pt>
                <c:pt idx="137">
                  <c:v>38.502678862836497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34.491993704672801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28.877003639276001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24.064177043198502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20.855611291543202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18.449209009207099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17.647067571293299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16.042784695465599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15.240643257551801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14.0374421163837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12.8342189438104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12.0320995373019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12.0320995373019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11.631017802642299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7A5-4922-9755-3AC4EAB44E2F}"/>
            </c:ext>
          </c:extLst>
        </c:ser>
        <c:ser>
          <c:idx val="6"/>
          <c:order val="6"/>
          <c:tx>
            <c:strRef>
              <c:f>new_dataset_zkh!$BS$7</c:f>
              <c:strCache>
                <c:ptCount val="1"/>
                <c:pt idx="0">
                  <c:v>2021/12/21_laag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new_dataset_zkh!$BL$8:$BL$242</c:f>
              <c:numCache>
                <c:formatCode>m/d/yyyy</c:formatCode>
                <c:ptCount val="235"/>
                <c:pt idx="0">
                  <c:v>44447</c:v>
                </c:pt>
                <c:pt idx="1">
                  <c:v>44448</c:v>
                </c:pt>
                <c:pt idx="2">
                  <c:v>44449</c:v>
                </c:pt>
                <c:pt idx="3">
                  <c:v>44450</c:v>
                </c:pt>
                <c:pt idx="4">
                  <c:v>44451</c:v>
                </c:pt>
                <c:pt idx="5">
                  <c:v>44452</c:v>
                </c:pt>
                <c:pt idx="6">
                  <c:v>44453</c:v>
                </c:pt>
                <c:pt idx="7">
                  <c:v>44454</c:v>
                </c:pt>
                <c:pt idx="8">
                  <c:v>44455</c:v>
                </c:pt>
                <c:pt idx="9">
                  <c:v>44456</c:v>
                </c:pt>
                <c:pt idx="10">
                  <c:v>44457</c:v>
                </c:pt>
                <c:pt idx="11">
                  <c:v>44458</c:v>
                </c:pt>
                <c:pt idx="12">
                  <c:v>44459</c:v>
                </c:pt>
                <c:pt idx="13">
                  <c:v>44460</c:v>
                </c:pt>
                <c:pt idx="14">
                  <c:v>44461</c:v>
                </c:pt>
                <c:pt idx="15">
                  <c:v>44462</c:v>
                </c:pt>
                <c:pt idx="16">
                  <c:v>44463</c:v>
                </c:pt>
                <c:pt idx="17">
                  <c:v>44464</c:v>
                </c:pt>
                <c:pt idx="18">
                  <c:v>44465</c:v>
                </c:pt>
                <c:pt idx="19">
                  <c:v>44466</c:v>
                </c:pt>
                <c:pt idx="20">
                  <c:v>44467</c:v>
                </c:pt>
                <c:pt idx="21">
                  <c:v>44468</c:v>
                </c:pt>
                <c:pt idx="22">
                  <c:v>44469</c:v>
                </c:pt>
                <c:pt idx="23">
                  <c:v>44470</c:v>
                </c:pt>
                <c:pt idx="24">
                  <c:v>44471</c:v>
                </c:pt>
                <c:pt idx="25">
                  <c:v>44472</c:v>
                </c:pt>
                <c:pt idx="26">
                  <c:v>44473</c:v>
                </c:pt>
                <c:pt idx="27">
                  <c:v>44474</c:v>
                </c:pt>
                <c:pt idx="28">
                  <c:v>44475</c:v>
                </c:pt>
                <c:pt idx="29">
                  <c:v>44476</c:v>
                </c:pt>
                <c:pt idx="30">
                  <c:v>44477</c:v>
                </c:pt>
                <c:pt idx="31">
                  <c:v>44478</c:v>
                </c:pt>
                <c:pt idx="32">
                  <c:v>44479</c:v>
                </c:pt>
                <c:pt idx="33">
                  <c:v>44480</c:v>
                </c:pt>
                <c:pt idx="34">
                  <c:v>44481</c:v>
                </c:pt>
                <c:pt idx="35">
                  <c:v>44482</c:v>
                </c:pt>
                <c:pt idx="36">
                  <c:v>44483</c:v>
                </c:pt>
                <c:pt idx="37">
                  <c:v>44484</c:v>
                </c:pt>
                <c:pt idx="38">
                  <c:v>44485</c:v>
                </c:pt>
                <c:pt idx="39">
                  <c:v>44486</c:v>
                </c:pt>
                <c:pt idx="40">
                  <c:v>44487</c:v>
                </c:pt>
                <c:pt idx="41">
                  <c:v>44488</c:v>
                </c:pt>
                <c:pt idx="42">
                  <c:v>44489</c:v>
                </c:pt>
                <c:pt idx="43">
                  <c:v>44490</c:v>
                </c:pt>
                <c:pt idx="44">
                  <c:v>44491</c:v>
                </c:pt>
                <c:pt idx="45">
                  <c:v>44492</c:v>
                </c:pt>
                <c:pt idx="46">
                  <c:v>44493</c:v>
                </c:pt>
                <c:pt idx="47">
                  <c:v>44494</c:v>
                </c:pt>
                <c:pt idx="48">
                  <c:v>44495</c:v>
                </c:pt>
                <c:pt idx="49">
                  <c:v>44496</c:v>
                </c:pt>
                <c:pt idx="50">
                  <c:v>44497</c:v>
                </c:pt>
                <c:pt idx="51">
                  <c:v>44498</c:v>
                </c:pt>
                <c:pt idx="52">
                  <c:v>44499</c:v>
                </c:pt>
                <c:pt idx="53">
                  <c:v>44500</c:v>
                </c:pt>
                <c:pt idx="54">
                  <c:v>44501</c:v>
                </c:pt>
                <c:pt idx="55">
                  <c:v>44502</c:v>
                </c:pt>
                <c:pt idx="56">
                  <c:v>44503</c:v>
                </c:pt>
                <c:pt idx="57">
                  <c:v>44504</c:v>
                </c:pt>
                <c:pt idx="58">
                  <c:v>44505</c:v>
                </c:pt>
                <c:pt idx="59">
                  <c:v>44506</c:v>
                </c:pt>
                <c:pt idx="60">
                  <c:v>44507</c:v>
                </c:pt>
                <c:pt idx="61">
                  <c:v>44508</c:v>
                </c:pt>
                <c:pt idx="62">
                  <c:v>44509</c:v>
                </c:pt>
                <c:pt idx="63">
                  <c:v>44510</c:v>
                </c:pt>
                <c:pt idx="64">
                  <c:v>44511</c:v>
                </c:pt>
                <c:pt idx="65">
                  <c:v>44512</c:v>
                </c:pt>
                <c:pt idx="66">
                  <c:v>44513</c:v>
                </c:pt>
                <c:pt idx="67">
                  <c:v>44514</c:v>
                </c:pt>
                <c:pt idx="68">
                  <c:v>44515</c:v>
                </c:pt>
                <c:pt idx="69">
                  <c:v>44516</c:v>
                </c:pt>
                <c:pt idx="70">
                  <c:v>44517</c:v>
                </c:pt>
                <c:pt idx="71">
                  <c:v>44518</c:v>
                </c:pt>
                <c:pt idx="72">
                  <c:v>44519</c:v>
                </c:pt>
                <c:pt idx="73">
                  <c:v>44520</c:v>
                </c:pt>
                <c:pt idx="74">
                  <c:v>44521</c:v>
                </c:pt>
                <c:pt idx="75">
                  <c:v>44522</c:v>
                </c:pt>
                <c:pt idx="76">
                  <c:v>44523</c:v>
                </c:pt>
                <c:pt idx="77">
                  <c:v>44524</c:v>
                </c:pt>
                <c:pt idx="78">
                  <c:v>44525</c:v>
                </c:pt>
                <c:pt idx="79">
                  <c:v>44526</c:v>
                </c:pt>
                <c:pt idx="80">
                  <c:v>44527</c:v>
                </c:pt>
                <c:pt idx="81">
                  <c:v>44528</c:v>
                </c:pt>
                <c:pt idx="82">
                  <c:v>44529</c:v>
                </c:pt>
                <c:pt idx="83">
                  <c:v>44530</c:v>
                </c:pt>
                <c:pt idx="84">
                  <c:v>44531</c:v>
                </c:pt>
                <c:pt idx="85">
                  <c:v>44532</c:v>
                </c:pt>
                <c:pt idx="86">
                  <c:v>44533</c:v>
                </c:pt>
                <c:pt idx="87">
                  <c:v>44534</c:v>
                </c:pt>
                <c:pt idx="88">
                  <c:v>44535</c:v>
                </c:pt>
                <c:pt idx="89">
                  <c:v>44536</c:v>
                </c:pt>
                <c:pt idx="90">
                  <c:v>44537</c:v>
                </c:pt>
                <c:pt idx="91">
                  <c:v>44538</c:v>
                </c:pt>
                <c:pt idx="92">
                  <c:v>44539</c:v>
                </c:pt>
                <c:pt idx="93">
                  <c:v>44540</c:v>
                </c:pt>
                <c:pt idx="94">
                  <c:v>44541</c:v>
                </c:pt>
                <c:pt idx="95">
                  <c:v>44542</c:v>
                </c:pt>
                <c:pt idx="96">
                  <c:v>44543</c:v>
                </c:pt>
                <c:pt idx="97">
                  <c:v>44544</c:v>
                </c:pt>
                <c:pt idx="98">
                  <c:v>44545</c:v>
                </c:pt>
                <c:pt idx="99">
                  <c:v>44546</c:v>
                </c:pt>
                <c:pt idx="100">
                  <c:v>44547</c:v>
                </c:pt>
                <c:pt idx="101">
                  <c:v>44548</c:v>
                </c:pt>
                <c:pt idx="102">
                  <c:v>44549</c:v>
                </c:pt>
                <c:pt idx="103">
                  <c:v>44550</c:v>
                </c:pt>
                <c:pt idx="104">
                  <c:v>44551</c:v>
                </c:pt>
                <c:pt idx="105">
                  <c:v>44552</c:v>
                </c:pt>
                <c:pt idx="106">
                  <c:v>44553</c:v>
                </c:pt>
                <c:pt idx="107">
                  <c:v>44554</c:v>
                </c:pt>
                <c:pt idx="108">
                  <c:v>44555</c:v>
                </c:pt>
                <c:pt idx="109">
                  <c:v>44556</c:v>
                </c:pt>
                <c:pt idx="110">
                  <c:v>44557</c:v>
                </c:pt>
                <c:pt idx="111">
                  <c:v>44558</c:v>
                </c:pt>
                <c:pt idx="112">
                  <c:v>44559</c:v>
                </c:pt>
                <c:pt idx="113">
                  <c:v>44560</c:v>
                </c:pt>
                <c:pt idx="114">
                  <c:v>44561</c:v>
                </c:pt>
                <c:pt idx="115">
                  <c:v>44562</c:v>
                </c:pt>
                <c:pt idx="116">
                  <c:v>44563</c:v>
                </c:pt>
                <c:pt idx="117">
                  <c:v>44564</c:v>
                </c:pt>
                <c:pt idx="118">
                  <c:v>44565</c:v>
                </c:pt>
                <c:pt idx="119">
                  <c:v>44566</c:v>
                </c:pt>
                <c:pt idx="120">
                  <c:v>44567</c:v>
                </c:pt>
                <c:pt idx="121">
                  <c:v>44568</c:v>
                </c:pt>
                <c:pt idx="122">
                  <c:v>44569</c:v>
                </c:pt>
                <c:pt idx="123">
                  <c:v>44570</c:v>
                </c:pt>
                <c:pt idx="124">
                  <c:v>44571</c:v>
                </c:pt>
                <c:pt idx="125">
                  <c:v>44572</c:v>
                </c:pt>
                <c:pt idx="126">
                  <c:v>44573</c:v>
                </c:pt>
                <c:pt idx="127">
                  <c:v>44574</c:v>
                </c:pt>
                <c:pt idx="128">
                  <c:v>44575</c:v>
                </c:pt>
                <c:pt idx="129">
                  <c:v>44576</c:v>
                </c:pt>
                <c:pt idx="130">
                  <c:v>44577</c:v>
                </c:pt>
                <c:pt idx="131">
                  <c:v>44578</c:v>
                </c:pt>
                <c:pt idx="132">
                  <c:v>44579</c:v>
                </c:pt>
                <c:pt idx="133">
                  <c:v>44580</c:v>
                </c:pt>
                <c:pt idx="134">
                  <c:v>44581</c:v>
                </c:pt>
                <c:pt idx="135">
                  <c:v>44582</c:v>
                </c:pt>
                <c:pt idx="136">
                  <c:v>44583</c:v>
                </c:pt>
                <c:pt idx="137">
                  <c:v>44584</c:v>
                </c:pt>
                <c:pt idx="138">
                  <c:v>44585</c:v>
                </c:pt>
                <c:pt idx="139">
                  <c:v>44586</c:v>
                </c:pt>
                <c:pt idx="140">
                  <c:v>44587</c:v>
                </c:pt>
                <c:pt idx="141">
                  <c:v>44588</c:v>
                </c:pt>
                <c:pt idx="142">
                  <c:v>44589</c:v>
                </c:pt>
                <c:pt idx="143">
                  <c:v>44590</c:v>
                </c:pt>
                <c:pt idx="144">
                  <c:v>44591</c:v>
                </c:pt>
                <c:pt idx="145">
                  <c:v>44592</c:v>
                </c:pt>
                <c:pt idx="146">
                  <c:v>44593</c:v>
                </c:pt>
                <c:pt idx="147">
                  <c:v>44594</c:v>
                </c:pt>
                <c:pt idx="148">
                  <c:v>44595</c:v>
                </c:pt>
                <c:pt idx="149">
                  <c:v>44596</c:v>
                </c:pt>
                <c:pt idx="150">
                  <c:v>44597</c:v>
                </c:pt>
                <c:pt idx="151">
                  <c:v>44598</c:v>
                </c:pt>
                <c:pt idx="152">
                  <c:v>44599</c:v>
                </c:pt>
                <c:pt idx="153">
                  <c:v>44600</c:v>
                </c:pt>
                <c:pt idx="154">
                  <c:v>44601</c:v>
                </c:pt>
                <c:pt idx="155">
                  <c:v>44602</c:v>
                </c:pt>
                <c:pt idx="156">
                  <c:v>44603</c:v>
                </c:pt>
                <c:pt idx="157">
                  <c:v>44604</c:v>
                </c:pt>
                <c:pt idx="158">
                  <c:v>44605</c:v>
                </c:pt>
                <c:pt idx="159">
                  <c:v>44606</c:v>
                </c:pt>
                <c:pt idx="160">
                  <c:v>44607</c:v>
                </c:pt>
                <c:pt idx="161">
                  <c:v>44608</c:v>
                </c:pt>
                <c:pt idx="162">
                  <c:v>44609</c:v>
                </c:pt>
                <c:pt idx="163">
                  <c:v>44610</c:v>
                </c:pt>
                <c:pt idx="164">
                  <c:v>44611</c:v>
                </c:pt>
                <c:pt idx="165">
                  <c:v>44612</c:v>
                </c:pt>
                <c:pt idx="166">
                  <c:v>44613</c:v>
                </c:pt>
                <c:pt idx="167">
                  <c:v>44614</c:v>
                </c:pt>
                <c:pt idx="168">
                  <c:v>44615</c:v>
                </c:pt>
                <c:pt idx="169">
                  <c:v>44616</c:v>
                </c:pt>
                <c:pt idx="170">
                  <c:v>44617</c:v>
                </c:pt>
                <c:pt idx="171">
                  <c:v>44618</c:v>
                </c:pt>
                <c:pt idx="172">
                  <c:v>44619</c:v>
                </c:pt>
                <c:pt idx="173">
                  <c:v>44620</c:v>
                </c:pt>
                <c:pt idx="174">
                  <c:v>44621</c:v>
                </c:pt>
                <c:pt idx="175">
                  <c:v>44622</c:v>
                </c:pt>
                <c:pt idx="176">
                  <c:v>44623</c:v>
                </c:pt>
                <c:pt idx="177">
                  <c:v>44624</c:v>
                </c:pt>
                <c:pt idx="178">
                  <c:v>44625</c:v>
                </c:pt>
                <c:pt idx="179">
                  <c:v>44626</c:v>
                </c:pt>
                <c:pt idx="180">
                  <c:v>44627</c:v>
                </c:pt>
                <c:pt idx="181">
                  <c:v>44628</c:v>
                </c:pt>
                <c:pt idx="182">
                  <c:v>44629</c:v>
                </c:pt>
                <c:pt idx="183">
                  <c:v>44630</c:v>
                </c:pt>
                <c:pt idx="184">
                  <c:v>44631</c:v>
                </c:pt>
                <c:pt idx="185">
                  <c:v>44632</c:v>
                </c:pt>
                <c:pt idx="186">
                  <c:v>44633</c:v>
                </c:pt>
                <c:pt idx="187">
                  <c:v>44634</c:v>
                </c:pt>
                <c:pt idx="188">
                  <c:v>44635</c:v>
                </c:pt>
                <c:pt idx="189">
                  <c:v>44636</c:v>
                </c:pt>
                <c:pt idx="190">
                  <c:v>44637</c:v>
                </c:pt>
                <c:pt idx="191">
                  <c:v>44638</c:v>
                </c:pt>
                <c:pt idx="192">
                  <c:v>44639</c:v>
                </c:pt>
                <c:pt idx="193">
                  <c:v>44640</c:v>
                </c:pt>
                <c:pt idx="194">
                  <c:v>44641</c:v>
                </c:pt>
                <c:pt idx="195">
                  <c:v>44642</c:v>
                </c:pt>
                <c:pt idx="196">
                  <c:v>44643</c:v>
                </c:pt>
                <c:pt idx="197">
                  <c:v>44644</c:v>
                </c:pt>
                <c:pt idx="198">
                  <c:v>44645</c:v>
                </c:pt>
                <c:pt idx="199">
                  <c:v>44646</c:v>
                </c:pt>
                <c:pt idx="200">
                  <c:v>44647</c:v>
                </c:pt>
                <c:pt idx="201">
                  <c:v>44648</c:v>
                </c:pt>
                <c:pt idx="202">
                  <c:v>44649</c:v>
                </c:pt>
                <c:pt idx="203">
                  <c:v>44650</c:v>
                </c:pt>
                <c:pt idx="204">
                  <c:v>44651</c:v>
                </c:pt>
                <c:pt idx="205">
                  <c:v>44652</c:v>
                </c:pt>
                <c:pt idx="206">
                  <c:v>44653</c:v>
                </c:pt>
                <c:pt idx="207">
                  <c:v>44654</c:v>
                </c:pt>
                <c:pt idx="208">
                  <c:v>44655</c:v>
                </c:pt>
                <c:pt idx="209">
                  <c:v>44656</c:v>
                </c:pt>
                <c:pt idx="210">
                  <c:v>44657</c:v>
                </c:pt>
                <c:pt idx="211">
                  <c:v>44658</c:v>
                </c:pt>
                <c:pt idx="212">
                  <c:v>44659</c:v>
                </c:pt>
                <c:pt idx="213">
                  <c:v>44660</c:v>
                </c:pt>
                <c:pt idx="214">
                  <c:v>44661</c:v>
                </c:pt>
                <c:pt idx="215">
                  <c:v>44662</c:v>
                </c:pt>
                <c:pt idx="216">
                  <c:v>44663</c:v>
                </c:pt>
                <c:pt idx="217">
                  <c:v>44664</c:v>
                </c:pt>
                <c:pt idx="218">
                  <c:v>44665</c:v>
                </c:pt>
                <c:pt idx="219">
                  <c:v>44666</c:v>
                </c:pt>
                <c:pt idx="220">
                  <c:v>44667</c:v>
                </c:pt>
                <c:pt idx="221">
                  <c:v>44668</c:v>
                </c:pt>
                <c:pt idx="222">
                  <c:v>44669</c:v>
                </c:pt>
                <c:pt idx="223">
                  <c:v>44670</c:v>
                </c:pt>
                <c:pt idx="224">
                  <c:v>44671</c:v>
                </c:pt>
                <c:pt idx="225">
                  <c:v>44672</c:v>
                </c:pt>
                <c:pt idx="226">
                  <c:v>44673</c:v>
                </c:pt>
                <c:pt idx="227">
                  <c:v>44674</c:v>
                </c:pt>
                <c:pt idx="228">
                  <c:v>44675</c:v>
                </c:pt>
                <c:pt idx="229">
                  <c:v>44676</c:v>
                </c:pt>
                <c:pt idx="230">
                  <c:v>44677</c:v>
                </c:pt>
                <c:pt idx="231">
                  <c:v>44678</c:v>
                </c:pt>
                <c:pt idx="232">
                  <c:v>44679</c:v>
                </c:pt>
                <c:pt idx="233">
                  <c:v>44680</c:v>
                </c:pt>
                <c:pt idx="234">
                  <c:v>44681</c:v>
                </c:pt>
              </c:numCache>
            </c:numRef>
          </c:cat>
          <c:val>
            <c:numRef>
              <c:f>new_dataset_zkh!$BS$8:$BS$242</c:f>
              <c:numCache>
                <c:formatCode>0.00</c:formatCode>
                <c:ptCount val="23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215.70010682532899</c:v>
                </c:pt>
                <c:pt idx="100">
                  <c:v>212.16412547629099</c:v>
                </c:pt>
                <c:pt idx="101">
                  <c:v>#N/A</c:v>
                </c:pt>
                <c:pt idx="102">
                  <c:v>219.236282416367</c:v>
                </c:pt>
                <c:pt idx="103">
                  <c:v>#N/A</c:v>
                </c:pt>
                <c:pt idx="104">
                  <c:v>#N/A</c:v>
                </c:pt>
                <c:pt idx="105">
                  <c:v>233.38040205452</c:v>
                </c:pt>
                <c:pt idx="106">
                  <c:v>#N/A</c:v>
                </c:pt>
                <c:pt idx="107">
                  <c:v>254.59687287474901</c:v>
                </c:pt>
                <c:pt idx="108">
                  <c:v>#N/A</c:v>
                </c:pt>
                <c:pt idx="109">
                  <c:v>300.56579586424499</c:v>
                </c:pt>
                <c:pt idx="110">
                  <c:v>#N/A</c:v>
                </c:pt>
                <c:pt idx="111">
                  <c:v>#N/A</c:v>
                </c:pt>
                <c:pt idx="112">
                  <c:v>350.07070020278002</c:v>
                </c:pt>
                <c:pt idx="113">
                  <c:v>#N/A</c:v>
                </c:pt>
                <c:pt idx="114">
                  <c:v>392.50344760123897</c:v>
                </c:pt>
                <c:pt idx="115">
                  <c:v>445.54452753081199</c:v>
                </c:pt>
                <c:pt idx="116">
                  <c:v>#N/A</c:v>
                </c:pt>
                <c:pt idx="117">
                  <c:v>#N/A</c:v>
                </c:pt>
                <c:pt idx="118">
                  <c:v>505.65776440046102</c:v>
                </c:pt>
                <c:pt idx="119">
                  <c:v>565.77080702810997</c:v>
                </c:pt>
                <c:pt idx="120">
                  <c:v>#N/A</c:v>
                </c:pt>
                <c:pt idx="121">
                  <c:v>#N/A</c:v>
                </c:pt>
                <c:pt idx="122">
                  <c:v>615.27590560864405</c:v>
                </c:pt>
                <c:pt idx="123">
                  <c:v>#N/A</c:v>
                </c:pt>
                <c:pt idx="124">
                  <c:v>661.24463435614098</c:v>
                </c:pt>
                <c:pt idx="125">
                  <c:v>#N/A</c:v>
                </c:pt>
                <c:pt idx="126">
                  <c:v>707.21355734563804</c:v>
                </c:pt>
                <c:pt idx="127">
                  <c:v>#N/A</c:v>
                </c:pt>
                <c:pt idx="128">
                  <c:v>#N/A</c:v>
                </c:pt>
                <c:pt idx="129">
                  <c:v>742.57434204601896</c:v>
                </c:pt>
                <c:pt idx="130">
                  <c:v>#N/A</c:v>
                </c:pt>
                <c:pt idx="131">
                  <c:v>753.18248033513396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746.110323395058</c:v>
                </c:pt>
                <c:pt idx="136">
                  <c:v>#N/A</c:v>
                </c:pt>
                <c:pt idx="137">
                  <c:v>714.28571428571399</c:v>
                </c:pt>
                <c:pt idx="138">
                  <c:v>#N/A</c:v>
                </c:pt>
                <c:pt idx="139">
                  <c:v>#N/A</c:v>
                </c:pt>
                <c:pt idx="140">
                  <c:v>664.78080994717902</c:v>
                </c:pt>
                <c:pt idx="141">
                  <c:v>629.42002524679799</c:v>
                </c:pt>
                <c:pt idx="142">
                  <c:v>#N/A</c:v>
                </c:pt>
                <c:pt idx="143">
                  <c:v>590.52325919737802</c:v>
                </c:pt>
                <c:pt idx="144">
                  <c:v>#N/A</c:v>
                </c:pt>
                <c:pt idx="145">
                  <c:v>544.55453044987996</c:v>
                </c:pt>
                <c:pt idx="146">
                  <c:v>#N/A</c:v>
                </c:pt>
                <c:pt idx="147">
                  <c:v>505.65776440046102</c:v>
                </c:pt>
                <c:pt idx="148">
                  <c:v>#N/A</c:v>
                </c:pt>
                <c:pt idx="149">
                  <c:v>459.68884141096402</c:v>
                </c:pt>
                <c:pt idx="150">
                  <c:v>#N/A</c:v>
                </c:pt>
                <c:pt idx="151">
                  <c:v>392.50344760123897</c:v>
                </c:pt>
                <c:pt idx="152">
                  <c:v>#N/A</c:v>
                </c:pt>
                <c:pt idx="153">
                  <c:v>350.07070020278002</c:v>
                </c:pt>
                <c:pt idx="154">
                  <c:v>#N/A</c:v>
                </c:pt>
                <c:pt idx="155">
                  <c:v>286.42148198409302</c:v>
                </c:pt>
                <c:pt idx="156">
                  <c:v>#N/A</c:v>
                </c:pt>
                <c:pt idx="157">
                  <c:v>#N/A</c:v>
                </c:pt>
                <c:pt idx="158">
                  <c:v>236.91657764555799</c:v>
                </c:pt>
                <c:pt idx="159">
                  <c:v>#N/A</c:v>
                </c:pt>
                <c:pt idx="160">
                  <c:v>#N/A</c:v>
                </c:pt>
                <c:pt idx="161">
                  <c:v>194.48383024709901</c:v>
                </c:pt>
                <c:pt idx="162">
                  <c:v>#N/A</c:v>
                </c:pt>
                <c:pt idx="163">
                  <c:v>#N/A</c:v>
                </c:pt>
                <c:pt idx="164">
                  <c:v>155.58706419767901</c:v>
                </c:pt>
                <c:pt idx="165">
                  <c:v>#N/A</c:v>
                </c:pt>
                <c:pt idx="166">
                  <c:v>#N/A</c:v>
                </c:pt>
                <c:pt idx="167">
                  <c:v>127.29843643737399</c:v>
                </c:pt>
                <c:pt idx="168">
                  <c:v>#N/A</c:v>
                </c:pt>
                <c:pt idx="169">
                  <c:v>109.618141208183</c:v>
                </c:pt>
                <c:pt idx="170">
                  <c:v>#N/A</c:v>
                </c:pt>
                <c:pt idx="171">
                  <c:v>#N/A</c:v>
                </c:pt>
                <c:pt idx="172">
                  <c:v>91.937845978992499</c:v>
                </c:pt>
                <c:pt idx="173">
                  <c:v>#N/A</c:v>
                </c:pt>
                <c:pt idx="174">
                  <c:v>#N/A</c:v>
                </c:pt>
                <c:pt idx="175">
                  <c:v>74.257356507802299</c:v>
                </c:pt>
                <c:pt idx="176">
                  <c:v>#N/A</c:v>
                </c:pt>
                <c:pt idx="177">
                  <c:v>#N/A</c:v>
                </c:pt>
                <c:pt idx="178">
                  <c:v>60.113236869648702</c:v>
                </c:pt>
                <c:pt idx="179">
                  <c:v>#N/A</c:v>
                </c:pt>
                <c:pt idx="180">
                  <c:v>49.504904338535098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45.968922989496399</c:v>
                </c:pt>
                <c:pt idx="185">
                  <c:v>#N/A</c:v>
                </c:pt>
                <c:pt idx="186">
                  <c:v>#N/A</c:v>
                </c:pt>
                <c:pt idx="187">
                  <c:v>45.968922989496399</c:v>
                </c:pt>
                <c:pt idx="188">
                  <c:v>#N/A</c:v>
                </c:pt>
                <c:pt idx="189">
                  <c:v>#N/A</c:v>
                </c:pt>
                <c:pt idx="190">
                  <c:v>38.896766049420201</c:v>
                </c:pt>
                <c:pt idx="191">
                  <c:v>#N/A</c:v>
                </c:pt>
                <c:pt idx="192">
                  <c:v>31.824609109343701</c:v>
                </c:pt>
                <c:pt idx="193">
                  <c:v>#N/A</c:v>
                </c:pt>
                <c:pt idx="194">
                  <c:v>#N/A</c:v>
                </c:pt>
                <c:pt idx="195">
                  <c:v>24.752452169267499</c:v>
                </c:pt>
                <c:pt idx="196">
                  <c:v>#N/A</c:v>
                </c:pt>
                <c:pt idx="197">
                  <c:v>#N/A</c:v>
                </c:pt>
                <c:pt idx="198">
                  <c:v>24.752452169267499</c:v>
                </c:pt>
                <c:pt idx="199">
                  <c:v>#N/A</c:v>
                </c:pt>
                <c:pt idx="200">
                  <c:v>#N/A</c:v>
                </c:pt>
                <c:pt idx="201">
                  <c:v>17.680295229191302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7A5-4922-9755-3AC4EAB44E2F}"/>
            </c:ext>
          </c:extLst>
        </c:ser>
        <c:ser>
          <c:idx val="7"/>
          <c:order val="7"/>
          <c:tx>
            <c:strRef>
              <c:f>new_dataset_zkh!$BT$7</c:f>
              <c:strCache>
                <c:ptCount val="1"/>
                <c:pt idx="0">
                  <c:v>2021/12/21_hoog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new_dataset_zkh!$BL$8:$BL$242</c:f>
              <c:numCache>
                <c:formatCode>m/d/yyyy</c:formatCode>
                <c:ptCount val="235"/>
                <c:pt idx="0">
                  <c:v>44447</c:v>
                </c:pt>
                <c:pt idx="1">
                  <c:v>44448</c:v>
                </c:pt>
                <c:pt idx="2">
                  <c:v>44449</c:v>
                </c:pt>
                <c:pt idx="3">
                  <c:v>44450</c:v>
                </c:pt>
                <c:pt idx="4">
                  <c:v>44451</c:v>
                </c:pt>
                <c:pt idx="5">
                  <c:v>44452</c:v>
                </c:pt>
                <c:pt idx="6">
                  <c:v>44453</c:v>
                </c:pt>
                <c:pt idx="7">
                  <c:v>44454</c:v>
                </c:pt>
                <c:pt idx="8">
                  <c:v>44455</c:v>
                </c:pt>
                <c:pt idx="9">
                  <c:v>44456</c:v>
                </c:pt>
                <c:pt idx="10">
                  <c:v>44457</c:v>
                </c:pt>
                <c:pt idx="11">
                  <c:v>44458</c:v>
                </c:pt>
                <c:pt idx="12">
                  <c:v>44459</c:v>
                </c:pt>
                <c:pt idx="13">
                  <c:v>44460</c:v>
                </c:pt>
                <c:pt idx="14">
                  <c:v>44461</c:v>
                </c:pt>
                <c:pt idx="15">
                  <c:v>44462</c:v>
                </c:pt>
                <c:pt idx="16">
                  <c:v>44463</c:v>
                </c:pt>
                <c:pt idx="17">
                  <c:v>44464</c:v>
                </c:pt>
                <c:pt idx="18">
                  <c:v>44465</c:v>
                </c:pt>
                <c:pt idx="19">
                  <c:v>44466</c:v>
                </c:pt>
                <c:pt idx="20">
                  <c:v>44467</c:v>
                </c:pt>
                <c:pt idx="21">
                  <c:v>44468</c:v>
                </c:pt>
                <c:pt idx="22">
                  <c:v>44469</c:v>
                </c:pt>
                <c:pt idx="23">
                  <c:v>44470</c:v>
                </c:pt>
                <c:pt idx="24">
                  <c:v>44471</c:v>
                </c:pt>
                <c:pt idx="25">
                  <c:v>44472</c:v>
                </c:pt>
                <c:pt idx="26">
                  <c:v>44473</c:v>
                </c:pt>
                <c:pt idx="27">
                  <c:v>44474</c:v>
                </c:pt>
                <c:pt idx="28">
                  <c:v>44475</c:v>
                </c:pt>
                <c:pt idx="29">
                  <c:v>44476</c:v>
                </c:pt>
                <c:pt idx="30">
                  <c:v>44477</c:v>
                </c:pt>
                <c:pt idx="31">
                  <c:v>44478</c:v>
                </c:pt>
                <c:pt idx="32">
                  <c:v>44479</c:v>
                </c:pt>
                <c:pt idx="33">
                  <c:v>44480</c:v>
                </c:pt>
                <c:pt idx="34">
                  <c:v>44481</c:v>
                </c:pt>
                <c:pt idx="35">
                  <c:v>44482</c:v>
                </c:pt>
                <c:pt idx="36">
                  <c:v>44483</c:v>
                </c:pt>
                <c:pt idx="37">
                  <c:v>44484</c:v>
                </c:pt>
                <c:pt idx="38">
                  <c:v>44485</c:v>
                </c:pt>
                <c:pt idx="39">
                  <c:v>44486</c:v>
                </c:pt>
                <c:pt idx="40">
                  <c:v>44487</c:v>
                </c:pt>
                <c:pt idx="41">
                  <c:v>44488</c:v>
                </c:pt>
                <c:pt idx="42">
                  <c:v>44489</c:v>
                </c:pt>
                <c:pt idx="43">
                  <c:v>44490</c:v>
                </c:pt>
                <c:pt idx="44">
                  <c:v>44491</c:v>
                </c:pt>
                <c:pt idx="45">
                  <c:v>44492</c:v>
                </c:pt>
                <c:pt idx="46">
                  <c:v>44493</c:v>
                </c:pt>
                <c:pt idx="47">
                  <c:v>44494</c:v>
                </c:pt>
                <c:pt idx="48">
                  <c:v>44495</c:v>
                </c:pt>
                <c:pt idx="49">
                  <c:v>44496</c:v>
                </c:pt>
                <c:pt idx="50">
                  <c:v>44497</c:v>
                </c:pt>
                <c:pt idx="51">
                  <c:v>44498</c:v>
                </c:pt>
                <c:pt idx="52">
                  <c:v>44499</c:v>
                </c:pt>
                <c:pt idx="53">
                  <c:v>44500</c:v>
                </c:pt>
                <c:pt idx="54">
                  <c:v>44501</c:v>
                </c:pt>
                <c:pt idx="55">
                  <c:v>44502</c:v>
                </c:pt>
                <c:pt idx="56">
                  <c:v>44503</c:v>
                </c:pt>
                <c:pt idx="57">
                  <c:v>44504</c:v>
                </c:pt>
                <c:pt idx="58">
                  <c:v>44505</c:v>
                </c:pt>
                <c:pt idx="59">
                  <c:v>44506</c:v>
                </c:pt>
                <c:pt idx="60">
                  <c:v>44507</c:v>
                </c:pt>
                <c:pt idx="61">
                  <c:v>44508</c:v>
                </c:pt>
                <c:pt idx="62">
                  <c:v>44509</c:v>
                </c:pt>
                <c:pt idx="63">
                  <c:v>44510</c:v>
                </c:pt>
                <c:pt idx="64">
                  <c:v>44511</c:v>
                </c:pt>
                <c:pt idx="65">
                  <c:v>44512</c:v>
                </c:pt>
                <c:pt idx="66">
                  <c:v>44513</c:v>
                </c:pt>
                <c:pt idx="67">
                  <c:v>44514</c:v>
                </c:pt>
                <c:pt idx="68">
                  <c:v>44515</c:v>
                </c:pt>
                <c:pt idx="69">
                  <c:v>44516</c:v>
                </c:pt>
                <c:pt idx="70">
                  <c:v>44517</c:v>
                </c:pt>
                <c:pt idx="71">
                  <c:v>44518</c:v>
                </c:pt>
                <c:pt idx="72">
                  <c:v>44519</c:v>
                </c:pt>
                <c:pt idx="73">
                  <c:v>44520</c:v>
                </c:pt>
                <c:pt idx="74">
                  <c:v>44521</c:v>
                </c:pt>
                <c:pt idx="75">
                  <c:v>44522</c:v>
                </c:pt>
                <c:pt idx="76">
                  <c:v>44523</c:v>
                </c:pt>
                <c:pt idx="77">
                  <c:v>44524</c:v>
                </c:pt>
                <c:pt idx="78">
                  <c:v>44525</c:v>
                </c:pt>
                <c:pt idx="79">
                  <c:v>44526</c:v>
                </c:pt>
                <c:pt idx="80">
                  <c:v>44527</c:v>
                </c:pt>
                <c:pt idx="81">
                  <c:v>44528</c:v>
                </c:pt>
                <c:pt idx="82">
                  <c:v>44529</c:v>
                </c:pt>
                <c:pt idx="83">
                  <c:v>44530</c:v>
                </c:pt>
                <c:pt idx="84">
                  <c:v>44531</c:v>
                </c:pt>
                <c:pt idx="85">
                  <c:v>44532</c:v>
                </c:pt>
                <c:pt idx="86">
                  <c:v>44533</c:v>
                </c:pt>
                <c:pt idx="87">
                  <c:v>44534</c:v>
                </c:pt>
                <c:pt idx="88">
                  <c:v>44535</c:v>
                </c:pt>
                <c:pt idx="89">
                  <c:v>44536</c:v>
                </c:pt>
                <c:pt idx="90">
                  <c:v>44537</c:v>
                </c:pt>
                <c:pt idx="91">
                  <c:v>44538</c:v>
                </c:pt>
                <c:pt idx="92">
                  <c:v>44539</c:v>
                </c:pt>
                <c:pt idx="93">
                  <c:v>44540</c:v>
                </c:pt>
                <c:pt idx="94">
                  <c:v>44541</c:v>
                </c:pt>
                <c:pt idx="95">
                  <c:v>44542</c:v>
                </c:pt>
                <c:pt idx="96">
                  <c:v>44543</c:v>
                </c:pt>
                <c:pt idx="97">
                  <c:v>44544</c:v>
                </c:pt>
                <c:pt idx="98">
                  <c:v>44545</c:v>
                </c:pt>
                <c:pt idx="99">
                  <c:v>44546</c:v>
                </c:pt>
                <c:pt idx="100">
                  <c:v>44547</c:v>
                </c:pt>
                <c:pt idx="101">
                  <c:v>44548</c:v>
                </c:pt>
                <c:pt idx="102">
                  <c:v>44549</c:v>
                </c:pt>
                <c:pt idx="103">
                  <c:v>44550</c:v>
                </c:pt>
                <c:pt idx="104">
                  <c:v>44551</c:v>
                </c:pt>
                <c:pt idx="105">
                  <c:v>44552</c:v>
                </c:pt>
                <c:pt idx="106">
                  <c:v>44553</c:v>
                </c:pt>
                <c:pt idx="107">
                  <c:v>44554</c:v>
                </c:pt>
                <c:pt idx="108">
                  <c:v>44555</c:v>
                </c:pt>
                <c:pt idx="109">
                  <c:v>44556</c:v>
                </c:pt>
                <c:pt idx="110">
                  <c:v>44557</c:v>
                </c:pt>
                <c:pt idx="111">
                  <c:v>44558</c:v>
                </c:pt>
                <c:pt idx="112">
                  <c:v>44559</c:v>
                </c:pt>
                <c:pt idx="113">
                  <c:v>44560</c:v>
                </c:pt>
                <c:pt idx="114">
                  <c:v>44561</c:v>
                </c:pt>
                <c:pt idx="115">
                  <c:v>44562</c:v>
                </c:pt>
                <c:pt idx="116">
                  <c:v>44563</c:v>
                </c:pt>
                <c:pt idx="117">
                  <c:v>44564</c:v>
                </c:pt>
                <c:pt idx="118">
                  <c:v>44565</c:v>
                </c:pt>
                <c:pt idx="119">
                  <c:v>44566</c:v>
                </c:pt>
                <c:pt idx="120">
                  <c:v>44567</c:v>
                </c:pt>
                <c:pt idx="121">
                  <c:v>44568</c:v>
                </c:pt>
                <c:pt idx="122">
                  <c:v>44569</c:v>
                </c:pt>
                <c:pt idx="123">
                  <c:v>44570</c:v>
                </c:pt>
                <c:pt idx="124">
                  <c:v>44571</c:v>
                </c:pt>
                <c:pt idx="125">
                  <c:v>44572</c:v>
                </c:pt>
                <c:pt idx="126">
                  <c:v>44573</c:v>
                </c:pt>
                <c:pt idx="127">
                  <c:v>44574</c:v>
                </c:pt>
                <c:pt idx="128">
                  <c:v>44575</c:v>
                </c:pt>
                <c:pt idx="129">
                  <c:v>44576</c:v>
                </c:pt>
                <c:pt idx="130">
                  <c:v>44577</c:v>
                </c:pt>
                <c:pt idx="131">
                  <c:v>44578</c:v>
                </c:pt>
                <c:pt idx="132">
                  <c:v>44579</c:v>
                </c:pt>
                <c:pt idx="133">
                  <c:v>44580</c:v>
                </c:pt>
                <c:pt idx="134">
                  <c:v>44581</c:v>
                </c:pt>
                <c:pt idx="135">
                  <c:v>44582</c:v>
                </c:pt>
                <c:pt idx="136">
                  <c:v>44583</c:v>
                </c:pt>
                <c:pt idx="137">
                  <c:v>44584</c:v>
                </c:pt>
                <c:pt idx="138">
                  <c:v>44585</c:v>
                </c:pt>
                <c:pt idx="139">
                  <c:v>44586</c:v>
                </c:pt>
                <c:pt idx="140">
                  <c:v>44587</c:v>
                </c:pt>
                <c:pt idx="141">
                  <c:v>44588</c:v>
                </c:pt>
                <c:pt idx="142">
                  <c:v>44589</c:v>
                </c:pt>
                <c:pt idx="143">
                  <c:v>44590</c:v>
                </c:pt>
                <c:pt idx="144">
                  <c:v>44591</c:v>
                </c:pt>
                <c:pt idx="145">
                  <c:v>44592</c:v>
                </c:pt>
                <c:pt idx="146">
                  <c:v>44593</c:v>
                </c:pt>
                <c:pt idx="147">
                  <c:v>44594</c:v>
                </c:pt>
                <c:pt idx="148">
                  <c:v>44595</c:v>
                </c:pt>
                <c:pt idx="149">
                  <c:v>44596</c:v>
                </c:pt>
                <c:pt idx="150">
                  <c:v>44597</c:v>
                </c:pt>
                <c:pt idx="151">
                  <c:v>44598</c:v>
                </c:pt>
                <c:pt idx="152">
                  <c:v>44599</c:v>
                </c:pt>
                <c:pt idx="153">
                  <c:v>44600</c:v>
                </c:pt>
                <c:pt idx="154">
                  <c:v>44601</c:v>
                </c:pt>
                <c:pt idx="155">
                  <c:v>44602</c:v>
                </c:pt>
                <c:pt idx="156">
                  <c:v>44603</c:v>
                </c:pt>
                <c:pt idx="157">
                  <c:v>44604</c:v>
                </c:pt>
                <c:pt idx="158">
                  <c:v>44605</c:v>
                </c:pt>
                <c:pt idx="159">
                  <c:v>44606</c:v>
                </c:pt>
                <c:pt idx="160">
                  <c:v>44607</c:v>
                </c:pt>
                <c:pt idx="161">
                  <c:v>44608</c:v>
                </c:pt>
                <c:pt idx="162">
                  <c:v>44609</c:v>
                </c:pt>
                <c:pt idx="163">
                  <c:v>44610</c:v>
                </c:pt>
                <c:pt idx="164">
                  <c:v>44611</c:v>
                </c:pt>
                <c:pt idx="165">
                  <c:v>44612</c:v>
                </c:pt>
                <c:pt idx="166">
                  <c:v>44613</c:v>
                </c:pt>
                <c:pt idx="167">
                  <c:v>44614</c:v>
                </c:pt>
                <c:pt idx="168">
                  <c:v>44615</c:v>
                </c:pt>
                <c:pt idx="169">
                  <c:v>44616</c:v>
                </c:pt>
                <c:pt idx="170">
                  <c:v>44617</c:v>
                </c:pt>
                <c:pt idx="171">
                  <c:v>44618</c:v>
                </c:pt>
                <c:pt idx="172">
                  <c:v>44619</c:v>
                </c:pt>
                <c:pt idx="173">
                  <c:v>44620</c:v>
                </c:pt>
                <c:pt idx="174">
                  <c:v>44621</c:v>
                </c:pt>
                <c:pt idx="175">
                  <c:v>44622</c:v>
                </c:pt>
                <c:pt idx="176">
                  <c:v>44623</c:v>
                </c:pt>
                <c:pt idx="177">
                  <c:v>44624</c:v>
                </c:pt>
                <c:pt idx="178">
                  <c:v>44625</c:v>
                </c:pt>
                <c:pt idx="179">
                  <c:v>44626</c:v>
                </c:pt>
                <c:pt idx="180">
                  <c:v>44627</c:v>
                </c:pt>
                <c:pt idx="181">
                  <c:v>44628</c:v>
                </c:pt>
                <c:pt idx="182">
                  <c:v>44629</c:v>
                </c:pt>
                <c:pt idx="183">
                  <c:v>44630</c:v>
                </c:pt>
                <c:pt idx="184">
                  <c:v>44631</c:v>
                </c:pt>
                <c:pt idx="185">
                  <c:v>44632</c:v>
                </c:pt>
                <c:pt idx="186">
                  <c:v>44633</c:v>
                </c:pt>
                <c:pt idx="187">
                  <c:v>44634</c:v>
                </c:pt>
                <c:pt idx="188">
                  <c:v>44635</c:v>
                </c:pt>
                <c:pt idx="189">
                  <c:v>44636</c:v>
                </c:pt>
                <c:pt idx="190">
                  <c:v>44637</c:v>
                </c:pt>
                <c:pt idx="191">
                  <c:v>44638</c:v>
                </c:pt>
                <c:pt idx="192">
                  <c:v>44639</c:v>
                </c:pt>
                <c:pt idx="193">
                  <c:v>44640</c:v>
                </c:pt>
                <c:pt idx="194">
                  <c:v>44641</c:v>
                </c:pt>
                <c:pt idx="195">
                  <c:v>44642</c:v>
                </c:pt>
                <c:pt idx="196">
                  <c:v>44643</c:v>
                </c:pt>
                <c:pt idx="197">
                  <c:v>44644</c:v>
                </c:pt>
                <c:pt idx="198">
                  <c:v>44645</c:v>
                </c:pt>
                <c:pt idx="199">
                  <c:v>44646</c:v>
                </c:pt>
                <c:pt idx="200">
                  <c:v>44647</c:v>
                </c:pt>
                <c:pt idx="201">
                  <c:v>44648</c:v>
                </c:pt>
                <c:pt idx="202">
                  <c:v>44649</c:v>
                </c:pt>
                <c:pt idx="203">
                  <c:v>44650</c:v>
                </c:pt>
                <c:pt idx="204">
                  <c:v>44651</c:v>
                </c:pt>
                <c:pt idx="205">
                  <c:v>44652</c:v>
                </c:pt>
                <c:pt idx="206">
                  <c:v>44653</c:v>
                </c:pt>
                <c:pt idx="207">
                  <c:v>44654</c:v>
                </c:pt>
                <c:pt idx="208">
                  <c:v>44655</c:v>
                </c:pt>
                <c:pt idx="209">
                  <c:v>44656</c:v>
                </c:pt>
                <c:pt idx="210">
                  <c:v>44657</c:v>
                </c:pt>
                <c:pt idx="211">
                  <c:v>44658</c:v>
                </c:pt>
                <c:pt idx="212">
                  <c:v>44659</c:v>
                </c:pt>
                <c:pt idx="213">
                  <c:v>44660</c:v>
                </c:pt>
                <c:pt idx="214">
                  <c:v>44661</c:v>
                </c:pt>
                <c:pt idx="215">
                  <c:v>44662</c:v>
                </c:pt>
                <c:pt idx="216">
                  <c:v>44663</c:v>
                </c:pt>
                <c:pt idx="217">
                  <c:v>44664</c:v>
                </c:pt>
                <c:pt idx="218">
                  <c:v>44665</c:v>
                </c:pt>
                <c:pt idx="219">
                  <c:v>44666</c:v>
                </c:pt>
                <c:pt idx="220">
                  <c:v>44667</c:v>
                </c:pt>
                <c:pt idx="221">
                  <c:v>44668</c:v>
                </c:pt>
                <c:pt idx="222">
                  <c:v>44669</c:v>
                </c:pt>
                <c:pt idx="223">
                  <c:v>44670</c:v>
                </c:pt>
                <c:pt idx="224">
                  <c:v>44671</c:v>
                </c:pt>
                <c:pt idx="225">
                  <c:v>44672</c:v>
                </c:pt>
                <c:pt idx="226">
                  <c:v>44673</c:v>
                </c:pt>
                <c:pt idx="227">
                  <c:v>44674</c:v>
                </c:pt>
                <c:pt idx="228">
                  <c:v>44675</c:v>
                </c:pt>
                <c:pt idx="229">
                  <c:v>44676</c:v>
                </c:pt>
                <c:pt idx="230">
                  <c:v>44677</c:v>
                </c:pt>
                <c:pt idx="231">
                  <c:v>44678</c:v>
                </c:pt>
                <c:pt idx="232">
                  <c:v>44679</c:v>
                </c:pt>
                <c:pt idx="233">
                  <c:v>44680</c:v>
                </c:pt>
                <c:pt idx="234">
                  <c:v>44681</c:v>
                </c:pt>
              </c:numCache>
            </c:numRef>
          </c:cat>
          <c:val>
            <c:numRef>
              <c:f>new_dataset_zkh!$BT$8:$BT$242</c:f>
              <c:numCache>
                <c:formatCode>0.00</c:formatCode>
                <c:ptCount val="23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304.10177721328398</c:v>
                </c:pt>
                <c:pt idx="99">
                  <c:v>#N/A</c:v>
                </c:pt>
                <c:pt idx="100">
                  <c:v>#N/A</c:v>
                </c:pt>
                <c:pt idx="101">
                  <c:v>314.71010974439798</c:v>
                </c:pt>
                <c:pt idx="102">
                  <c:v>#N/A</c:v>
                </c:pt>
                <c:pt idx="103">
                  <c:v>332.390404973589</c:v>
                </c:pt>
                <c:pt idx="104">
                  <c:v>#N/A</c:v>
                </c:pt>
                <c:pt idx="105">
                  <c:v>#N/A</c:v>
                </c:pt>
                <c:pt idx="106">
                  <c:v>385.43148490316202</c:v>
                </c:pt>
                <c:pt idx="107">
                  <c:v>#N/A</c:v>
                </c:pt>
                <c:pt idx="108">
                  <c:v>449.08070312184998</c:v>
                </c:pt>
                <c:pt idx="109">
                  <c:v>516.265902689575</c:v>
                </c:pt>
                <c:pt idx="110">
                  <c:v>#N/A</c:v>
                </c:pt>
                <c:pt idx="111">
                  <c:v>611.73973001760703</c:v>
                </c:pt>
                <c:pt idx="112">
                  <c:v>703.67757599659899</c:v>
                </c:pt>
                <c:pt idx="113">
                  <c:v>#N/A</c:v>
                </c:pt>
                <c:pt idx="114">
                  <c:v>806.22356026470698</c:v>
                </c:pt>
                <c:pt idx="115">
                  <c:v>901.69738759273798</c:v>
                </c:pt>
                <c:pt idx="116">
                  <c:v>1011.31533455892</c:v>
                </c:pt>
                <c:pt idx="117">
                  <c:v>1110.3253374779899</c:v>
                </c:pt>
                <c:pt idx="118">
                  <c:v>1212.87132174609</c:v>
                </c:pt>
                <c:pt idx="119">
                  <c:v>1315.4173060142</c:v>
                </c:pt>
                <c:pt idx="120">
                  <c:v>1435.6435855115001</c:v>
                </c:pt>
                <c:pt idx="121">
                  <c:v>1545.26162959868</c:v>
                </c:pt>
                <c:pt idx="122">
                  <c:v>1647.80761386679</c:v>
                </c:pt>
                <c:pt idx="123">
                  <c:v>1817.53889482362</c:v>
                </c:pt>
                <c:pt idx="124">
                  <c:v>1920.08487909173</c:v>
                </c:pt>
                <c:pt idx="125">
                  <c:v>2026.16684470888</c:v>
                </c:pt>
                <c:pt idx="126">
                  <c:v>2128.7128289769898</c:v>
                </c:pt>
                <c:pt idx="127">
                  <c:v>#N/A</c:v>
                </c:pt>
                <c:pt idx="128">
                  <c:v>2227.72273477505</c:v>
                </c:pt>
                <c:pt idx="129">
                  <c:v>2305.5162668738999</c:v>
                </c:pt>
                <c:pt idx="130">
                  <c:v>2365.62940662254</c:v>
                </c:pt>
                <c:pt idx="131">
                  <c:v>2422.2064679011601</c:v>
                </c:pt>
                <c:pt idx="132">
                  <c:v>2485.8556861198399</c:v>
                </c:pt>
                <c:pt idx="133">
                  <c:v>2514.14426531965</c:v>
                </c:pt>
                <c:pt idx="134">
                  <c:v>#N/A</c:v>
                </c:pt>
                <c:pt idx="135">
                  <c:v>2492.9278430599202</c:v>
                </c:pt>
                <c:pt idx="136">
                  <c:v>2429.2786248412299</c:v>
                </c:pt>
                <c:pt idx="137">
                  <c:v>#N/A</c:v>
                </c:pt>
                <c:pt idx="138">
                  <c:v>2376.2375934721599</c:v>
                </c:pt>
                <c:pt idx="139">
                  <c:v>2316.1244537235102</c:v>
                </c:pt>
                <c:pt idx="140">
                  <c:v>2252.4752355048199</c:v>
                </c:pt>
                <c:pt idx="141">
                  <c:v>2160.53743808633</c:v>
                </c:pt>
                <c:pt idx="142">
                  <c:v>#N/A</c:v>
                </c:pt>
                <c:pt idx="143">
                  <c:v>2089.8160629275699</c:v>
                </c:pt>
                <c:pt idx="144">
                  <c:v>2019.0947848897999</c:v>
                </c:pt>
                <c:pt idx="145">
                  <c:v>1948.3734097310401</c:v>
                </c:pt>
                <c:pt idx="146">
                  <c:v>1842.2913469928901</c:v>
                </c:pt>
                <c:pt idx="147">
                  <c:v>1775.1060503041699</c:v>
                </c:pt>
                <c:pt idx="148">
                  <c:v>1711.4568320854801</c:v>
                </c:pt>
                <c:pt idx="149">
                  <c:v>1640.73545692672</c:v>
                </c:pt>
                <c:pt idx="150">
                  <c:v>1552.33378653876</c:v>
                </c:pt>
                <c:pt idx="151">
                  <c:v>#N/A</c:v>
                </c:pt>
                <c:pt idx="152">
                  <c:v>1456.85995921073</c:v>
                </c:pt>
                <c:pt idx="153">
                  <c:v>1379.0664271118901</c:v>
                </c:pt>
                <c:pt idx="154">
                  <c:v>1255.3040691445501</c:v>
                </c:pt>
                <c:pt idx="155">
                  <c:v>1156.2942604674799</c:v>
                </c:pt>
                <c:pt idx="156">
                  <c:v>#N/A</c:v>
                </c:pt>
                <c:pt idx="157">
                  <c:v>1064.3564144884899</c:v>
                </c:pt>
                <c:pt idx="158">
                  <c:v>983.02690104061605</c:v>
                </c:pt>
                <c:pt idx="159">
                  <c:v>908.76935029081505</c:v>
                </c:pt>
                <c:pt idx="160">
                  <c:v>841.58415072308901</c:v>
                </c:pt>
                <c:pt idx="161">
                  <c:v>#N/A</c:v>
                </c:pt>
                <c:pt idx="162">
                  <c:v>739.03816645498102</c:v>
                </c:pt>
                <c:pt idx="163">
                  <c:v>640.02835777791199</c:v>
                </c:pt>
                <c:pt idx="164">
                  <c:v>#N/A</c:v>
                </c:pt>
                <c:pt idx="165">
                  <c:v>562.23482567907195</c:v>
                </c:pt>
                <c:pt idx="166">
                  <c:v>484.44129358023201</c:v>
                </c:pt>
                <c:pt idx="167">
                  <c:v>#N/A</c:v>
                </c:pt>
                <c:pt idx="168">
                  <c:v>420.79207536154399</c:v>
                </c:pt>
                <c:pt idx="169">
                  <c:v>#N/A</c:v>
                </c:pt>
                <c:pt idx="170">
                  <c:v>346.53471885374199</c:v>
                </c:pt>
                <c:pt idx="171">
                  <c:v>#N/A</c:v>
                </c:pt>
                <c:pt idx="172">
                  <c:v>#N/A</c:v>
                </c:pt>
                <c:pt idx="173">
                  <c:v>279.34932504401701</c:v>
                </c:pt>
                <c:pt idx="174">
                  <c:v>#N/A</c:v>
                </c:pt>
                <c:pt idx="175">
                  <c:v>212.16412547629099</c:v>
                </c:pt>
                <c:pt idx="176">
                  <c:v>#N/A</c:v>
                </c:pt>
                <c:pt idx="177">
                  <c:v>#N/A</c:v>
                </c:pt>
                <c:pt idx="178">
                  <c:v>155.58706419767901</c:v>
                </c:pt>
                <c:pt idx="179">
                  <c:v>#N/A</c:v>
                </c:pt>
                <c:pt idx="180">
                  <c:v>#N/A</c:v>
                </c:pt>
                <c:pt idx="181">
                  <c:v>130.83461202841201</c:v>
                </c:pt>
                <c:pt idx="182">
                  <c:v>#N/A</c:v>
                </c:pt>
                <c:pt idx="183">
                  <c:v>106.081965617146</c:v>
                </c:pt>
                <c:pt idx="184">
                  <c:v>#N/A</c:v>
                </c:pt>
                <c:pt idx="185">
                  <c:v>#N/A</c:v>
                </c:pt>
                <c:pt idx="186">
                  <c:v>81.329513447878796</c:v>
                </c:pt>
                <c:pt idx="187">
                  <c:v>#N/A</c:v>
                </c:pt>
                <c:pt idx="188">
                  <c:v>#N/A</c:v>
                </c:pt>
                <c:pt idx="189">
                  <c:v>63.649218218687402</c:v>
                </c:pt>
                <c:pt idx="190">
                  <c:v>#N/A</c:v>
                </c:pt>
                <c:pt idx="191">
                  <c:v>45.968922989496399</c:v>
                </c:pt>
                <c:pt idx="192">
                  <c:v>#N/A</c:v>
                </c:pt>
                <c:pt idx="193">
                  <c:v>#N/A</c:v>
                </c:pt>
                <c:pt idx="194">
                  <c:v>49.504904338535098</c:v>
                </c:pt>
                <c:pt idx="195">
                  <c:v>#N/A</c:v>
                </c:pt>
                <c:pt idx="196">
                  <c:v>#N/A</c:v>
                </c:pt>
                <c:pt idx="197">
                  <c:v>42.432747398458503</c:v>
                </c:pt>
                <c:pt idx="198">
                  <c:v>#N/A</c:v>
                </c:pt>
                <c:pt idx="199">
                  <c:v>#N/A</c:v>
                </c:pt>
                <c:pt idx="200">
                  <c:v>38.896766049420201</c:v>
                </c:pt>
                <c:pt idx="201">
                  <c:v>#N/A</c:v>
                </c:pt>
                <c:pt idx="202">
                  <c:v>#N/A</c:v>
                </c:pt>
                <c:pt idx="203">
                  <c:v>42.432747398458503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7A5-4922-9755-3AC4EAB44E2F}"/>
            </c:ext>
          </c:extLst>
        </c:ser>
        <c:ser>
          <c:idx val="8"/>
          <c:order val="8"/>
          <c:tx>
            <c:strRef>
              <c:f>new_dataset_zkh!$BU$7</c:f>
              <c:strCache>
                <c:ptCount val="1"/>
                <c:pt idx="0">
                  <c:v>2022/01/20_laag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new_dataset_zkh!$BL$8:$BL$242</c:f>
              <c:numCache>
                <c:formatCode>m/d/yyyy</c:formatCode>
                <c:ptCount val="235"/>
                <c:pt idx="0">
                  <c:v>44447</c:v>
                </c:pt>
                <c:pt idx="1">
                  <c:v>44448</c:v>
                </c:pt>
                <c:pt idx="2">
                  <c:v>44449</c:v>
                </c:pt>
                <c:pt idx="3">
                  <c:v>44450</c:v>
                </c:pt>
                <c:pt idx="4">
                  <c:v>44451</c:v>
                </c:pt>
                <c:pt idx="5">
                  <c:v>44452</c:v>
                </c:pt>
                <c:pt idx="6">
                  <c:v>44453</c:v>
                </c:pt>
                <c:pt idx="7">
                  <c:v>44454</c:v>
                </c:pt>
                <c:pt idx="8">
                  <c:v>44455</c:v>
                </c:pt>
                <c:pt idx="9">
                  <c:v>44456</c:v>
                </c:pt>
                <c:pt idx="10">
                  <c:v>44457</c:v>
                </c:pt>
                <c:pt idx="11">
                  <c:v>44458</c:v>
                </c:pt>
                <c:pt idx="12">
                  <c:v>44459</c:v>
                </c:pt>
                <c:pt idx="13">
                  <c:v>44460</c:v>
                </c:pt>
                <c:pt idx="14">
                  <c:v>44461</c:v>
                </c:pt>
                <c:pt idx="15">
                  <c:v>44462</c:v>
                </c:pt>
                <c:pt idx="16">
                  <c:v>44463</c:v>
                </c:pt>
                <c:pt idx="17">
                  <c:v>44464</c:v>
                </c:pt>
                <c:pt idx="18">
                  <c:v>44465</c:v>
                </c:pt>
                <c:pt idx="19">
                  <c:v>44466</c:v>
                </c:pt>
                <c:pt idx="20">
                  <c:v>44467</c:v>
                </c:pt>
                <c:pt idx="21">
                  <c:v>44468</c:v>
                </c:pt>
                <c:pt idx="22">
                  <c:v>44469</c:v>
                </c:pt>
                <c:pt idx="23">
                  <c:v>44470</c:v>
                </c:pt>
                <c:pt idx="24">
                  <c:v>44471</c:v>
                </c:pt>
                <c:pt idx="25">
                  <c:v>44472</c:v>
                </c:pt>
                <c:pt idx="26">
                  <c:v>44473</c:v>
                </c:pt>
                <c:pt idx="27">
                  <c:v>44474</c:v>
                </c:pt>
                <c:pt idx="28">
                  <c:v>44475</c:v>
                </c:pt>
                <c:pt idx="29">
                  <c:v>44476</c:v>
                </c:pt>
                <c:pt idx="30">
                  <c:v>44477</c:v>
                </c:pt>
                <c:pt idx="31">
                  <c:v>44478</c:v>
                </c:pt>
                <c:pt idx="32">
                  <c:v>44479</c:v>
                </c:pt>
                <c:pt idx="33">
                  <c:v>44480</c:v>
                </c:pt>
                <c:pt idx="34">
                  <c:v>44481</c:v>
                </c:pt>
                <c:pt idx="35">
                  <c:v>44482</c:v>
                </c:pt>
                <c:pt idx="36">
                  <c:v>44483</c:v>
                </c:pt>
                <c:pt idx="37">
                  <c:v>44484</c:v>
                </c:pt>
                <c:pt idx="38">
                  <c:v>44485</c:v>
                </c:pt>
                <c:pt idx="39">
                  <c:v>44486</c:v>
                </c:pt>
                <c:pt idx="40">
                  <c:v>44487</c:v>
                </c:pt>
                <c:pt idx="41">
                  <c:v>44488</c:v>
                </c:pt>
                <c:pt idx="42">
                  <c:v>44489</c:v>
                </c:pt>
                <c:pt idx="43">
                  <c:v>44490</c:v>
                </c:pt>
                <c:pt idx="44">
                  <c:v>44491</c:v>
                </c:pt>
                <c:pt idx="45">
                  <c:v>44492</c:v>
                </c:pt>
                <c:pt idx="46">
                  <c:v>44493</c:v>
                </c:pt>
                <c:pt idx="47">
                  <c:v>44494</c:v>
                </c:pt>
                <c:pt idx="48">
                  <c:v>44495</c:v>
                </c:pt>
                <c:pt idx="49">
                  <c:v>44496</c:v>
                </c:pt>
                <c:pt idx="50">
                  <c:v>44497</c:v>
                </c:pt>
                <c:pt idx="51">
                  <c:v>44498</c:v>
                </c:pt>
                <c:pt idx="52">
                  <c:v>44499</c:v>
                </c:pt>
                <c:pt idx="53">
                  <c:v>44500</c:v>
                </c:pt>
                <c:pt idx="54">
                  <c:v>44501</c:v>
                </c:pt>
                <c:pt idx="55">
                  <c:v>44502</c:v>
                </c:pt>
                <c:pt idx="56">
                  <c:v>44503</c:v>
                </c:pt>
                <c:pt idx="57">
                  <c:v>44504</c:v>
                </c:pt>
                <c:pt idx="58">
                  <c:v>44505</c:v>
                </c:pt>
                <c:pt idx="59">
                  <c:v>44506</c:v>
                </c:pt>
                <c:pt idx="60">
                  <c:v>44507</c:v>
                </c:pt>
                <c:pt idx="61">
                  <c:v>44508</c:v>
                </c:pt>
                <c:pt idx="62">
                  <c:v>44509</c:v>
                </c:pt>
                <c:pt idx="63">
                  <c:v>44510</c:v>
                </c:pt>
                <c:pt idx="64">
                  <c:v>44511</c:v>
                </c:pt>
                <c:pt idx="65">
                  <c:v>44512</c:v>
                </c:pt>
                <c:pt idx="66">
                  <c:v>44513</c:v>
                </c:pt>
                <c:pt idx="67">
                  <c:v>44514</c:v>
                </c:pt>
                <c:pt idx="68">
                  <c:v>44515</c:v>
                </c:pt>
                <c:pt idx="69">
                  <c:v>44516</c:v>
                </c:pt>
                <c:pt idx="70">
                  <c:v>44517</c:v>
                </c:pt>
                <c:pt idx="71">
                  <c:v>44518</c:v>
                </c:pt>
                <c:pt idx="72">
                  <c:v>44519</c:v>
                </c:pt>
                <c:pt idx="73">
                  <c:v>44520</c:v>
                </c:pt>
                <c:pt idx="74">
                  <c:v>44521</c:v>
                </c:pt>
                <c:pt idx="75">
                  <c:v>44522</c:v>
                </c:pt>
                <c:pt idx="76">
                  <c:v>44523</c:v>
                </c:pt>
                <c:pt idx="77">
                  <c:v>44524</c:v>
                </c:pt>
                <c:pt idx="78">
                  <c:v>44525</c:v>
                </c:pt>
                <c:pt idx="79">
                  <c:v>44526</c:v>
                </c:pt>
                <c:pt idx="80">
                  <c:v>44527</c:v>
                </c:pt>
                <c:pt idx="81">
                  <c:v>44528</c:v>
                </c:pt>
                <c:pt idx="82">
                  <c:v>44529</c:v>
                </c:pt>
                <c:pt idx="83">
                  <c:v>44530</c:v>
                </c:pt>
                <c:pt idx="84">
                  <c:v>44531</c:v>
                </c:pt>
                <c:pt idx="85">
                  <c:v>44532</c:v>
                </c:pt>
                <c:pt idx="86">
                  <c:v>44533</c:v>
                </c:pt>
                <c:pt idx="87">
                  <c:v>44534</c:v>
                </c:pt>
                <c:pt idx="88">
                  <c:v>44535</c:v>
                </c:pt>
                <c:pt idx="89">
                  <c:v>44536</c:v>
                </c:pt>
                <c:pt idx="90">
                  <c:v>44537</c:v>
                </c:pt>
                <c:pt idx="91">
                  <c:v>44538</c:v>
                </c:pt>
                <c:pt idx="92">
                  <c:v>44539</c:v>
                </c:pt>
                <c:pt idx="93">
                  <c:v>44540</c:v>
                </c:pt>
                <c:pt idx="94">
                  <c:v>44541</c:v>
                </c:pt>
                <c:pt idx="95">
                  <c:v>44542</c:v>
                </c:pt>
                <c:pt idx="96">
                  <c:v>44543</c:v>
                </c:pt>
                <c:pt idx="97">
                  <c:v>44544</c:v>
                </c:pt>
                <c:pt idx="98">
                  <c:v>44545</c:v>
                </c:pt>
                <c:pt idx="99">
                  <c:v>44546</c:v>
                </c:pt>
                <c:pt idx="100">
                  <c:v>44547</c:v>
                </c:pt>
                <c:pt idx="101">
                  <c:v>44548</c:v>
                </c:pt>
                <c:pt idx="102">
                  <c:v>44549</c:v>
                </c:pt>
                <c:pt idx="103">
                  <c:v>44550</c:v>
                </c:pt>
                <c:pt idx="104">
                  <c:v>44551</c:v>
                </c:pt>
                <c:pt idx="105">
                  <c:v>44552</c:v>
                </c:pt>
                <c:pt idx="106">
                  <c:v>44553</c:v>
                </c:pt>
                <c:pt idx="107">
                  <c:v>44554</c:v>
                </c:pt>
                <c:pt idx="108">
                  <c:v>44555</c:v>
                </c:pt>
                <c:pt idx="109">
                  <c:v>44556</c:v>
                </c:pt>
                <c:pt idx="110">
                  <c:v>44557</c:v>
                </c:pt>
                <c:pt idx="111">
                  <c:v>44558</c:v>
                </c:pt>
                <c:pt idx="112">
                  <c:v>44559</c:v>
                </c:pt>
                <c:pt idx="113">
                  <c:v>44560</c:v>
                </c:pt>
                <c:pt idx="114">
                  <c:v>44561</c:v>
                </c:pt>
                <c:pt idx="115">
                  <c:v>44562</c:v>
                </c:pt>
                <c:pt idx="116">
                  <c:v>44563</c:v>
                </c:pt>
                <c:pt idx="117">
                  <c:v>44564</c:v>
                </c:pt>
                <c:pt idx="118">
                  <c:v>44565</c:v>
                </c:pt>
                <c:pt idx="119">
                  <c:v>44566</c:v>
                </c:pt>
                <c:pt idx="120">
                  <c:v>44567</c:v>
                </c:pt>
                <c:pt idx="121">
                  <c:v>44568</c:v>
                </c:pt>
                <c:pt idx="122">
                  <c:v>44569</c:v>
                </c:pt>
                <c:pt idx="123">
                  <c:v>44570</c:v>
                </c:pt>
                <c:pt idx="124">
                  <c:v>44571</c:v>
                </c:pt>
                <c:pt idx="125">
                  <c:v>44572</c:v>
                </c:pt>
                <c:pt idx="126">
                  <c:v>44573</c:v>
                </c:pt>
                <c:pt idx="127">
                  <c:v>44574</c:v>
                </c:pt>
                <c:pt idx="128">
                  <c:v>44575</c:v>
                </c:pt>
                <c:pt idx="129">
                  <c:v>44576</c:v>
                </c:pt>
                <c:pt idx="130">
                  <c:v>44577</c:v>
                </c:pt>
                <c:pt idx="131">
                  <c:v>44578</c:v>
                </c:pt>
                <c:pt idx="132">
                  <c:v>44579</c:v>
                </c:pt>
                <c:pt idx="133">
                  <c:v>44580</c:v>
                </c:pt>
                <c:pt idx="134">
                  <c:v>44581</c:v>
                </c:pt>
                <c:pt idx="135">
                  <c:v>44582</c:v>
                </c:pt>
                <c:pt idx="136">
                  <c:v>44583</c:v>
                </c:pt>
                <c:pt idx="137">
                  <c:v>44584</c:v>
                </c:pt>
                <c:pt idx="138">
                  <c:v>44585</c:v>
                </c:pt>
                <c:pt idx="139">
                  <c:v>44586</c:v>
                </c:pt>
                <c:pt idx="140">
                  <c:v>44587</c:v>
                </c:pt>
                <c:pt idx="141">
                  <c:v>44588</c:v>
                </c:pt>
                <c:pt idx="142">
                  <c:v>44589</c:v>
                </c:pt>
                <c:pt idx="143">
                  <c:v>44590</c:v>
                </c:pt>
                <c:pt idx="144">
                  <c:v>44591</c:v>
                </c:pt>
                <c:pt idx="145">
                  <c:v>44592</c:v>
                </c:pt>
                <c:pt idx="146">
                  <c:v>44593</c:v>
                </c:pt>
                <c:pt idx="147">
                  <c:v>44594</c:v>
                </c:pt>
                <c:pt idx="148">
                  <c:v>44595</c:v>
                </c:pt>
                <c:pt idx="149">
                  <c:v>44596</c:v>
                </c:pt>
                <c:pt idx="150">
                  <c:v>44597</c:v>
                </c:pt>
                <c:pt idx="151">
                  <c:v>44598</c:v>
                </c:pt>
                <c:pt idx="152">
                  <c:v>44599</c:v>
                </c:pt>
                <c:pt idx="153">
                  <c:v>44600</c:v>
                </c:pt>
                <c:pt idx="154">
                  <c:v>44601</c:v>
                </c:pt>
                <c:pt idx="155">
                  <c:v>44602</c:v>
                </c:pt>
                <c:pt idx="156">
                  <c:v>44603</c:v>
                </c:pt>
                <c:pt idx="157">
                  <c:v>44604</c:v>
                </c:pt>
                <c:pt idx="158">
                  <c:v>44605</c:v>
                </c:pt>
                <c:pt idx="159">
                  <c:v>44606</c:v>
                </c:pt>
                <c:pt idx="160">
                  <c:v>44607</c:v>
                </c:pt>
                <c:pt idx="161">
                  <c:v>44608</c:v>
                </c:pt>
                <c:pt idx="162">
                  <c:v>44609</c:v>
                </c:pt>
                <c:pt idx="163">
                  <c:v>44610</c:v>
                </c:pt>
                <c:pt idx="164">
                  <c:v>44611</c:v>
                </c:pt>
                <c:pt idx="165">
                  <c:v>44612</c:v>
                </c:pt>
                <c:pt idx="166">
                  <c:v>44613</c:v>
                </c:pt>
                <c:pt idx="167">
                  <c:v>44614</c:v>
                </c:pt>
                <c:pt idx="168">
                  <c:v>44615</c:v>
                </c:pt>
                <c:pt idx="169">
                  <c:v>44616</c:v>
                </c:pt>
                <c:pt idx="170">
                  <c:v>44617</c:v>
                </c:pt>
                <c:pt idx="171">
                  <c:v>44618</c:v>
                </c:pt>
                <c:pt idx="172">
                  <c:v>44619</c:v>
                </c:pt>
                <c:pt idx="173">
                  <c:v>44620</c:v>
                </c:pt>
                <c:pt idx="174">
                  <c:v>44621</c:v>
                </c:pt>
                <c:pt idx="175">
                  <c:v>44622</c:v>
                </c:pt>
                <c:pt idx="176">
                  <c:v>44623</c:v>
                </c:pt>
                <c:pt idx="177">
                  <c:v>44624</c:v>
                </c:pt>
                <c:pt idx="178">
                  <c:v>44625</c:v>
                </c:pt>
                <c:pt idx="179">
                  <c:v>44626</c:v>
                </c:pt>
                <c:pt idx="180">
                  <c:v>44627</c:v>
                </c:pt>
                <c:pt idx="181">
                  <c:v>44628</c:v>
                </c:pt>
                <c:pt idx="182">
                  <c:v>44629</c:v>
                </c:pt>
                <c:pt idx="183">
                  <c:v>44630</c:v>
                </c:pt>
                <c:pt idx="184">
                  <c:v>44631</c:v>
                </c:pt>
                <c:pt idx="185">
                  <c:v>44632</c:v>
                </c:pt>
                <c:pt idx="186">
                  <c:v>44633</c:v>
                </c:pt>
                <c:pt idx="187">
                  <c:v>44634</c:v>
                </c:pt>
                <c:pt idx="188">
                  <c:v>44635</c:v>
                </c:pt>
                <c:pt idx="189">
                  <c:v>44636</c:v>
                </c:pt>
                <c:pt idx="190">
                  <c:v>44637</c:v>
                </c:pt>
                <c:pt idx="191">
                  <c:v>44638</c:v>
                </c:pt>
                <c:pt idx="192">
                  <c:v>44639</c:v>
                </c:pt>
                <c:pt idx="193">
                  <c:v>44640</c:v>
                </c:pt>
                <c:pt idx="194">
                  <c:v>44641</c:v>
                </c:pt>
                <c:pt idx="195">
                  <c:v>44642</c:v>
                </c:pt>
                <c:pt idx="196">
                  <c:v>44643</c:v>
                </c:pt>
                <c:pt idx="197">
                  <c:v>44644</c:v>
                </c:pt>
                <c:pt idx="198">
                  <c:v>44645</c:v>
                </c:pt>
                <c:pt idx="199">
                  <c:v>44646</c:v>
                </c:pt>
                <c:pt idx="200">
                  <c:v>44647</c:v>
                </c:pt>
                <c:pt idx="201">
                  <c:v>44648</c:v>
                </c:pt>
                <c:pt idx="202">
                  <c:v>44649</c:v>
                </c:pt>
                <c:pt idx="203">
                  <c:v>44650</c:v>
                </c:pt>
                <c:pt idx="204">
                  <c:v>44651</c:v>
                </c:pt>
                <c:pt idx="205">
                  <c:v>44652</c:v>
                </c:pt>
                <c:pt idx="206">
                  <c:v>44653</c:v>
                </c:pt>
                <c:pt idx="207">
                  <c:v>44654</c:v>
                </c:pt>
                <c:pt idx="208">
                  <c:v>44655</c:v>
                </c:pt>
                <c:pt idx="209">
                  <c:v>44656</c:v>
                </c:pt>
                <c:pt idx="210">
                  <c:v>44657</c:v>
                </c:pt>
                <c:pt idx="211">
                  <c:v>44658</c:v>
                </c:pt>
                <c:pt idx="212">
                  <c:v>44659</c:v>
                </c:pt>
                <c:pt idx="213">
                  <c:v>44660</c:v>
                </c:pt>
                <c:pt idx="214">
                  <c:v>44661</c:v>
                </c:pt>
                <c:pt idx="215">
                  <c:v>44662</c:v>
                </c:pt>
                <c:pt idx="216">
                  <c:v>44663</c:v>
                </c:pt>
                <c:pt idx="217">
                  <c:v>44664</c:v>
                </c:pt>
                <c:pt idx="218">
                  <c:v>44665</c:v>
                </c:pt>
                <c:pt idx="219">
                  <c:v>44666</c:v>
                </c:pt>
                <c:pt idx="220">
                  <c:v>44667</c:v>
                </c:pt>
                <c:pt idx="221">
                  <c:v>44668</c:v>
                </c:pt>
                <c:pt idx="222">
                  <c:v>44669</c:v>
                </c:pt>
                <c:pt idx="223">
                  <c:v>44670</c:v>
                </c:pt>
                <c:pt idx="224">
                  <c:v>44671</c:v>
                </c:pt>
                <c:pt idx="225">
                  <c:v>44672</c:v>
                </c:pt>
                <c:pt idx="226">
                  <c:v>44673</c:v>
                </c:pt>
                <c:pt idx="227">
                  <c:v>44674</c:v>
                </c:pt>
                <c:pt idx="228">
                  <c:v>44675</c:v>
                </c:pt>
                <c:pt idx="229">
                  <c:v>44676</c:v>
                </c:pt>
                <c:pt idx="230">
                  <c:v>44677</c:v>
                </c:pt>
                <c:pt idx="231">
                  <c:v>44678</c:v>
                </c:pt>
                <c:pt idx="232">
                  <c:v>44679</c:v>
                </c:pt>
                <c:pt idx="233">
                  <c:v>44680</c:v>
                </c:pt>
                <c:pt idx="234">
                  <c:v>44681</c:v>
                </c:pt>
              </c:numCache>
            </c:numRef>
          </c:cat>
          <c:val>
            <c:numRef>
              <c:f>new_dataset_zkh!$BU$8:$BU$242</c:f>
              <c:numCache>
                <c:formatCode>0.00</c:formatCode>
                <c:ptCount val="23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109.983081334838</c:v>
                </c:pt>
                <c:pt idx="124">
                  <c:v>#N/A</c:v>
                </c:pt>
                <c:pt idx="125">
                  <c:v>116.751290974783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121.827494678207</c:v>
                </c:pt>
                <c:pt idx="130">
                  <c:v>#N/A</c:v>
                </c:pt>
                <c:pt idx="131">
                  <c:v>#N/A</c:v>
                </c:pt>
                <c:pt idx="132">
                  <c:v>126.903605434699</c:v>
                </c:pt>
                <c:pt idx="133">
                  <c:v>#N/A</c:v>
                </c:pt>
                <c:pt idx="134">
                  <c:v>#N/A</c:v>
                </c:pt>
                <c:pt idx="135">
                  <c:v>137.05591989461601</c:v>
                </c:pt>
                <c:pt idx="136">
                  <c:v>#N/A</c:v>
                </c:pt>
                <c:pt idx="137">
                  <c:v>#N/A</c:v>
                </c:pt>
                <c:pt idx="138">
                  <c:v>152.284345111026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169.20477626395601</c:v>
                </c:pt>
                <c:pt idx="143">
                  <c:v>#N/A</c:v>
                </c:pt>
                <c:pt idx="144">
                  <c:v>#N/A</c:v>
                </c:pt>
                <c:pt idx="145">
                  <c:v>191.20141112031001</c:v>
                </c:pt>
                <c:pt idx="146">
                  <c:v>#N/A</c:v>
                </c:pt>
                <c:pt idx="147">
                  <c:v>#N/A</c:v>
                </c:pt>
                <c:pt idx="148">
                  <c:v>208.12184227323999</c:v>
                </c:pt>
                <c:pt idx="149">
                  <c:v>#N/A</c:v>
                </c:pt>
                <c:pt idx="150">
                  <c:v>218.27415673315599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233.50258194956601</c:v>
                </c:pt>
                <c:pt idx="156">
                  <c:v>#N/A</c:v>
                </c:pt>
                <c:pt idx="157">
                  <c:v>#N/A</c:v>
                </c:pt>
                <c:pt idx="158">
                  <c:v>248.731007165976</c:v>
                </c:pt>
                <c:pt idx="159">
                  <c:v>#N/A</c:v>
                </c:pt>
                <c:pt idx="160">
                  <c:v>#N/A</c:v>
                </c:pt>
                <c:pt idx="161">
                  <c:v>257.19122274244103</c:v>
                </c:pt>
                <c:pt idx="162">
                  <c:v>#N/A</c:v>
                </c:pt>
                <c:pt idx="163">
                  <c:v>#N/A</c:v>
                </c:pt>
                <c:pt idx="164">
                  <c:v>270.72764202232997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277.49575871534302</c:v>
                </c:pt>
                <c:pt idx="169">
                  <c:v>#N/A</c:v>
                </c:pt>
                <c:pt idx="170">
                  <c:v>#N/A</c:v>
                </c:pt>
                <c:pt idx="171">
                  <c:v>279.18785759879501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272.41964795885002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258.88332162589199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248.731007165976</c:v>
                </c:pt>
                <c:pt idx="184">
                  <c:v>#N/A</c:v>
                </c:pt>
                <c:pt idx="185">
                  <c:v>#N/A</c:v>
                </c:pt>
                <c:pt idx="186">
                  <c:v>225.042366373101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206.42983633671901</c:v>
                </c:pt>
                <c:pt idx="191">
                  <c:v>#N/A</c:v>
                </c:pt>
                <c:pt idx="192">
                  <c:v>#N/A</c:v>
                </c:pt>
                <c:pt idx="193">
                  <c:v>186.12520741688601</c:v>
                </c:pt>
                <c:pt idx="194">
                  <c:v>#N/A</c:v>
                </c:pt>
                <c:pt idx="195">
                  <c:v>#N/A</c:v>
                </c:pt>
                <c:pt idx="196">
                  <c:v>162.43656662401099</c:v>
                </c:pt>
                <c:pt idx="197">
                  <c:v>#N/A</c:v>
                </c:pt>
                <c:pt idx="198">
                  <c:v>#N/A</c:v>
                </c:pt>
                <c:pt idx="199">
                  <c:v>148.900240291053</c:v>
                </c:pt>
                <c:pt idx="200">
                  <c:v>#N/A</c:v>
                </c:pt>
                <c:pt idx="201">
                  <c:v>#N/A</c:v>
                </c:pt>
                <c:pt idx="202">
                  <c:v>128.59561137122</c:v>
                </c:pt>
                <c:pt idx="203">
                  <c:v>#N/A</c:v>
                </c:pt>
                <c:pt idx="204">
                  <c:v>#N/A</c:v>
                </c:pt>
                <c:pt idx="205">
                  <c:v>115.059285038262</c:v>
                </c:pt>
                <c:pt idx="206">
                  <c:v>#N/A</c:v>
                </c:pt>
                <c:pt idx="207">
                  <c:v>103.21496464182501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84.602434605443605</c:v>
                </c:pt>
                <c:pt idx="212">
                  <c:v>#N/A</c:v>
                </c:pt>
                <c:pt idx="213">
                  <c:v>#N/A</c:v>
                </c:pt>
                <c:pt idx="214">
                  <c:v>76.142219028978701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60.913793812569203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52.453485289172903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43.9932697127078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35.533054136242903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7A5-4922-9755-3AC4EAB44E2F}"/>
            </c:ext>
          </c:extLst>
        </c:ser>
        <c:ser>
          <c:idx val="9"/>
          <c:order val="9"/>
          <c:tx>
            <c:strRef>
              <c:f>new_dataset_zkh!$BV$7</c:f>
              <c:strCache>
                <c:ptCount val="1"/>
                <c:pt idx="0">
                  <c:v>2022/01/20_hoog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new_dataset_zkh!$BL$8:$BL$242</c:f>
              <c:numCache>
                <c:formatCode>m/d/yyyy</c:formatCode>
                <c:ptCount val="235"/>
                <c:pt idx="0">
                  <c:v>44447</c:v>
                </c:pt>
                <c:pt idx="1">
                  <c:v>44448</c:v>
                </c:pt>
                <c:pt idx="2">
                  <c:v>44449</c:v>
                </c:pt>
                <c:pt idx="3">
                  <c:v>44450</c:v>
                </c:pt>
                <c:pt idx="4">
                  <c:v>44451</c:v>
                </c:pt>
                <c:pt idx="5">
                  <c:v>44452</c:v>
                </c:pt>
                <c:pt idx="6">
                  <c:v>44453</c:v>
                </c:pt>
                <c:pt idx="7">
                  <c:v>44454</c:v>
                </c:pt>
                <c:pt idx="8">
                  <c:v>44455</c:v>
                </c:pt>
                <c:pt idx="9">
                  <c:v>44456</c:v>
                </c:pt>
                <c:pt idx="10">
                  <c:v>44457</c:v>
                </c:pt>
                <c:pt idx="11">
                  <c:v>44458</c:v>
                </c:pt>
                <c:pt idx="12">
                  <c:v>44459</c:v>
                </c:pt>
                <c:pt idx="13">
                  <c:v>44460</c:v>
                </c:pt>
                <c:pt idx="14">
                  <c:v>44461</c:v>
                </c:pt>
                <c:pt idx="15">
                  <c:v>44462</c:v>
                </c:pt>
                <c:pt idx="16">
                  <c:v>44463</c:v>
                </c:pt>
                <c:pt idx="17">
                  <c:v>44464</c:v>
                </c:pt>
                <c:pt idx="18">
                  <c:v>44465</c:v>
                </c:pt>
                <c:pt idx="19">
                  <c:v>44466</c:v>
                </c:pt>
                <c:pt idx="20">
                  <c:v>44467</c:v>
                </c:pt>
                <c:pt idx="21">
                  <c:v>44468</c:v>
                </c:pt>
                <c:pt idx="22">
                  <c:v>44469</c:v>
                </c:pt>
                <c:pt idx="23">
                  <c:v>44470</c:v>
                </c:pt>
                <c:pt idx="24">
                  <c:v>44471</c:v>
                </c:pt>
                <c:pt idx="25">
                  <c:v>44472</c:v>
                </c:pt>
                <c:pt idx="26">
                  <c:v>44473</c:v>
                </c:pt>
                <c:pt idx="27">
                  <c:v>44474</c:v>
                </c:pt>
                <c:pt idx="28">
                  <c:v>44475</c:v>
                </c:pt>
                <c:pt idx="29">
                  <c:v>44476</c:v>
                </c:pt>
                <c:pt idx="30">
                  <c:v>44477</c:v>
                </c:pt>
                <c:pt idx="31">
                  <c:v>44478</c:v>
                </c:pt>
                <c:pt idx="32">
                  <c:v>44479</c:v>
                </c:pt>
                <c:pt idx="33">
                  <c:v>44480</c:v>
                </c:pt>
                <c:pt idx="34">
                  <c:v>44481</c:v>
                </c:pt>
                <c:pt idx="35">
                  <c:v>44482</c:v>
                </c:pt>
                <c:pt idx="36">
                  <c:v>44483</c:v>
                </c:pt>
                <c:pt idx="37">
                  <c:v>44484</c:v>
                </c:pt>
                <c:pt idx="38">
                  <c:v>44485</c:v>
                </c:pt>
                <c:pt idx="39">
                  <c:v>44486</c:v>
                </c:pt>
                <c:pt idx="40">
                  <c:v>44487</c:v>
                </c:pt>
                <c:pt idx="41">
                  <c:v>44488</c:v>
                </c:pt>
                <c:pt idx="42">
                  <c:v>44489</c:v>
                </c:pt>
                <c:pt idx="43">
                  <c:v>44490</c:v>
                </c:pt>
                <c:pt idx="44">
                  <c:v>44491</c:v>
                </c:pt>
                <c:pt idx="45">
                  <c:v>44492</c:v>
                </c:pt>
                <c:pt idx="46">
                  <c:v>44493</c:v>
                </c:pt>
                <c:pt idx="47">
                  <c:v>44494</c:v>
                </c:pt>
                <c:pt idx="48">
                  <c:v>44495</c:v>
                </c:pt>
                <c:pt idx="49">
                  <c:v>44496</c:v>
                </c:pt>
                <c:pt idx="50">
                  <c:v>44497</c:v>
                </c:pt>
                <c:pt idx="51">
                  <c:v>44498</c:v>
                </c:pt>
                <c:pt idx="52">
                  <c:v>44499</c:v>
                </c:pt>
                <c:pt idx="53">
                  <c:v>44500</c:v>
                </c:pt>
                <c:pt idx="54">
                  <c:v>44501</c:v>
                </c:pt>
                <c:pt idx="55">
                  <c:v>44502</c:v>
                </c:pt>
                <c:pt idx="56">
                  <c:v>44503</c:v>
                </c:pt>
                <c:pt idx="57">
                  <c:v>44504</c:v>
                </c:pt>
                <c:pt idx="58">
                  <c:v>44505</c:v>
                </c:pt>
                <c:pt idx="59">
                  <c:v>44506</c:v>
                </c:pt>
                <c:pt idx="60">
                  <c:v>44507</c:v>
                </c:pt>
                <c:pt idx="61">
                  <c:v>44508</c:v>
                </c:pt>
                <c:pt idx="62">
                  <c:v>44509</c:v>
                </c:pt>
                <c:pt idx="63">
                  <c:v>44510</c:v>
                </c:pt>
                <c:pt idx="64">
                  <c:v>44511</c:v>
                </c:pt>
                <c:pt idx="65">
                  <c:v>44512</c:v>
                </c:pt>
                <c:pt idx="66">
                  <c:v>44513</c:v>
                </c:pt>
                <c:pt idx="67">
                  <c:v>44514</c:v>
                </c:pt>
                <c:pt idx="68">
                  <c:v>44515</c:v>
                </c:pt>
                <c:pt idx="69">
                  <c:v>44516</c:v>
                </c:pt>
                <c:pt idx="70">
                  <c:v>44517</c:v>
                </c:pt>
                <c:pt idx="71">
                  <c:v>44518</c:v>
                </c:pt>
                <c:pt idx="72">
                  <c:v>44519</c:v>
                </c:pt>
                <c:pt idx="73">
                  <c:v>44520</c:v>
                </c:pt>
                <c:pt idx="74">
                  <c:v>44521</c:v>
                </c:pt>
                <c:pt idx="75">
                  <c:v>44522</c:v>
                </c:pt>
                <c:pt idx="76">
                  <c:v>44523</c:v>
                </c:pt>
                <c:pt idx="77">
                  <c:v>44524</c:v>
                </c:pt>
                <c:pt idx="78">
                  <c:v>44525</c:v>
                </c:pt>
                <c:pt idx="79">
                  <c:v>44526</c:v>
                </c:pt>
                <c:pt idx="80">
                  <c:v>44527</c:v>
                </c:pt>
                <c:pt idx="81">
                  <c:v>44528</c:v>
                </c:pt>
                <c:pt idx="82">
                  <c:v>44529</c:v>
                </c:pt>
                <c:pt idx="83">
                  <c:v>44530</c:v>
                </c:pt>
                <c:pt idx="84">
                  <c:v>44531</c:v>
                </c:pt>
                <c:pt idx="85">
                  <c:v>44532</c:v>
                </c:pt>
                <c:pt idx="86">
                  <c:v>44533</c:v>
                </c:pt>
                <c:pt idx="87">
                  <c:v>44534</c:v>
                </c:pt>
                <c:pt idx="88">
                  <c:v>44535</c:v>
                </c:pt>
                <c:pt idx="89">
                  <c:v>44536</c:v>
                </c:pt>
                <c:pt idx="90">
                  <c:v>44537</c:v>
                </c:pt>
                <c:pt idx="91">
                  <c:v>44538</c:v>
                </c:pt>
                <c:pt idx="92">
                  <c:v>44539</c:v>
                </c:pt>
                <c:pt idx="93">
                  <c:v>44540</c:v>
                </c:pt>
                <c:pt idx="94">
                  <c:v>44541</c:v>
                </c:pt>
                <c:pt idx="95">
                  <c:v>44542</c:v>
                </c:pt>
                <c:pt idx="96">
                  <c:v>44543</c:v>
                </c:pt>
                <c:pt idx="97">
                  <c:v>44544</c:v>
                </c:pt>
                <c:pt idx="98">
                  <c:v>44545</c:v>
                </c:pt>
                <c:pt idx="99">
                  <c:v>44546</c:v>
                </c:pt>
                <c:pt idx="100">
                  <c:v>44547</c:v>
                </c:pt>
                <c:pt idx="101">
                  <c:v>44548</c:v>
                </c:pt>
                <c:pt idx="102">
                  <c:v>44549</c:v>
                </c:pt>
                <c:pt idx="103">
                  <c:v>44550</c:v>
                </c:pt>
                <c:pt idx="104">
                  <c:v>44551</c:v>
                </c:pt>
                <c:pt idx="105">
                  <c:v>44552</c:v>
                </c:pt>
                <c:pt idx="106">
                  <c:v>44553</c:v>
                </c:pt>
                <c:pt idx="107">
                  <c:v>44554</c:v>
                </c:pt>
                <c:pt idx="108">
                  <c:v>44555</c:v>
                </c:pt>
                <c:pt idx="109">
                  <c:v>44556</c:v>
                </c:pt>
                <c:pt idx="110">
                  <c:v>44557</c:v>
                </c:pt>
                <c:pt idx="111">
                  <c:v>44558</c:v>
                </c:pt>
                <c:pt idx="112">
                  <c:v>44559</c:v>
                </c:pt>
                <c:pt idx="113">
                  <c:v>44560</c:v>
                </c:pt>
                <c:pt idx="114">
                  <c:v>44561</c:v>
                </c:pt>
                <c:pt idx="115">
                  <c:v>44562</c:v>
                </c:pt>
                <c:pt idx="116">
                  <c:v>44563</c:v>
                </c:pt>
                <c:pt idx="117">
                  <c:v>44564</c:v>
                </c:pt>
                <c:pt idx="118">
                  <c:v>44565</c:v>
                </c:pt>
                <c:pt idx="119">
                  <c:v>44566</c:v>
                </c:pt>
                <c:pt idx="120">
                  <c:v>44567</c:v>
                </c:pt>
                <c:pt idx="121">
                  <c:v>44568</c:v>
                </c:pt>
                <c:pt idx="122">
                  <c:v>44569</c:v>
                </c:pt>
                <c:pt idx="123">
                  <c:v>44570</c:v>
                </c:pt>
                <c:pt idx="124">
                  <c:v>44571</c:v>
                </c:pt>
                <c:pt idx="125">
                  <c:v>44572</c:v>
                </c:pt>
                <c:pt idx="126">
                  <c:v>44573</c:v>
                </c:pt>
                <c:pt idx="127">
                  <c:v>44574</c:v>
                </c:pt>
                <c:pt idx="128">
                  <c:v>44575</c:v>
                </c:pt>
                <c:pt idx="129">
                  <c:v>44576</c:v>
                </c:pt>
                <c:pt idx="130">
                  <c:v>44577</c:v>
                </c:pt>
                <c:pt idx="131">
                  <c:v>44578</c:v>
                </c:pt>
                <c:pt idx="132">
                  <c:v>44579</c:v>
                </c:pt>
                <c:pt idx="133">
                  <c:v>44580</c:v>
                </c:pt>
                <c:pt idx="134">
                  <c:v>44581</c:v>
                </c:pt>
                <c:pt idx="135">
                  <c:v>44582</c:v>
                </c:pt>
                <c:pt idx="136">
                  <c:v>44583</c:v>
                </c:pt>
                <c:pt idx="137">
                  <c:v>44584</c:v>
                </c:pt>
                <c:pt idx="138">
                  <c:v>44585</c:v>
                </c:pt>
                <c:pt idx="139">
                  <c:v>44586</c:v>
                </c:pt>
                <c:pt idx="140">
                  <c:v>44587</c:v>
                </c:pt>
                <c:pt idx="141">
                  <c:v>44588</c:v>
                </c:pt>
                <c:pt idx="142">
                  <c:v>44589</c:v>
                </c:pt>
                <c:pt idx="143">
                  <c:v>44590</c:v>
                </c:pt>
                <c:pt idx="144">
                  <c:v>44591</c:v>
                </c:pt>
                <c:pt idx="145">
                  <c:v>44592</c:v>
                </c:pt>
                <c:pt idx="146">
                  <c:v>44593</c:v>
                </c:pt>
                <c:pt idx="147">
                  <c:v>44594</c:v>
                </c:pt>
                <c:pt idx="148">
                  <c:v>44595</c:v>
                </c:pt>
                <c:pt idx="149">
                  <c:v>44596</c:v>
                </c:pt>
                <c:pt idx="150">
                  <c:v>44597</c:v>
                </c:pt>
                <c:pt idx="151">
                  <c:v>44598</c:v>
                </c:pt>
                <c:pt idx="152">
                  <c:v>44599</c:v>
                </c:pt>
                <c:pt idx="153">
                  <c:v>44600</c:v>
                </c:pt>
                <c:pt idx="154">
                  <c:v>44601</c:v>
                </c:pt>
                <c:pt idx="155">
                  <c:v>44602</c:v>
                </c:pt>
                <c:pt idx="156">
                  <c:v>44603</c:v>
                </c:pt>
                <c:pt idx="157">
                  <c:v>44604</c:v>
                </c:pt>
                <c:pt idx="158">
                  <c:v>44605</c:v>
                </c:pt>
                <c:pt idx="159">
                  <c:v>44606</c:v>
                </c:pt>
                <c:pt idx="160">
                  <c:v>44607</c:v>
                </c:pt>
                <c:pt idx="161">
                  <c:v>44608</c:v>
                </c:pt>
                <c:pt idx="162">
                  <c:v>44609</c:v>
                </c:pt>
                <c:pt idx="163">
                  <c:v>44610</c:v>
                </c:pt>
                <c:pt idx="164">
                  <c:v>44611</c:v>
                </c:pt>
                <c:pt idx="165">
                  <c:v>44612</c:v>
                </c:pt>
                <c:pt idx="166">
                  <c:v>44613</c:v>
                </c:pt>
                <c:pt idx="167">
                  <c:v>44614</c:v>
                </c:pt>
                <c:pt idx="168">
                  <c:v>44615</c:v>
                </c:pt>
                <c:pt idx="169">
                  <c:v>44616</c:v>
                </c:pt>
                <c:pt idx="170">
                  <c:v>44617</c:v>
                </c:pt>
                <c:pt idx="171">
                  <c:v>44618</c:v>
                </c:pt>
                <c:pt idx="172">
                  <c:v>44619</c:v>
                </c:pt>
                <c:pt idx="173">
                  <c:v>44620</c:v>
                </c:pt>
                <c:pt idx="174">
                  <c:v>44621</c:v>
                </c:pt>
                <c:pt idx="175">
                  <c:v>44622</c:v>
                </c:pt>
                <c:pt idx="176">
                  <c:v>44623</c:v>
                </c:pt>
                <c:pt idx="177">
                  <c:v>44624</c:v>
                </c:pt>
                <c:pt idx="178">
                  <c:v>44625</c:v>
                </c:pt>
                <c:pt idx="179">
                  <c:v>44626</c:v>
                </c:pt>
                <c:pt idx="180">
                  <c:v>44627</c:v>
                </c:pt>
                <c:pt idx="181">
                  <c:v>44628</c:v>
                </c:pt>
                <c:pt idx="182">
                  <c:v>44629</c:v>
                </c:pt>
                <c:pt idx="183">
                  <c:v>44630</c:v>
                </c:pt>
                <c:pt idx="184">
                  <c:v>44631</c:v>
                </c:pt>
                <c:pt idx="185">
                  <c:v>44632</c:v>
                </c:pt>
                <c:pt idx="186">
                  <c:v>44633</c:v>
                </c:pt>
                <c:pt idx="187">
                  <c:v>44634</c:v>
                </c:pt>
                <c:pt idx="188">
                  <c:v>44635</c:v>
                </c:pt>
                <c:pt idx="189">
                  <c:v>44636</c:v>
                </c:pt>
                <c:pt idx="190">
                  <c:v>44637</c:v>
                </c:pt>
                <c:pt idx="191">
                  <c:v>44638</c:v>
                </c:pt>
                <c:pt idx="192">
                  <c:v>44639</c:v>
                </c:pt>
                <c:pt idx="193">
                  <c:v>44640</c:v>
                </c:pt>
                <c:pt idx="194">
                  <c:v>44641</c:v>
                </c:pt>
                <c:pt idx="195">
                  <c:v>44642</c:v>
                </c:pt>
                <c:pt idx="196">
                  <c:v>44643</c:v>
                </c:pt>
                <c:pt idx="197">
                  <c:v>44644</c:v>
                </c:pt>
                <c:pt idx="198">
                  <c:v>44645</c:v>
                </c:pt>
                <c:pt idx="199">
                  <c:v>44646</c:v>
                </c:pt>
                <c:pt idx="200">
                  <c:v>44647</c:v>
                </c:pt>
                <c:pt idx="201">
                  <c:v>44648</c:v>
                </c:pt>
                <c:pt idx="202">
                  <c:v>44649</c:v>
                </c:pt>
                <c:pt idx="203">
                  <c:v>44650</c:v>
                </c:pt>
                <c:pt idx="204">
                  <c:v>44651</c:v>
                </c:pt>
                <c:pt idx="205">
                  <c:v>44652</c:v>
                </c:pt>
                <c:pt idx="206">
                  <c:v>44653</c:v>
                </c:pt>
                <c:pt idx="207">
                  <c:v>44654</c:v>
                </c:pt>
                <c:pt idx="208">
                  <c:v>44655</c:v>
                </c:pt>
                <c:pt idx="209">
                  <c:v>44656</c:v>
                </c:pt>
                <c:pt idx="210">
                  <c:v>44657</c:v>
                </c:pt>
                <c:pt idx="211">
                  <c:v>44658</c:v>
                </c:pt>
                <c:pt idx="212">
                  <c:v>44659</c:v>
                </c:pt>
                <c:pt idx="213">
                  <c:v>44660</c:v>
                </c:pt>
                <c:pt idx="214">
                  <c:v>44661</c:v>
                </c:pt>
                <c:pt idx="215">
                  <c:v>44662</c:v>
                </c:pt>
                <c:pt idx="216">
                  <c:v>44663</c:v>
                </c:pt>
                <c:pt idx="217">
                  <c:v>44664</c:v>
                </c:pt>
                <c:pt idx="218">
                  <c:v>44665</c:v>
                </c:pt>
                <c:pt idx="219">
                  <c:v>44666</c:v>
                </c:pt>
                <c:pt idx="220">
                  <c:v>44667</c:v>
                </c:pt>
                <c:pt idx="221">
                  <c:v>44668</c:v>
                </c:pt>
                <c:pt idx="222">
                  <c:v>44669</c:v>
                </c:pt>
                <c:pt idx="223">
                  <c:v>44670</c:v>
                </c:pt>
                <c:pt idx="224">
                  <c:v>44671</c:v>
                </c:pt>
                <c:pt idx="225">
                  <c:v>44672</c:v>
                </c:pt>
                <c:pt idx="226">
                  <c:v>44673</c:v>
                </c:pt>
                <c:pt idx="227">
                  <c:v>44674</c:v>
                </c:pt>
                <c:pt idx="228">
                  <c:v>44675</c:v>
                </c:pt>
                <c:pt idx="229">
                  <c:v>44676</c:v>
                </c:pt>
                <c:pt idx="230">
                  <c:v>44677</c:v>
                </c:pt>
                <c:pt idx="231">
                  <c:v>44678</c:v>
                </c:pt>
                <c:pt idx="232">
                  <c:v>44679</c:v>
                </c:pt>
                <c:pt idx="233">
                  <c:v>44680</c:v>
                </c:pt>
                <c:pt idx="234">
                  <c:v>44681</c:v>
                </c:pt>
              </c:numCache>
            </c:numRef>
          </c:cat>
          <c:val>
            <c:numRef>
              <c:f>new_dataset_zkh!$BV$8:$BV$242</c:f>
              <c:numCache>
                <c:formatCode>0.00</c:formatCode>
                <c:ptCount val="23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162.43656662401099</c:v>
                </c:pt>
                <c:pt idx="124">
                  <c:v>#N/A</c:v>
                </c:pt>
                <c:pt idx="125">
                  <c:v>174.28088702044801</c:v>
                </c:pt>
                <c:pt idx="126">
                  <c:v>#N/A</c:v>
                </c:pt>
                <c:pt idx="127">
                  <c:v>#N/A</c:v>
                </c:pt>
                <c:pt idx="128">
                  <c:v>191.20141112031001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216.582057849705</c:v>
                </c:pt>
                <c:pt idx="133">
                  <c:v>#N/A</c:v>
                </c:pt>
                <c:pt idx="134">
                  <c:v>252.115111985948</c:v>
                </c:pt>
                <c:pt idx="135">
                  <c:v>#N/A</c:v>
                </c:pt>
                <c:pt idx="136">
                  <c:v>302.87649839166897</c:v>
                </c:pt>
                <c:pt idx="137">
                  <c:v>#N/A</c:v>
                </c:pt>
                <c:pt idx="138">
                  <c:v>365.48229814075899</c:v>
                </c:pt>
                <c:pt idx="139">
                  <c:v>429.78010382636899</c:v>
                </c:pt>
                <c:pt idx="140">
                  <c:v>494.07790951197899</c:v>
                </c:pt>
                <c:pt idx="141">
                  <c:v>#N/A</c:v>
                </c:pt>
                <c:pt idx="142">
                  <c:v>549.91540667419304</c:v>
                </c:pt>
                <c:pt idx="143">
                  <c:v>663.28259282900399</c:v>
                </c:pt>
                <c:pt idx="144">
                  <c:v>730.96450333458699</c:v>
                </c:pt>
                <c:pt idx="145">
                  <c:v>786.80204697026704</c:v>
                </c:pt>
                <c:pt idx="146">
                  <c:v>#N/A</c:v>
                </c:pt>
                <c:pt idx="147">
                  <c:v>923.85787391795202</c:v>
                </c:pt>
                <c:pt idx="148">
                  <c:v>1057.52964251913</c:v>
                </c:pt>
                <c:pt idx="149">
                  <c:v>1116.75129097478</c:v>
                </c:pt>
                <c:pt idx="150">
                  <c:v>1235.1945878860799</c:v>
                </c:pt>
                <c:pt idx="151">
                  <c:v>#N/A</c:v>
                </c:pt>
                <c:pt idx="152">
                  <c:v>1363.7901876389401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1372.2504264521299</c:v>
                </c:pt>
                <c:pt idx="165">
                  <c:v>#N/A</c:v>
                </c:pt>
                <c:pt idx="166">
                  <c:v>1294.4162479601</c:v>
                </c:pt>
                <c:pt idx="167">
                  <c:v>#N/A</c:v>
                </c:pt>
                <c:pt idx="168">
                  <c:v>1219.96616266967</c:v>
                </c:pt>
                <c:pt idx="169">
                  <c:v>1157.3604093940501</c:v>
                </c:pt>
                <c:pt idx="170">
                  <c:v>#N/A</c:v>
                </c:pt>
                <c:pt idx="171">
                  <c:v>1084.60238813197</c:v>
                </c:pt>
                <c:pt idx="172">
                  <c:v>1025.38073967632</c:v>
                </c:pt>
                <c:pt idx="173">
                  <c:v>#N/A</c:v>
                </c:pt>
                <c:pt idx="174">
                  <c:v>961.08293399071601</c:v>
                </c:pt>
                <c:pt idx="175">
                  <c:v>#N/A</c:v>
                </c:pt>
                <c:pt idx="176">
                  <c:v>910.32150111152896</c:v>
                </c:pt>
                <c:pt idx="177">
                  <c:v>#N/A</c:v>
                </c:pt>
                <c:pt idx="178">
                  <c:v>839.25553225943997</c:v>
                </c:pt>
                <c:pt idx="179">
                  <c:v>#N/A</c:v>
                </c:pt>
                <c:pt idx="180">
                  <c:v>786.80204697026704</c:v>
                </c:pt>
                <c:pt idx="181">
                  <c:v>#N/A</c:v>
                </c:pt>
                <c:pt idx="182">
                  <c:v>727.58039851461501</c:v>
                </c:pt>
                <c:pt idx="183">
                  <c:v>675.12691322544197</c:v>
                </c:pt>
                <c:pt idx="184">
                  <c:v>#N/A</c:v>
                </c:pt>
                <c:pt idx="185">
                  <c:v>624.36552681972</c:v>
                </c:pt>
                <c:pt idx="186">
                  <c:v>#N/A</c:v>
                </c:pt>
                <c:pt idx="187">
                  <c:v>566.83593077405499</c:v>
                </c:pt>
                <c:pt idx="188">
                  <c:v>#N/A</c:v>
                </c:pt>
                <c:pt idx="189">
                  <c:v>522.84266106134601</c:v>
                </c:pt>
                <c:pt idx="190">
                  <c:v>472.08127465562501</c:v>
                </c:pt>
                <c:pt idx="191">
                  <c:v>#N/A</c:v>
                </c:pt>
                <c:pt idx="192">
                  <c:v>#N/A</c:v>
                </c:pt>
                <c:pt idx="193">
                  <c:v>390.86294487015402</c:v>
                </c:pt>
                <c:pt idx="194">
                  <c:v>#N/A</c:v>
                </c:pt>
                <c:pt idx="195">
                  <c:v>#N/A</c:v>
                </c:pt>
                <c:pt idx="196">
                  <c:v>340.101558464432</c:v>
                </c:pt>
                <c:pt idx="197">
                  <c:v>#N/A</c:v>
                </c:pt>
                <c:pt idx="198">
                  <c:v>277.49575871534302</c:v>
                </c:pt>
                <c:pt idx="199">
                  <c:v>#N/A</c:v>
                </c:pt>
                <c:pt idx="200">
                  <c:v>243.654896409483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181.04909666039299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133.671815074644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99.830859821853096</c:v>
                </c:pt>
                <c:pt idx="213">
                  <c:v>#N/A</c:v>
                </c:pt>
                <c:pt idx="214">
                  <c:v>#N/A</c:v>
                </c:pt>
                <c:pt idx="215">
                  <c:v>69.3740093890341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55.837590109145097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42.301263776187497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32.148949316270702</c:v>
                </c:pt>
                <c:pt idx="230">
                  <c:v>#N/A</c:v>
                </c:pt>
                <c:pt idx="231">
                  <c:v>#N/A</c:v>
                </c:pt>
                <c:pt idx="232">
                  <c:v>35.533054136242903</c:v>
                </c:pt>
                <c:pt idx="233">
                  <c:v>#N/A</c:v>
                </c:pt>
                <c:pt idx="234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7A5-4922-9755-3AC4EAB44E2F}"/>
            </c:ext>
          </c:extLst>
        </c:ser>
        <c:ser>
          <c:idx val="10"/>
          <c:order val="10"/>
          <c:tx>
            <c:strRef>
              <c:f>new_dataset_zkh!$BW$7</c:f>
              <c:strCache>
                <c:ptCount val="1"/>
                <c:pt idx="0">
                  <c:v>2022/01/26_laag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new_dataset_zkh!$BL$8:$BL$242</c:f>
              <c:numCache>
                <c:formatCode>m/d/yyyy</c:formatCode>
                <c:ptCount val="235"/>
                <c:pt idx="0">
                  <c:v>44447</c:v>
                </c:pt>
                <c:pt idx="1">
                  <c:v>44448</c:v>
                </c:pt>
                <c:pt idx="2">
                  <c:v>44449</c:v>
                </c:pt>
                <c:pt idx="3">
                  <c:v>44450</c:v>
                </c:pt>
                <c:pt idx="4">
                  <c:v>44451</c:v>
                </c:pt>
                <c:pt idx="5">
                  <c:v>44452</c:v>
                </c:pt>
                <c:pt idx="6">
                  <c:v>44453</c:v>
                </c:pt>
                <c:pt idx="7">
                  <c:v>44454</c:v>
                </c:pt>
                <c:pt idx="8">
                  <c:v>44455</c:v>
                </c:pt>
                <c:pt idx="9">
                  <c:v>44456</c:v>
                </c:pt>
                <c:pt idx="10">
                  <c:v>44457</c:v>
                </c:pt>
                <c:pt idx="11">
                  <c:v>44458</c:v>
                </c:pt>
                <c:pt idx="12">
                  <c:v>44459</c:v>
                </c:pt>
                <c:pt idx="13">
                  <c:v>44460</c:v>
                </c:pt>
                <c:pt idx="14">
                  <c:v>44461</c:v>
                </c:pt>
                <c:pt idx="15">
                  <c:v>44462</c:v>
                </c:pt>
                <c:pt idx="16">
                  <c:v>44463</c:v>
                </c:pt>
                <c:pt idx="17">
                  <c:v>44464</c:v>
                </c:pt>
                <c:pt idx="18">
                  <c:v>44465</c:v>
                </c:pt>
                <c:pt idx="19">
                  <c:v>44466</c:v>
                </c:pt>
                <c:pt idx="20">
                  <c:v>44467</c:v>
                </c:pt>
                <c:pt idx="21">
                  <c:v>44468</c:v>
                </c:pt>
                <c:pt idx="22">
                  <c:v>44469</c:v>
                </c:pt>
                <c:pt idx="23">
                  <c:v>44470</c:v>
                </c:pt>
                <c:pt idx="24">
                  <c:v>44471</c:v>
                </c:pt>
                <c:pt idx="25">
                  <c:v>44472</c:v>
                </c:pt>
                <c:pt idx="26">
                  <c:v>44473</c:v>
                </c:pt>
                <c:pt idx="27">
                  <c:v>44474</c:v>
                </c:pt>
                <c:pt idx="28">
                  <c:v>44475</c:v>
                </c:pt>
                <c:pt idx="29">
                  <c:v>44476</c:v>
                </c:pt>
                <c:pt idx="30">
                  <c:v>44477</c:v>
                </c:pt>
                <c:pt idx="31">
                  <c:v>44478</c:v>
                </c:pt>
                <c:pt idx="32">
                  <c:v>44479</c:v>
                </c:pt>
                <c:pt idx="33">
                  <c:v>44480</c:v>
                </c:pt>
                <c:pt idx="34">
                  <c:v>44481</c:v>
                </c:pt>
                <c:pt idx="35">
                  <c:v>44482</c:v>
                </c:pt>
                <c:pt idx="36">
                  <c:v>44483</c:v>
                </c:pt>
                <c:pt idx="37">
                  <c:v>44484</c:v>
                </c:pt>
                <c:pt idx="38">
                  <c:v>44485</c:v>
                </c:pt>
                <c:pt idx="39">
                  <c:v>44486</c:v>
                </c:pt>
                <c:pt idx="40">
                  <c:v>44487</c:v>
                </c:pt>
                <c:pt idx="41">
                  <c:v>44488</c:v>
                </c:pt>
                <c:pt idx="42">
                  <c:v>44489</c:v>
                </c:pt>
                <c:pt idx="43">
                  <c:v>44490</c:v>
                </c:pt>
                <c:pt idx="44">
                  <c:v>44491</c:v>
                </c:pt>
                <c:pt idx="45">
                  <c:v>44492</c:v>
                </c:pt>
                <c:pt idx="46">
                  <c:v>44493</c:v>
                </c:pt>
                <c:pt idx="47">
                  <c:v>44494</c:v>
                </c:pt>
                <c:pt idx="48">
                  <c:v>44495</c:v>
                </c:pt>
                <c:pt idx="49">
                  <c:v>44496</c:v>
                </c:pt>
                <c:pt idx="50">
                  <c:v>44497</c:v>
                </c:pt>
                <c:pt idx="51">
                  <c:v>44498</c:v>
                </c:pt>
                <c:pt idx="52">
                  <c:v>44499</c:v>
                </c:pt>
                <c:pt idx="53">
                  <c:v>44500</c:v>
                </c:pt>
                <c:pt idx="54">
                  <c:v>44501</c:v>
                </c:pt>
                <c:pt idx="55">
                  <c:v>44502</c:v>
                </c:pt>
                <c:pt idx="56">
                  <c:v>44503</c:v>
                </c:pt>
                <c:pt idx="57">
                  <c:v>44504</c:v>
                </c:pt>
                <c:pt idx="58">
                  <c:v>44505</c:v>
                </c:pt>
                <c:pt idx="59">
                  <c:v>44506</c:v>
                </c:pt>
                <c:pt idx="60">
                  <c:v>44507</c:v>
                </c:pt>
                <c:pt idx="61">
                  <c:v>44508</c:v>
                </c:pt>
                <c:pt idx="62">
                  <c:v>44509</c:v>
                </c:pt>
                <c:pt idx="63">
                  <c:v>44510</c:v>
                </c:pt>
                <c:pt idx="64">
                  <c:v>44511</c:v>
                </c:pt>
                <c:pt idx="65">
                  <c:v>44512</c:v>
                </c:pt>
                <c:pt idx="66">
                  <c:v>44513</c:v>
                </c:pt>
                <c:pt idx="67">
                  <c:v>44514</c:v>
                </c:pt>
                <c:pt idx="68">
                  <c:v>44515</c:v>
                </c:pt>
                <c:pt idx="69">
                  <c:v>44516</c:v>
                </c:pt>
                <c:pt idx="70">
                  <c:v>44517</c:v>
                </c:pt>
                <c:pt idx="71">
                  <c:v>44518</c:v>
                </c:pt>
                <c:pt idx="72">
                  <c:v>44519</c:v>
                </c:pt>
                <c:pt idx="73">
                  <c:v>44520</c:v>
                </c:pt>
                <c:pt idx="74">
                  <c:v>44521</c:v>
                </c:pt>
                <c:pt idx="75">
                  <c:v>44522</c:v>
                </c:pt>
                <c:pt idx="76">
                  <c:v>44523</c:v>
                </c:pt>
                <c:pt idx="77">
                  <c:v>44524</c:v>
                </c:pt>
                <c:pt idx="78">
                  <c:v>44525</c:v>
                </c:pt>
                <c:pt idx="79">
                  <c:v>44526</c:v>
                </c:pt>
                <c:pt idx="80">
                  <c:v>44527</c:v>
                </c:pt>
                <c:pt idx="81">
                  <c:v>44528</c:v>
                </c:pt>
                <c:pt idx="82">
                  <c:v>44529</c:v>
                </c:pt>
                <c:pt idx="83">
                  <c:v>44530</c:v>
                </c:pt>
                <c:pt idx="84">
                  <c:v>44531</c:v>
                </c:pt>
                <c:pt idx="85">
                  <c:v>44532</c:v>
                </c:pt>
                <c:pt idx="86">
                  <c:v>44533</c:v>
                </c:pt>
                <c:pt idx="87">
                  <c:v>44534</c:v>
                </c:pt>
                <c:pt idx="88">
                  <c:v>44535</c:v>
                </c:pt>
                <c:pt idx="89">
                  <c:v>44536</c:v>
                </c:pt>
                <c:pt idx="90">
                  <c:v>44537</c:v>
                </c:pt>
                <c:pt idx="91">
                  <c:v>44538</c:v>
                </c:pt>
                <c:pt idx="92">
                  <c:v>44539</c:v>
                </c:pt>
                <c:pt idx="93">
                  <c:v>44540</c:v>
                </c:pt>
                <c:pt idx="94">
                  <c:v>44541</c:v>
                </c:pt>
                <c:pt idx="95">
                  <c:v>44542</c:v>
                </c:pt>
                <c:pt idx="96">
                  <c:v>44543</c:v>
                </c:pt>
                <c:pt idx="97">
                  <c:v>44544</c:v>
                </c:pt>
                <c:pt idx="98">
                  <c:v>44545</c:v>
                </c:pt>
                <c:pt idx="99">
                  <c:v>44546</c:v>
                </c:pt>
                <c:pt idx="100">
                  <c:v>44547</c:v>
                </c:pt>
                <c:pt idx="101">
                  <c:v>44548</c:v>
                </c:pt>
                <c:pt idx="102">
                  <c:v>44549</c:v>
                </c:pt>
                <c:pt idx="103">
                  <c:v>44550</c:v>
                </c:pt>
                <c:pt idx="104">
                  <c:v>44551</c:v>
                </c:pt>
                <c:pt idx="105">
                  <c:v>44552</c:v>
                </c:pt>
                <c:pt idx="106">
                  <c:v>44553</c:v>
                </c:pt>
                <c:pt idx="107">
                  <c:v>44554</c:v>
                </c:pt>
                <c:pt idx="108">
                  <c:v>44555</c:v>
                </c:pt>
                <c:pt idx="109">
                  <c:v>44556</c:v>
                </c:pt>
                <c:pt idx="110">
                  <c:v>44557</c:v>
                </c:pt>
                <c:pt idx="111">
                  <c:v>44558</c:v>
                </c:pt>
                <c:pt idx="112">
                  <c:v>44559</c:v>
                </c:pt>
                <c:pt idx="113">
                  <c:v>44560</c:v>
                </c:pt>
                <c:pt idx="114">
                  <c:v>44561</c:v>
                </c:pt>
                <c:pt idx="115">
                  <c:v>44562</c:v>
                </c:pt>
                <c:pt idx="116">
                  <c:v>44563</c:v>
                </c:pt>
                <c:pt idx="117">
                  <c:v>44564</c:v>
                </c:pt>
                <c:pt idx="118">
                  <c:v>44565</c:v>
                </c:pt>
                <c:pt idx="119">
                  <c:v>44566</c:v>
                </c:pt>
                <c:pt idx="120">
                  <c:v>44567</c:v>
                </c:pt>
                <c:pt idx="121">
                  <c:v>44568</c:v>
                </c:pt>
                <c:pt idx="122">
                  <c:v>44569</c:v>
                </c:pt>
                <c:pt idx="123">
                  <c:v>44570</c:v>
                </c:pt>
                <c:pt idx="124">
                  <c:v>44571</c:v>
                </c:pt>
                <c:pt idx="125">
                  <c:v>44572</c:v>
                </c:pt>
                <c:pt idx="126">
                  <c:v>44573</c:v>
                </c:pt>
                <c:pt idx="127">
                  <c:v>44574</c:v>
                </c:pt>
                <c:pt idx="128">
                  <c:v>44575</c:v>
                </c:pt>
                <c:pt idx="129">
                  <c:v>44576</c:v>
                </c:pt>
                <c:pt idx="130">
                  <c:v>44577</c:v>
                </c:pt>
                <c:pt idx="131">
                  <c:v>44578</c:v>
                </c:pt>
                <c:pt idx="132">
                  <c:v>44579</c:v>
                </c:pt>
                <c:pt idx="133">
                  <c:v>44580</c:v>
                </c:pt>
                <c:pt idx="134">
                  <c:v>44581</c:v>
                </c:pt>
                <c:pt idx="135">
                  <c:v>44582</c:v>
                </c:pt>
                <c:pt idx="136">
                  <c:v>44583</c:v>
                </c:pt>
                <c:pt idx="137">
                  <c:v>44584</c:v>
                </c:pt>
                <c:pt idx="138">
                  <c:v>44585</c:v>
                </c:pt>
                <c:pt idx="139">
                  <c:v>44586</c:v>
                </c:pt>
                <c:pt idx="140">
                  <c:v>44587</c:v>
                </c:pt>
                <c:pt idx="141">
                  <c:v>44588</c:v>
                </c:pt>
                <c:pt idx="142">
                  <c:v>44589</c:v>
                </c:pt>
                <c:pt idx="143">
                  <c:v>44590</c:v>
                </c:pt>
                <c:pt idx="144">
                  <c:v>44591</c:v>
                </c:pt>
                <c:pt idx="145">
                  <c:v>44592</c:v>
                </c:pt>
                <c:pt idx="146">
                  <c:v>44593</c:v>
                </c:pt>
                <c:pt idx="147">
                  <c:v>44594</c:v>
                </c:pt>
                <c:pt idx="148">
                  <c:v>44595</c:v>
                </c:pt>
                <c:pt idx="149">
                  <c:v>44596</c:v>
                </c:pt>
                <c:pt idx="150">
                  <c:v>44597</c:v>
                </c:pt>
                <c:pt idx="151">
                  <c:v>44598</c:v>
                </c:pt>
                <c:pt idx="152">
                  <c:v>44599</c:v>
                </c:pt>
                <c:pt idx="153">
                  <c:v>44600</c:v>
                </c:pt>
                <c:pt idx="154">
                  <c:v>44601</c:v>
                </c:pt>
                <c:pt idx="155">
                  <c:v>44602</c:v>
                </c:pt>
                <c:pt idx="156">
                  <c:v>44603</c:v>
                </c:pt>
                <c:pt idx="157">
                  <c:v>44604</c:v>
                </c:pt>
                <c:pt idx="158">
                  <c:v>44605</c:v>
                </c:pt>
                <c:pt idx="159">
                  <c:v>44606</c:v>
                </c:pt>
                <c:pt idx="160">
                  <c:v>44607</c:v>
                </c:pt>
                <c:pt idx="161">
                  <c:v>44608</c:v>
                </c:pt>
                <c:pt idx="162">
                  <c:v>44609</c:v>
                </c:pt>
                <c:pt idx="163">
                  <c:v>44610</c:v>
                </c:pt>
                <c:pt idx="164">
                  <c:v>44611</c:v>
                </c:pt>
                <c:pt idx="165">
                  <c:v>44612</c:v>
                </c:pt>
                <c:pt idx="166">
                  <c:v>44613</c:v>
                </c:pt>
                <c:pt idx="167">
                  <c:v>44614</c:v>
                </c:pt>
                <c:pt idx="168">
                  <c:v>44615</c:v>
                </c:pt>
                <c:pt idx="169">
                  <c:v>44616</c:v>
                </c:pt>
                <c:pt idx="170">
                  <c:v>44617</c:v>
                </c:pt>
                <c:pt idx="171">
                  <c:v>44618</c:v>
                </c:pt>
                <c:pt idx="172">
                  <c:v>44619</c:v>
                </c:pt>
                <c:pt idx="173">
                  <c:v>44620</c:v>
                </c:pt>
                <c:pt idx="174">
                  <c:v>44621</c:v>
                </c:pt>
                <c:pt idx="175">
                  <c:v>44622</c:v>
                </c:pt>
                <c:pt idx="176">
                  <c:v>44623</c:v>
                </c:pt>
                <c:pt idx="177">
                  <c:v>44624</c:v>
                </c:pt>
                <c:pt idx="178">
                  <c:v>44625</c:v>
                </c:pt>
                <c:pt idx="179">
                  <c:v>44626</c:v>
                </c:pt>
                <c:pt idx="180">
                  <c:v>44627</c:v>
                </c:pt>
                <c:pt idx="181">
                  <c:v>44628</c:v>
                </c:pt>
                <c:pt idx="182">
                  <c:v>44629</c:v>
                </c:pt>
                <c:pt idx="183">
                  <c:v>44630</c:v>
                </c:pt>
                <c:pt idx="184">
                  <c:v>44631</c:v>
                </c:pt>
                <c:pt idx="185">
                  <c:v>44632</c:v>
                </c:pt>
                <c:pt idx="186">
                  <c:v>44633</c:v>
                </c:pt>
                <c:pt idx="187">
                  <c:v>44634</c:v>
                </c:pt>
                <c:pt idx="188">
                  <c:v>44635</c:v>
                </c:pt>
                <c:pt idx="189">
                  <c:v>44636</c:v>
                </c:pt>
                <c:pt idx="190">
                  <c:v>44637</c:v>
                </c:pt>
                <c:pt idx="191">
                  <c:v>44638</c:v>
                </c:pt>
                <c:pt idx="192">
                  <c:v>44639</c:v>
                </c:pt>
                <c:pt idx="193">
                  <c:v>44640</c:v>
                </c:pt>
                <c:pt idx="194">
                  <c:v>44641</c:v>
                </c:pt>
                <c:pt idx="195">
                  <c:v>44642</c:v>
                </c:pt>
                <c:pt idx="196">
                  <c:v>44643</c:v>
                </c:pt>
                <c:pt idx="197">
                  <c:v>44644</c:v>
                </c:pt>
                <c:pt idx="198">
                  <c:v>44645</c:v>
                </c:pt>
                <c:pt idx="199">
                  <c:v>44646</c:v>
                </c:pt>
                <c:pt idx="200">
                  <c:v>44647</c:v>
                </c:pt>
                <c:pt idx="201">
                  <c:v>44648</c:v>
                </c:pt>
                <c:pt idx="202">
                  <c:v>44649</c:v>
                </c:pt>
                <c:pt idx="203">
                  <c:v>44650</c:v>
                </c:pt>
                <c:pt idx="204">
                  <c:v>44651</c:v>
                </c:pt>
                <c:pt idx="205">
                  <c:v>44652</c:v>
                </c:pt>
                <c:pt idx="206">
                  <c:v>44653</c:v>
                </c:pt>
                <c:pt idx="207">
                  <c:v>44654</c:v>
                </c:pt>
                <c:pt idx="208">
                  <c:v>44655</c:v>
                </c:pt>
                <c:pt idx="209">
                  <c:v>44656</c:v>
                </c:pt>
                <c:pt idx="210">
                  <c:v>44657</c:v>
                </c:pt>
                <c:pt idx="211">
                  <c:v>44658</c:v>
                </c:pt>
                <c:pt idx="212">
                  <c:v>44659</c:v>
                </c:pt>
                <c:pt idx="213">
                  <c:v>44660</c:v>
                </c:pt>
                <c:pt idx="214">
                  <c:v>44661</c:v>
                </c:pt>
                <c:pt idx="215">
                  <c:v>44662</c:v>
                </c:pt>
                <c:pt idx="216">
                  <c:v>44663</c:v>
                </c:pt>
                <c:pt idx="217">
                  <c:v>44664</c:v>
                </c:pt>
                <c:pt idx="218">
                  <c:v>44665</c:v>
                </c:pt>
                <c:pt idx="219">
                  <c:v>44666</c:v>
                </c:pt>
                <c:pt idx="220">
                  <c:v>44667</c:v>
                </c:pt>
                <c:pt idx="221">
                  <c:v>44668</c:v>
                </c:pt>
                <c:pt idx="222">
                  <c:v>44669</c:v>
                </c:pt>
                <c:pt idx="223">
                  <c:v>44670</c:v>
                </c:pt>
                <c:pt idx="224">
                  <c:v>44671</c:v>
                </c:pt>
                <c:pt idx="225">
                  <c:v>44672</c:v>
                </c:pt>
                <c:pt idx="226">
                  <c:v>44673</c:v>
                </c:pt>
                <c:pt idx="227">
                  <c:v>44674</c:v>
                </c:pt>
                <c:pt idx="228">
                  <c:v>44675</c:v>
                </c:pt>
                <c:pt idx="229">
                  <c:v>44676</c:v>
                </c:pt>
                <c:pt idx="230">
                  <c:v>44677</c:v>
                </c:pt>
                <c:pt idx="231">
                  <c:v>44678</c:v>
                </c:pt>
                <c:pt idx="232">
                  <c:v>44679</c:v>
                </c:pt>
                <c:pt idx="233">
                  <c:v>44680</c:v>
                </c:pt>
                <c:pt idx="234">
                  <c:v>44681</c:v>
                </c:pt>
              </c:numCache>
            </c:numRef>
          </c:cat>
          <c:val>
            <c:numRef>
              <c:f>new_dataset_zkh!$BW$8:$BW$242</c:f>
              <c:numCache>
                <c:formatCode>0.00</c:formatCode>
                <c:ptCount val="23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88.3651874819287</c:v>
                </c:pt>
                <c:pt idx="134">
                  <c:v>#N/A</c:v>
                </c:pt>
                <c:pt idx="135">
                  <c:v>#N/A</c:v>
                </c:pt>
                <c:pt idx="136">
                  <c:v>91.310704518098902</c:v>
                </c:pt>
                <c:pt idx="137">
                  <c:v>#N/A</c:v>
                </c:pt>
                <c:pt idx="138">
                  <c:v>#N/A</c:v>
                </c:pt>
                <c:pt idx="139">
                  <c:v>98.674456658127298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114.874759906666</c:v>
                </c:pt>
                <c:pt idx="144">
                  <c:v>#N/A</c:v>
                </c:pt>
                <c:pt idx="145">
                  <c:v>#N/A</c:v>
                </c:pt>
                <c:pt idx="146">
                  <c:v>144.32984936757401</c:v>
                </c:pt>
                <c:pt idx="147">
                  <c:v>#N/A</c:v>
                </c:pt>
                <c:pt idx="148">
                  <c:v>#N/A</c:v>
                </c:pt>
                <c:pt idx="149">
                  <c:v>170.83942179231099</c:v>
                </c:pt>
                <c:pt idx="150">
                  <c:v>#N/A</c:v>
                </c:pt>
                <c:pt idx="151">
                  <c:v>#N/A</c:v>
                </c:pt>
                <c:pt idx="152">
                  <c:v>192.93075911319099</c:v>
                </c:pt>
                <c:pt idx="153">
                  <c:v>#N/A</c:v>
                </c:pt>
                <c:pt idx="154">
                  <c:v>#N/A</c:v>
                </c:pt>
                <c:pt idx="155">
                  <c:v>226.80408367795701</c:v>
                </c:pt>
                <c:pt idx="156">
                  <c:v>#N/A</c:v>
                </c:pt>
                <c:pt idx="157">
                  <c:v>256.25917313886498</c:v>
                </c:pt>
                <c:pt idx="158">
                  <c:v>#N/A</c:v>
                </c:pt>
                <c:pt idx="159">
                  <c:v>#N/A</c:v>
                </c:pt>
                <c:pt idx="160">
                  <c:v>296.02353177597098</c:v>
                </c:pt>
                <c:pt idx="161">
                  <c:v>#N/A</c:v>
                </c:pt>
                <c:pt idx="162">
                  <c:v>#N/A</c:v>
                </c:pt>
                <c:pt idx="163">
                  <c:v>335.78789041307698</c:v>
                </c:pt>
                <c:pt idx="164">
                  <c:v>#N/A</c:v>
                </c:pt>
                <c:pt idx="165">
                  <c:v>371.13401394632598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407.952855547262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425.625876863489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421.20764175963097</c:v>
                </c:pt>
                <c:pt idx="179">
                  <c:v>#N/A</c:v>
                </c:pt>
                <c:pt idx="180">
                  <c:v>#N/A</c:v>
                </c:pt>
                <c:pt idx="181">
                  <c:v>407.952855547262</c:v>
                </c:pt>
                <c:pt idx="182">
                  <c:v>#N/A</c:v>
                </c:pt>
                <c:pt idx="183">
                  <c:v>381.44328312252401</c:v>
                </c:pt>
                <c:pt idx="184">
                  <c:v>#N/A</c:v>
                </c:pt>
                <c:pt idx="185">
                  <c:v>351.98819366161598</c:v>
                </c:pt>
                <c:pt idx="186">
                  <c:v>#N/A</c:v>
                </c:pt>
                <c:pt idx="187">
                  <c:v>#N/A</c:v>
                </c:pt>
                <c:pt idx="188">
                  <c:v>322.53310420070898</c:v>
                </c:pt>
                <c:pt idx="189">
                  <c:v>#N/A</c:v>
                </c:pt>
                <c:pt idx="190">
                  <c:v>294.55081370828299</c:v>
                </c:pt>
                <c:pt idx="191">
                  <c:v>#N/A</c:v>
                </c:pt>
                <c:pt idx="192">
                  <c:v>268.04124128354601</c:v>
                </c:pt>
                <c:pt idx="193">
                  <c:v>#N/A</c:v>
                </c:pt>
                <c:pt idx="194">
                  <c:v>#N/A</c:v>
                </c:pt>
                <c:pt idx="195">
                  <c:v>229.74960071412701</c:v>
                </c:pt>
                <c:pt idx="196">
                  <c:v>#N/A</c:v>
                </c:pt>
                <c:pt idx="197">
                  <c:v>#N/A</c:v>
                </c:pt>
                <c:pt idx="198">
                  <c:v>191.45804104550299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159.05743454842499</c:v>
                </c:pt>
                <c:pt idx="203">
                  <c:v>#N/A</c:v>
                </c:pt>
                <c:pt idx="204">
                  <c:v>#N/A</c:v>
                </c:pt>
                <c:pt idx="205">
                  <c:v>126.65682805134701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103.09277266278001</c:v>
                </c:pt>
                <c:pt idx="210">
                  <c:v>#N/A</c:v>
                </c:pt>
                <c:pt idx="211">
                  <c:v>#N/A</c:v>
                </c:pt>
                <c:pt idx="212">
                  <c:v>76.583200238042494</c:v>
                </c:pt>
                <c:pt idx="213">
                  <c:v>#N/A</c:v>
                </c:pt>
                <c:pt idx="214">
                  <c:v>#N/A</c:v>
                </c:pt>
                <c:pt idx="215">
                  <c:v>61.855615057191102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51.546345880992703</c:v>
                </c:pt>
                <c:pt idx="220">
                  <c:v>#N/A</c:v>
                </c:pt>
                <c:pt idx="221">
                  <c:v>#N/A</c:v>
                </c:pt>
                <c:pt idx="222">
                  <c:v>38.291559668623897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25.036773456255101</c:v>
                </c:pt>
                <c:pt idx="228">
                  <c:v>#N/A</c:v>
                </c:pt>
                <c:pt idx="229">
                  <c:v>#N/A</c:v>
                </c:pt>
                <c:pt idx="230">
                  <c:v>20.618538352397099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7A5-4922-9755-3AC4EAB44E2F}"/>
            </c:ext>
          </c:extLst>
        </c:ser>
        <c:ser>
          <c:idx val="11"/>
          <c:order val="11"/>
          <c:tx>
            <c:strRef>
              <c:f>new_dataset_zkh!$BX$7</c:f>
              <c:strCache>
                <c:ptCount val="1"/>
                <c:pt idx="0">
                  <c:v>2022/01/26_hoog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new_dataset_zkh!$BL$8:$BL$242</c:f>
              <c:numCache>
                <c:formatCode>m/d/yyyy</c:formatCode>
                <c:ptCount val="235"/>
                <c:pt idx="0">
                  <c:v>44447</c:v>
                </c:pt>
                <c:pt idx="1">
                  <c:v>44448</c:v>
                </c:pt>
                <c:pt idx="2">
                  <c:v>44449</c:v>
                </c:pt>
                <c:pt idx="3">
                  <c:v>44450</c:v>
                </c:pt>
                <c:pt idx="4">
                  <c:v>44451</c:v>
                </c:pt>
                <c:pt idx="5">
                  <c:v>44452</c:v>
                </c:pt>
                <c:pt idx="6">
                  <c:v>44453</c:v>
                </c:pt>
                <c:pt idx="7">
                  <c:v>44454</c:v>
                </c:pt>
                <c:pt idx="8">
                  <c:v>44455</c:v>
                </c:pt>
                <c:pt idx="9">
                  <c:v>44456</c:v>
                </c:pt>
                <c:pt idx="10">
                  <c:v>44457</c:v>
                </c:pt>
                <c:pt idx="11">
                  <c:v>44458</c:v>
                </c:pt>
                <c:pt idx="12">
                  <c:v>44459</c:v>
                </c:pt>
                <c:pt idx="13">
                  <c:v>44460</c:v>
                </c:pt>
                <c:pt idx="14">
                  <c:v>44461</c:v>
                </c:pt>
                <c:pt idx="15">
                  <c:v>44462</c:v>
                </c:pt>
                <c:pt idx="16">
                  <c:v>44463</c:v>
                </c:pt>
                <c:pt idx="17">
                  <c:v>44464</c:v>
                </c:pt>
                <c:pt idx="18">
                  <c:v>44465</c:v>
                </c:pt>
                <c:pt idx="19">
                  <c:v>44466</c:v>
                </c:pt>
                <c:pt idx="20">
                  <c:v>44467</c:v>
                </c:pt>
                <c:pt idx="21">
                  <c:v>44468</c:v>
                </c:pt>
                <c:pt idx="22">
                  <c:v>44469</c:v>
                </c:pt>
                <c:pt idx="23">
                  <c:v>44470</c:v>
                </c:pt>
                <c:pt idx="24">
                  <c:v>44471</c:v>
                </c:pt>
                <c:pt idx="25">
                  <c:v>44472</c:v>
                </c:pt>
                <c:pt idx="26">
                  <c:v>44473</c:v>
                </c:pt>
                <c:pt idx="27">
                  <c:v>44474</c:v>
                </c:pt>
                <c:pt idx="28">
                  <c:v>44475</c:v>
                </c:pt>
                <c:pt idx="29">
                  <c:v>44476</c:v>
                </c:pt>
                <c:pt idx="30">
                  <c:v>44477</c:v>
                </c:pt>
                <c:pt idx="31">
                  <c:v>44478</c:v>
                </c:pt>
                <c:pt idx="32">
                  <c:v>44479</c:v>
                </c:pt>
                <c:pt idx="33">
                  <c:v>44480</c:v>
                </c:pt>
                <c:pt idx="34">
                  <c:v>44481</c:v>
                </c:pt>
                <c:pt idx="35">
                  <c:v>44482</c:v>
                </c:pt>
                <c:pt idx="36">
                  <c:v>44483</c:v>
                </c:pt>
                <c:pt idx="37">
                  <c:v>44484</c:v>
                </c:pt>
                <c:pt idx="38">
                  <c:v>44485</c:v>
                </c:pt>
                <c:pt idx="39">
                  <c:v>44486</c:v>
                </c:pt>
                <c:pt idx="40">
                  <c:v>44487</c:v>
                </c:pt>
                <c:pt idx="41">
                  <c:v>44488</c:v>
                </c:pt>
                <c:pt idx="42">
                  <c:v>44489</c:v>
                </c:pt>
                <c:pt idx="43">
                  <c:v>44490</c:v>
                </c:pt>
                <c:pt idx="44">
                  <c:v>44491</c:v>
                </c:pt>
                <c:pt idx="45">
                  <c:v>44492</c:v>
                </c:pt>
                <c:pt idx="46">
                  <c:v>44493</c:v>
                </c:pt>
                <c:pt idx="47">
                  <c:v>44494</c:v>
                </c:pt>
                <c:pt idx="48">
                  <c:v>44495</c:v>
                </c:pt>
                <c:pt idx="49">
                  <c:v>44496</c:v>
                </c:pt>
                <c:pt idx="50">
                  <c:v>44497</c:v>
                </c:pt>
                <c:pt idx="51">
                  <c:v>44498</c:v>
                </c:pt>
                <c:pt idx="52">
                  <c:v>44499</c:v>
                </c:pt>
                <c:pt idx="53">
                  <c:v>44500</c:v>
                </c:pt>
                <c:pt idx="54">
                  <c:v>44501</c:v>
                </c:pt>
                <c:pt idx="55">
                  <c:v>44502</c:v>
                </c:pt>
                <c:pt idx="56">
                  <c:v>44503</c:v>
                </c:pt>
                <c:pt idx="57">
                  <c:v>44504</c:v>
                </c:pt>
                <c:pt idx="58">
                  <c:v>44505</c:v>
                </c:pt>
                <c:pt idx="59">
                  <c:v>44506</c:v>
                </c:pt>
                <c:pt idx="60">
                  <c:v>44507</c:v>
                </c:pt>
                <c:pt idx="61">
                  <c:v>44508</c:v>
                </c:pt>
                <c:pt idx="62">
                  <c:v>44509</c:v>
                </c:pt>
                <c:pt idx="63">
                  <c:v>44510</c:v>
                </c:pt>
                <c:pt idx="64">
                  <c:v>44511</c:v>
                </c:pt>
                <c:pt idx="65">
                  <c:v>44512</c:v>
                </c:pt>
                <c:pt idx="66">
                  <c:v>44513</c:v>
                </c:pt>
                <c:pt idx="67">
                  <c:v>44514</c:v>
                </c:pt>
                <c:pt idx="68">
                  <c:v>44515</c:v>
                </c:pt>
                <c:pt idx="69">
                  <c:v>44516</c:v>
                </c:pt>
                <c:pt idx="70">
                  <c:v>44517</c:v>
                </c:pt>
                <c:pt idx="71">
                  <c:v>44518</c:v>
                </c:pt>
                <c:pt idx="72">
                  <c:v>44519</c:v>
                </c:pt>
                <c:pt idx="73">
                  <c:v>44520</c:v>
                </c:pt>
                <c:pt idx="74">
                  <c:v>44521</c:v>
                </c:pt>
                <c:pt idx="75">
                  <c:v>44522</c:v>
                </c:pt>
                <c:pt idx="76">
                  <c:v>44523</c:v>
                </c:pt>
                <c:pt idx="77">
                  <c:v>44524</c:v>
                </c:pt>
                <c:pt idx="78">
                  <c:v>44525</c:v>
                </c:pt>
                <c:pt idx="79">
                  <c:v>44526</c:v>
                </c:pt>
                <c:pt idx="80">
                  <c:v>44527</c:v>
                </c:pt>
                <c:pt idx="81">
                  <c:v>44528</c:v>
                </c:pt>
                <c:pt idx="82">
                  <c:v>44529</c:v>
                </c:pt>
                <c:pt idx="83">
                  <c:v>44530</c:v>
                </c:pt>
                <c:pt idx="84">
                  <c:v>44531</c:v>
                </c:pt>
                <c:pt idx="85">
                  <c:v>44532</c:v>
                </c:pt>
                <c:pt idx="86">
                  <c:v>44533</c:v>
                </c:pt>
                <c:pt idx="87">
                  <c:v>44534</c:v>
                </c:pt>
                <c:pt idx="88">
                  <c:v>44535</c:v>
                </c:pt>
                <c:pt idx="89">
                  <c:v>44536</c:v>
                </c:pt>
                <c:pt idx="90">
                  <c:v>44537</c:v>
                </c:pt>
                <c:pt idx="91">
                  <c:v>44538</c:v>
                </c:pt>
                <c:pt idx="92">
                  <c:v>44539</c:v>
                </c:pt>
                <c:pt idx="93">
                  <c:v>44540</c:v>
                </c:pt>
                <c:pt idx="94">
                  <c:v>44541</c:v>
                </c:pt>
                <c:pt idx="95">
                  <c:v>44542</c:v>
                </c:pt>
                <c:pt idx="96">
                  <c:v>44543</c:v>
                </c:pt>
                <c:pt idx="97">
                  <c:v>44544</c:v>
                </c:pt>
                <c:pt idx="98">
                  <c:v>44545</c:v>
                </c:pt>
                <c:pt idx="99">
                  <c:v>44546</c:v>
                </c:pt>
                <c:pt idx="100">
                  <c:v>44547</c:v>
                </c:pt>
                <c:pt idx="101">
                  <c:v>44548</c:v>
                </c:pt>
                <c:pt idx="102">
                  <c:v>44549</c:v>
                </c:pt>
                <c:pt idx="103">
                  <c:v>44550</c:v>
                </c:pt>
                <c:pt idx="104">
                  <c:v>44551</c:v>
                </c:pt>
                <c:pt idx="105">
                  <c:v>44552</c:v>
                </c:pt>
                <c:pt idx="106">
                  <c:v>44553</c:v>
                </c:pt>
                <c:pt idx="107">
                  <c:v>44554</c:v>
                </c:pt>
                <c:pt idx="108">
                  <c:v>44555</c:v>
                </c:pt>
                <c:pt idx="109">
                  <c:v>44556</c:v>
                </c:pt>
                <c:pt idx="110">
                  <c:v>44557</c:v>
                </c:pt>
                <c:pt idx="111">
                  <c:v>44558</c:v>
                </c:pt>
                <c:pt idx="112">
                  <c:v>44559</c:v>
                </c:pt>
                <c:pt idx="113">
                  <c:v>44560</c:v>
                </c:pt>
                <c:pt idx="114">
                  <c:v>44561</c:v>
                </c:pt>
                <c:pt idx="115">
                  <c:v>44562</c:v>
                </c:pt>
                <c:pt idx="116">
                  <c:v>44563</c:v>
                </c:pt>
                <c:pt idx="117">
                  <c:v>44564</c:v>
                </c:pt>
                <c:pt idx="118">
                  <c:v>44565</c:v>
                </c:pt>
                <c:pt idx="119">
                  <c:v>44566</c:v>
                </c:pt>
                <c:pt idx="120">
                  <c:v>44567</c:v>
                </c:pt>
                <c:pt idx="121">
                  <c:v>44568</c:v>
                </c:pt>
                <c:pt idx="122">
                  <c:v>44569</c:v>
                </c:pt>
                <c:pt idx="123">
                  <c:v>44570</c:v>
                </c:pt>
                <c:pt idx="124">
                  <c:v>44571</c:v>
                </c:pt>
                <c:pt idx="125">
                  <c:v>44572</c:v>
                </c:pt>
                <c:pt idx="126">
                  <c:v>44573</c:v>
                </c:pt>
                <c:pt idx="127">
                  <c:v>44574</c:v>
                </c:pt>
                <c:pt idx="128">
                  <c:v>44575</c:v>
                </c:pt>
                <c:pt idx="129">
                  <c:v>44576</c:v>
                </c:pt>
                <c:pt idx="130">
                  <c:v>44577</c:v>
                </c:pt>
                <c:pt idx="131">
                  <c:v>44578</c:v>
                </c:pt>
                <c:pt idx="132">
                  <c:v>44579</c:v>
                </c:pt>
                <c:pt idx="133">
                  <c:v>44580</c:v>
                </c:pt>
                <c:pt idx="134">
                  <c:v>44581</c:v>
                </c:pt>
                <c:pt idx="135">
                  <c:v>44582</c:v>
                </c:pt>
                <c:pt idx="136">
                  <c:v>44583</c:v>
                </c:pt>
                <c:pt idx="137">
                  <c:v>44584</c:v>
                </c:pt>
                <c:pt idx="138">
                  <c:v>44585</c:v>
                </c:pt>
                <c:pt idx="139">
                  <c:v>44586</c:v>
                </c:pt>
                <c:pt idx="140">
                  <c:v>44587</c:v>
                </c:pt>
                <c:pt idx="141">
                  <c:v>44588</c:v>
                </c:pt>
                <c:pt idx="142">
                  <c:v>44589</c:v>
                </c:pt>
                <c:pt idx="143">
                  <c:v>44590</c:v>
                </c:pt>
                <c:pt idx="144">
                  <c:v>44591</c:v>
                </c:pt>
                <c:pt idx="145">
                  <c:v>44592</c:v>
                </c:pt>
                <c:pt idx="146">
                  <c:v>44593</c:v>
                </c:pt>
                <c:pt idx="147">
                  <c:v>44594</c:v>
                </c:pt>
                <c:pt idx="148">
                  <c:v>44595</c:v>
                </c:pt>
                <c:pt idx="149">
                  <c:v>44596</c:v>
                </c:pt>
                <c:pt idx="150">
                  <c:v>44597</c:v>
                </c:pt>
                <c:pt idx="151">
                  <c:v>44598</c:v>
                </c:pt>
                <c:pt idx="152">
                  <c:v>44599</c:v>
                </c:pt>
                <c:pt idx="153">
                  <c:v>44600</c:v>
                </c:pt>
                <c:pt idx="154">
                  <c:v>44601</c:v>
                </c:pt>
                <c:pt idx="155">
                  <c:v>44602</c:v>
                </c:pt>
                <c:pt idx="156">
                  <c:v>44603</c:v>
                </c:pt>
                <c:pt idx="157">
                  <c:v>44604</c:v>
                </c:pt>
                <c:pt idx="158">
                  <c:v>44605</c:v>
                </c:pt>
                <c:pt idx="159">
                  <c:v>44606</c:v>
                </c:pt>
                <c:pt idx="160">
                  <c:v>44607</c:v>
                </c:pt>
                <c:pt idx="161">
                  <c:v>44608</c:v>
                </c:pt>
                <c:pt idx="162">
                  <c:v>44609</c:v>
                </c:pt>
                <c:pt idx="163">
                  <c:v>44610</c:v>
                </c:pt>
                <c:pt idx="164">
                  <c:v>44611</c:v>
                </c:pt>
                <c:pt idx="165">
                  <c:v>44612</c:v>
                </c:pt>
                <c:pt idx="166">
                  <c:v>44613</c:v>
                </c:pt>
                <c:pt idx="167">
                  <c:v>44614</c:v>
                </c:pt>
                <c:pt idx="168">
                  <c:v>44615</c:v>
                </c:pt>
                <c:pt idx="169">
                  <c:v>44616</c:v>
                </c:pt>
                <c:pt idx="170">
                  <c:v>44617</c:v>
                </c:pt>
                <c:pt idx="171">
                  <c:v>44618</c:v>
                </c:pt>
                <c:pt idx="172">
                  <c:v>44619</c:v>
                </c:pt>
                <c:pt idx="173">
                  <c:v>44620</c:v>
                </c:pt>
                <c:pt idx="174">
                  <c:v>44621</c:v>
                </c:pt>
                <c:pt idx="175">
                  <c:v>44622</c:v>
                </c:pt>
                <c:pt idx="176">
                  <c:v>44623</c:v>
                </c:pt>
                <c:pt idx="177">
                  <c:v>44624</c:v>
                </c:pt>
                <c:pt idx="178">
                  <c:v>44625</c:v>
                </c:pt>
                <c:pt idx="179">
                  <c:v>44626</c:v>
                </c:pt>
                <c:pt idx="180">
                  <c:v>44627</c:v>
                </c:pt>
                <c:pt idx="181">
                  <c:v>44628</c:v>
                </c:pt>
                <c:pt idx="182">
                  <c:v>44629</c:v>
                </c:pt>
                <c:pt idx="183">
                  <c:v>44630</c:v>
                </c:pt>
                <c:pt idx="184">
                  <c:v>44631</c:v>
                </c:pt>
                <c:pt idx="185">
                  <c:v>44632</c:v>
                </c:pt>
                <c:pt idx="186">
                  <c:v>44633</c:v>
                </c:pt>
                <c:pt idx="187">
                  <c:v>44634</c:v>
                </c:pt>
                <c:pt idx="188">
                  <c:v>44635</c:v>
                </c:pt>
                <c:pt idx="189">
                  <c:v>44636</c:v>
                </c:pt>
                <c:pt idx="190">
                  <c:v>44637</c:v>
                </c:pt>
                <c:pt idx="191">
                  <c:v>44638</c:v>
                </c:pt>
                <c:pt idx="192">
                  <c:v>44639</c:v>
                </c:pt>
                <c:pt idx="193">
                  <c:v>44640</c:v>
                </c:pt>
                <c:pt idx="194">
                  <c:v>44641</c:v>
                </c:pt>
                <c:pt idx="195">
                  <c:v>44642</c:v>
                </c:pt>
                <c:pt idx="196">
                  <c:v>44643</c:v>
                </c:pt>
                <c:pt idx="197">
                  <c:v>44644</c:v>
                </c:pt>
                <c:pt idx="198">
                  <c:v>44645</c:v>
                </c:pt>
                <c:pt idx="199">
                  <c:v>44646</c:v>
                </c:pt>
                <c:pt idx="200">
                  <c:v>44647</c:v>
                </c:pt>
                <c:pt idx="201">
                  <c:v>44648</c:v>
                </c:pt>
                <c:pt idx="202">
                  <c:v>44649</c:v>
                </c:pt>
                <c:pt idx="203">
                  <c:v>44650</c:v>
                </c:pt>
                <c:pt idx="204">
                  <c:v>44651</c:v>
                </c:pt>
                <c:pt idx="205">
                  <c:v>44652</c:v>
                </c:pt>
                <c:pt idx="206">
                  <c:v>44653</c:v>
                </c:pt>
                <c:pt idx="207">
                  <c:v>44654</c:v>
                </c:pt>
                <c:pt idx="208">
                  <c:v>44655</c:v>
                </c:pt>
                <c:pt idx="209">
                  <c:v>44656</c:v>
                </c:pt>
                <c:pt idx="210">
                  <c:v>44657</c:v>
                </c:pt>
                <c:pt idx="211">
                  <c:v>44658</c:v>
                </c:pt>
                <c:pt idx="212">
                  <c:v>44659</c:v>
                </c:pt>
                <c:pt idx="213">
                  <c:v>44660</c:v>
                </c:pt>
                <c:pt idx="214">
                  <c:v>44661</c:v>
                </c:pt>
                <c:pt idx="215">
                  <c:v>44662</c:v>
                </c:pt>
                <c:pt idx="216">
                  <c:v>44663</c:v>
                </c:pt>
                <c:pt idx="217">
                  <c:v>44664</c:v>
                </c:pt>
                <c:pt idx="218">
                  <c:v>44665</c:v>
                </c:pt>
                <c:pt idx="219">
                  <c:v>44666</c:v>
                </c:pt>
                <c:pt idx="220">
                  <c:v>44667</c:v>
                </c:pt>
                <c:pt idx="221">
                  <c:v>44668</c:v>
                </c:pt>
                <c:pt idx="222">
                  <c:v>44669</c:v>
                </c:pt>
                <c:pt idx="223">
                  <c:v>44670</c:v>
                </c:pt>
                <c:pt idx="224">
                  <c:v>44671</c:v>
                </c:pt>
                <c:pt idx="225">
                  <c:v>44672</c:v>
                </c:pt>
                <c:pt idx="226">
                  <c:v>44673</c:v>
                </c:pt>
                <c:pt idx="227">
                  <c:v>44674</c:v>
                </c:pt>
                <c:pt idx="228">
                  <c:v>44675</c:v>
                </c:pt>
                <c:pt idx="229">
                  <c:v>44676</c:v>
                </c:pt>
                <c:pt idx="230">
                  <c:v>44677</c:v>
                </c:pt>
                <c:pt idx="231">
                  <c:v>44678</c:v>
                </c:pt>
                <c:pt idx="232">
                  <c:v>44679</c:v>
                </c:pt>
                <c:pt idx="233">
                  <c:v>44680</c:v>
                </c:pt>
                <c:pt idx="234">
                  <c:v>44681</c:v>
                </c:pt>
              </c:numCache>
            </c:numRef>
          </c:cat>
          <c:val>
            <c:numRef>
              <c:f>new_dataset_zkh!$BX$8:$BX$242</c:f>
              <c:numCache>
                <c:formatCode>0.00</c:formatCode>
                <c:ptCount val="23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147.27536640374399</c:v>
                </c:pt>
                <c:pt idx="133">
                  <c:v>#N/A</c:v>
                </c:pt>
                <c:pt idx="134">
                  <c:v>#N/A</c:v>
                </c:pt>
                <c:pt idx="135">
                  <c:v>162.002951584595</c:v>
                </c:pt>
                <c:pt idx="136">
                  <c:v>#N/A</c:v>
                </c:pt>
                <c:pt idx="137">
                  <c:v>187.03972504084999</c:v>
                </c:pt>
                <c:pt idx="138">
                  <c:v>#N/A</c:v>
                </c:pt>
                <c:pt idx="139">
                  <c:v>#N/A</c:v>
                </c:pt>
                <c:pt idx="140">
                  <c:v>219.44033153792799</c:v>
                </c:pt>
                <c:pt idx="141">
                  <c:v>#N/A</c:v>
                </c:pt>
                <c:pt idx="142">
                  <c:v>254.78645507117699</c:v>
                </c:pt>
                <c:pt idx="143">
                  <c:v>#N/A</c:v>
                </c:pt>
                <c:pt idx="144">
                  <c:v>298.96904881214101</c:v>
                </c:pt>
                <c:pt idx="145">
                  <c:v>337.26068938155998</c:v>
                </c:pt>
                <c:pt idx="146">
                  <c:v>387.33431719486498</c:v>
                </c:pt>
                <c:pt idx="147">
                  <c:v>#N/A</c:v>
                </c:pt>
                <c:pt idx="148">
                  <c:v>434.462427972</c:v>
                </c:pt>
                <c:pt idx="149">
                  <c:v>480.11782068144601</c:v>
                </c:pt>
                <c:pt idx="150">
                  <c:v>524.300414422411</c:v>
                </c:pt>
                <c:pt idx="151">
                  <c:v>577.31955927188596</c:v>
                </c:pt>
                <c:pt idx="152">
                  <c:v>618.55667642707795</c:v>
                </c:pt>
                <c:pt idx="153">
                  <c:v>#N/A</c:v>
                </c:pt>
                <c:pt idx="154">
                  <c:v>673.04857979463804</c:v>
                </c:pt>
                <c:pt idx="155">
                  <c:v>746.686303446907</c:v>
                </c:pt>
                <c:pt idx="156">
                  <c:v>808.54195895449595</c:v>
                </c:pt>
                <c:pt idx="157">
                  <c:v>871.87037298017003</c:v>
                </c:pt>
                <c:pt idx="158">
                  <c:v>916.05300717153102</c:v>
                </c:pt>
                <c:pt idx="159">
                  <c:v>#N/A</c:v>
                </c:pt>
                <c:pt idx="160">
                  <c:v>963.18113817386495</c:v>
                </c:pt>
                <c:pt idx="161">
                  <c:v>1007.36377236522</c:v>
                </c:pt>
                <c:pt idx="162">
                  <c:v>#N/A</c:v>
                </c:pt>
                <c:pt idx="163">
                  <c:v>1047.1281310023301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1048.60087940781</c:v>
                </c:pt>
                <c:pt idx="168">
                  <c:v>#N/A</c:v>
                </c:pt>
                <c:pt idx="169">
                  <c:v>1008.83653088331</c:v>
                </c:pt>
                <c:pt idx="170">
                  <c:v>#N/A</c:v>
                </c:pt>
                <c:pt idx="171">
                  <c:v>967.59941372812</c:v>
                </c:pt>
                <c:pt idx="172">
                  <c:v>930.78055190198495</c:v>
                </c:pt>
                <c:pt idx="173">
                  <c:v>898.37996563010597</c:v>
                </c:pt>
                <c:pt idx="174">
                  <c:v>#N/A</c:v>
                </c:pt>
                <c:pt idx="175">
                  <c:v>855.670110182028</c:v>
                </c:pt>
                <c:pt idx="176">
                  <c:v>810.01471747258097</c:v>
                </c:pt>
                <c:pt idx="177">
                  <c:v>#N/A</c:v>
                </c:pt>
                <c:pt idx="178">
                  <c:v>764.35932476313405</c:v>
                </c:pt>
                <c:pt idx="179">
                  <c:v>730.48600019836795</c:v>
                </c:pt>
                <c:pt idx="180">
                  <c:v>692.19440007934702</c:v>
                </c:pt>
                <c:pt idx="181">
                  <c:v>#N/A</c:v>
                </c:pt>
                <c:pt idx="182">
                  <c:v>643.59349033372996</c:v>
                </c:pt>
                <c:pt idx="183">
                  <c:v>#N/A</c:v>
                </c:pt>
                <c:pt idx="184">
                  <c:v>603.82913169662402</c:v>
                </c:pt>
                <c:pt idx="185">
                  <c:v>562.59201454143204</c:v>
                </c:pt>
                <c:pt idx="186">
                  <c:v>#N/A</c:v>
                </c:pt>
                <c:pt idx="187">
                  <c:v>#N/A</c:v>
                </c:pt>
                <c:pt idx="188">
                  <c:v>524.300414422411</c:v>
                </c:pt>
                <c:pt idx="189">
                  <c:v>487.48157282147503</c:v>
                </c:pt>
                <c:pt idx="190">
                  <c:v>#N/A</c:v>
                </c:pt>
                <c:pt idx="191">
                  <c:v>#N/A</c:v>
                </c:pt>
                <c:pt idx="192">
                  <c:v>444.77169714819797</c:v>
                </c:pt>
                <c:pt idx="193">
                  <c:v>#N/A</c:v>
                </c:pt>
                <c:pt idx="194">
                  <c:v>#N/A</c:v>
                </c:pt>
                <c:pt idx="195">
                  <c:v>403.53462044340398</c:v>
                </c:pt>
                <c:pt idx="196">
                  <c:v>#N/A</c:v>
                </c:pt>
                <c:pt idx="197">
                  <c:v>369.66121497784297</c:v>
                </c:pt>
                <c:pt idx="198">
                  <c:v>#N/A</c:v>
                </c:pt>
                <c:pt idx="199">
                  <c:v>340.206125516935</c:v>
                </c:pt>
                <c:pt idx="200">
                  <c:v>#N/A</c:v>
                </c:pt>
                <c:pt idx="201">
                  <c:v>#N/A</c:v>
                </c:pt>
                <c:pt idx="202">
                  <c:v>301.91456584831201</c:v>
                </c:pt>
                <c:pt idx="203">
                  <c:v>#N/A</c:v>
                </c:pt>
                <c:pt idx="204">
                  <c:v>278.35051045974399</c:v>
                </c:pt>
                <c:pt idx="205">
                  <c:v>#N/A</c:v>
                </c:pt>
                <c:pt idx="206">
                  <c:v>#N/A</c:v>
                </c:pt>
                <c:pt idx="207">
                  <c:v>250.36813906652401</c:v>
                </c:pt>
                <c:pt idx="208">
                  <c:v>#N/A</c:v>
                </c:pt>
                <c:pt idx="209">
                  <c:v>#N/A</c:v>
                </c:pt>
                <c:pt idx="210">
                  <c:v>222.38584857409899</c:v>
                </c:pt>
                <c:pt idx="211">
                  <c:v>#N/A</c:v>
                </c:pt>
                <c:pt idx="212">
                  <c:v>#N/A</c:v>
                </c:pt>
                <c:pt idx="213">
                  <c:v>198.82179318553199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173.78493882848201</c:v>
                </c:pt>
                <c:pt idx="218">
                  <c:v>#N/A</c:v>
                </c:pt>
                <c:pt idx="219">
                  <c:v>#N/A</c:v>
                </c:pt>
                <c:pt idx="220">
                  <c:v>153.16640047608499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129.60234508751699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114.874759906666</c:v>
                </c:pt>
                <c:pt idx="230">
                  <c:v>#N/A</c:v>
                </c:pt>
                <c:pt idx="231">
                  <c:v>#N/A</c:v>
                </c:pt>
                <c:pt idx="232">
                  <c:v>104.565490730467</c:v>
                </c:pt>
                <c:pt idx="233">
                  <c:v>#N/A</c:v>
                </c:pt>
                <c:pt idx="234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7A5-4922-9755-3AC4EAB44E2F}"/>
            </c:ext>
          </c:extLst>
        </c:ser>
        <c:ser>
          <c:idx val="12"/>
          <c:order val="12"/>
          <c:tx>
            <c:strRef>
              <c:f>new_dataset_zkh!$BY$7</c:f>
              <c:strCache>
                <c:ptCount val="1"/>
                <c:pt idx="0">
                  <c:v>LCPS_7_dgn_gem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new_dataset_zkh!$BL$8:$BL$242</c:f>
              <c:numCache>
                <c:formatCode>m/d/yyyy</c:formatCode>
                <c:ptCount val="235"/>
                <c:pt idx="0">
                  <c:v>44447</c:v>
                </c:pt>
                <c:pt idx="1">
                  <c:v>44448</c:v>
                </c:pt>
                <c:pt idx="2">
                  <c:v>44449</c:v>
                </c:pt>
                <c:pt idx="3">
                  <c:v>44450</c:v>
                </c:pt>
                <c:pt idx="4">
                  <c:v>44451</c:v>
                </c:pt>
                <c:pt idx="5">
                  <c:v>44452</c:v>
                </c:pt>
                <c:pt idx="6">
                  <c:v>44453</c:v>
                </c:pt>
                <c:pt idx="7">
                  <c:v>44454</c:v>
                </c:pt>
                <c:pt idx="8">
                  <c:v>44455</c:v>
                </c:pt>
                <c:pt idx="9">
                  <c:v>44456</c:v>
                </c:pt>
                <c:pt idx="10">
                  <c:v>44457</c:v>
                </c:pt>
                <c:pt idx="11">
                  <c:v>44458</c:v>
                </c:pt>
                <c:pt idx="12">
                  <c:v>44459</c:v>
                </c:pt>
                <c:pt idx="13">
                  <c:v>44460</c:v>
                </c:pt>
                <c:pt idx="14">
                  <c:v>44461</c:v>
                </c:pt>
                <c:pt idx="15">
                  <c:v>44462</c:v>
                </c:pt>
                <c:pt idx="16">
                  <c:v>44463</c:v>
                </c:pt>
                <c:pt idx="17">
                  <c:v>44464</c:v>
                </c:pt>
                <c:pt idx="18">
                  <c:v>44465</c:v>
                </c:pt>
                <c:pt idx="19">
                  <c:v>44466</c:v>
                </c:pt>
                <c:pt idx="20">
                  <c:v>44467</c:v>
                </c:pt>
                <c:pt idx="21">
                  <c:v>44468</c:v>
                </c:pt>
                <c:pt idx="22">
                  <c:v>44469</c:v>
                </c:pt>
                <c:pt idx="23">
                  <c:v>44470</c:v>
                </c:pt>
                <c:pt idx="24">
                  <c:v>44471</c:v>
                </c:pt>
                <c:pt idx="25">
                  <c:v>44472</c:v>
                </c:pt>
                <c:pt idx="26">
                  <c:v>44473</c:v>
                </c:pt>
                <c:pt idx="27">
                  <c:v>44474</c:v>
                </c:pt>
                <c:pt idx="28">
                  <c:v>44475</c:v>
                </c:pt>
                <c:pt idx="29">
                  <c:v>44476</c:v>
                </c:pt>
                <c:pt idx="30">
                  <c:v>44477</c:v>
                </c:pt>
                <c:pt idx="31">
                  <c:v>44478</c:v>
                </c:pt>
                <c:pt idx="32">
                  <c:v>44479</c:v>
                </c:pt>
                <c:pt idx="33">
                  <c:v>44480</c:v>
                </c:pt>
                <c:pt idx="34">
                  <c:v>44481</c:v>
                </c:pt>
                <c:pt idx="35">
                  <c:v>44482</c:v>
                </c:pt>
                <c:pt idx="36">
                  <c:v>44483</c:v>
                </c:pt>
                <c:pt idx="37">
                  <c:v>44484</c:v>
                </c:pt>
                <c:pt idx="38">
                  <c:v>44485</c:v>
                </c:pt>
                <c:pt idx="39">
                  <c:v>44486</c:v>
                </c:pt>
                <c:pt idx="40">
                  <c:v>44487</c:v>
                </c:pt>
                <c:pt idx="41">
                  <c:v>44488</c:v>
                </c:pt>
                <c:pt idx="42">
                  <c:v>44489</c:v>
                </c:pt>
                <c:pt idx="43">
                  <c:v>44490</c:v>
                </c:pt>
                <c:pt idx="44">
                  <c:v>44491</c:v>
                </c:pt>
                <c:pt idx="45">
                  <c:v>44492</c:v>
                </c:pt>
                <c:pt idx="46">
                  <c:v>44493</c:v>
                </c:pt>
                <c:pt idx="47">
                  <c:v>44494</c:v>
                </c:pt>
                <c:pt idx="48">
                  <c:v>44495</c:v>
                </c:pt>
                <c:pt idx="49">
                  <c:v>44496</c:v>
                </c:pt>
                <c:pt idx="50">
                  <c:v>44497</c:v>
                </c:pt>
                <c:pt idx="51">
                  <c:v>44498</c:v>
                </c:pt>
                <c:pt idx="52">
                  <c:v>44499</c:v>
                </c:pt>
                <c:pt idx="53">
                  <c:v>44500</c:v>
                </c:pt>
                <c:pt idx="54">
                  <c:v>44501</c:v>
                </c:pt>
                <c:pt idx="55">
                  <c:v>44502</c:v>
                </c:pt>
                <c:pt idx="56">
                  <c:v>44503</c:v>
                </c:pt>
                <c:pt idx="57">
                  <c:v>44504</c:v>
                </c:pt>
                <c:pt idx="58">
                  <c:v>44505</c:v>
                </c:pt>
                <c:pt idx="59">
                  <c:v>44506</c:v>
                </c:pt>
                <c:pt idx="60">
                  <c:v>44507</c:v>
                </c:pt>
                <c:pt idx="61">
                  <c:v>44508</c:v>
                </c:pt>
                <c:pt idx="62">
                  <c:v>44509</c:v>
                </c:pt>
                <c:pt idx="63">
                  <c:v>44510</c:v>
                </c:pt>
                <c:pt idx="64">
                  <c:v>44511</c:v>
                </c:pt>
                <c:pt idx="65">
                  <c:v>44512</c:v>
                </c:pt>
                <c:pt idx="66">
                  <c:v>44513</c:v>
                </c:pt>
                <c:pt idx="67">
                  <c:v>44514</c:v>
                </c:pt>
                <c:pt idx="68">
                  <c:v>44515</c:v>
                </c:pt>
                <c:pt idx="69">
                  <c:v>44516</c:v>
                </c:pt>
                <c:pt idx="70">
                  <c:v>44517</c:v>
                </c:pt>
                <c:pt idx="71">
                  <c:v>44518</c:v>
                </c:pt>
                <c:pt idx="72">
                  <c:v>44519</c:v>
                </c:pt>
                <c:pt idx="73">
                  <c:v>44520</c:v>
                </c:pt>
                <c:pt idx="74">
                  <c:v>44521</c:v>
                </c:pt>
                <c:pt idx="75">
                  <c:v>44522</c:v>
                </c:pt>
                <c:pt idx="76">
                  <c:v>44523</c:v>
                </c:pt>
                <c:pt idx="77">
                  <c:v>44524</c:v>
                </c:pt>
                <c:pt idx="78">
                  <c:v>44525</c:v>
                </c:pt>
                <c:pt idx="79">
                  <c:v>44526</c:v>
                </c:pt>
                <c:pt idx="80">
                  <c:v>44527</c:v>
                </c:pt>
                <c:pt idx="81">
                  <c:v>44528</c:v>
                </c:pt>
                <c:pt idx="82">
                  <c:v>44529</c:v>
                </c:pt>
                <c:pt idx="83">
                  <c:v>44530</c:v>
                </c:pt>
                <c:pt idx="84">
                  <c:v>44531</c:v>
                </c:pt>
                <c:pt idx="85">
                  <c:v>44532</c:v>
                </c:pt>
                <c:pt idx="86">
                  <c:v>44533</c:v>
                </c:pt>
                <c:pt idx="87">
                  <c:v>44534</c:v>
                </c:pt>
                <c:pt idx="88">
                  <c:v>44535</c:v>
                </c:pt>
                <c:pt idx="89">
                  <c:v>44536</c:v>
                </c:pt>
                <c:pt idx="90">
                  <c:v>44537</c:v>
                </c:pt>
                <c:pt idx="91">
                  <c:v>44538</c:v>
                </c:pt>
                <c:pt idx="92">
                  <c:v>44539</c:v>
                </c:pt>
                <c:pt idx="93">
                  <c:v>44540</c:v>
                </c:pt>
                <c:pt idx="94">
                  <c:v>44541</c:v>
                </c:pt>
                <c:pt idx="95">
                  <c:v>44542</c:v>
                </c:pt>
                <c:pt idx="96">
                  <c:v>44543</c:v>
                </c:pt>
                <c:pt idx="97">
                  <c:v>44544</c:v>
                </c:pt>
                <c:pt idx="98">
                  <c:v>44545</c:v>
                </c:pt>
                <c:pt idx="99">
                  <c:v>44546</c:v>
                </c:pt>
                <c:pt idx="100">
                  <c:v>44547</c:v>
                </c:pt>
                <c:pt idx="101">
                  <c:v>44548</c:v>
                </c:pt>
                <c:pt idx="102">
                  <c:v>44549</c:v>
                </c:pt>
                <c:pt idx="103">
                  <c:v>44550</c:v>
                </c:pt>
                <c:pt idx="104">
                  <c:v>44551</c:v>
                </c:pt>
                <c:pt idx="105">
                  <c:v>44552</c:v>
                </c:pt>
                <c:pt idx="106">
                  <c:v>44553</c:v>
                </c:pt>
                <c:pt idx="107">
                  <c:v>44554</c:v>
                </c:pt>
                <c:pt idx="108">
                  <c:v>44555</c:v>
                </c:pt>
                <c:pt idx="109">
                  <c:v>44556</c:v>
                </c:pt>
                <c:pt idx="110">
                  <c:v>44557</c:v>
                </c:pt>
                <c:pt idx="111">
                  <c:v>44558</c:v>
                </c:pt>
                <c:pt idx="112">
                  <c:v>44559</c:v>
                </c:pt>
                <c:pt idx="113">
                  <c:v>44560</c:v>
                </c:pt>
                <c:pt idx="114">
                  <c:v>44561</c:v>
                </c:pt>
                <c:pt idx="115">
                  <c:v>44562</c:v>
                </c:pt>
                <c:pt idx="116">
                  <c:v>44563</c:v>
                </c:pt>
                <c:pt idx="117">
                  <c:v>44564</c:v>
                </c:pt>
                <c:pt idx="118">
                  <c:v>44565</c:v>
                </c:pt>
                <c:pt idx="119">
                  <c:v>44566</c:v>
                </c:pt>
                <c:pt idx="120">
                  <c:v>44567</c:v>
                </c:pt>
                <c:pt idx="121">
                  <c:v>44568</c:v>
                </c:pt>
                <c:pt idx="122">
                  <c:v>44569</c:v>
                </c:pt>
                <c:pt idx="123">
                  <c:v>44570</c:v>
                </c:pt>
                <c:pt idx="124">
                  <c:v>44571</c:v>
                </c:pt>
                <c:pt idx="125">
                  <c:v>44572</c:v>
                </c:pt>
                <c:pt idx="126">
                  <c:v>44573</c:v>
                </c:pt>
                <c:pt idx="127">
                  <c:v>44574</c:v>
                </c:pt>
                <c:pt idx="128">
                  <c:v>44575</c:v>
                </c:pt>
                <c:pt idx="129">
                  <c:v>44576</c:v>
                </c:pt>
                <c:pt idx="130">
                  <c:v>44577</c:v>
                </c:pt>
                <c:pt idx="131">
                  <c:v>44578</c:v>
                </c:pt>
                <c:pt idx="132">
                  <c:v>44579</c:v>
                </c:pt>
                <c:pt idx="133">
                  <c:v>44580</c:v>
                </c:pt>
                <c:pt idx="134">
                  <c:v>44581</c:v>
                </c:pt>
                <c:pt idx="135">
                  <c:v>44582</c:v>
                </c:pt>
                <c:pt idx="136">
                  <c:v>44583</c:v>
                </c:pt>
                <c:pt idx="137">
                  <c:v>44584</c:v>
                </c:pt>
                <c:pt idx="138">
                  <c:v>44585</c:v>
                </c:pt>
                <c:pt idx="139">
                  <c:v>44586</c:v>
                </c:pt>
                <c:pt idx="140">
                  <c:v>44587</c:v>
                </c:pt>
                <c:pt idx="141">
                  <c:v>44588</c:v>
                </c:pt>
                <c:pt idx="142">
                  <c:v>44589</c:v>
                </c:pt>
                <c:pt idx="143">
                  <c:v>44590</c:v>
                </c:pt>
                <c:pt idx="144">
                  <c:v>44591</c:v>
                </c:pt>
                <c:pt idx="145">
                  <c:v>44592</c:v>
                </c:pt>
                <c:pt idx="146">
                  <c:v>44593</c:v>
                </c:pt>
                <c:pt idx="147">
                  <c:v>44594</c:v>
                </c:pt>
                <c:pt idx="148">
                  <c:v>44595</c:v>
                </c:pt>
                <c:pt idx="149">
                  <c:v>44596</c:v>
                </c:pt>
                <c:pt idx="150">
                  <c:v>44597</c:v>
                </c:pt>
                <c:pt idx="151">
                  <c:v>44598</c:v>
                </c:pt>
                <c:pt idx="152">
                  <c:v>44599</c:v>
                </c:pt>
                <c:pt idx="153">
                  <c:v>44600</c:v>
                </c:pt>
                <c:pt idx="154">
                  <c:v>44601</c:v>
                </c:pt>
                <c:pt idx="155">
                  <c:v>44602</c:v>
                </c:pt>
                <c:pt idx="156">
                  <c:v>44603</c:v>
                </c:pt>
                <c:pt idx="157">
                  <c:v>44604</c:v>
                </c:pt>
                <c:pt idx="158">
                  <c:v>44605</c:v>
                </c:pt>
                <c:pt idx="159">
                  <c:v>44606</c:v>
                </c:pt>
                <c:pt idx="160">
                  <c:v>44607</c:v>
                </c:pt>
                <c:pt idx="161">
                  <c:v>44608</c:v>
                </c:pt>
                <c:pt idx="162">
                  <c:v>44609</c:v>
                </c:pt>
                <c:pt idx="163">
                  <c:v>44610</c:v>
                </c:pt>
                <c:pt idx="164">
                  <c:v>44611</c:v>
                </c:pt>
                <c:pt idx="165">
                  <c:v>44612</c:v>
                </c:pt>
                <c:pt idx="166">
                  <c:v>44613</c:v>
                </c:pt>
                <c:pt idx="167">
                  <c:v>44614</c:v>
                </c:pt>
                <c:pt idx="168">
                  <c:v>44615</c:v>
                </c:pt>
                <c:pt idx="169">
                  <c:v>44616</c:v>
                </c:pt>
                <c:pt idx="170">
                  <c:v>44617</c:v>
                </c:pt>
                <c:pt idx="171">
                  <c:v>44618</c:v>
                </c:pt>
                <c:pt idx="172">
                  <c:v>44619</c:v>
                </c:pt>
                <c:pt idx="173">
                  <c:v>44620</c:v>
                </c:pt>
                <c:pt idx="174">
                  <c:v>44621</c:v>
                </c:pt>
                <c:pt idx="175">
                  <c:v>44622</c:v>
                </c:pt>
                <c:pt idx="176">
                  <c:v>44623</c:v>
                </c:pt>
                <c:pt idx="177">
                  <c:v>44624</c:v>
                </c:pt>
                <c:pt idx="178">
                  <c:v>44625</c:v>
                </c:pt>
                <c:pt idx="179">
                  <c:v>44626</c:v>
                </c:pt>
                <c:pt idx="180">
                  <c:v>44627</c:v>
                </c:pt>
                <c:pt idx="181">
                  <c:v>44628</c:v>
                </c:pt>
                <c:pt idx="182">
                  <c:v>44629</c:v>
                </c:pt>
                <c:pt idx="183">
                  <c:v>44630</c:v>
                </c:pt>
                <c:pt idx="184">
                  <c:v>44631</c:v>
                </c:pt>
                <c:pt idx="185">
                  <c:v>44632</c:v>
                </c:pt>
                <c:pt idx="186">
                  <c:v>44633</c:v>
                </c:pt>
                <c:pt idx="187">
                  <c:v>44634</c:v>
                </c:pt>
                <c:pt idx="188">
                  <c:v>44635</c:v>
                </c:pt>
                <c:pt idx="189">
                  <c:v>44636</c:v>
                </c:pt>
                <c:pt idx="190">
                  <c:v>44637</c:v>
                </c:pt>
                <c:pt idx="191">
                  <c:v>44638</c:v>
                </c:pt>
                <c:pt idx="192">
                  <c:v>44639</c:v>
                </c:pt>
                <c:pt idx="193">
                  <c:v>44640</c:v>
                </c:pt>
                <c:pt idx="194">
                  <c:v>44641</c:v>
                </c:pt>
                <c:pt idx="195">
                  <c:v>44642</c:v>
                </c:pt>
                <c:pt idx="196">
                  <c:v>44643</c:v>
                </c:pt>
                <c:pt idx="197">
                  <c:v>44644</c:v>
                </c:pt>
                <c:pt idx="198">
                  <c:v>44645</c:v>
                </c:pt>
                <c:pt idx="199">
                  <c:v>44646</c:v>
                </c:pt>
                <c:pt idx="200">
                  <c:v>44647</c:v>
                </c:pt>
                <c:pt idx="201">
                  <c:v>44648</c:v>
                </c:pt>
                <c:pt idx="202">
                  <c:v>44649</c:v>
                </c:pt>
                <c:pt idx="203">
                  <c:v>44650</c:v>
                </c:pt>
                <c:pt idx="204">
                  <c:v>44651</c:v>
                </c:pt>
                <c:pt idx="205">
                  <c:v>44652</c:v>
                </c:pt>
                <c:pt idx="206">
                  <c:v>44653</c:v>
                </c:pt>
                <c:pt idx="207">
                  <c:v>44654</c:v>
                </c:pt>
                <c:pt idx="208">
                  <c:v>44655</c:v>
                </c:pt>
                <c:pt idx="209">
                  <c:v>44656</c:v>
                </c:pt>
                <c:pt idx="210">
                  <c:v>44657</c:v>
                </c:pt>
                <c:pt idx="211">
                  <c:v>44658</c:v>
                </c:pt>
                <c:pt idx="212">
                  <c:v>44659</c:v>
                </c:pt>
                <c:pt idx="213">
                  <c:v>44660</c:v>
                </c:pt>
                <c:pt idx="214">
                  <c:v>44661</c:v>
                </c:pt>
                <c:pt idx="215">
                  <c:v>44662</c:v>
                </c:pt>
                <c:pt idx="216">
                  <c:v>44663</c:v>
                </c:pt>
                <c:pt idx="217">
                  <c:v>44664</c:v>
                </c:pt>
                <c:pt idx="218">
                  <c:v>44665</c:v>
                </c:pt>
                <c:pt idx="219">
                  <c:v>44666</c:v>
                </c:pt>
                <c:pt idx="220">
                  <c:v>44667</c:v>
                </c:pt>
                <c:pt idx="221">
                  <c:v>44668</c:v>
                </c:pt>
                <c:pt idx="222">
                  <c:v>44669</c:v>
                </c:pt>
                <c:pt idx="223">
                  <c:v>44670</c:v>
                </c:pt>
                <c:pt idx="224">
                  <c:v>44671</c:v>
                </c:pt>
                <c:pt idx="225">
                  <c:v>44672</c:v>
                </c:pt>
                <c:pt idx="226">
                  <c:v>44673</c:v>
                </c:pt>
                <c:pt idx="227">
                  <c:v>44674</c:v>
                </c:pt>
                <c:pt idx="228">
                  <c:v>44675</c:v>
                </c:pt>
                <c:pt idx="229">
                  <c:v>44676</c:v>
                </c:pt>
                <c:pt idx="230">
                  <c:v>44677</c:v>
                </c:pt>
                <c:pt idx="231">
                  <c:v>44678</c:v>
                </c:pt>
                <c:pt idx="232">
                  <c:v>44679</c:v>
                </c:pt>
                <c:pt idx="233">
                  <c:v>44680</c:v>
                </c:pt>
                <c:pt idx="234">
                  <c:v>44681</c:v>
                </c:pt>
              </c:numCache>
            </c:numRef>
          </c:cat>
          <c:val>
            <c:numRef>
              <c:f>new_dataset_zkh!$BY$8:$BY$242</c:f>
              <c:numCache>
                <c:formatCode>0.00</c:formatCode>
                <c:ptCount val="235"/>
                <c:pt idx="0">
                  <c:v>59.857142857142854</c:v>
                </c:pt>
                <c:pt idx="1">
                  <c:v>59.714285714285715</c:v>
                </c:pt>
                <c:pt idx="2">
                  <c:v>59.857142857142854</c:v>
                </c:pt>
                <c:pt idx="3">
                  <c:v>57.428571428571431</c:v>
                </c:pt>
                <c:pt idx="4">
                  <c:v>55.285714285714285</c:v>
                </c:pt>
                <c:pt idx="5">
                  <c:v>55.714285714285715</c:v>
                </c:pt>
                <c:pt idx="6">
                  <c:v>55.571428571428569</c:v>
                </c:pt>
                <c:pt idx="7">
                  <c:v>53.571428571428569</c:v>
                </c:pt>
                <c:pt idx="8">
                  <c:v>50.857142857142854</c:v>
                </c:pt>
                <c:pt idx="9">
                  <c:v>49.571428571428569</c:v>
                </c:pt>
                <c:pt idx="10">
                  <c:v>48.428571428571431</c:v>
                </c:pt>
                <c:pt idx="11">
                  <c:v>45.571428571428569</c:v>
                </c:pt>
                <c:pt idx="12">
                  <c:v>44</c:v>
                </c:pt>
                <c:pt idx="13">
                  <c:v>43.142857142857146</c:v>
                </c:pt>
                <c:pt idx="14">
                  <c:v>40</c:v>
                </c:pt>
                <c:pt idx="15">
                  <c:v>38.571428571428569</c:v>
                </c:pt>
                <c:pt idx="16">
                  <c:v>37.142857142857146</c:v>
                </c:pt>
                <c:pt idx="17">
                  <c:v>34.571428571428569</c:v>
                </c:pt>
                <c:pt idx="18">
                  <c:v>34.142857142857146</c:v>
                </c:pt>
                <c:pt idx="19">
                  <c:v>33</c:v>
                </c:pt>
                <c:pt idx="20">
                  <c:v>32.142857142857146</c:v>
                </c:pt>
                <c:pt idx="21">
                  <c:v>34.285714285714285</c:v>
                </c:pt>
                <c:pt idx="22">
                  <c:v>33.714285714285715</c:v>
                </c:pt>
                <c:pt idx="23">
                  <c:v>34.285714285714285</c:v>
                </c:pt>
                <c:pt idx="24">
                  <c:v>34.714285714285715</c:v>
                </c:pt>
                <c:pt idx="25">
                  <c:v>35.714285714285715</c:v>
                </c:pt>
                <c:pt idx="26">
                  <c:v>36.571428571428569</c:v>
                </c:pt>
                <c:pt idx="27">
                  <c:v>40.285714285714285</c:v>
                </c:pt>
                <c:pt idx="28">
                  <c:v>41</c:v>
                </c:pt>
                <c:pt idx="29">
                  <c:v>42</c:v>
                </c:pt>
                <c:pt idx="30">
                  <c:v>42.142857142857146</c:v>
                </c:pt>
                <c:pt idx="31">
                  <c:v>45.571428571428569</c:v>
                </c:pt>
                <c:pt idx="32">
                  <c:v>47.285714285714285</c:v>
                </c:pt>
                <c:pt idx="33">
                  <c:v>48.714285714285715</c:v>
                </c:pt>
                <c:pt idx="34">
                  <c:v>47.857142857142854</c:v>
                </c:pt>
                <c:pt idx="35">
                  <c:v>49.714285714285715</c:v>
                </c:pt>
                <c:pt idx="36">
                  <c:v>51.285714285714285</c:v>
                </c:pt>
                <c:pt idx="37">
                  <c:v>53.571428571428569</c:v>
                </c:pt>
                <c:pt idx="38">
                  <c:v>53.714285714285715</c:v>
                </c:pt>
                <c:pt idx="39">
                  <c:v>54.714285714285715</c:v>
                </c:pt>
                <c:pt idx="40">
                  <c:v>56.571428571428569</c:v>
                </c:pt>
                <c:pt idx="41">
                  <c:v>59.285714285714285</c:v>
                </c:pt>
                <c:pt idx="42">
                  <c:v>63.285714285714285</c:v>
                </c:pt>
                <c:pt idx="43">
                  <c:v>68.285714285714292</c:v>
                </c:pt>
                <c:pt idx="44">
                  <c:v>76.285714285714292</c:v>
                </c:pt>
                <c:pt idx="45">
                  <c:v>82.142857142857139</c:v>
                </c:pt>
                <c:pt idx="46">
                  <c:v>86.857142857142861</c:v>
                </c:pt>
                <c:pt idx="47">
                  <c:v>90</c:v>
                </c:pt>
                <c:pt idx="48">
                  <c:v>96.285714285714292</c:v>
                </c:pt>
                <c:pt idx="49">
                  <c:v>100.42857142857143</c:v>
                </c:pt>
                <c:pt idx="50">
                  <c:v>109.85714285714286</c:v>
                </c:pt>
                <c:pt idx="51">
                  <c:v>114.28571428571429</c:v>
                </c:pt>
                <c:pt idx="52">
                  <c:v>119.71428571428571</c:v>
                </c:pt>
                <c:pt idx="53">
                  <c:v>126.71428571428571</c:v>
                </c:pt>
                <c:pt idx="54">
                  <c:v>133.85714285714286</c:v>
                </c:pt>
                <c:pt idx="55">
                  <c:v>146.28571428571428</c:v>
                </c:pt>
                <c:pt idx="56">
                  <c:v>153.14285714285714</c:v>
                </c:pt>
                <c:pt idx="57">
                  <c:v>152</c:v>
                </c:pt>
                <c:pt idx="58">
                  <c:v>154.71428571428572</c:v>
                </c:pt>
                <c:pt idx="59">
                  <c:v>162.57142857142858</c:v>
                </c:pt>
                <c:pt idx="60">
                  <c:v>166.14285714285714</c:v>
                </c:pt>
                <c:pt idx="61">
                  <c:v>170.42857142857142</c:v>
                </c:pt>
                <c:pt idx="62">
                  <c:v>172.85714285714286</c:v>
                </c:pt>
                <c:pt idx="63">
                  <c:v>175.14285714285714</c:v>
                </c:pt>
                <c:pt idx="64">
                  <c:v>182.42857142857142</c:v>
                </c:pt>
                <c:pt idx="65">
                  <c:v>190.57142857142858</c:v>
                </c:pt>
                <c:pt idx="66">
                  <c:v>195.42857142857142</c:v>
                </c:pt>
                <c:pt idx="67">
                  <c:v>198.85714285714286</c:v>
                </c:pt>
                <c:pt idx="68">
                  <c:v>208.14285714285714</c:v>
                </c:pt>
                <c:pt idx="69">
                  <c:v>214</c:v>
                </c:pt>
                <c:pt idx="70">
                  <c:v>226.57142857142858</c:v>
                </c:pt>
                <c:pt idx="71">
                  <c:v>232.28571428571428</c:v>
                </c:pt>
                <c:pt idx="72">
                  <c:v>238.42857142857142</c:v>
                </c:pt>
                <c:pt idx="73">
                  <c:v>251.28571428571428</c:v>
                </c:pt>
                <c:pt idx="74">
                  <c:v>260.71428571428572</c:v>
                </c:pt>
                <c:pt idx="75">
                  <c:v>265.85714285714283</c:v>
                </c:pt>
                <c:pt idx="76">
                  <c:v>277.57142857142856</c:v>
                </c:pt>
                <c:pt idx="77">
                  <c:v>278.57142857142856</c:v>
                </c:pt>
                <c:pt idx="78">
                  <c:v>288.14285714285717</c:v>
                </c:pt>
                <c:pt idx="79">
                  <c:v>298.14285714285717</c:v>
                </c:pt>
                <c:pt idx="80">
                  <c:v>303.28571428571428</c:v>
                </c:pt>
                <c:pt idx="81">
                  <c:v>300.14285714285717</c:v>
                </c:pt>
                <c:pt idx="82">
                  <c:v>299.42857142857144</c:v>
                </c:pt>
                <c:pt idx="83">
                  <c:v>298</c:v>
                </c:pt>
                <c:pt idx="84">
                  <c:v>305.14285714285717</c:v>
                </c:pt>
                <c:pt idx="85">
                  <c:v>312</c:v>
                </c:pt>
                <c:pt idx="86">
                  <c:v>300.71428571428572</c:v>
                </c:pt>
                <c:pt idx="87">
                  <c:v>290.28571428571428</c:v>
                </c:pt>
                <c:pt idx="88">
                  <c:v>289.57142857142856</c:v>
                </c:pt>
                <c:pt idx="89">
                  <c:v>284.14285714285717</c:v>
                </c:pt>
                <c:pt idx="90">
                  <c:v>281.57142857142856</c:v>
                </c:pt>
                <c:pt idx="91">
                  <c:v>280</c:v>
                </c:pt>
                <c:pt idx="92">
                  <c:v>272.14285714285717</c:v>
                </c:pt>
                <c:pt idx="93">
                  <c:v>274.14285714285717</c:v>
                </c:pt>
                <c:pt idx="94">
                  <c:v>277</c:v>
                </c:pt>
                <c:pt idx="95">
                  <c:v>276</c:v>
                </c:pt>
                <c:pt idx="96">
                  <c:v>272</c:v>
                </c:pt>
                <c:pt idx="97">
                  <c:v>262</c:v>
                </c:pt>
                <c:pt idx="98">
                  <c:v>249.28571428571428</c:v>
                </c:pt>
                <c:pt idx="99">
                  <c:v>236.14285714285714</c:v>
                </c:pt>
                <c:pt idx="100">
                  <c:v>223.71428571428572</c:v>
                </c:pt>
                <c:pt idx="101">
                  <c:v>209.85714285714286</c:v>
                </c:pt>
                <c:pt idx="102">
                  <c:v>199.57142857142858</c:v>
                </c:pt>
                <c:pt idx="103">
                  <c:v>194.71428571428572</c:v>
                </c:pt>
                <c:pt idx="104">
                  <c:v>188.71428571428572</c:v>
                </c:pt>
                <c:pt idx="105">
                  <c:v>182.57142857142858</c:v>
                </c:pt>
                <c:pt idx="106">
                  <c:v>176.42857142857142</c:v>
                </c:pt>
                <c:pt idx="107">
                  <c:v>170.57142857142858</c:v>
                </c:pt>
                <c:pt idx="108">
                  <c:v>164.42857142857142</c:v>
                </c:pt>
                <c:pt idx="109">
                  <c:v>160.85714285714286</c:v>
                </c:pt>
                <c:pt idx="110">
                  <c:v>157.57142857142858</c:v>
                </c:pt>
                <c:pt idx="111">
                  <c:v>157.28571428571428</c:v>
                </c:pt>
                <c:pt idx="112">
                  <c:v>157.71428571428572</c:v>
                </c:pt>
                <c:pt idx="113">
                  <c:v>154.14285714285714</c:v>
                </c:pt>
                <c:pt idx="114">
                  <c:v>152.71428571428572</c:v>
                </c:pt>
                <c:pt idx="115">
                  <c:v>148.71428571428572</c:v>
                </c:pt>
                <c:pt idx="116">
                  <c:v>147.42857142857142</c:v>
                </c:pt>
                <c:pt idx="117">
                  <c:v>144.42857142857142</c:v>
                </c:pt>
                <c:pt idx="118">
                  <c:v>136.42857142857142</c:v>
                </c:pt>
                <c:pt idx="119">
                  <c:v>131.42857142857142</c:v>
                </c:pt>
                <c:pt idx="120">
                  <c:v>127.42857142857143</c:v>
                </c:pt>
                <c:pt idx="121">
                  <c:v>124.57142857142857</c:v>
                </c:pt>
                <c:pt idx="122">
                  <c:v>126.85714285714286</c:v>
                </c:pt>
                <c:pt idx="123">
                  <c:v>126.14285714285714</c:v>
                </c:pt>
                <c:pt idx="124">
                  <c:v>127.57142857142857</c:v>
                </c:pt>
                <c:pt idx="125">
                  <c:v>126.85714285714286</c:v>
                </c:pt>
                <c:pt idx="126">
                  <c:v>119.28571428571429</c:v>
                </c:pt>
                <c:pt idx="127">
                  <c:v>118</c:v>
                </c:pt>
                <c:pt idx="128">
                  <c:v>117</c:v>
                </c:pt>
                <c:pt idx="129">
                  <c:v>113.85714285714286</c:v>
                </c:pt>
                <c:pt idx="130">
                  <c:v>111.42857142857143</c:v>
                </c:pt>
                <c:pt idx="131">
                  <c:v>106.71428571428571</c:v>
                </c:pt>
                <c:pt idx="132">
                  <c:v>100.14285714285714</c:v>
                </c:pt>
                <c:pt idx="133">
                  <c:v>102.14285714285714</c:v>
                </c:pt>
                <c:pt idx="134">
                  <c:v>106.85714285714286</c:v>
                </c:pt>
                <c:pt idx="135">
                  <c:v>108.14285714285714</c:v>
                </c:pt>
                <c:pt idx="136">
                  <c:v>107.71428571428571</c:v>
                </c:pt>
                <c:pt idx="137">
                  <c:v>108</c:v>
                </c:pt>
                <c:pt idx="138">
                  <c:v>114.42857142857143</c:v>
                </c:pt>
                <c:pt idx="139">
                  <c:v>121.71428571428571</c:v>
                </c:pt>
                <c:pt idx="140">
                  <c:v>125.28571428571429</c:v>
                </c:pt>
                <c:pt idx="141">
                  <c:v>127.71428571428571</c:v>
                </c:pt>
                <c:pt idx="142">
                  <c:v>131.42857142857142</c:v>
                </c:pt>
                <c:pt idx="143">
                  <c:v>137.14285714285714</c:v>
                </c:pt>
                <c:pt idx="144">
                  <c:v>144</c:v>
                </c:pt>
                <c:pt idx="145">
                  <c:v>145.57142857142858</c:v>
                </c:pt>
                <c:pt idx="146">
                  <c:v>157.85714285714286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27A5-4922-9755-3AC4EAB44E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253904"/>
        <c:axId val="83258064"/>
      </c:lineChart>
      <c:dateAx>
        <c:axId val="8325390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83258064"/>
        <c:crosses val="autoZero"/>
        <c:auto val="1"/>
        <c:lblOffset val="100"/>
        <c:baseTimeUnit val="days"/>
      </c:dateAx>
      <c:valAx>
        <c:axId val="8325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83253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L"/>
              <a:t>RIVM voorspellingen</a:t>
            </a:r>
            <a:r>
              <a:rPr lang="en-NL" baseline="0"/>
              <a:t> (logaritmische schaal) </a:t>
            </a:r>
            <a:endParaRPr lang="nl-NL"/>
          </a:p>
        </c:rich>
      </c:tx>
      <c:layout>
        <c:manualLayout>
          <c:xMode val="edge"/>
          <c:yMode val="edge"/>
          <c:x val="0.47964059038097029"/>
          <c:y val="9.0557502647499698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new_dataset_zkh!$BM$7</c:f>
              <c:strCache>
                <c:ptCount val="1"/>
                <c:pt idx="0">
                  <c:v>2021/09/15_laag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new_dataset_zkh!$BL$8:$BL$242</c:f>
              <c:numCache>
                <c:formatCode>m/d/yyyy</c:formatCode>
                <c:ptCount val="235"/>
                <c:pt idx="0">
                  <c:v>44447</c:v>
                </c:pt>
                <c:pt idx="1">
                  <c:v>44448</c:v>
                </c:pt>
                <c:pt idx="2">
                  <c:v>44449</c:v>
                </c:pt>
                <c:pt idx="3">
                  <c:v>44450</c:v>
                </c:pt>
                <c:pt idx="4">
                  <c:v>44451</c:v>
                </c:pt>
                <c:pt idx="5">
                  <c:v>44452</c:v>
                </c:pt>
                <c:pt idx="6">
                  <c:v>44453</c:v>
                </c:pt>
                <c:pt idx="7">
                  <c:v>44454</c:v>
                </c:pt>
                <c:pt idx="8">
                  <c:v>44455</c:v>
                </c:pt>
                <c:pt idx="9">
                  <c:v>44456</c:v>
                </c:pt>
                <c:pt idx="10">
                  <c:v>44457</c:v>
                </c:pt>
                <c:pt idx="11">
                  <c:v>44458</c:v>
                </c:pt>
                <c:pt idx="12">
                  <c:v>44459</c:v>
                </c:pt>
                <c:pt idx="13">
                  <c:v>44460</c:v>
                </c:pt>
                <c:pt idx="14">
                  <c:v>44461</c:v>
                </c:pt>
                <c:pt idx="15">
                  <c:v>44462</c:v>
                </c:pt>
                <c:pt idx="16">
                  <c:v>44463</c:v>
                </c:pt>
                <c:pt idx="17">
                  <c:v>44464</c:v>
                </c:pt>
                <c:pt idx="18">
                  <c:v>44465</c:v>
                </c:pt>
                <c:pt idx="19">
                  <c:v>44466</c:v>
                </c:pt>
                <c:pt idx="20">
                  <c:v>44467</c:v>
                </c:pt>
                <c:pt idx="21">
                  <c:v>44468</c:v>
                </c:pt>
                <c:pt idx="22">
                  <c:v>44469</c:v>
                </c:pt>
                <c:pt idx="23">
                  <c:v>44470</c:v>
                </c:pt>
                <c:pt idx="24">
                  <c:v>44471</c:v>
                </c:pt>
                <c:pt idx="25">
                  <c:v>44472</c:v>
                </c:pt>
                <c:pt idx="26">
                  <c:v>44473</c:v>
                </c:pt>
                <c:pt idx="27">
                  <c:v>44474</c:v>
                </c:pt>
                <c:pt idx="28">
                  <c:v>44475</c:v>
                </c:pt>
                <c:pt idx="29">
                  <c:v>44476</c:v>
                </c:pt>
                <c:pt idx="30">
                  <c:v>44477</c:v>
                </c:pt>
                <c:pt idx="31">
                  <c:v>44478</c:v>
                </c:pt>
                <c:pt idx="32">
                  <c:v>44479</c:v>
                </c:pt>
                <c:pt idx="33">
                  <c:v>44480</c:v>
                </c:pt>
                <c:pt idx="34">
                  <c:v>44481</c:v>
                </c:pt>
                <c:pt idx="35">
                  <c:v>44482</c:v>
                </c:pt>
                <c:pt idx="36">
                  <c:v>44483</c:v>
                </c:pt>
                <c:pt idx="37">
                  <c:v>44484</c:v>
                </c:pt>
                <c:pt idx="38">
                  <c:v>44485</c:v>
                </c:pt>
                <c:pt idx="39">
                  <c:v>44486</c:v>
                </c:pt>
                <c:pt idx="40">
                  <c:v>44487</c:v>
                </c:pt>
                <c:pt idx="41">
                  <c:v>44488</c:v>
                </c:pt>
                <c:pt idx="42">
                  <c:v>44489</c:v>
                </c:pt>
                <c:pt idx="43">
                  <c:v>44490</c:v>
                </c:pt>
                <c:pt idx="44">
                  <c:v>44491</c:v>
                </c:pt>
                <c:pt idx="45">
                  <c:v>44492</c:v>
                </c:pt>
                <c:pt idx="46">
                  <c:v>44493</c:v>
                </c:pt>
                <c:pt idx="47">
                  <c:v>44494</c:v>
                </c:pt>
                <c:pt idx="48">
                  <c:v>44495</c:v>
                </c:pt>
                <c:pt idx="49">
                  <c:v>44496</c:v>
                </c:pt>
                <c:pt idx="50">
                  <c:v>44497</c:v>
                </c:pt>
                <c:pt idx="51">
                  <c:v>44498</c:v>
                </c:pt>
                <c:pt idx="52">
                  <c:v>44499</c:v>
                </c:pt>
                <c:pt idx="53">
                  <c:v>44500</c:v>
                </c:pt>
                <c:pt idx="54">
                  <c:v>44501</c:v>
                </c:pt>
                <c:pt idx="55">
                  <c:v>44502</c:v>
                </c:pt>
                <c:pt idx="56">
                  <c:v>44503</c:v>
                </c:pt>
                <c:pt idx="57">
                  <c:v>44504</c:v>
                </c:pt>
                <c:pt idx="58">
                  <c:v>44505</c:v>
                </c:pt>
                <c:pt idx="59">
                  <c:v>44506</c:v>
                </c:pt>
                <c:pt idx="60">
                  <c:v>44507</c:v>
                </c:pt>
                <c:pt idx="61">
                  <c:v>44508</c:v>
                </c:pt>
                <c:pt idx="62">
                  <c:v>44509</c:v>
                </c:pt>
                <c:pt idx="63">
                  <c:v>44510</c:v>
                </c:pt>
                <c:pt idx="64">
                  <c:v>44511</c:v>
                </c:pt>
                <c:pt idx="65">
                  <c:v>44512</c:v>
                </c:pt>
                <c:pt idx="66">
                  <c:v>44513</c:v>
                </c:pt>
                <c:pt idx="67">
                  <c:v>44514</c:v>
                </c:pt>
                <c:pt idx="68">
                  <c:v>44515</c:v>
                </c:pt>
                <c:pt idx="69">
                  <c:v>44516</c:v>
                </c:pt>
                <c:pt idx="70">
                  <c:v>44517</c:v>
                </c:pt>
                <c:pt idx="71">
                  <c:v>44518</c:v>
                </c:pt>
                <c:pt idx="72">
                  <c:v>44519</c:v>
                </c:pt>
                <c:pt idx="73">
                  <c:v>44520</c:v>
                </c:pt>
                <c:pt idx="74">
                  <c:v>44521</c:v>
                </c:pt>
                <c:pt idx="75">
                  <c:v>44522</c:v>
                </c:pt>
                <c:pt idx="76">
                  <c:v>44523</c:v>
                </c:pt>
                <c:pt idx="77">
                  <c:v>44524</c:v>
                </c:pt>
                <c:pt idx="78">
                  <c:v>44525</c:v>
                </c:pt>
                <c:pt idx="79">
                  <c:v>44526</c:v>
                </c:pt>
                <c:pt idx="80">
                  <c:v>44527</c:v>
                </c:pt>
                <c:pt idx="81">
                  <c:v>44528</c:v>
                </c:pt>
                <c:pt idx="82">
                  <c:v>44529</c:v>
                </c:pt>
                <c:pt idx="83">
                  <c:v>44530</c:v>
                </c:pt>
                <c:pt idx="84">
                  <c:v>44531</c:v>
                </c:pt>
                <c:pt idx="85">
                  <c:v>44532</c:v>
                </c:pt>
                <c:pt idx="86">
                  <c:v>44533</c:v>
                </c:pt>
                <c:pt idx="87">
                  <c:v>44534</c:v>
                </c:pt>
                <c:pt idx="88">
                  <c:v>44535</c:v>
                </c:pt>
                <c:pt idx="89">
                  <c:v>44536</c:v>
                </c:pt>
                <c:pt idx="90">
                  <c:v>44537</c:v>
                </c:pt>
                <c:pt idx="91">
                  <c:v>44538</c:v>
                </c:pt>
                <c:pt idx="92">
                  <c:v>44539</c:v>
                </c:pt>
                <c:pt idx="93">
                  <c:v>44540</c:v>
                </c:pt>
                <c:pt idx="94">
                  <c:v>44541</c:v>
                </c:pt>
                <c:pt idx="95">
                  <c:v>44542</c:v>
                </c:pt>
                <c:pt idx="96">
                  <c:v>44543</c:v>
                </c:pt>
                <c:pt idx="97">
                  <c:v>44544</c:v>
                </c:pt>
                <c:pt idx="98">
                  <c:v>44545</c:v>
                </c:pt>
                <c:pt idx="99">
                  <c:v>44546</c:v>
                </c:pt>
                <c:pt idx="100">
                  <c:v>44547</c:v>
                </c:pt>
                <c:pt idx="101">
                  <c:v>44548</c:v>
                </c:pt>
                <c:pt idx="102">
                  <c:v>44549</c:v>
                </c:pt>
                <c:pt idx="103">
                  <c:v>44550</c:v>
                </c:pt>
                <c:pt idx="104">
                  <c:v>44551</c:v>
                </c:pt>
                <c:pt idx="105">
                  <c:v>44552</c:v>
                </c:pt>
                <c:pt idx="106">
                  <c:v>44553</c:v>
                </c:pt>
                <c:pt idx="107">
                  <c:v>44554</c:v>
                </c:pt>
                <c:pt idx="108">
                  <c:v>44555</c:v>
                </c:pt>
                <c:pt idx="109">
                  <c:v>44556</c:v>
                </c:pt>
                <c:pt idx="110">
                  <c:v>44557</c:v>
                </c:pt>
                <c:pt idx="111">
                  <c:v>44558</c:v>
                </c:pt>
                <c:pt idx="112">
                  <c:v>44559</c:v>
                </c:pt>
                <c:pt idx="113">
                  <c:v>44560</c:v>
                </c:pt>
                <c:pt idx="114">
                  <c:v>44561</c:v>
                </c:pt>
                <c:pt idx="115">
                  <c:v>44562</c:v>
                </c:pt>
                <c:pt idx="116">
                  <c:v>44563</c:v>
                </c:pt>
                <c:pt idx="117">
                  <c:v>44564</c:v>
                </c:pt>
                <c:pt idx="118">
                  <c:v>44565</c:v>
                </c:pt>
                <c:pt idx="119">
                  <c:v>44566</c:v>
                </c:pt>
                <c:pt idx="120">
                  <c:v>44567</c:v>
                </c:pt>
                <c:pt idx="121">
                  <c:v>44568</c:v>
                </c:pt>
                <c:pt idx="122">
                  <c:v>44569</c:v>
                </c:pt>
                <c:pt idx="123">
                  <c:v>44570</c:v>
                </c:pt>
                <c:pt idx="124">
                  <c:v>44571</c:v>
                </c:pt>
                <c:pt idx="125">
                  <c:v>44572</c:v>
                </c:pt>
                <c:pt idx="126">
                  <c:v>44573</c:v>
                </c:pt>
                <c:pt idx="127">
                  <c:v>44574</c:v>
                </c:pt>
                <c:pt idx="128">
                  <c:v>44575</c:v>
                </c:pt>
                <c:pt idx="129">
                  <c:v>44576</c:v>
                </c:pt>
                <c:pt idx="130">
                  <c:v>44577</c:v>
                </c:pt>
                <c:pt idx="131">
                  <c:v>44578</c:v>
                </c:pt>
                <c:pt idx="132">
                  <c:v>44579</c:v>
                </c:pt>
                <c:pt idx="133">
                  <c:v>44580</c:v>
                </c:pt>
                <c:pt idx="134">
                  <c:v>44581</c:v>
                </c:pt>
                <c:pt idx="135">
                  <c:v>44582</c:v>
                </c:pt>
                <c:pt idx="136">
                  <c:v>44583</c:v>
                </c:pt>
                <c:pt idx="137">
                  <c:v>44584</c:v>
                </c:pt>
                <c:pt idx="138">
                  <c:v>44585</c:v>
                </c:pt>
                <c:pt idx="139">
                  <c:v>44586</c:v>
                </c:pt>
                <c:pt idx="140">
                  <c:v>44587</c:v>
                </c:pt>
                <c:pt idx="141">
                  <c:v>44588</c:v>
                </c:pt>
                <c:pt idx="142">
                  <c:v>44589</c:v>
                </c:pt>
                <c:pt idx="143">
                  <c:v>44590</c:v>
                </c:pt>
                <c:pt idx="144">
                  <c:v>44591</c:v>
                </c:pt>
                <c:pt idx="145">
                  <c:v>44592</c:v>
                </c:pt>
                <c:pt idx="146">
                  <c:v>44593</c:v>
                </c:pt>
                <c:pt idx="147">
                  <c:v>44594</c:v>
                </c:pt>
                <c:pt idx="148">
                  <c:v>44595</c:v>
                </c:pt>
                <c:pt idx="149">
                  <c:v>44596</c:v>
                </c:pt>
                <c:pt idx="150">
                  <c:v>44597</c:v>
                </c:pt>
                <c:pt idx="151">
                  <c:v>44598</c:v>
                </c:pt>
                <c:pt idx="152">
                  <c:v>44599</c:v>
                </c:pt>
                <c:pt idx="153">
                  <c:v>44600</c:v>
                </c:pt>
                <c:pt idx="154">
                  <c:v>44601</c:v>
                </c:pt>
                <c:pt idx="155">
                  <c:v>44602</c:v>
                </c:pt>
                <c:pt idx="156">
                  <c:v>44603</c:v>
                </c:pt>
                <c:pt idx="157">
                  <c:v>44604</c:v>
                </c:pt>
                <c:pt idx="158">
                  <c:v>44605</c:v>
                </c:pt>
                <c:pt idx="159">
                  <c:v>44606</c:v>
                </c:pt>
                <c:pt idx="160">
                  <c:v>44607</c:v>
                </c:pt>
                <c:pt idx="161">
                  <c:v>44608</c:v>
                </c:pt>
                <c:pt idx="162">
                  <c:v>44609</c:v>
                </c:pt>
                <c:pt idx="163">
                  <c:v>44610</c:v>
                </c:pt>
                <c:pt idx="164">
                  <c:v>44611</c:v>
                </c:pt>
                <c:pt idx="165">
                  <c:v>44612</c:v>
                </c:pt>
                <c:pt idx="166">
                  <c:v>44613</c:v>
                </c:pt>
                <c:pt idx="167">
                  <c:v>44614</c:v>
                </c:pt>
                <c:pt idx="168">
                  <c:v>44615</c:v>
                </c:pt>
                <c:pt idx="169">
                  <c:v>44616</c:v>
                </c:pt>
                <c:pt idx="170">
                  <c:v>44617</c:v>
                </c:pt>
                <c:pt idx="171">
                  <c:v>44618</c:v>
                </c:pt>
                <c:pt idx="172">
                  <c:v>44619</c:v>
                </c:pt>
                <c:pt idx="173">
                  <c:v>44620</c:v>
                </c:pt>
                <c:pt idx="174">
                  <c:v>44621</c:v>
                </c:pt>
                <c:pt idx="175">
                  <c:v>44622</c:v>
                </c:pt>
                <c:pt idx="176">
                  <c:v>44623</c:v>
                </c:pt>
                <c:pt idx="177">
                  <c:v>44624</c:v>
                </c:pt>
                <c:pt idx="178">
                  <c:v>44625</c:v>
                </c:pt>
                <c:pt idx="179">
                  <c:v>44626</c:v>
                </c:pt>
                <c:pt idx="180">
                  <c:v>44627</c:v>
                </c:pt>
                <c:pt idx="181">
                  <c:v>44628</c:v>
                </c:pt>
                <c:pt idx="182">
                  <c:v>44629</c:v>
                </c:pt>
                <c:pt idx="183">
                  <c:v>44630</c:v>
                </c:pt>
                <c:pt idx="184">
                  <c:v>44631</c:v>
                </c:pt>
                <c:pt idx="185">
                  <c:v>44632</c:v>
                </c:pt>
                <c:pt idx="186">
                  <c:v>44633</c:v>
                </c:pt>
                <c:pt idx="187">
                  <c:v>44634</c:v>
                </c:pt>
                <c:pt idx="188">
                  <c:v>44635</c:v>
                </c:pt>
                <c:pt idx="189">
                  <c:v>44636</c:v>
                </c:pt>
                <c:pt idx="190">
                  <c:v>44637</c:v>
                </c:pt>
                <c:pt idx="191">
                  <c:v>44638</c:v>
                </c:pt>
                <c:pt idx="192">
                  <c:v>44639</c:v>
                </c:pt>
                <c:pt idx="193">
                  <c:v>44640</c:v>
                </c:pt>
                <c:pt idx="194">
                  <c:v>44641</c:v>
                </c:pt>
                <c:pt idx="195">
                  <c:v>44642</c:v>
                </c:pt>
                <c:pt idx="196">
                  <c:v>44643</c:v>
                </c:pt>
                <c:pt idx="197">
                  <c:v>44644</c:v>
                </c:pt>
                <c:pt idx="198">
                  <c:v>44645</c:v>
                </c:pt>
                <c:pt idx="199">
                  <c:v>44646</c:v>
                </c:pt>
                <c:pt idx="200">
                  <c:v>44647</c:v>
                </c:pt>
                <c:pt idx="201">
                  <c:v>44648</c:v>
                </c:pt>
                <c:pt idx="202">
                  <c:v>44649</c:v>
                </c:pt>
                <c:pt idx="203">
                  <c:v>44650</c:v>
                </c:pt>
                <c:pt idx="204">
                  <c:v>44651</c:v>
                </c:pt>
                <c:pt idx="205">
                  <c:v>44652</c:v>
                </c:pt>
                <c:pt idx="206">
                  <c:v>44653</c:v>
                </c:pt>
                <c:pt idx="207">
                  <c:v>44654</c:v>
                </c:pt>
                <c:pt idx="208">
                  <c:v>44655</c:v>
                </c:pt>
                <c:pt idx="209">
                  <c:v>44656</c:v>
                </c:pt>
                <c:pt idx="210">
                  <c:v>44657</c:v>
                </c:pt>
                <c:pt idx="211">
                  <c:v>44658</c:v>
                </c:pt>
                <c:pt idx="212">
                  <c:v>44659</c:v>
                </c:pt>
                <c:pt idx="213">
                  <c:v>44660</c:v>
                </c:pt>
                <c:pt idx="214">
                  <c:v>44661</c:v>
                </c:pt>
                <c:pt idx="215">
                  <c:v>44662</c:v>
                </c:pt>
                <c:pt idx="216">
                  <c:v>44663</c:v>
                </c:pt>
                <c:pt idx="217">
                  <c:v>44664</c:v>
                </c:pt>
                <c:pt idx="218">
                  <c:v>44665</c:v>
                </c:pt>
                <c:pt idx="219">
                  <c:v>44666</c:v>
                </c:pt>
                <c:pt idx="220">
                  <c:v>44667</c:v>
                </c:pt>
                <c:pt idx="221">
                  <c:v>44668</c:v>
                </c:pt>
                <c:pt idx="222">
                  <c:v>44669</c:v>
                </c:pt>
                <c:pt idx="223">
                  <c:v>44670</c:v>
                </c:pt>
                <c:pt idx="224">
                  <c:v>44671</c:v>
                </c:pt>
                <c:pt idx="225">
                  <c:v>44672</c:v>
                </c:pt>
                <c:pt idx="226">
                  <c:v>44673</c:v>
                </c:pt>
                <c:pt idx="227">
                  <c:v>44674</c:v>
                </c:pt>
                <c:pt idx="228">
                  <c:v>44675</c:v>
                </c:pt>
                <c:pt idx="229">
                  <c:v>44676</c:v>
                </c:pt>
                <c:pt idx="230">
                  <c:v>44677</c:v>
                </c:pt>
                <c:pt idx="231">
                  <c:v>44678</c:v>
                </c:pt>
                <c:pt idx="232">
                  <c:v>44679</c:v>
                </c:pt>
                <c:pt idx="233">
                  <c:v>44680</c:v>
                </c:pt>
                <c:pt idx="234">
                  <c:v>44681</c:v>
                </c:pt>
              </c:numCache>
            </c:numRef>
          </c:cat>
          <c:val>
            <c:numRef>
              <c:f>new_dataset_zkh!$BM$8:$BM$242</c:f>
              <c:numCache>
                <c:formatCode>0.00</c:formatCode>
                <c:ptCount val="235"/>
                <c:pt idx="0">
                  <c:v>34.578146611341602</c:v>
                </c:pt>
                <c:pt idx="1">
                  <c:v>#N/A</c:v>
                </c:pt>
                <c:pt idx="2">
                  <c:v>31.811894882434299</c:v>
                </c:pt>
                <c:pt idx="3">
                  <c:v>#N/A</c:v>
                </c:pt>
                <c:pt idx="4">
                  <c:v>#N/A</c:v>
                </c:pt>
                <c:pt idx="5">
                  <c:v>28.2157676348547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26.5560165975103</c:v>
                </c:pt>
                <c:pt idx="10">
                  <c:v>#N/A</c:v>
                </c:pt>
                <c:pt idx="11">
                  <c:v>24.343015214384501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22.130013831258601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21.576763485477102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20.193637621023498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18.810511756569799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17.980636237897599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18.533886583679099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17.704011065006899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17.150760719225399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17.427385892116099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17.150760719225399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16.874135546334699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16.874135546334699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17.704011065006899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17.704011065006899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18.533886583679099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19.363762102351298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20.746887966804898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22.683264177040101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23.513139695712301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25.1728907330567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27.6625172890733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29.598893499308399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32.641770401106498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34.578146611341602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34.854771784232298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34.301521438450898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34.301521438450898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32.918395573997202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31.535269709543499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29.598893499308399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27.939142461964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FD-41F9-A3E3-11ABF6048740}"/>
            </c:ext>
          </c:extLst>
        </c:ser>
        <c:ser>
          <c:idx val="1"/>
          <c:order val="1"/>
          <c:tx>
            <c:strRef>
              <c:f>new_dataset_zkh!$BN$7</c:f>
              <c:strCache>
                <c:ptCount val="1"/>
                <c:pt idx="0">
                  <c:v>2021/09/15_hoog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new_dataset_zkh!$BL$8:$BL$242</c:f>
              <c:numCache>
                <c:formatCode>m/d/yyyy</c:formatCode>
                <c:ptCount val="235"/>
                <c:pt idx="0">
                  <c:v>44447</c:v>
                </c:pt>
                <c:pt idx="1">
                  <c:v>44448</c:v>
                </c:pt>
                <c:pt idx="2">
                  <c:v>44449</c:v>
                </c:pt>
                <c:pt idx="3">
                  <c:v>44450</c:v>
                </c:pt>
                <c:pt idx="4">
                  <c:v>44451</c:v>
                </c:pt>
                <c:pt idx="5">
                  <c:v>44452</c:v>
                </c:pt>
                <c:pt idx="6">
                  <c:v>44453</c:v>
                </c:pt>
                <c:pt idx="7">
                  <c:v>44454</c:v>
                </c:pt>
                <c:pt idx="8">
                  <c:v>44455</c:v>
                </c:pt>
                <c:pt idx="9">
                  <c:v>44456</c:v>
                </c:pt>
                <c:pt idx="10">
                  <c:v>44457</c:v>
                </c:pt>
                <c:pt idx="11">
                  <c:v>44458</c:v>
                </c:pt>
                <c:pt idx="12">
                  <c:v>44459</c:v>
                </c:pt>
                <c:pt idx="13">
                  <c:v>44460</c:v>
                </c:pt>
                <c:pt idx="14">
                  <c:v>44461</c:v>
                </c:pt>
                <c:pt idx="15">
                  <c:v>44462</c:v>
                </c:pt>
                <c:pt idx="16">
                  <c:v>44463</c:v>
                </c:pt>
                <c:pt idx="17">
                  <c:v>44464</c:v>
                </c:pt>
                <c:pt idx="18">
                  <c:v>44465</c:v>
                </c:pt>
                <c:pt idx="19">
                  <c:v>44466</c:v>
                </c:pt>
                <c:pt idx="20">
                  <c:v>44467</c:v>
                </c:pt>
                <c:pt idx="21">
                  <c:v>44468</c:v>
                </c:pt>
                <c:pt idx="22">
                  <c:v>44469</c:v>
                </c:pt>
                <c:pt idx="23">
                  <c:v>44470</c:v>
                </c:pt>
                <c:pt idx="24">
                  <c:v>44471</c:v>
                </c:pt>
                <c:pt idx="25">
                  <c:v>44472</c:v>
                </c:pt>
                <c:pt idx="26">
                  <c:v>44473</c:v>
                </c:pt>
                <c:pt idx="27">
                  <c:v>44474</c:v>
                </c:pt>
                <c:pt idx="28">
                  <c:v>44475</c:v>
                </c:pt>
                <c:pt idx="29">
                  <c:v>44476</c:v>
                </c:pt>
                <c:pt idx="30">
                  <c:v>44477</c:v>
                </c:pt>
                <c:pt idx="31">
                  <c:v>44478</c:v>
                </c:pt>
                <c:pt idx="32">
                  <c:v>44479</c:v>
                </c:pt>
                <c:pt idx="33">
                  <c:v>44480</c:v>
                </c:pt>
                <c:pt idx="34">
                  <c:v>44481</c:v>
                </c:pt>
                <c:pt idx="35">
                  <c:v>44482</c:v>
                </c:pt>
                <c:pt idx="36">
                  <c:v>44483</c:v>
                </c:pt>
                <c:pt idx="37">
                  <c:v>44484</c:v>
                </c:pt>
                <c:pt idx="38">
                  <c:v>44485</c:v>
                </c:pt>
                <c:pt idx="39">
                  <c:v>44486</c:v>
                </c:pt>
                <c:pt idx="40">
                  <c:v>44487</c:v>
                </c:pt>
                <c:pt idx="41">
                  <c:v>44488</c:v>
                </c:pt>
                <c:pt idx="42">
                  <c:v>44489</c:v>
                </c:pt>
                <c:pt idx="43">
                  <c:v>44490</c:v>
                </c:pt>
                <c:pt idx="44">
                  <c:v>44491</c:v>
                </c:pt>
                <c:pt idx="45">
                  <c:v>44492</c:v>
                </c:pt>
                <c:pt idx="46">
                  <c:v>44493</c:v>
                </c:pt>
                <c:pt idx="47">
                  <c:v>44494</c:v>
                </c:pt>
                <c:pt idx="48">
                  <c:v>44495</c:v>
                </c:pt>
                <c:pt idx="49">
                  <c:v>44496</c:v>
                </c:pt>
                <c:pt idx="50">
                  <c:v>44497</c:v>
                </c:pt>
                <c:pt idx="51">
                  <c:v>44498</c:v>
                </c:pt>
                <c:pt idx="52">
                  <c:v>44499</c:v>
                </c:pt>
                <c:pt idx="53">
                  <c:v>44500</c:v>
                </c:pt>
                <c:pt idx="54">
                  <c:v>44501</c:v>
                </c:pt>
                <c:pt idx="55">
                  <c:v>44502</c:v>
                </c:pt>
                <c:pt idx="56">
                  <c:v>44503</c:v>
                </c:pt>
                <c:pt idx="57">
                  <c:v>44504</c:v>
                </c:pt>
                <c:pt idx="58">
                  <c:v>44505</c:v>
                </c:pt>
                <c:pt idx="59">
                  <c:v>44506</c:v>
                </c:pt>
                <c:pt idx="60">
                  <c:v>44507</c:v>
                </c:pt>
                <c:pt idx="61">
                  <c:v>44508</c:v>
                </c:pt>
                <c:pt idx="62">
                  <c:v>44509</c:v>
                </c:pt>
                <c:pt idx="63">
                  <c:v>44510</c:v>
                </c:pt>
                <c:pt idx="64">
                  <c:v>44511</c:v>
                </c:pt>
                <c:pt idx="65">
                  <c:v>44512</c:v>
                </c:pt>
                <c:pt idx="66">
                  <c:v>44513</c:v>
                </c:pt>
                <c:pt idx="67">
                  <c:v>44514</c:v>
                </c:pt>
                <c:pt idx="68">
                  <c:v>44515</c:v>
                </c:pt>
                <c:pt idx="69">
                  <c:v>44516</c:v>
                </c:pt>
                <c:pt idx="70">
                  <c:v>44517</c:v>
                </c:pt>
                <c:pt idx="71">
                  <c:v>44518</c:v>
                </c:pt>
                <c:pt idx="72">
                  <c:v>44519</c:v>
                </c:pt>
                <c:pt idx="73">
                  <c:v>44520</c:v>
                </c:pt>
                <c:pt idx="74">
                  <c:v>44521</c:v>
                </c:pt>
                <c:pt idx="75">
                  <c:v>44522</c:v>
                </c:pt>
                <c:pt idx="76">
                  <c:v>44523</c:v>
                </c:pt>
                <c:pt idx="77">
                  <c:v>44524</c:v>
                </c:pt>
                <c:pt idx="78">
                  <c:v>44525</c:v>
                </c:pt>
                <c:pt idx="79">
                  <c:v>44526</c:v>
                </c:pt>
                <c:pt idx="80">
                  <c:v>44527</c:v>
                </c:pt>
                <c:pt idx="81">
                  <c:v>44528</c:v>
                </c:pt>
                <c:pt idx="82">
                  <c:v>44529</c:v>
                </c:pt>
                <c:pt idx="83">
                  <c:v>44530</c:v>
                </c:pt>
                <c:pt idx="84">
                  <c:v>44531</c:v>
                </c:pt>
                <c:pt idx="85">
                  <c:v>44532</c:v>
                </c:pt>
                <c:pt idx="86">
                  <c:v>44533</c:v>
                </c:pt>
                <c:pt idx="87">
                  <c:v>44534</c:v>
                </c:pt>
                <c:pt idx="88">
                  <c:v>44535</c:v>
                </c:pt>
                <c:pt idx="89">
                  <c:v>44536</c:v>
                </c:pt>
                <c:pt idx="90">
                  <c:v>44537</c:v>
                </c:pt>
                <c:pt idx="91">
                  <c:v>44538</c:v>
                </c:pt>
                <c:pt idx="92">
                  <c:v>44539</c:v>
                </c:pt>
                <c:pt idx="93">
                  <c:v>44540</c:v>
                </c:pt>
                <c:pt idx="94">
                  <c:v>44541</c:v>
                </c:pt>
                <c:pt idx="95">
                  <c:v>44542</c:v>
                </c:pt>
                <c:pt idx="96">
                  <c:v>44543</c:v>
                </c:pt>
                <c:pt idx="97">
                  <c:v>44544</c:v>
                </c:pt>
                <c:pt idx="98">
                  <c:v>44545</c:v>
                </c:pt>
                <c:pt idx="99">
                  <c:v>44546</c:v>
                </c:pt>
                <c:pt idx="100">
                  <c:v>44547</c:v>
                </c:pt>
                <c:pt idx="101">
                  <c:v>44548</c:v>
                </c:pt>
                <c:pt idx="102">
                  <c:v>44549</c:v>
                </c:pt>
                <c:pt idx="103">
                  <c:v>44550</c:v>
                </c:pt>
                <c:pt idx="104">
                  <c:v>44551</c:v>
                </c:pt>
                <c:pt idx="105">
                  <c:v>44552</c:v>
                </c:pt>
                <c:pt idx="106">
                  <c:v>44553</c:v>
                </c:pt>
                <c:pt idx="107">
                  <c:v>44554</c:v>
                </c:pt>
                <c:pt idx="108">
                  <c:v>44555</c:v>
                </c:pt>
                <c:pt idx="109">
                  <c:v>44556</c:v>
                </c:pt>
                <c:pt idx="110">
                  <c:v>44557</c:v>
                </c:pt>
                <c:pt idx="111">
                  <c:v>44558</c:v>
                </c:pt>
                <c:pt idx="112">
                  <c:v>44559</c:v>
                </c:pt>
                <c:pt idx="113">
                  <c:v>44560</c:v>
                </c:pt>
                <c:pt idx="114">
                  <c:v>44561</c:v>
                </c:pt>
                <c:pt idx="115">
                  <c:v>44562</c:v>
                </c:pt>
                <c:pt idx="116">
                  <c:v>44563</c:v>
                </c:pt>
                <c:pt idx="117">
                  <c:v>44564</c:v>
                </c:pt>
                <c:pt idx="118">
                  <c:v>44565</c:v>
                </c:pt>
                <c:pt idx="119">
                  <c:v>44566</c:v>
                </c:pt>
                <c:pt idx="120">
                  <c:v>44567</c:v>
                </c:pt>
                <c:pt idx="121">
                  <c:v>44568</c:v>
                </c:pt>
                <c:pt idx="122">
                  <c:v>44569</c:v>
                </c:pt>
                <c:pt idx="123">
                  <c:v>44570</c:v>
                </c:pt>
                <c:pt idx="124">
                  <c:v>44571</c:v>
                </c:pt>
                <c:pt idx="125">
                  <c:v>44572</c:v>
                </c:pt>
                <c:pt idx="126">
                  <c:v>44573</c:v>
                </c:pt>
                <c:pt idx="127">
                  <c:v>44574</c:v>
                </c:pt>
                <c:pt idx="128">
                  <c:v>44575</c:v>
                </c:pt>
                <c:pt idx="129">
                  <c:v>44576</c:v>
                </c:pt>
                <c:pt idx="130">
                  <c:v>44577</c:v>
                </c:pt>
                <c:pt idx="131">
                  <c:v>44578</c:v>
                </c:pt>
                <c:pt idx="132">
                  <c:v>44579</c:v>
                </c:pt>
                <c:pt idx="133">
                  <c:v>44580</c:v>
                </c:pt>
                <c:pt idx="134">
                  <c:v>44581</c:v>
                </c:pt>
                <c:pt idx="135">
                  <c:v>44582</c:v>
                </c:pt>
                <c:pt idx="136">
                  <c:v>44583</c:v>
                </c:pt>
                <c:pt idx="137">
                  <c:v>44584</c:v>
                </c:pt>
                <c:pt idx="138">
                  <c:v>44585</c:v>
                </c:pt>
                <c:pt idx="139">
                  <c:v>44586</c:v>
                </c:pt>
                <c:pt idx="140">
                  <c:v>44587</c:v>
                </c:pt>
                <c:pt idx="141">
                  <c:v>44588</c:v>
                </c:pt>
                <c:pt idx="142">
                  <c:v>44589</c:v>
                </c:pt>
                <c:pt idx="143">
                  <c:v>44590</c:v>
                </c:pt>
                <c:pt idx="144">
                  <c:v>44591</c:v>
                </c:pt>
                <c:pt idx="145">
                  <c:v>44592</c:v>
                </c:pt>
                <c:pt idx="146">
                  <c:v>44593</c:v>
                </c:pt>
                <c:pt idx="147">
                  <c:v>44594</c:v>
                </c:pt>
                <c:pt idx="148">
                  <c:v>44595</c:v>
                </c:pt>
                <c:pt idx="149">
                  <c:v>44596</c:v>
                </c:pt>
                <c:pt idx="150">
                  <c:v>44597</c:v>
                </c:pt>
                <c:pt idx="151">
                  <c:v>44598</c:v>
                </c:pt>
                <c:pt idx="152">
                  <c:v>44599</c:v>
                </c:pt>
                <c:pt idx="153">
                  <c:v>44600</c:v>
                </c:pt>
                <c:pt idx="154">
                  <c:v>44601</c:v>
                </c:pt>
                <c:pt idx="155">
                  <c:v>44602</c:v>
                </c:pt>
                <c:pt idx="156">
                  <c:v>44603</c:v>
                </c:pt>
                <c:pt idx="157">
                  <c:v>44604</c:v>
                </c:pt>
                <c:pt idx="158">
                  <c:v>44605</c:v>
                </c:pt>
                <c:pt idx="159">
                  <c:v>44606</c:v>
                </c:pt>
                <c:pt idx="160">
                  <c:v>44607</c:v>
                </c:pt>
                <c:pt idx="161">
                  <c:v>44608</c:v>
                </c:pt>
                <c:pt idx="162">
                  <c:v>44609</c:v>
                </c:pt>
                <c:pt idx="163">
                  <c:v>44610</c:v>
                </c:pt>
                <c:pt idx="164">
                  <c:v>44611</c:v>
                </c:pt>
                <c:pt idx="165">
                  <c:v>44612</c:v>
                </c:pt>
                <c:pt idx="166">
                  <c:v>44613</c:v>
                </c:pt>
                <c:pt idx="167">
                  <c:v>44614</c:v>
                </c:pt>
                <c:pt idx="168">
                  <c:v>44615</c:v>
                </c:pt>
                <c:pt idx="169">
                  <c:v>44616</c:v>
                </c:pt>
                <c:pt idx="170">
                  <c:v>44617</c:v>
                </c:pt>
                <c:pt idx="171">
                  <c:v>44618</c:v>
                </c:pt>
                <c:pt idx="172">
                  <c:v>44619</c:v>
                </c:pt>
                <c:pt idx="173">
                  <c:v>44620</c:v>
                </c:pt>
                <c:pt idx="174">
                  <c:v>44621</c:v>
                </c:pt>
                <c:pt idx="175">
                  <c:v>44622</c:v>
                </c:pt>
                <c:pt idx="176">
                  <c:v>44623</c:v>
                </c:pt>
                <c:pt idx="177">
                  <c:v>44624</c:v>
                </c:pt>
                <c:pt idx="178">
                  <c:v>44625</c:v>
                </c:pt>
                <c:pt idx="179">
                  <c:v>44626</c:v>
                </c:pt>
                <c:pt idx="180">
                  <c:v>44627</c:v>
                </c:pt>
                <c:pt idx="181">
                  <c:v>44628</c:v>
                </c:pt>
                <c:pt idx="182">
                  <c:v>44629</c:v>
                </c:pt>
                <c:pt idx="183">
                  <c:v>44630</c:v>
                </c:pt>
                <c:pt idx="184">
                  <c:v>44631</c:v>
                </c:pt>
                <c:pt idx="185">
                  <c:v>44632</c:v>
                </c:pt>
                <c:pt idx="186">
                  <c:v>44633</c:v>
                </c:pt>
                <c:pt idx="187">
                  <c:v>44634</c:v>
                </c:pt>
                <c:pt idx="188">
                  <c:v>44635</c:v>
                </c:pt>
                <c:pt idx="189">
                  <c:v>44636</c:v>
                </c:pt>
                <c:pt idx="190">
                  <c:v>44637</c:v>
                </c:pt>
                <c:pt idx="191">
                  <c:v>44638</c:v>
                </c:pt>
                <c:pt idx="192">
                  <c:v>44639</c:v>
                </c:pt>
                <c:pt idx="193">
                  <c:v>44640</c:v>
                </c:pt>
                <c:pt idx="194">
                  <c:v>44641</c:v>
                </c:pt>
                <c:pt idx="195">
                  <c:v>44642</c:v>
                </c:pt>
                <c:pt idx="196">
                  <c:v>44643</c:v>
                </c:pt>
                <c:pt idx="197">
                  <c:v>44644</c:v>
                </c:pt>
                <c:pt idx="198">
                  <c:v>44645</c:v>
                </c:pt>
                <c:pt idx="199">
                  <c:v>44646</c:v>
                </c:pt>
                <c:pt idx="200">
                  <c:v>44647</c:v>
                </c:pt>
                <c:pt idx="201">
                  <c:v>44648</c:v>
                </c:pt>
                <c:pt idx="202">
                  <c:v>44649</c:v>
                </c:pt>
                <c:pt idx="203">
                  <c:v>44650</c:v>
                </c:pt>
                <c:pt idx="204">
                  <c:v>44651</c:v>
                </c:pt>
                <c:pt idx="205">
                  <c:v>44652</c:v>
                </c:pt>
                <c:pt idx="206">
                  <c:v>44653</c:v>
                </c:pt>
                <c:pt idx="207">
                  <c:v>44654</c:v>
                </c:pt>
                <c:pt idx="208">
                  <c:v>44655</c:v>
                </c:pt>
                <c:pt idx="209">
                  <c:v>44656</c:v>
                </c:pt>
                <c:pt idx="210">
                  <c:v>44657</c:v>
                </c:pt>
                <c:pt idx="211">
                  <c:v>44658</c:v>
                </c:pt>
                <c:pt idx="212">
                  <c:v>44659</c:v>
                </c:pt>
                <c:pt idx="213">
                  <c:v>44660</c:v>
                </c:pt>
                <c:pt idx="214">
                  <c:v>44661</c:v>
                </c:pt>
                <c:pt idx="215">
                  <c:v>44662</c:v>
                </c:pt>
                <c:pt idx="216">
                  <c:v>44663</c:v>
                </c:pt>
                <c:pt idx="217">
                  <c:v>44664</c:v>
                </c:pt>
                <c:pt idx="218">
                  <c:v>44665</c:v>
                </c:pt>
                <c:pt idx="219">
                  <c:v>44666</c:v>
                </c:pt>
                <c:pt idx="220">
                  <c:v>44667</c:v>
                </c:pt>
                <c:pt idx="221">
                  <c:v>44668</c:v>
                </c:pt>
                <c:pt idx="222">
                  <c:v>44669</c:v>
                </c:pt>
                <c:pt idx="223">
                  <c:v>44670</c:v>
                </c:pt>
                <c:pt idx="224">
                  <c:v>44671</c:v>
                </c:pt>
                <c:pt idx="225">
                  <c:v>44672</c:v>
                </c:pt>
                <c:pt idx="226">
                  <c:v>44673</c:v>
                </c:pt>
                <c:pt idx="227">
                  <c:v>44674</c:v>
                </c:pt>
                <c:pt idx="228">
                  <c:v>44675</c:v>
                </c:pt>
                <c:pt idx="229">
                  <c:v>44676</c:v>
                </c:pt>
                <c:pt idx="230">
                  <c:v>44677</c:v>
                </c:pt>
                <c:pt idx="231">
                  <c:v>44678</c:v>
                </c:pt>
                <c:pt idx="232">
                  <c:v>44679</c:v>
                </c:pt>
                <c:pt idx="233">
                  <c:v>44680</c:v>
                </c:pt>
                <c:pt idx="234">
                  <c:v>44681</c:v>
                </c:pt>
              </c:numCache>
            </c:numRef>
          </c:cat>
          <c:val>
            <c:numRef>
              <c:f>new_dataset_zkh!$BN$8:$BN$242</c:f>
              <c:numCache>
                <c:formatCode>0.00</c:formatCode>
                <c:ptCount val="23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53.185595567866997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54.8476454293628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56.232686980609401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57.617728531855903</c:v>
                </c:pt>
                <c:pt idx="22">
                  <c:v>#N/A</c:v>
                </c:pt>
                <c:pt idx="23">
                  <c:v>#N/A</c:v>
                </c:pt>
                <c:pt idx="24">
                  <c:v>62.603878116343402</c:v>
                </c:pt>
                <c:pt idx="25">
                  <c:v>#N/A</c:v>
                </c:pt>
                <c:pt idx="26">
                  <c:v>68.421052631578902</c:v>
                </c:pt>
                <c:pt idx="27">
                  <c:v>#N/A</c:v>
                </c:pt>
                <c:pt idx="28">
                  <c:v>#N/A</c:v>
                </c:pt>
                <c:pt idx="29">
                  <c:v>73.684210526315795</c:v>
                </c:pt>
                <c:pt idx="30">
                  <c:v>#N/A</c:v>
                </c:pt>
                <c:pt idx="31">
                  <c:v>81.163434903047005</c:v>
                </c:pt>
                <c:pt idx="32">
                  <c:v>#N/A</c:v>
                </c:pt>
                <c:pt idx="33">
                  <c:v>#N/A</c:v>
                </c:pt>
                <c:pt idx="34">
                  <c:v>88.6426592797784</c:v>
                </c:pt>
                <c:pt idx="35">
                  <c:v>#N/A</c:v>
                </c:pt>
                <c:pt idx="36">
                  <c:v>#N/A</c:v>
                </c:pt>
                <c:pt idx="37">
                  <c:v>94.736842105263094</c:v>
                </c:pt>
                <c:pt idx="38">
                  <c:v>#N/A</c:v>
                </c:pt>
                <c:pt idx="39">
                  <c:v>101.66204986149501</c:v>
                </c:pt>
                <c:pt idx="40">
                  <c:v>#N/A</c:v>
                </c:pt>
                <c:pt idx="41">
                  <c:v>108.033240997229</c:v>
                </c:pt>
                <c:pt idx="42">
                  <c:v>#N/A</c:v>
                </c:pt>
                <c:pt idx="43">
                  <c:v>#N/A</c:v>
                </c:pt>
                <c:pt idx="44">
                  <c:v>116.34349030470899</c:v>
                </c:pt>
                <c:pt idx="45">
                  <c:v>#N/A</c:v>
                </c:pt>
                <c:pt idx="46">
                  <c:v>123.82271468144</c:v>
                </c:pt>
                <c:pt idx="47">
                  <c:v>#N/A</c:v>
                </c:pt>
                <c:pt idx="48">
                  <c:v>129.91689750692501</c:v>
                </c:pt>
                <c:pt idx="49">
                  <c:v>#N/A</c:v>
                </c:pt>
                <c:pt idx="50">
                  <c:v>#N/A</c:v>
                </c:pt>
                <c:pt idx="51">
                  <c:v>138.50415512465301</c:v>
                </c:pt>
                <c:pt idx="52">
                  <c:v>#N/A</c:v>
                </c:pt>
                <c:pt idx="53">
                  <c:v>#N/A</c:v>
                </c:pt>
                <c:pt idx="54">
                  <c:v>145.70637119113499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155.95567867035999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161.49584487534599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167.31301939058099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174.79224376731301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178.393351800554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173.961218836565</c:v>
                </c:pt>
                <c:pt idx="85">
                  <c:v>#N/A</c:v>
                </c:pt>
                <c:pt idx="86">
                  <c:v>#N/A</c:v>
                </c:pt>
                <c:pt idx="87">
                  <c:v>170.08310249307399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166.75900277008299</c:v>
                </c:pt>
                <c:pt idx="94">
                  <c:v>#N/A</c:v>
                </c:pt>
                <c:pt idx="95">
                  <c:v>#N/A</c:v>
                </c:pt>
                <c:pt idx="96">
                  <c:v>162.603878116343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158.17174515235399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154.29362880886401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147.36842105263099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141.551246537396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134.90304709141199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129.36288088642601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122.991689750692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116.066481994459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109.695290858725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103.601108033241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96.675900277008296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90.858725761772803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86.426592797783897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81.440443213296405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75.900277008310198</c:v>
                </c:pt>
                <c:pt idx="169">
                  <c:v>#N/A</c:v>
                </c:pt>
                <c:pt idx="170">
                  <c:v>#N/A</c:v>
                </c:pt>
                <c:pt idx="171">
                  <c:v>72.022160664819907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FD-41F9-A3E3-11ABF6048740}"/>
            </c:ext>
          </c:extLst>
        </c:ser>
        <c:ser>
          <c:idx val="2"/>
          <c:order val="2"/>
          <c:tx>
            <c:strRef>
              <c:f>new_dataset_zkh!$BO$7</c:f>
              <c:strCache>
                <c:ptCount val="1"/>
                <c:pt idx="0">
                  <c:v>2021/11/03_laag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new_dataset_zkh!$BL$8:$BL$242</c:f>
              <c:numCache>
                <c:formatCode>m/d/yyyy</c:formatCode>
                <c:ptCount val="235"/>
                <c:pt idx="0">
                  <c:v>44447</c:v>
                </c:pt>
                <c:pt idx="1">
                  <c:v>44448</c:v>
                </c:pt>
                <c:pt idx="2">
                  <c:v>44449</c:v>
                </c:pt>
                <c:pt idx="3">
                  <c:v>44450</c:v>
                </c:pt>
                <c:pt idx="4">
                  <c:v>44451</c:v>
                </c:pt>
                <c:pt idx="5">
                  <c:v>44452</c:v>
                </c:pt>
                <c:pt idx="6">
                  <c:v>44453</c:v>
                </c:pt>
                <c:pt idx="7">
                  <c:v>44454</c:v>
                </c:pt>
                <c:pt idx="8">
                  <c:v>44455</c:v>
                </c:pt>
                <c:pt idx="9">
                  <c:v>44456</c:v>
                </c:pt>
                <c:pt idx="10">
                  <c:v>44457</c:v>
                </c:pt>
                <c:pt idx="11">
                  <c:v>44458</c:v>
                </c:pt>
                <c:pt idx="12">
                  <c:v>44459</c:v>
                </c:pt>
                <c:pt idx="13">
                  <c:v>44460</c:v>
                </c:pt>
                <c:pt idx="14">
                  <c:v>44461</c:v>
                </c:pt>
                <c:pt idx="15">
                  <c:v>44462</c:v>
                </c:pt>
                <c:pt idx="16">
                  <c:v>44463</c:v>
                </c:pt>
                <c:pt idx="17">
                  <c:v>44464</c:v>
                </c:pt>
                <c:pt idx="18">
                  <c:v>44465</c:v>
                </c:pt>
                <c:pt idx="19">
                  <c:v>44466</c:v>
                </c:pt>
                <c:pt idx="20">
                  <c:v>44467</c:v>
                </c:pt>
                <c:pt idx="21">
                  <c:v>44468</c:v>
                </c:pt>
                <c:pt idx="22">
                  <c:v>44469</c:v>
                </c:pt>
                <c:pt idx="23">
                  <c:v>44470</c:v>
                </c:pt>
                <c:pt idx="24">
                  <c:v>44471</c:v>
                </c:pt>
                <c:pt idx="25">
                  <c:v>44472</c:v>
                </c:pt>
                <c:pt idx="26">
                  <c:v>44473</c:v>
                </c:pt>
                <c:pt idx="27">
                  <c:v>44474</c:v>
                </c:pt>
                <c:pt idx="28">
                  <c:v>44475</c:v>
                </c:pt>
                <c:pt idx="29">
                  <c:v>44476</c:v>
                </c:pt>
                <c:pt idx="30">
                  <c:v>44477</c:v>
                </c:pt>
                <c:pt idx="31">
                  <c:v>44478</c:v>
                </c:pt>
                <c:pt idx="32">
                  <c:v>44479</c:v>
                </c:pt>
                <c:pt idx="33">
                  <c:v>44480</c:v>
                </c:pt>
                <c:pt idx="34">
                  <c:v>44481</c:v>
                </c:pt>
                <c:pt idx="35">
                  <c:v>44482</c:v>
                </c:pt>
                <c:pt idx="36">
                  <c:v>44483</c:v>
                </c:pt>
                <c:pt idx="37">
                  <c:v>44484</c:v>
                </c:pt>
                <c:pt idx="38">
                  <c:v>44485</c:v>
                </c:pt>
                <c:pt idx="39">
                  <c:v>44486</c:v>
                </c:pt>
                <c:pt idx="40">
                  <c:v>44487</c:v>
                </c:pt>
                <c:pt idx="41">
                  <c:v>44488</c:v>
                </c:pt>
                <c:pt idx="42">
                  <c:v>44489</c:v>
                </c:pt>
                <c:pt idx="43">
                  <c:v>44490</c:v>
                </c:pt>
                <c:pt idx="44">
                  <c:v>44491</c:v>
                </c:pt>
                <c:pt idx="45">
                  <c:v>44492</c:v>
                </c:pt>
                <c:pt idx="46">
                  <c:v>44493</c:v>
                </c:pt>
                <c:pt idx="47">
                  <c:v>44494</c:v>
                </c:pt>
                <c:pt idx="48">
                  <c:v>44495</c:v>
                </c:pt>
                <c:pt idx="49">
                  <c:v>44496</c:v>
                </c:pt>
                <c:pt idx="50">
                  <c:v>44497</c:v>
                </c:pt>
                <c:pt idx="51">
                  <c:v>44498</c:v>
                </c:pt>
                <c:pt idx="52">
                  <c:v>44499</c:v>
                </c:pt>
                <c:pt idx="53">
                  <c:v>44500</c:v>
                </c:pt>
                <c:pt idx="54">
                  <c:v>44501</c:v>
                </c:pt>
                <c:pt idx="55">
                  <c:v>44502</c:v>
                </c:pt>
                <c:pt idx="56">
                  <c:v>44503</c:v>
                </c:pt>
                <c:pt idx="57">
                  <c:v>44504</c:v>
                </c:pt>
                <c:pt idx="58">
                  <c:v>44505</c:v>
                </c:pt>
                <c:pt idx="59">
                  <c:v>44506</c:v>
                </c:pt>
                <c:pt idx="60">
                  <c:v>44507</c:v>
                </c:pt>
                <c:pt idx="61">
                  <c:v>44508</c:v>
                </c:pt>
                <c:pt idx="62">
                  <c:v>44509</c:v>
                </c:pt>
                <c:pt idx="63">
                  <c:v>44510</c:v>
                </c:pt>
                <c:pt idx="64">
                  <c:v>44511</c:v>
                </c:pt>
                <c:pt idx="65">
                  <c:v>44512</c:v>
                </c:pt>
                <c:pt idx="66">
                  <c:v>44513</c:v>
                </c:pt>
                <c:pt idx="67">
                  <c:v>44514</c:v>
                </c:pt>
                <c:pt idx="68">
                  <c:v>44515</c:v>
                </c:pt>
                <c:pt idx="69">
                  <c:v>44516</c:v>
                </c:pt>
                <c:pt idx="70">
                  <c:v>44517</c:v>
                </c:pt>
                <c:pt idx="71">
                  <c:v>44518</c:v>
                </c:pt>
                <c:pt idx="72">
                  <c:v>44519</c:v>
                </c:pt>
                <c:pt idx="73">
                  <c:v>44520</c:v>
                </c:pt>
                <c:pt idx="74">
                  <c:v>44521</c:v>
                </c:pt>
                <c:pt idx="75">
                  <c:v>44522</c:v>
                </c:pt>
                <c:pt idx="76">
                  <c:v>44523</c:v>
                </c:pt>
                <c:pt idx="77">
                  <c:v>44524</c:v>
                </c:pt>
                <c:pt idx="78">
                  <c:v>44525</c:v>
                </c:pt>
                <c:pt idx="79">
                  <c:v>44526</c:v>
                </c:pt>
                <c:pt idx="80">
                  <c:v>44527</c:v>
                </c:pt>
                <c:pt idx="81">
                  <c:v>44528</c:v>
                </c:pt>
                <c:pt idx="82">
                  <c:v>44529</c:v>
                </c:pt>
                <c:pt idx="83">
                  <c:v>44530</c:v>
                </c:pt>
                <c:pt idx="84">
                  <c:v>44531</c:v>
                </c:pt>
                <c:pt idx="85">
                  <c:v>44532</c:v>
                </c:pt>
                <c:pt idx="86">
                  <c:v>44533</c:v>
                </c:pt>
                <c:pt idx="87">
                  <c:v>44534</c:v>
                </c:pt>
                <c:pt idx="88">
                  <c:v>44535</c:v>
                </c:pt>
                <c:pt idx="89">
                  <c:v>44536</c:v>
                </c:pt>
                <c:pt idx="90">
                  <c:v>44537</c:v>
                </c:pt>
                <c:pt idx="91">
                  <c:v>44538</c:v>
                </c:pt>
                <c:pt idx="92">
                  <c:v>44539</c:v>
                </c:pt>
                <c:pt idx="93">
                  <c:v>44540</c:v>
                </c:pt>
                <c:pt idx="94">
                  <c:v>44541</c:v>
                </c:pt>
                <c:pt idx="95">
                  <c:v>44542</c:v>
                </c:pt>
                <c:pt idx="96">
                  <c:v>44543</c:v>
                </c:pt>
                <c:pt idx="97">
                  <c:v>44544</c:v>
                </c:pt>
                <c:pt idx="98">
                  <c:v>44545</c:v>
                </c:pt>
                <c:pt idx="99">
                  <c:v>44546</c:v>
                </c:pt>
                <c:pt idx="100">
                  <c:v>44547</c:v>
                </c:pt>
                <c:pt idx="101">
                  <c:v>44548</c:v>
                </c:pt>
                <c:pt idx="102">
                  <c:v>44549</c:v>
                </c:pt>
                <c:pt idx="103">
                  <c:v>44550</c:v>
                </c:pt>
                <c:pt idx="104">
                  <c:v>44551</c:v>
                </c:pt>
                <c:pt idx="105">
                  <c:v>44552</c:v>
                </c:pt>
                <c:pt idx="106">
                  <c:v>44553</c:v>
                </c:pt>
                <c:pt idx="107">
                  <c:v>44554</c:v>
                </c:pt>
                <c:pt idx="108">
                  <c:v>44555</c:v>
                </c:pt>
                <c:pt idx="109">
                  <c:v>44556</c:v>
                </c:pt>
                <c:pt idx="110">
                  <c:v>44557</c:v>
                </c:pt>
                <c:pt idx="111">
                  <c:v>44558</c:v>
                </c:pt>
                <c:pt idx="112">
                  <c:v>44559</c:v>
                </c:pt>
                <c:pt idx="113">
                  <c:v>44560</c:v>
                </c:pt>
                <c:pt idx="114">
                  <c:v>44561</c:v>
                </c:pt>
                <c:pt idx="115">
                  <c:v>44562</c:v>
                </c:pt>
                <c:pt idx="116">
                  <c:v>44563</c:v>
                </c:pt>
                <c:pt idx="117">
                  <c:v>44564</c:v>
                </c:pt>
                <c:pt idx="118">
                  <c:v>44565</c:v>
                </c:pt>
                <c:pt idx="119">
                  <c:v>44566</c:v>
                </c:pt>
                <c:pt idx="120">
                  <c:v>44567</c:v>
                </c:pt>
                <c:pt idx="121">
                  <c:v>44568</c:v>
                </c:pt>
                <c:pt idx="122">
                  <c:v>44569</c:v>
                </c:pt>
                <c:pt idx="123">
                  <c:v>44570</c:v>
                </c:pt>
                <c:pt idx="124">
                  <c:v>44571</c:v>
                </c:pt>
                <c:pt idx="125">
                  <c:v>44572</c:v>
                </c:pt>
                <c:pt idx="126">
                  <c:v>44573</c:v>
                </c:pt>
                <c:pt idx="127">
                  <c:v>44574</c:v>
                </c:pt>
                <c:pt idx="128">
                  <c:v>44575</c:v>
                </c:pt>
                <c:pt idx="129">
                  <c:v>44576</c:v>
                </c:pt>
                <c:pt idx="130">
                  <c:v>44577</c:v>
                </c:pt>
                <c:pt idx="131">
                  <c:v>44578</c:v>
                </c:pt>
                <c:pt idx="132">
                  <c:v>44579</c:v>
                </c:pt>
                <c:pt idx="133">
                  <c:v>44580</c:v>
                </c:pt>
                <c:pt idx="134">
                  <c:v>44581</c:v>
                </c:pt>
                <c:pt idx="135">
                  <c:v>44582</c:v>
                </c:pt>
                <c:pt idx="136">
                  <c:v>44583</c:v>
                </c:pt>
                <c:pt idx="137">
                  <c:v>44584</c:v>
                </c:pt>
                <c:pt idx="138">
                  <c:v>44585</c:v>
                </c:pt>
                <c:pt idx="139">
                  <c:v>44586</c:v>
                </c:pt>
                <c:pt idx="140">
                  <c:v>44587</c:v>
                </c:pt>
                <c:pt idx="141">
                  <c:v>44588</c:v>
                </c:pt>
                <c:pt idx="142">
                  <c:v>44589</c:v>
                </c:pt>
                <c:pt idx="143">
                  <c:v>44590</c:v>
                </c:pt>
                <c:pt idx="144">
                  <c:v>44591</c:v>
                </c:pt>
                <c:pt idx="145">
                  <c:v>44592</c:v>
                </c:pt>
                <c:pt idx="146">
                  <c:v>44593</c:v>
                </c:pt>
                <c:pt idx="147">
                  <c:v>44594</c:v>
                </c:pt>
                <c:pt idx="148">
                  <c:v>44595</c:v>
                </c:pt>
                <c:pt idx="149">
                  <c:v>44596</c:v>
                </c:pt>
                <c:pt idx="150">
                  <c:v>44597</c:v>
                </c:pt>
                <c:pt idx="151">
                  <c:v>44598</c:v>
                </c:pt>
                <c:pt idx="152">
                  <c:v>44599</c:v>
                </c:pt>
                <c:pt idx="153">
                  <c:v>44600</c:v>
                </c:pt>
                <c:pt idx="154">
                  <c:v>44601</c:v>
                </c:pt>
                <c:pt idx="155">
                  <c:v>44602</c:v>
                </c:pt>
                <c:pt idx="156">
                  <c:v>44603</c:v>
                </c:pt>
                <c:pt idx="157">
                  <c:v>44604</c:v>
                </c:pt>
                <c:pt idx="158">
                  <c:v>44605</c:v>
                </c:pt>
                <c:pt idx="159">
                  <c:v>44606</c:v>
                </c:pt>
                <c:pt idx="160">
                  <c:v>44607</c:v>
                </c:pt>
                <c:pt idx="161">
                  <c:v>44608</c:v>
                </c:pt>
                <c:pt idx="162">
                  <c:v>44609</c:v>
                </c:pt>
                <c:pt idx="163">
                  <c:v>44610</c:v>
                </c:pt>
                <c:pt idx="164">
                  <c:v>44611</c:v>
                </c:pt>
                <c:pt idx="165">
                  <c:v>44612</c:v>
                </c:pt>
                <c:pt idx="166">
                  <c:v>44613</c:v>
                </c:pt>
                <c:pt idx="167">
                  <c:v>44614</c:v>
                </c:pt>
                <c:pt idx="168">
                  <c:v>44615</c:v>
                </c:pt>
                <c:pt idx="169">
                  <c:v>44616</c:v>
                </c:pt>
                <c:pt idx="170">
                  <c:v>44617</c:v>
                </c:pt>
                <c:pt idx="171">
                  <c:v>44618</c:v>
                </c:pt>
                <c:pt idx="172">
                  <c:v>44619</c:v>
                </c:pt>
                <c:pt idx="173">
                  <c:v>44620</c:v>
                </c:pt>
                <c:pt idx="174">
                  <c:v>44621</c:v>
                </c:pt>
                <c:pt idx="175">
                  <c:v>44622</c:v>
                </c:pt>
                <c:pt idx="176">
                  <c:v>44623</c:v>
                </c:pt>
                <c:pt idx="177">
                  <c:v>44624</c:v>
                </c:pt>
                <c:pt idx="178">
                  <c:v>44625</c:v>
                </c:pt>
                <c:pt idx="179">
                  <c:v>44626</c:v>
                </c:pt>
                <c:pt idx="180">
                  <c:v>44627</c:v>
                </c:pt>
                <c:pt idx="181">
                  <c:v>44628</c:v>
                </c:pt>
                <c:pt idx="182">
                  <c:v>44629</c:v>
                </c:pt>
                <c:pt idx="183">
                  <c:v>44630</c:v>
                </c:pt>
                <c:pt idx="184">
                  <c:v>44631</c:v>
                </c:pt>
                <c:pt idx="185">
                  <c:v>44632</c:v>
                </c:pt>
                <c:pt idx="186">
                  <c:v>44633</c:v>
                </c:pt>
                <c:pt idx="187">
                  <c:v>44634</c:v>
                </c:pt>
                <c:pt idx="188">
                  <c:v>44635</c:v>
                </c:pt>
                <c:pt idx="189">
                  <c:v>44636</c:v>
                </c:pt>
                <c:pt idx="190">
                  <c:v>44637</c:v>
                </c:pt>
                <c:pt idx="191">
                  <c:v>44638</c:v>
                </c:pt>
                <c:pt idx="192">
                  <c:v>44639</c:v>
                </c:pt>
                <c:pt idx="193">
                  <c:v>44640</c:v>
                </c:pt>
                <c:pt idx="194">
                  <c:v>44641</c:v>
                </c:pt>
                <c:pt idx="195">
                  <c:v>44642</c:v>
                </c:pt>
                <c:pt idx="196">
                  <c:v>44643</c:v>
                </c:pt>
                <c:pt idx="197">
                  <c:v>44644</c:v>
                </c:pt>
                <c:pt idx="198">
                  <c:v>44645</c:v>
                </c:pt>
                <c:pt idx="199">
                  <c:v>44646</c:v>
                </c:pt>
                <c:pt idx="200">
                  <c:v>44647</c:v>
                </c:pt>
                <c:pt idx="201">
                  <c:v>44648</c:v>
                </c:pt>
                <c:pt idx="202">
                  <c:v>44649</c:v>
                </c:pt>
                <c:pt idx="203">
                  <c:v>44650</c:v>
                </c:pt>
                <c:pt idx="204">
                  <c:v>44651</c:v>
                </c:pt>
                <c:pt idx="205">
                  <c:v>44652</c:v>
                </c:pt>
                <c:pt idx="206">
                  <c:v>44653</c:v>
                </c:pt>
                <c:pt idx="207">
                  <c:v>44654</c:v>
                </c:pt>
                <c:pt idx="208">
                  <c:v>44655</c:v>
                </c:pt>
                <c:pt idx="209">
                  <c:v>44656</c:v>
                </c:pt>
                <c:pt idx="210">
                  <c:v>44657</c:v>
                </c:pt>
                <c:pt idx="211">
                  <c:v>44658</c:v>
                </c:pt>
                <c:pt idx="212">
                  <c:v>44659</c:v>
                </c:pt>
                <c:pt idx="213">
                  <c:v>44660</c:v>
                </c:pt>
                <c:pt idx="214">
                  <c:v>44661</c:v>
                </c:pt>
                <c:pt idx="215">
                  <c:v>44662</c:v>
                </c:pt>
                <c:pt idx="216">
                  <c:v>44663</c:v>
                </c:pt>
                <c:pt idx="217">
                  <c:v>44664</c:v>
                </c:pt>
                <c:pt idx="218">
                  <c:v>44665</c:v>
                </c:pt>
                <c:pt idx="219">
                  <c:v>44666</c:v>
                </c:pt>
                <c:pt idx="220">
                  <c:v>44667</c:v>
                </c:pt>
                <c:pt idx="221">
                  <c:v>44668</c:v>
                </c:pt>
                <c:pt idx="222">
                  <c:v>44669</c:v>
                </c:pt>
                <c:pt idx="223">
                  <c:v>44670</c:v>
                </c:pt>
                <c:pt idx="224">
                  <c:v>44671</c:v>
                </c:pt>
                <c:pt idx="225">
                  <c:v>44672</c:v>
                </c:pt>
                <c:pt idx="226">
                  <c:v>44673</c:v>
                </c:pt>
                <c:pt idx="227">
                  <c:v>44674</c:v>
                </c:pt>
                <c:pt idx="228">
                  <c:v>44675</c:v>
                </c:pt>
                <c:pt idx="229">
                  <c:v>44676</c:v>
                </c:pt>
                <c:pt idx="230">
                  <c:v>44677</c:v>
                </c:pt>
                <c:pt idx="231">
                  <c:v>44678</c:v>
                </c:pt>
                <c:pt idx="232">
                  <c:v>44679</c:v>
                </c:pt>
                <c:pt idx="233">
                  <c:v>44680</c:v>
                </c:pt>
                <c:pt idx="234">
                  <c:v>44681</c:v>
                </c:pt>
              </c:numCache>
            </c:numRef>
          </c:cat>
          <c:val>
            <c:numRef>
              <c:f>new_dataset_zkh!$BO$8:$BO$242</c:f>
              <c:numCache>
                <c:formatCode>0.00</c:formatCode>
                <c:ptCount val="23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103.89609787391301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111.688293621741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114.28570409431499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113.636369311119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114.935038877511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114.935038877511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113.636369311119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109.74025360225799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105.1948031102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101.298687401339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94.805196889799106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88.311670708363096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80.519474960535703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72.727279212708297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61.038932086123502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53.896106791387602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44.155835354181498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37.662309172745502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31.818153444400998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25.973997716056601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21.428547223999299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17.5324671850335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15.5843914956547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12.9870166929761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10.3896062204018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9.7402357673102902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9.7402357673102902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9.7402357673102902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6.4934905115401698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FD-41F9-A3E3-11ABF6048740}"/>
            </c:ext>
          </c:extLst>
        </c:ser>
        <c:ser>
          <c:idx val="3"/>
          <c:order val="3"/>
          <c:tx>
            <c:strRef>
              <c:f>new_dataset_zkh!$BP$7</c:f>
              <c:strCache>
                <c:ptCount val="1"/>
                <c:pt idx="0">
                  <c:v>2021/11/03_hoog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new_dataset_zkh!$BL$8:$BL$242</c:f>
              <c:numCache>
                <c:formatCode>m/d/yyyy</c:formatCode>
                <c:ptCount val="235"/>
                <c:pt idx="0">
                  <c:v>44447</c:v>
                </c:pt>
                <c:pt idx="1">
                  <c:v>44448</c:v>
                </c:pt>
                <c:pt idx="2">
                  <c:v>44449</c:v>
                </c:pt>
                <c:pt idx="3">
                  <c:v>44450</c:v>
                </c:pt>
                <c:pt idx="4">
                  <c:v>44451</c:v>
                </c:pt>
                <c:pt idx="5">
                  <c:v>44452</c:v>
                </c:pt>
                <c:pt idx="6">
                  <c:v>44453</c:v>
                </c:pt>
                <c:pt idx="7">
                  <c:v>44454</c:v>
                </c:pt>
                <c:pt idx="8">
                  <c:v>44455</c:v>
                </c:pt>
                <c:pt idx="9">
                  <c:v>44456</c:v>
                </c:pt>
                <c:pt idx="10">
                  <c:v>44457</c:v>
                </c:pt>
                <c:pt idx="11">
                  <c:v>44458</c:v>
                </c:pt>
                <c:pt idx="12">
                  <c:v>44459</c:v>
                </c:pt>
                <c:pt idx="13">
                  <c:v>44460</c:v>
                </c:pt>
                <c:pt idx="14">
                  <c:v>44461</c:v>
                </c:pt>
                <c:pt idx="15">
                  <c:v>44462</c:v>
                </c:pt>
                <c:pt idx="16">
                  <c:v>44463</c:v>
                </c:pt>
                <c:pt idx="17">
                  <c:v>44464</c:v>
                </c:pt>
                <c:pt idx="18">
                  <c:v>44465</c:v>
                </c:pt>
                <c:pt idx="19">
                  <c:v>44466</c:v>
                </c:pt>
                <c:pt idx="20">
                  <c:v>44467</c:v>
                </c:pt>
                <c:pt idx="21">
                  <c:v>44468</c:v>
                </c:pt>
                <c:pt idx="22">
                  <c:v>44469</c:v>
                </c:pt>
                <c:pt idx="23">
                  <c:v>44470</c:v>
                </c:pt>
                <c:pt idx="24">
                  <c:v>44471</c:v>
                </c:pt>
                <c:pt idx="25">
                  <c:v>44472</c:v>
                </c:pt>
                <c:pt idx="26">
                  <c:v>44473</c:v>
                </c:pt>
                <c:pt idx="27">
                  <c:v>44474</c:v>
                </c:pt>
                <c:pt idx="28">
                  <c:v>44475</c:v>
                </c:pt>
                <c:pt idx="29">
                  <c:v>44476</c:v>
                </c:pt>
                <c:pt idx="30">
                  <c:v>44477</c:v>
                </c:pt>
                <c:pt idx="31">
                  <c:v>44478</c:v>
                </c:pt>
                <c:pt idx="32">
                  <c:v>44479</c:v>
                </c:pt>
                <c:pt idx="33">
                  <c:v>44480</c:v>
                </c:pt>
                <c:pt idx="34">
                  <c:v>44481</c:v>
                </c:pt>
                <c:pt idx="35">
                  <c:v>44482</c:v>
                </c:pt>
                <c:pt idx="36">
                  <c:v>44483</c:v>
                </c:pt>
                <c:pt idx="37">
                  <c:v>44484</c:v>
                </c:pt>
                <c:pt idx="38">
                  <c:v>44485</c:v>
                </c:pt>
                <c:pt idx="39">
                  <c:v>44486</c:v>
                </c:pt>
                <c:pt idx="40">
                  <c:v>44487</c:v>
                </c:pt>
                <c:pt idx="41">
                  <c:v>44488</c:v>
                </c:pt>
                <c:pt idx="42">
                  <c:v>44489</c:v>
                </c:pt>
                <c:pt idx="43">
                  <c:v>44490</c:v>
                </c:pt>
                <c:pt idx="44">
                  <c:v>44491</c:v>
                </c:pt>
                <c:pt idx="45">
                  <c:v>44492</c:v>
                </c:pt>
                <c:pt idx="46">
                  <c:v>44493</c:v>
                </c:pt>
                <c:pt idx="47">
                  <c:v>44494</c:v>
                </c:pt>
                <c:pt idx="48">
                  <c:v>44495</c:v>
                </c:pt>
                <c:pt idx="49">
                  <c:v>44496</c:v>
                </c:pt>
                <c:pt idx="50">
                  <c:v>44497</c:v>
                </c:pt>
                <c:pt idx="51">
                  <c:v>44498</c:v>
                </c:pt>
                <c:pt idx="52">
                  <c:v>44499</c:v>
                </c:pt>
                <c:pt idx="53">
                  <c:v>44500</c:v>
                </c:pt>
                <c:pt idx="54">
                  <c:v>44501</c:v>
                </c:pt>
                <c:pt idx="55">
                  <c:v>44502</c:v>
                </c:pt>
                <c:pt idx="56">
                  <c:v>44503</c:v>
                </c:pt>
                <c:pt idx="57">
                  <c:v>44504</c:v>
                </c:pt>
                <c:pt idx="58">
                  <c:v>44505</c:v>
                </c:pt>
                <c:pt idx="59">
                  <c:v>44506</c:v>
                </c:pt>
                <c:pt idx="60">
                  <c:v>44507</c:v>
                </c:pt>
                <c:pt idx="61">
                  <c:v>44508</c:v>
                </c:pt>
                <c:pt idx="62">
                  <c:v>44509</c:v>
                </c:pt>
                <c:pt idx="63">
                  <c:v>44510</c:v>
                </c:pt>
                <c:pt idx="64">
                  <c:v>44511</c:v>
                </c:pt>
                <c:pt idx="65">
                  <c:v>44512</c:v>
                </c:pt>
                <c:pt idx="66">
                  <c:v>44513</c:v>
                </c:pt>
                <c:pt idx="67">
                  <c:v>44514</c:v>
                </c:pt>
                <c:pt idx="68">
                  <c:v>44515</c:v>
                </c:pt>
                <c:pt idx="69">
                  <c:v>44516</c:v>
                </c:pt>
                <c:pt idx="70">
                  <c:v>44517</c:v>
                </c:pt>
                <c:pt idx="71">
                  <c:v>44518</c:v>
                </c:pt>
                <c:pt idx="72">
                  <c:v>44519</c:v>
                </c:pt>
                <c:pt idx="73">
                  <c:v>44520</c:v>
                </c:pt>
                <c:pt idx="74">
                  <c:v>44521</c:v>
                </c:pt>
                <c:pt idx="75">
                  <c:v>44522</c:v>
                </c:pt>
                <c:pt idx="76">
                  <c:v>44523</c:v>
                </c:pt>
                <c:pt idx="77">
                  <c:v>44524</c:v>
                </c:pt>
                <c:pt idx="78">
                  <c:v>44525</c:v>
                </c:pt>
                <c:pt idx="79">
                  <c:v>44526</c:v>
                </c:pt>
                <c:pt idx="80">
                  <c:v>44527</c:v>
                </c:pt>
                <c:pt idx="81">
                  <c:v>44528</c:v>
                </c:pt>
                <c:pt idx="82">
                  <c:v>44529</c:v>
                </c:pt>
                <c:pt idx="83">
                  <c:v>44530</c:v>
                </c:pt>
                <c:pt idx="84">
                  <c:v>44531</c:v>
                </c:pt>
                <c:pt idx="85">
                  <c:v>44532</c:v>
                </c:pt>
                <c:pt idx="86">
                  <c:v>44533</c:v>
                </c:pt>
                <c:pt idx="87">
                  <c:v>44534</c:v>
                </c:pt>
                <c:pt idx="88">
                  <c:v>44535</c:v>
                </c:pt>
                <c:pt idx="89">
                  <c:v>44536</c:v>
                </c:pt>
                <c:pt idx="90">
                  <c:v>44537</c:v>
                </c:pt>
                <c:pt idx="91">
                  <c:v>44538</c:v>
                </c:pt>
                <c:pt idx="92">
                  <c:v>44539</c:v>
                </c:pt>
                <c:pt idx="93">
                  <c:v>44540</c:v>
                </c:pt>
                <c:pt idx="94">
                  <c:v>44541</c:v>
                </c:pt>
                <c:pt idx="95">
                  <c:v>44542</c:v>
                </c:pt>
                <c:pt idx="96">
                  <c:v>44543</c:v>
                </c:pt>
                <c:pt idx="97">
                  <c:v>44544</c:v>
                </c:pt>
                <c:pt idx="98">
                  <c:v>44545</c:v>
                </c:pt>
                <c:pt idx="99">
                  <c:v>44546</c:v>
                </c:pt>
                <c:pt idx="100">
                  <c:v>44547</c:v>
                </c:pt>
                <c:pt idx="101">
                  <c:v>44548</c:v>
                </c:pt>
                <c:pt idx="102">
                  <c:v>44549</c:v>
                </c:pt>
                <c:pt idx="103">
                  <c:v>44550</c:v>
                </c:pt>
                <c:pt idx="104">
                  <c:v>44551</c:v>
                </c:pt>
                <c:pt idx="105">
                  <c:v>44552</c:v>
                </c:pt>
                <c:pt idx="106">
                  <c:v>44553</c:v>
                </c:pt>
                <c:pt idx="107">
                  <c:v>44554</c:v>
                </c:pt>
                <c:pt idx="108">
                  <c:v>44555</c:v>
                </c:pt>
                <c:pt idx="109">
                  <c:v>44556</c:v>
                </c:pt>
                <c:pt idx="110">
                  <c:v>44557</c:v>
                </c:pt>
                <c:pt idx="111">
                  <c:v>44558</c:v>
                </c:pt>
                <c:pt idx="112">
                  <c:v>44559</c:v>
                </c:pt>
                <c:pt idx="113">
                  <c:v>44560</c:v>
                </c:pt>
                <c:pt idx="114">
                  <c:v>44561</c:v>
                </c:pt>
                <c:pt idx="115">
                  <c:v>44562</c:v>
                </c:pt>
                <c:pt idx="116">
                  <c:v>44563</c:v>
                </c:pt>
                <c:pt idx="117">
                  <c:v>44564</c:v>
                </c:pt>
                <c:pt idx="118">
                  <c:v>44565</c:v>
                </c:pt>
                <c:pt idx="119">
                  <c:v>44566</c:v>
                </c:pt>
                <c:pt idx="120">
                  <c:v>44567</c:v>
                </c:pt>
                <c:pt idx="121">
                  <c:v>44568</c:v>
                </c:pt>
                <c:pt idx="122">
                  <c:v>44569</c:v>
                </c:pt>
                <c:pt idx="123">
                  <c:v>44570</c:v>
                </c:pt>
                <c:pt idx="124">
                  <c:v>44571</c:v>
                </c:pt>
                <c:pt idx="125">
                  <c:v>44572</c:v>
                </c:pt>
                <c:pt idx="126">
                  <c:v>44573</c:v>
                </c:pt>
                <c:pt idx="127">
                  <c:v>44574</c:v>
                </c:pt>
                <c:pt idx="128">
                  <c:v>44575</c:v>
                </c:pt>
                <c:pt idx="129">
                  <c:v>44576</c:v>
                </c:pt>
                <c:pt idx="130">
                  <c:v>44577</c:v>
                </c:pt>
                <c:pt idx="131">
                  <c:v>44578</c:v>
                </c:pt>
                <c:pt idx="132">
                  <c:v>44579</c:v>
                </c:pt>
                <c:pt idx="133">
                  <c:v>44580</c:v>
                </c:pt>
                <c:pt idx="134">
                  <c:v>44581</c:v>
                </c:pt>
                <c:pt idx="135">
                  <c:v>44582</c:v>
                </c:pt>
                <c:pt idx="136">
                  <c:v>44583</c:v>
                </c:pt>
                <c:pt idx="137">
                  <c:v>44584</c:v>
                </c:pt>
                <c:pt idx="138">
                  <c:v>44585</c:v>
                </c:pt>
                <c:pt idx="139">
                  <c:v>44586</c:v>
                </c:pt>
                <c:pt idx="140">
                  <c:v>44587</c:v>
                </c:pt>
                <c:pt idx="141">
                  <c:v>44588</c:v>
                </c:pt>
                <c:pt idx="142">
                  <c:v>44589</c:v>
                </c:pt>
                <c:pt idx="143">
                  <c:v>44590</c:v>
                </c:pt>
                <c:pt idx="144">
                  <c:v>44591</c:v>
                </c:pt>
                <c:pt idx="145">
                  <c:v>44592</c:v>
                </c:pt>
                <c:pt idx="146">
                  <c:v>44593</c:v>
                </c:pt>
                <c:pt idx="147">
                  <c:v>44594</c:v>
                </c:pt>
                <c:pt idx="148">
                  <c:v>44595</c:v>
                </c:pt>
                <c:pt idx="149">
                  <c:v>44596</c:v>
                </c:pt>
                <c:pt idx="150">
                  <c:v>44597</c:v>
                </c:pt>
                <c:pt idx="151">
                  <c:v>44598</c:v>
                </c:pt>
                <c:pt idx="152">
                  <c:v>44599</c:v>
                </c:pt>
                <c:pt idx="153">
                  <c:v>44600</c:v>
                </c:pt>
                <c:pt idx="154">
                  <c:v>44601</c:v>
                </c:pt>
                <c:pt idx="155">
                  <c:v>44602</c:v>
                </c:pt>
                <c:pt idx="156">
                  <c:v>44603</c:v>
                </c:pt>
                <c:pt idx="157">
                  <c:v>44604</c:v>
                </c:pt>
                <c:pt idx="158">
                  <c:v>44605</c:v>
                </c:pt>
                <c:pt idx="159">
                  <c:v>44606</c:v>
                </c:pt>
                <c:pt idx="160">
                  <c:v>44607</c:v>
                </c:pt>
                <c:pt idx="161">
                  <c:v>44608</c:v>
                </c:pt>
                <c:pt idx="162">
                  <c:v>44609</c:v>
                </c:pt>
                <c:pt idx="163">
                  <c:v>44610</c:v>
                </c:pt>
                <c:pt idx="164">
                  <c:v>44611</c:v>
                </c:pt>
                <c:pt idx="165">
                  <c:v>44612</c:v>
                </c:pt>
                <c:pt idx="166">
                  <c:v>44613</c:v>
                </c:pt>
                <c:pt idx="167">
                  <c:v>44614</c:v>
                </c:pt>
                <c:pt idx="168">
                  <c:v>44615</c:v>
                </c:pt>
                <c:pt idx="169">
                  <c:v>44616</c:v>
                </c:pt>
                <c:pt idx="170">
                  <c:v>44617</c:v>
                </c:pt>
                <c:pt idx="171">
                  <c:v>44618</c:v>
                </c:pt>
                <c:pt idx="172">
                  <c:v>44619</c:v>
                </c:pt>
                <c:pt idx="173">
                  <c:v>44620</c:v>
                </c:pt>
                <c:pt idx="174">
                  <c:v>44621</c:v>
                </c:pt>
                <c:pt idx="175">
                  <c:v>44622</c:v>
                </c:pt>
                <c:pt idx="176">
                  <c:v>44623</c:v>
                </c:pt>
                <c:pt idx="177">
                  <c:v>44624</c:v>
                </c:pt>
                <c:pt idx="178">
                  <c:v>44625</c:v>
                </c:pt>
                <c:pt idx="179">
                  <c:v>44626</c:v>
                </c:pt>
                <c:pt idx="180">
                  <c:v>44627</c:v>
                </c:pt>
                <c:pt idx="181">
                  <c:v>44628</c:v>
                </c:pt>
                <c:pt idx="182">
                  <c:v>44629</c:v>
                </c:pt>
                <c:pt idx="183">
                  <c:v>44630</c:v>
                </c:pt>
                <c:pt idx="184">
                  <c:v>44631</c:v>
                </c:pt>
                <c:pt idx="185">
                  <c:v>44632</c:v>
                </c:pt>
                <c:pt idx="186">
                  <c:v>44633</c:v>
                </c:pt>
                <c:pt idx="187">
                  <c:v>44634</c:v>
                </c:pt>
                <c:pt idx="188">
                  <c:v>44635</c:v>
                </c:pt>
                <c:pt idx="189">
                  <c:v>44636</c:v>
                </c:pt>
                <c:pt idx="190">
                  <c:v>44637</c:v>
                </c:pt>
                <c:pt idx="191">
                  <c:v>44638</c:v>
                </c:pt>
                <c:pt idx="192">
                  <c:v>44639</c:v>
                </c:pt>
                <c:pt idx="193">
                  <c:v>44640</c:v>
                </c:pt>
                <c:pt idx="194">
                  <c:v>44641</c:v>
                </c:pt>
                <c:pt idx="195">
                  <c:v>44642</c:v>
                </c:pt>
                <c:pt idx="196">
                  <c:v>44643</c:v>
                </c:pt>
                <c:pt idx="197">
                  <c:v>44644</c:v>
                </c:pt>
                <c:pt idx="198">
                  <c:v>44645</c:v>
                </c:pt>
                <c:pt idx="199">
                  <c:v>44646</c:v>
                </c:pt>
                <c:pt idx="200">
                  <c:v>44647</c:v>
                </c:pt>
                <c:pt idx="201">
                  <c:v>44648</c:v>
                </c:pt>
                <c:pt idx="202">
                  <c:v>44649</c:v>
                </c:pt>
                <c:pt idx="203">
                  <c:v>44650</c:v>
                </c:pt>
                <c:pt idx="204">
                  <c:v>44651</c:v>
                </c:pt>
                <c:pt idx="205">
                  <c:v>44652</c:v>
                </c:pt>
                <c:pt idx="206">
                  <c:v>44653</c:v>
                </c:pt>
                <c:pt idx="207">
                  <c:v>44654</c:v>
                </c:pt>
                <c:pt idx="208">
                  <c:v>44655</c:v>
                </c:pt>
                <c:pt idx="209">
                  <c:v>44656</c:v>
                </c:pt>
                <c:pt idx="210">
                  <c:v>44657</c:v>
                </c:pt>
                <c:pt idx="211">
                  <c:v>44658</c:v>
                </c:pt>
                <c:pt idx="212">
                  <c:v>44659</c:v>
                </c:pt>
                <c:pt idx="213">
                  <c:v>44660</c:v>
                </c:pt>
                <c:pt idx="214">
                  <c:v>44661</c:v>
                </c:pt>
                <c:pt idx="215">
                  <c:v>44662</c:v>
                </c:pt>
                <c:pt idx="216">
                  <c:v>44663</c:v>
                </c:pt>
                <c:pt idx="217">
                  <c:v>44664</c:v>
                </c:pt>
                <c:pt idx="218">
                  <c:v>44665</c:v>
                </c:pt>
                <c:pt idx="219">
                  <c:v>44666</c:v>
                </c:pt>
                <c:pt idx="220">
                  <c:v>44667</c:v>
                </c:pt>
                <c:pt idx="221">
                  <c:v>44668</c:v>
                </c:pt>
                <c:pt idx="222">
                  <c:v>44669</c:v>
                </c:pt>
                <c:pt idx="223">
                  <c:v>44670</c:v>
                </c:pt>
                <c:pt idx="224">
                  <c:v>44671</c:v>
                </c:pt>
                <c:pt idx="225">
                  <c:v>44672</c:v>
                </c:pt>
                <c:pt idx="226">
                  <c:v>44673</c:v>
                </c:pt>
                <c:pt idx="227">
                  <c:v>44674</c:v>
                </c:pt>
                <c:pt idx="228">
                  <c:v>44675</c:v>
                </c:pt>
                <c:pt idx="229">
                  <c:v>44676</c:v>
                </c:pt>
                <c:pt idx="230">
                  <c:v>44677</c:v>
                </c:pt>
                <c:pt idx="231">
                  <c:v>44678</c:v>
                </c:pt>
                <c:pt idx="232">
                  <c:v>44679</c:v>
                </c:pt>
                <c:pt idx="233">
                  <c:v>44680</c:v>
                </c:pt>
                <c:pt idx="234">
                  <c:v>44681</c:v>
                </c:pt>
              </c:numCache>
            </c:numRef>
          </c:cat>
          <c:val>
            <c:numRef>
              <c:f>new_dataset_zkh!$BP$8:$BP$242</c:f>
              <c:numCache>
                <c:formatCode>0.00</c:formatCode>
                <c:ptCount val="23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145.45452275552</c:v>
                </c:pt>
                <c:pt idx="47">
                  <c:v>#N/A</c:v>
                </c:pt>
                <c:pt idx="48">
                  <c:v>160.38961513787501</c:v>
                </c:pt>
                <c:pt idx="49">
                  <c:v>#N/A</c:v>
                </c:pt>
                <c:pt idx="50">
                  <c:v>#N/A</c:v>
                </c:pt>
                <c:pt idx="51">
                  <c:v>168.18181088570299</c:v>
                </c:pt>
                <c:pt idx="52">
                  <c:v>#N/A</c:v>
                </c:pt>
                <c:pt idx="53">
                  <c:v>#N/A</c:v>
                </c:pt>
                <c:pt idx="54">
                  <c:v>179.220787559196</c:v>
                </c:pt>
                <c:pt idx="55">
                  <c:v>#N/A</c:v>
                </c:pt>
                <c:pt idx="56">
                  <c:v>#N/A</c:v>
                </c:pt>
                <c:pt idx="57">
                  <c:v>195.454549507942</c:v>
                </c:pt>
                <c:pt idx="58">
                  <c:v>#N/A</c:v>
                </c:pt>
                <c:pt idx="59">
                  <c:v>#N/A</c:v>
                </c:pt>
                <c:pt idx="60">
                  <c:v>220.77921244080301</c:v>
                </c:pt>
                <c:pt idx="61">
                  <c:v>#N/A</c:v>
                </c:pt>
                <c:pt idx="62">
                  <c:v>243.50648273603699</c:v>
                </c:pt>
                <c:pt idx="63">
                  <c:v>#N/A</c:v>
                </c:pt>
                <c:pt idx="64">
                  <c:v>267.53245826755898</c:v>
                </c:pt>
                <c:pt idx="65">
                  <c:v>#N/A</c:v>
                </c:pt>
                <c:pt idx="66">
                  <c:v>294.15584427165498</c:v>
                </c:pt>
                <c:pt idx="67">
                  <c:v>#N/A</c:v>
                </c:pt>
                <c:pt idx="68">
                  <c:v>314.28570409431501</c:v>
                </c:pt>
                <c:pt idx="69">
                  <c:v>334.41558175192301</c:v>
                </c:pt>
                <c:pt idx="70">
                  <c:v>#N/A</c:v>
                </c:pt>
                <c:pt idx="71">
                  <c:v>359.74026251973203</c:v>
                </c:pt>
                <c:pt idx="72">
                  <c:v>#N/A</c:v>
                </c:pt>
                <c:pt idx="73">
                  <c:v>381.16882757867899</c:v>
                </c:pt>
                <c:pt idx="74">
                  <c:v>#N/A</c:v>
                </c:pt>
                <c:pt idx="75">
                  <c:v>404.545450492057</c:v>
                </c:pt>
                <c:pt idx="76">
                  <c:v>424.025975531521</c:v>
                </c:pt>
                <c:pt idx="77">
                  <c:v>439.61038486212402</c:v>
                </c:pt>
                <c:pt idx="78">
                  <c:v>#N/A</c:v>
                </c:pt>
                <c:pt idx="79">
                  <c:v>450</c:v>
                </c:pt>
                <c:pt idx="80">
                  <c:v>#N/A</c:v>
                </c:pt>
                <c:pt idx="81">
                  <c:v>460.389610679138</c:v>
                </c:pt>
                <c:pt idx="82">
                  <c:v>#N/A</c:v>
                </c:pt>
                <c:pt idx="83">
                  <c:v>465.58441378933901</c:v>
                </c:pt>
                <c:pt idx="84">
                  <c:v>#N/A</c:v>
                </c:pt>
                <c:pt idx="85">
                  <c:v>#N/A</c:v>
                </c:pt>
                <c:pt idx="86">
                  <c:v>462.98701223423899</c:v>
                </c:pt>
                <c:pt idx="87">
                  <c:v>450</c:v>
                </c:pt>
                <c:pt idx="88">
                  <c:v>#N/A</c:v>
                </c:pt>
                <c:pt idx="89">
                  <c:v>438.31168854331099</c:v>
                </c:pt>
                <c:pt idx="90">
                  <c:v>#N/A</c:v>
                </c:pt>
                <c:pt idx="91">
                  <c:v>418.83116350384603</c:v>
                </c:pt>
                <c:pt idx="92">
                  <c:v>402.59740155510002</c:v>
                </c:pt>
                <c:pt idx="93">
                  <c:v>#N/A</c:v>
                </c:pt>
                <c:pt idx="94">
                  <c:v>389.61038486212402</c:v>
                </c:pt>
                <c:pt idx="95">
                  <c:v>#N/A</c:v>
                </c:pt>
                <c:pt idx="96">
                  <c:v>369.48051612198998</c:v>
                </c:pt>
                <c:pt idx="97">
                  <c:v>353.24675417324403</c:v>
                </c:pt>
                <c:pt idx="98">
                  <c:v>#N/A</c:v>
                </c:pt>
                <c:pt idx="99">
                  <c:v>337.66232700769302</c:v>
                </c:pt>
                <c:pt idx="100">
                  <c:v>#N/A</c:v>
                </c:pt>
                <c:pt idx="101">
                  <c:v>321.42856505894702</c:v>
                </c:pt>
                <c:pt idx="102">
                  <c:v>#N/A</c:v>
                </c:pt>
                <c:pt idx="103">
                  <c:v>299.35064738185599</c:v>
                </c:pt>
                <c:pt idx="104">
                  <c:v>283.11688543310999</c:v>
                </c:pt>
                <c:pt idx="105">
                  <c:v>#N/A</c:v>
                </c:pt>
                <c:pt idx="106">
                  <c:v>264.28571301178903</c:v>
                </c:pt>
                <c:pt idx="107">
                  <c:v>#N/A</c:v>
                </c:pt>
                <c:pt idx="108">
                  <c:v>#N/A</c:v>
                </c:pt>
                <c:pt idx="109">
                  <c:v>247.40259844489901</c:v>
                </c:pt>
                <c:pt idx="110">
                  <c:v>#N/A</c:v>
                </c:pt>
                <c:pt idx="111">
                  <c:v>231.16881866120499</c:v>
                </c:pt>
                <c:pt idx="112">
                  <c:v>#N/A</c:v>
                </c:pt>
                <c:pt idx="113">
                  <c:v>#N/A</c:v>
                </c:pt>
                <c:pt idx="114">
                  <c:v>212.33764623988401</c:v>
                </c:pt>
                <c:pt idx="115">
                  <c:v>198.70129476371201</c:v>
                </c:pt>
                <c:pt idx="116">
                  <c:v>#N/A</c:v>
                </c:pt>
                <c:pt idx="117">
                  <c:v>#N/A</c:v>
                </c:pt>
                <c:pt idx="118">
                  <c:v>181.81816236187399</c:v>
                </c:pt>
                <c:pt idx="119">
                  <c:v>#N/A</c:v>
                </c:pt>
                <c:pt idx="120">
                  <c:v>#N/A</c:v>
                </c:pt>
                <c:pt idx="121">
                  <c:v>165.58440041312801</c:v>
                </c:pt>
                <c:pt idx="122">
                  <c:v>#N/A</c:v>
                </c:pt>
                <c:pt idx="123">
                  <c:v>#N/A</c:v>
                </c:pt>
                <c:pt idx="124">
                  <c:v>146.75322799180799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131.16883649615301</c:v>
                </c:pt>
                <c:pt idx="129">
                  <c:v>#N/A</c:v>
                </c:pt>
                <c:pt idx="130">
                  <c:v>#N/A</c:v>
                </c:pt>
                <c:pt idx="131">
                  <c:v>118.18181980317701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106.493508346488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97.402571692477693</c:v>
                </c:pt>
                <c:pt idx="140">
                  <c:v>#N/A</c:v>
                </c:pt>
                <c:pt idx="141">
                  <c:v>#N/A</c:v>
                </c:pt>
                <c:pt idx="142">
                  <c:v>85.7142602357887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75.324654015386898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65.584418248076602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56.493481594066203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45.454540590468703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35.714269153262599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29.870113424918099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25.3246629328608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20.129841987712101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18.181801968229099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14.935056712459099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12.9870166929761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FD-41F9-A3E3-11ABF6048740}"/>
            </c:ext>
          </c:extLst>
        </c:ser>
        <c:ser>
          <c:idx val="4"/>
          <c:order val="4"/>
          <c:tx>
            <c:strRef>
              <c:f>new_dataset_zkh!$BQ$7</c:f>
              <c:strCache>
                <c:ptCount val="1"/>
                <c:pt idx="0">
                  <c:v>2021/11/15_laag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new_dataset_zkh!$BL$8:$BL$242</c:f>
              <c:numCache>
                <c:formatCode>m/d/yyyy</c:formatCode>
                <c:ptCount val="235"/>
                <c:pt idx="0">
                  <c:v>44447</c:v>
                </c:pt>
                <c:pt idx="1">
                  <c:v>44448</c:v>
                </c:pt>
                <c:pt idx="2">
                  <c:v>44449</c:v>
                </c:pt>
                <c:pt idx="3">
                  <c:v>44450</c:v>
                </c:pt>
                <c:pt idx="4">
                  <c:v>44451</c:v>
                </c:pt>
                <c:pt idx="5">
                  <c:v>44452</c:v>
                </c:pt>
                <c:pt idx="6">
                  <c:v>44453</c:v>
                </c:pt>
                <c:pt idx="7">
                  <c:v>44454</c:v>
                </c:pt>
                <c:pt idx="8">
                  <c:v>44455</c:v>
                </c:pt>
                <c:pt idx="9">
                  <c:v>44456</c:v>
                </c:pt>
                <c:pt idx="10">
                  <c:v>44457</c:v>
                </c:pt>
                <c:pt idx="11">
                  <c:v>44458</c:v>
                </c:pt>
                <c:pt idx="12">
                  <c:v>44459</c:v>
                </c:pt>
                <c:pt idx="13">
                  <c:v>44460</c:v>
                </c:pt>
                <c:pt idx="14">
                  <c:v>44461</c:v>
                </c:pt>
                <c:pt idx="15">
                  <c:v>44462</c:v>
                </c:pt>
                <c:pt idx="16">
                  <c:v>44463</c:v>
                </c:pt>
                <c:pt idx="17">
                  <c:v>44464</c:v>
                </c:pt>
                <c:pt idx="18">
                  <c:v>44465</c:v>
                </c:pt>
                <c:pt idx="19">
                  <c:v>44466</c:v>
                </c:pt>
                <c:pt idx="20">
                  <c:v>44467</c:v>
                </c:pt>
                <c:pt idx="21">
                  <c:v>44468</c:v>
                </c:pt>
                <c:pt idx="22">
                  <c:v>44469</c:v>
                </c:pt>
                <c:pt idx="23">
                  <c:v>44470</c:v>
                </c:pt>
                <c:pt idx="24">
                  <c:v>44471</c:v>
                </c:pt>
                <c:pt idx="25">
                  <c:v>44472</c:v>
                </c:pt>
                <c:pt idx="26">
                  <c:v>44473</c:v>
                </c:pt>
                <c:pt idx="27">
                  <c:v>44474</c:v>
                </c:pt>
                <c:pt idx="28">
                  <c:v>44475</c:v>
                </c:pt>
                <c:pt idx="29">
                  <c:v>44476</c:v>
                </c:pt>
                <c:pt idx="30">
                  <c:v>44477</c:v>
                </c:pt>
                <c:pt idx="31">
                  <c:v>44478</c:v>
                </c:pt>
                <c:pt idx="32">
                  <c:v>44479</c:v>
                </c:pt>
                <c:pt idx="33">
                  <c:v>44480</c:v>
                </c:pt>
                <c:pt idx="34">
                  <c:v>44481</c:v>
                </c:pt>
                <c:pt idx="35">
                  <c:v>44482</c:v>
                </c:pt>
                <c:pt idx="36">
                  <c:v>44483</c:v>
                </c:pt>
                <c:pt idx="37">
                  <c:v>44484</c:v>
                </c:pt>
                <c:pt idx="38">
                  <c:v>44485</c:v>
                </c:pt>
                <c:pt idx="39">
                  <c:v>44486</c:v>
                </c:pt>
                <c:pt idx="40">
                  <c:v>44487</c:v>
                </c:pt>
                <c:pt idx="41">
                  <c:v>44488</c:v>
                </c:pt>
                <c:pt idx="42">
                  <c:v>44489</c:v>
                </c:pt>
                <c:pt idx="43">
                  <c:v>44490</c:v>
                </c:pt>
                <c:pt idx="44">
                  <c:v>44491</c:v>
                </c:pt>
                <c:pt idx="45">
                  <c:v>44492</c:v>
                </c:pt>
                <c:pt idx="46">
                  <c:v>44493</c:v>
                </c:pt>
                <c:pt idx="47">
                  <c:v>44494</c:v>
                </c:pt>
                <c:pt idx="48">
                  <c:v>44495</c:v>
                </c:pt>
                <c:pt idx="49">
                  <c:v>44496</c:v>
                </c:pt>
                <c:pt idx="50">
                  <c:v>44497</c:v>
                </c:pt>
                <c:pt idx="51">
                  <c:v>44498</c:v>
                </c:pt>
                <c:pt idx="52">
                  <c:v>44499</c:v>
                </c:pt>
                <c:pt idx="53">
                  <c:v>44500</c:v>
                </c:pt>
                <c:pt idx="54">
                  <c:v>44501</c:v>
                </c:pt>
                <c:pt idx="55">
                  <c:v>44502</c:v>
                </c:pt>
                <c:pt idx="56">
                  <c:v>44503</c:v>
                </c:pt>
                <c:pt idx="57">
                  <c:v>44504</c:v>
                </c:pt>
                <c:pt idx="58">
                  <c:v>44505</c:v>
                </c:pt>
                <c:pt idx="59">
                  <c:v>44506</c:v>
                </c:pt>
                <c:pt idx="60">
                  <c:v>44507</c:v>
                </c:pt>
                <c:pt idx="61">
                  <c:v>44508</c:v>
                </c:pt>
                <c:pt idx="62">
                  <c:v>44509</c:v>
                </c:pt>
                <c:pt idx="63">
                  <c:v>44510</c:v>
                </c:pt>
                <c:pt idx="64">
                  <c:v>44511</c:v>
                </c:pt>
                <c:pt idx="65">
                  <c:v>44512</c:v>
                </c:pt>
                <c:pt idx="66">
                  <c:v>44513</c:v>
                </c:pt>
                <c:pt idx="67">
                  <c:v>44514</c:v>
                </c:pt>
                <c:pt idx="68">
                  <c:v>44515</c:v>
                </c:pt>
                <c:pt idx="69">
                  <c:v>44516</c:v>
                </c:pt>
                <c:pt idx="70">
                  <c:v>44517</c:v>
                </c:pt>
                <c:pt idx="71">
                  <c:v>44518</c:v>
                </c:pt>
                <c:pt idx="72">
                  <c:v>44519</c:v>
                </c:pt>
                <c:pt idx="73">
                  <c:v>44520</c:v>
                </c:pt>
                <c:pt idx="74">
                  <c:v>44521</c:v>
                </c:pt>
                <c:pt idx="75">
                  <c:v>44522</c:v>
                </c:pt>
                <c:pt idx="76">
                  <c:v>44523</c:v>
                </c:pt>
                <c:pt idx="77">
                  <c:v>44524</c:v>
                </c:pt>
                <c:pt idx="78">
                  <c:v>44525</c:v>
                </c:pt>
                <c:pt idx="79">
                  <c:v>44526</c:v>
                </c:pt>
                <c:pt idx="80">
                  <c:v>44527</c:v>
                </c:pt>
                <c:pt idx="81">
                  <c:v>44528</c:v>
                </c:pt>
                <c:pt idx="82">
                  <c:v>44529</c:v>
                </c:pt>
                <c:pt idx="83">
                  <c:v>44530</c:v>
                </c:pt>
                <c:pt idx="84">
                  <c:v>44531</c:v>
                </c:pt>
                <c:pt idx="85">
                  <c:v>44532</c:v>
                </c:pt>
                <c:pt idx="86">
                  <c:v>44533</c:v>
                </c:pt>
                <c:pt idx="87">
                  <c:v>44534</c:v>
                </c:pt>
                <c:pt idx="88">
                  <c:v>44535</c:v>
                </c:pt>
                <c:pt idx="89">
                  <c:v>44536</c:v>
                </c:pt>
                <c:pt idx="90">
                  <c:v>44537</c:v>
                </c:pt>
                <c:pt idx="91">
                  <c:v>44538</c:v>
                </c:pt>
                <c:pt idx="92">
                  <c:v>44539</c:v>
                </c:pt>
                <c:pt idx="93">
                  <c:v>44540</c:v>
                </c:pt>
                <c:pt idx="94">
                  <c:v>44541</c:v>
                </c:pt>
                <c:pt idx="95">
                  <c:v>44542</c:v>
                </c:pt>
                <c:pt idx="96">
                  <c:v>44543</c:v>
                </c:pt>
                <c:pt idx="97">
                  <c:v>44544</c:v>
                </c:pt>
                <c:pt idx="98">
                  <c:v>44545</c:v>
                </c:pt>
                <c:pt idx="99">
                  <c:v>44546</c:v>
                </c:pt>
                <c:pt idx="100">
                  <c:v>44547</c:v>
                </c:pt>
                <c:pt idx="101">
                  <c:v>44548</c:v>
                </c:pt>
                <c:pt idx="102">
                  <c:v>44549</c:v>
                </c:pt>
                <c:pt idx="103">
                  <c:v>44550</c:v>
                </c:pt>
                <c:pt idx="104">
                  <c:v>44551</c:v>
                </c:pt>
                <c:pt idx="105">
                  <c:v>44552</c:v>
                </c:pt>
                <c:pt idx="106">
                  <c:v>44553</c:v>
                </c:pt>
                <c:pt idx="107">
                  <c:v>44554</c:v>
                </c:pt>
                <c:pt idx="108">
                  <c:v>44555</c:v>
                </c:pt>
                <c:pt idx="109">
                  <c:v>44556</c:v>
                </c:pt>
                <c:pt idx="110">
                  <c:v>44557</c:v>
                </c:pt>
                <c:pt idx="111">
                  <c:v>44558</c:v>
                </c:pt>
                <c:pt idx="112">
                  <c:v>44559</c:v>
                </c:pt>
                <c:pt idx="113">
                  <c:v>44560</c:v>
                </c:pt>
                <c:pt idx="114">
                  <c:v>44561</c:v>
                </c:pt>
                <c:pt idx="115">
                  <c:v>44562</c:v>
                </c:pt>
                <c:pt idx="116">
                  <c:v>44563</c:v>
                </c:pt>
                <c:pt idx="117">
                  <c:v>44564</c:v>
                </c:pt>
                <c:pt idx="118">
                  <c:v>44565</c:v>
                </c:pt>
                <c:pt idx="119">
                  <c:v>44566</c:v>
                </c:pt>
                <c:pt idx="120">
                  <c:v>44567</c:v>
                </c:pt>
                <c:pt idx="121">
                  <c:v>44568</c:v>
                </c:pt>
                <c:pt idx="122">
                  <c:v>44569</c:v>
                </c:pt>
                <c:pt idx="123">
                  <c:v>44570</c:v>
                </c:pt>
                <c:pt idx="124">
                  <c:v>44571</c:v>
                </c:pt>
                <c:pt idx="125">
                  <c:v>44572</c:v>
                </c:pt>
                <c:pt idx="126">
                  <c:v>44573</c:v>
                </c:pt>
                <c:pt idx="127">
                  <c:v>44574</c:v>
                </c:pt>
                <c:pt idx="128">
                  <c:v>44575</c:v>
                </c:pt>
                <c:pt idx="129">
                  <c:v>44576</c:v>
                </c:pt>
                <c:pt idx="130">
                  <c:v>44577</c:v>
                </c:pt>
                <c:pt idx="131">
                  <c:v>44578</c:v>
                </c:pt>
                <c:pt idx="132">
                  <c:v>44579</c:v>
                </c:pt>
                <c:pt idx="133">
                  <c:v>44580</c:v>
                </c:pt>
                <c:pt idx="134">
                  <c:v>44581</c:v>
                </c:pt>
                <c:pt idx="135">
                  <c:v>44582</c:v>
                </c:pt>
                <c:pt idx="136">
                  <c:v>44583</c:v>
                </c:pt>
                <c:pt idx="137">
                  <c:v>44584</c:v>
                </c:pt>
                <c:pt idx="138">
                  <c:v>44585</c:v>
                </c:pt>
                <c:pt idx="139">
                  <c:v>44586</c:v>
                </c:pt>
                <c:pt idx="140">
                  <c:v>44587</c:v>
                </c:pt>
                <c:pt idx="141">
                  <c:v>44588</c:v>
                </c:pt>
                <c:pt idx="142">
                  <c:v>44589</c:v>
                </c:pt>
                <c:pt idx="143">
                  <c:v>44590</c:v>
                </c:pt>
                <c:pt idx="144">
                  <c:v>44591</c:v>
                </c:pt>
                <c:pt idx="145">
                  <c:v>44592</c:v>
                </c:pt>
                <c:pt idx="146">
                  <c:v>44593</c:v>
                </c:pt>
                <c:pt idx="147">
                  <c:v>44594</c:v>
                </c:pt>
                <c:pt idx="148">
                  <c:v>44595</c:v>
                </c:pt>
                <c:pt idx="149">
                  <c:v>44596</c:v>
                </c:pt>
                <c:pt idx="150">
                  <c:v>44597</c:v>
                </c:pt>
                <c:pt idx="151">
                  <c:v>44598</c:v>
                </c:pt>
                <c:pt idx="152">
                  <c:v>44599</c:v>
                </c:pt>
                <c:pt idx="153">
                  <c:v>44600</c:v>
                </c:pt>
                <c:pt idx="154">
                  <c:v>44601</c:v>
                </c:pt>
                <c:pt idx="155">
                  <c:v>44602</c:v>
                </c:pt>
                <c:pt idx="156">
                  <c:v>44603</c:v>
                </c:pt>
                <c:pt idx="157">
                  <c:v>44604</c:v>
                </c:pt>
                <c:pt idx="158">
                  <c:v>44605</c:v>
                </c:pt>
                <c:pt idx="159">
                  <c:v>44606</c:v>
                </c:pt>
                <c:pt idx="160">
                  <c:v>44607</c:v>
                </c:pt>
                <c:pt idx="161">
                  <c:v>44608</c:v>
                </c:pt>
                <c:pt idx="162">
                  <c:v>44609</c:v>
                </c:pt>
                <c:pt idx="163">
                  <c:v>44610</c:v>
                </c:pt>
                <c:pt idx="164">
                  <c:v>44611</c:v>
                </c:pt>
                <c:pt idx="165">
                  <c:v>44612</c:v>
                </c:pt>
                <c:pt idx="166">
                  <c:v>44613</c:v>
                </c:pt>
                <c:pt idx="167">
                  <c:v>44614</c:v>
                </c:pt>
                <c:pt idx="168">
                  <c:v>44615</c:v>
                </c:pt>
                <c:pt idx="169">
                  <c:v>44616</c:v>
                </c:pt>
                <c:pt idx="170">
                  <c:v>44617</c:v>
                </c:pt>
                <c:pt idx="171">
                  <c:v>44618</c:v>
                </c:pt>
                <c:pt idx="172">
                  <c:v>44619</c:v>
                </c:pt>
                <c:pt idx="173">
                  <c:v>44620</c:v>
                </c:pt>
                <c:pt idx="174">
                  <c:v>44621</c:v>
                </c:pt>
                <c:pt idx="175">
                  <c:v>44622</c:v>
                </c:pt>
                <c:pt idx="176">
                  <c:v>44623</c:v>
                </c:pt>
                <c:pt idx="177">
                  <c:v>44624</c:v>
                </c:pt>
                <c:pt idx="178">
                  <c:v>44625</c:v>
                </c:pt>
                <c:pt idx="179">
                  <c:v>44626</c:v>
                </c:pt>
                <c:pt idx="180">
                  <c:v>44627</c:v>
                </c:pt>
                <c:pt idx="181">
                  <c:v>44628</c:v>
                </c:pt>
                <c:pt idx="182">
                  <c:v>44629</c:v>
                </c:pt>
                <c:pt idx="183">
                  <c:v>44630</c:v>
                </c:pt>
                <c:pt idx="184">
                  <c:v>44631</c:v>
                </c:pt>
                <c:pt idx="185">
                  <c:v>44632</c:v>
                </c:pt>
                <c:pt idx="186">
                  <c:v>44633</c:v>
                </c:pt>
                <c:pt idx="187">
                  <c:v>44634</c:v>
                </c:pt>
                <c:pt idx="188">
                  <c:v>44635</c:v>
                </c:pt>
                <c:pt idx="189">
                  <c:v>44636</c:v>
                </c:pt>
                <c:pt idx="190">
                  <c:v>44637</c:v>
                </c:pt>
                <c:pt idx="191">
                  <c:v>44638</c:v>
                </c:pt>
                <c:pt idx="192">
                  <c:v>44639</c:v>
                </c:pt>
                <c:pt idx="193">
                  <c:v>44640</c:v>
                </c:pt>
                <c:pt idx="194">
                  <c:v>44641</c:v>
                </c:pt>
                <c:pt idx="195">
                  <c:v>44642</c:v>
                </c:pt>
                <c:pt idx="196">
                  <c:v>44643</c:v>
                </c:pt>
                <c:pt idx="197">
                  <c:v>44644</c:v>
                </c:pt>
                <c:pt idx="198">
                  <c:v>44645</c:v>
                </c:pt>
                <c:pt idx="199">
                  <c:v>44646</c:v>
                </c:pt>
                <c:pt idx="200">
                  <c:v>44647</c:v>
                </c:pt>
                <c:pt idx="201">
                  <c:v>44648</c:v>
                </c:pt>
                <c:pt idx="202">
                  <c:v>44649</c:v>
                </c:pt>
                <c:pt idx="203">
                  <c:v>44650</c:v>
                </c:pt>
                <c:pt idx="204">
                  <c:v>44651</c:v>
                </c:pt>
                <c:pt idx="205">
                  <c:v>44652</c:v>
                </c:pt>
                <c:pt idx="206">
                  <c:v>44653</c:v>
                </c:pt>
                <c:pt idx="207">
                  <c:v>44654</c:v>
                </c:pt>
                <c:pt idx="208">
                  <c:v>44655</c:v>
                </c:pt>
                <c:pt idx="209">
                  <c:v>44656</c:v>
                </c:pt>
                <c:pt idx="210">
                  <c:v>44657</c:v>
                </c:pt>
                <c:pt idx="211">
                  <c:v>44658</c:v>
                </c:pt>
                <c:pt idx="212">
                  <c:v>44659</c:v>
                </c:pt>
                <c:pt idx="213">
                  <c:v>44660</c:v>
                </c:pt>
                <c:pt idx="214">
                  <c:v>44661</c:v>
                </c:pt>
                <c:pt idx="215">
                  <c:v>44662</c:v>
                </c:pt>
                <c:pt idx="216">
                  <c:v>44663</c:v>
                </c:pt>
                <c:pt idx="217">
                  <c:v>44664</c:v>
                </c:pt>
                <c:pt idx="218">
                  <c:v>44665</c:v>
                </c:pt>
                <c:pt idx="219">
                  <c:v>44666</c:v>
                </c:pt>
                <c:pt idx="220">
                  <c:v>44667</c:v>
                </c:pt>
                <c:pt idx="221">
                  <c:v>44668</c:v>
                </c:pt>
                <c:pt idx="222">
                  <c:v>44669</c:v>
                </c:pt>
                <c:pt idx="223">
                  <c:v>44670</c:v>
                </c:pt>
                <c:pt idx="224">
                  <c:v>44671</c:v>
                </c:pt>
                <c:pt idx="225">
                  <c:v>44672</c:v>
                </c:pt>
                <c:pt idx="226">
                  <c:v>44673</c:v>
                </c:pt>
                <c:pt idx="227">
                  <c:v>44674</c:v>
                </c:pt>
                <c:pt idx="228">
                  <c:v>44675</c:v>
                </c:pt>
                <c:pt idx="229">
                  <c:v>44676</c:v>
                </c:pt>
                <c:pt idx="230">
                  <c:v>44677</c:v>
                </c:pt>
                <c:pt idx="231">
                  <c:v>44678</c:v>
                </c:pt>
                <c:pt idx="232">
                  <c:v>44679</c:v>
                </c:pt>
                <c:pt idx="233">
                  <c:v>44680</c:v>
                </c:pt>
                <c:pt idx="234">
                  <c:v>44681</c:v>
                </c:pt>
              </c:numCache>
            </c:numRef>
          </c:cat>
          <c:val>
            <c:numRef>
              <c:f>new_dataset_zkh!$BQ$8:$BQ$242</c:f>
              <c:numCache>
                <c:formatCode>0.00</c:formatCode>
                <c:ptCount val="23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148.79678508920301</c:v>
                </c:pt>
                <c:pt idx="60">
                  <c:v>#N/A</c:v>
                </c:pt>
                <c:pt idx="61">
                  <c:v>#N/A</c:v>
                </c:pt>
                <c:pt idx="62">
                  <c:v>152.005350840858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151.60429113760401</c:v>
                </c:pt>
                <c:pt idx="67">
                  <c:v>#N/A</c:v>
                </c:pt>
                <c:pt idx="68">
                  <c:v>#N/A</c:v>
                </c:pt>
                <c:pt idx="69">
                  <c:v>148.79678508920301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143.98395849312601</c:v>
                </c:pt>
                <c:pt idx="74">
                  <c:v>#N/A</c:v>
                </c:pt>
                <c:pt idx="75">
                  <c:v>139.57219160030201</c:v>
                </c:pt>
                <c:pt idx="76">
                  <c:v>#N/A</c:v>
                </c:pt>
                <c:pt idx="77">
                  <c:v>133.957223566311</c:v>
                </c:pt>
                <c:pt idx="78">
                  <c:v>#N/A</c:v>
                </c:pt>
                <c:pt idx="79">
                  <c:v>#N/A</c:v>
                </c:pt>
                <c:pt idx="80">
                  <c:v>127.139032359746</c:v>
                </c:pt>
                <c:pt idx="81">
                  <c:v>#N/A</c:v>
                </c:pt>
                <c:pt idx="82">
                  <c:v>#N/A</c:v>
                </c:pt>
                <c:pt idx="83">
                  <c:v>118.315520605505</c:v>
                </c:pt>
                <c:pt idx="84">
                  <c:v>#N/A</c:v>
                </c:pt>
                <c:pt idx="85">
                  <c:v>#N/A</c:v>
                </c:pt>
                <c:pt idx="86">
                  <c:v>110.294128257772</c:v>
                </c:pt>
                <c:pt idx="87">
                  <c:v>#N/A</c:v>
                </c:pt>
                <c:pt idx="88">
                  <c:v>101.87165417538</c:v>
                </c:pt>
                <c:pt idx="89">
                  <c:v>#N/A</c:v>
                </c:pt>
                <c:pt idx="90">
                  <c:v>#N/A</c:v>
                </c:pt>
                <c:pt idx="91">
                  <c:v>95.454544703474795</c:v>
                </c:pt>
                <c:pt idx="92">
                  <c:v>#N/A</c:v>
                </c:pt>
                <c:pt idx="93">
                  <c:v>88.235293793655799</c:v>
                </c:pt>
                <c:pt idx="94">
                  <c:v>#N/A</c:v>
                </c:pt>
                <c:pt idx="95">
                  <c:v>#N/A</c:v>
                </c:pt>
                <c:pt idx="96">
                  <c:v>81.818184321750607</c:v>
                </c:pt>
                <c:pt idx="97">
                  <c:v>#N/A</c:v>
                </c:pt>
                <c:pt idx="98">
                  <c:v>74.598933411931597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66.577541064198698</c:v>
                </c:pt>
                <c:pt idx="103">
                  <c:v>#N/A</c:v>
                </c:pt>
                <c:pt idx="104">
                  <c:v>#N/A</c:v>
                </c:pt>
                <c:pt idx="105">
                  <c:v>57.754007278552002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48.9304955243108</c:v>
                </c:pt>
                <c:pt idx="110">
                  <c:v>#N/A</c:v>
                </c:pt>
                <c:pt idx="111">
                  <c:v>#N/A</c:v>
                </c:pt>
                <c:pt idx="112">
                  <c:v>42.914445755659798</c:v>
                </c:pt>
                <c:pt idx="113">
                  <c:v>#N/A</c:v>
                </c:pt>
                <c:pt idx="114">
                  <c:v>#N/A</c:v>
                </c:pt>
                <c:pt idx="115">
                  <c:v>36.898395987008797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32.486629094185503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27.673802498108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23.262035605284701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19.251350447120899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17.2459858366337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13.636360381724201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10.828876364728499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9.2245934889009007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8.4224740823923998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8.0213923477328599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7.6203326444785899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6.0160497686509302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7.2192509098190101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6.8181912065647801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6.4171094719052002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6.8181912065647801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4.0107071895690796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4.0107071895690796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5FD-41F9-A3E3-11ABF6048740}"/>
            </c:ext>
          </c:extLst>
        </c:ser>
        <c:ser>
          <c:idx val="5"/>
          <c:order val="5"/>
          <c:tx>
            <c:strRef>
              <c:f>new_dataset_zkh!$BR$7</c:f>
              <c:strCache>
                <c:ptCount val="1"/>
                <c:pt idx="0">
                  <c:v>2021/11/15_hoog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new_dataset_zkh!$BL$8:$BL$242</c:f>
              <c:numCache>
                <c:formatCode>m/d/yyyy</c:formatCode>
                <c:ptCount val="235"/>
                <c:pt idx="0">
                  <c:v>44447</c:v>
                </c:pt>
                <c:pt idx="1">
                  <c:v>44448</c:v>
                </c:pt>
                <c:pt idx="2">
                  <c:v>44449</c:v>
                </c:pt>
                <c:pt idx="3">
                  <c:v>44450</c:v>
                </c:pt>
                <c:pt idx="4">
                  <c:v>44451</c:v>
                </c:pt>
                <c:pt idx="5">
                  <c:v>44452</c:v>
                </c:pt>
                <c:pt idx="6">
                  <c:v>44453</c:v>
                </c:pt>
                <c:pt idx="7">
                  <c:v>44454</c:v>
                </c:pt>
                <c:pt idx="8">
                  <c:v>44455</c:v>
                </c:pt>
                <c:pt idx="9">
                  <c:v>44456</c:v>
                </c:pt>
                <c:pt idx="10">
                  <c:v>44457</c:v>
                </c:pt>
                <c:pt idx="11">
                  <c:v>44458</c:v>
                </c:pt>
                <c:pt idx="12">
                  <c:v>44459</c:v>
                </c:pt>
                <c:pt idx="13">
                  <c:v>44460</c:v>
                </c:pt>
                <c:pt idx="14">
                  <c:v>44461</c:v>
                </c:pt>
                <c:pt idx="15">
                  <c:v>44462</c:v>
                </c:pt>
                <c:pt idx="16">
                  <c:v>44463</c:v>
                </c:pt>
                <c:pt idx="17">
                  <c:v>44464</c:v>
                </c:pt>
                <c:pt idx="18">
                  <c:v>44465</c:v>
                </c:pt>
                <c:pt idx="19">
                  <c:v>44466</c:v>
                </c:pt>
                <c:pt idx="20">
                  <c:v>44467</c:v>
                </c:pt>
                <c:pt idx="21">
                  <c:v>44468</c:v>
                </c:pt>
                <c:pt idx="22">
                  <c:v>44469</c:v>
                </c:pt>
                <c:pt idx="23">
                  <c:v>44470</c:v>
                </c:pt>
                <c:pt idx="24">
                  <c:v>44471</c:v>
                </c:pt>
                <c:pt idx="25">
                  <c:v>44472</c:v>
                </c:pt>
                <c:pt idx="26">
                  <c:v>44473</c:v>
                </c:pt>
                <c:pt idx="27">
                  <c:v>44474</c:v>
                </c:pt>
                <c:pt idx="28">
                  <c:v>44475</c:v>
                </c:pt>
                <c:pt idx="29">
                  <c:v>44476</c:v>
                </c:pt>
                <c:pt idx="30">
                  <c:v>44477</c:v>
                </c:pt>
                <c:pt idx="31">
                  <c:v>44478</c:v>
                </c:pt>
                <c:pt idx="32">
                  <c:v>44479</c:v>
                </c:pt>
                <c:pt idx="33">
                  <c:v>44480</c:v>
                </c:pt>
                <c:pt idx="34">
                  <c:v>44481</c:v>
                </c:pt>
                <c:pt idx="35">
                  <c:v>44482</c:v>
                </c:pt>
                <c:pt idx="36">
                  <c:v>44483</c:v>
                </c:pt>
                <c:pt idx="37">
                  <c:v>44484</c:v>
                </c:pt>
                <c:pt idx="38">
                  <c:v>44485</c:v>
                </c:pt>
                <c:pt idx="39">
                  <c:v>44486</c:v>
                </c:pt>
                <c:pt idx="40">
                  <c:v>44487</c:v>
                </c:pt>
                <c:pt idx="41">
                  <c:v>44488</c:v>
                </c:pt>
                <c:pt idx="42">
                  <c:v>44489</c:v>
                </c:pt>
                <c:pt idx="43">
                  <c:v>44490</c:v>
                </c:pt>
                <c:pt idx="44">
                  <c:v>44491</c:v>
                </c:pt>
                <c:pt idx="45">
                  <c:v>44492</c:v>
                </c:pt>
                <c:pt idx="46">
                  <c:v>44493</c:v>
                </c:pt>
                <c:pt idx="47">
                  <c:v>44494</c:v>
                </c:pt>
                <c:pt idx="48">
                  <c:v>44495</c:v>
                </c:pt>
                <c:pt idx="49">
                  <c:v>44496</c:v>
                </c:pt>
                <c:pt idx="50">
                  <c:v>44497</c:v>
                </c:pt>
                <c:pt idx="51">
                  <c:v>44498</c:v>
                </c:pt>
                <c:pt idx="52">
                  <c:v>44499</c:v>
                </c:pt>
                <c:pt idx="53">
                  <c:v>44500</c:v>
                </c:pt>
                <c:pt idx="54">
                  <c:v>44501</c:v>
                </c:pt>
                <c:pt idx="55">
                  <c:v>44502</c:v>
                </c:pt>
                <c:pt idx="56">
                  <c:v>44503</c:v>
                </c:pt>
                <c:pt idx="57">
                  <c:v>44504</c:v>
                </c:pt>
                <c:pt idx="58">
                  <c:v>44505</c:v>
                </c:pt>
                <c:pt idx="59">
                  <c:v>44506</c:v>
                </c:pt>
                <c:pt idx="60">
                  <c:v>44507</c:v>
                </c:pt>
                <c:pt idx="61">
                  <c:v>44508</c:v>
                </c:pt>
                <c:pt idx="62">
                  <c:v>44509</c:v>
                </c:pt>
                <c:pt idx="63">
                  <c:v>44510</c:v>
                </c:pt>
                <c:pt idx="64">
                  <c:v>44511</c:v>
                </c:pt>
                <c:pt idx="65">
                  <c:v>44512</c:v>
                </c:pt>
                <c:pt idx="66">
                  <c:v>44513</c:v>
                </c:pt>
                <c:pt idx="67">
                  <c:v>44514</c:v>
                </c:pt>
                <c:pt idx="68">
                  <c:v>44515</c:v>
                </c:pt>
                <c:pt idx="69">
                  <c:v>44516</c:v>
                </c:pt>
                <c:pt idx="70">
                  <c:v>44517</c:v>
                </c:pt>
                <c:pt idx="71">
                  <c:v>44518</c:v>
                </c:pt>
                <c:pt idx="72">
                  <c:v>44519</c:v>
                </c:pt>
                <c:pt idx="73">
                  <c:v>44520</c:v>
                </c:pt>
                <c:pt idx="74">
                  <c:v>44521</c:v>
                </c:pt>
                <c:pt idx="75">
                  <c:v>44522</c:v>
                </c:pt>
                <c:pt idx="76">
                  <c:v>44523</c:v>
                </c:pt>
                <c:pt idx="77">
                  <c:v>44524</c:v>
                </c:pt>
                <c:pt idx="78">
                  <c:v>44525</c:v>
                </c:pt>
                <c:pt idx="79">
                  <c:v>44526</c:v>
                </c:pt>
                <c:pt idx="80">
                  <c:v>44527</c:v>
                </c:pt>
                <c:pt idx="81">
                  <c:v>44528</c:v>
                </c:pt>
                <c:pt idx="82">
                  <c:v>44529</c:v>
                </c:pt>
                <c:pt idx="83">
                  <c:v>44530</c:v>
                </c:pt>
                <c:pt idx="84">
                  <c:v>44531</c:v>
                </c:pt>
                <c:pt idx="85">
                  <c:v>44532</c:v>
                </c:pt>
                <c:pt idx="86">
                  <c:v>44533</c:v>
                </c:pt>
                <c:pt idx="87">
                  <c:v>44534</c:v>
                </c:pt>
                <c:pt idx="88">
                  <c:v>44535</c:v>
                </c:pt>
                <c:pt idx="89">
                  <c:v>44536</c:v>
                </c:pt>
                <c:pt idx="90">
                  <c:v>44537</c:v>
                </c:pt>
                <c:pt idx="91">
                  <c:v>44538</c:v>
                </c:pt>
                <c:pt idx="92">
                  <c:v>44539</c:v>
                </c:pt>
                <c:pt idx="93">
                  <c:v>44540</c:v>
                </c:pt>
                <c:pt idx="94">
                  <c:v>44541</c:v>
                </c:pt>
                <c:pt idx="95">
                  <c:v>44542</c:v>
                </c:pt>
                <c:pt idx="96">
                  <c:v>44543</c:v>
                </c:pt>
                <c:pt idx="97">
                  <c:v>44544</c:v>
                </c:pt>
                <c:pt idx="98">
                  <c:v>44545</c:v>
                </c:pt>
                <c:pt idx="99">
                  <c:v>44546</c:v>
                </c:pt>
                <c:pt idx="100">
                  <c:v>44547</c:v>
                </c:pt>
                <c:pt idx="101">
                  <c:v>44548</c:v>
                </c:pt>
                <c:pt idx="102">
                  <c:v>44549</c:v>
                </c:pt>
                <c:pt idx="103">
                  <c:v>44550</c:v>
                </c:pt>
                <c:pt idx="104">
                  <c:v>44551</c:v>
                </c:pt>
                <c:pt idx="105">
                  <c:v>44552</c:v>
                </c:pt>
                <c:pt idx="106">
                  <c:v>44553</c:v>
                </c:pt>
                <c:pt idx="107">
                  <c:v>44554</c:v>
                </c:pt>
                <c:pt idx="108">
                  <c:v>44555</c:v>
                </c:pt>
                <c:pt idx="109">
                  <c:v>44556</c:v>
                </c:pt>
                <c:pt idx="110">
                  <c:v>44557</c:v>
                </c:pt>
                <c:pt idx="111">
                  <c:v>44558</c:v>
                </c:pt>
                <c:pt idx="112">
                  <c:v>44559</c:v>
                </c:pt>
                <c:pt idx="113">
                  <c:v>44560</c:v>
                </c:pt>
                <c:pt idx="114">
                  <c:v>44561</c:v>
                </c:pt>
                <c:pt idx="115">
                  <c:v>44562</c:v>
                </c:pt>
                <c:pt idx="116">
                  <c:v>44563</c:v>
                </c:pt>
                <c:pt idx="117">
                  <c:v>44564</c:v>
                </c:pt>
                <c:pt idx="118">
                  <c:v>44565</c:v>
                </c:pt>
                <c:pt idx="119">
                  <c:v>44566</c:v>
                </c:pt>
                <c:pt idx="120">
                  <c:v>44567</c:v>
                </c:pt>
                <c:pt idx="121">
                  <c:v>44568</c:v>
                </c:pt>
                <c:pt idx="122">
                  <c:v>44569</c:v>
                </c:pt>
                <c:pt idx="123">
                  <c:v>44570</c:v>
                </c:pt>
                <c:pt idx="124">
                  <c:v>44571</c:v>
                </c:pt>
                <c:pt idx="125">
                  <c:v>44572</c:v>
                </c:pt>
                <c:pt idx="126">
                  <c:v>44573</c:v>
                </c:pt>
                <c:pt idx="127">
                  <c:v>44574</c:v>
                </c:pt>
                <c:pt idx="128">
                  <c:v>44575</c:v>
                </c:pt>
                <c:pt idx="129">
                  <c:v>44576</c:v>
                </c:pt>
                <c:pt idx="130">
                  <c:v>44577</c:v>
                </c:pt>
                <c:pt idx="131">
                  <c:v>44578</c:v>
                </c:pt>
                <c:pt idx="132">
                  <c:v>44579</c:v>
                </c:pt>
                <c:pt idx="133">
                  <c:v>44580</c:v>
                </c:pt>
                <c:pt idx="134">
                  <c:v>44581</c:v>
                </c:pt>
                <c:pt idx="135">
                  <c:v>44582</c:v>
                </c:pt>
                <c:pt idx="136">
                  <c:v>44583</c:v>
                </c:pt>
                <c:pt idx="137">
                  <c:v>44584</c:v>
                </c:pt>
                <c:pt idx="138">
                  <c:v>44585</c:v>
                </c:pt>
                <c:pt idx="139">
                  <c:v>44586</c:v>
                </c:pt>
                <c:pt idx="140">
                  <c:v>44587</c:v>
                </c:pt>
                <c:pt idx="141">
                  <c:v>44588</c:v>
                </c:pt>
                <c:pt idx="142">
                  <c:v>44589</c:v>
                </c:pt>
                <c:pt idx="143">
                  <c:v>44590</c:v>
                </c:pt>
                <c:pt idx="144">
                  <c:v>44591</c:v>
                </c:pt>
                <c:pt idx="145">
                  <c:v>44592</c:v>
                </c:pt>
                <c:pt idx="146">
                  <c:v>44593</c:v>
                </c:pt>
                <c:pt idx="147">
                  <c:v>44594</c:v>
                </c:pt>
                <c:pt idx="148">
                  <c:v>44595</c:v>
                </c:pt>
                <c:pt idx="149">
                  <c:v>44596</c:v>
                </c:pt>
                <c:pt idx="150">
                  <c:v>44597</c:v>
                </c:pt>
                <c:pt idx="151">
                  <c:v>44598</c:v>
                </c:pt>
                <c:pt idx="152">
                  <c:v>44599</c:v>
                </c:pt>
                <c:pt idx="153">
                  <c:v>44600</c:v>
                </c:pt>
                <c:pt idx="154">
                  <c:v>44601</c:v>
                </c:pt>
                <c:pt idx="155">
                  <c:v>44602</c:v>
                </c:pt>
                <c:pt idx="156">
                  <c:v>44603</c:v>
                </c:pt>
                <c:pt idx="157">
                  <c:v>44604</c:v>
                </c:pt>
                <c:pt idx="158">
                  <c:v>44605</c:v>
                </c:pt>
                <c:pt idx="159">
                  <c:v>44606</c:v>
                </c:pt>
                <c:pt idx="160">
                  <c:v>44607</c:v>
                </c:pt>
                <c:pt idx="161">
                  <c:v>44608</c:v>
                </c:pt>
                <c:pt idx="162">
                  <c:v>44609</c:v>
                </c:pt>
                <c:pt idx="163">
                  <c:v>44610</c:v>
                </c:pt>
                <c:pt idx="164">
                  <c:v>44611</c:v>
                </c:pt>
                <c:pt idx="165">
                  <c:v>44612</c:v>
                </c:pt>
                <c:pt idx="166">
                  <c:v>44613</c:v>
                </c:pt>
                <c:pt idx="167">
                  <c:v>44614</c:v>
                </c:pt>
                <c:pt idx="168">
                  <c:v>44615</c:v>
                </c:pt>
                <c:pt idx="169">
                  <c:v>44616</c:v>
                </c:pt>
                <c:pt idx="170">
                  <c:v>44617</c:v>
                </c:pt>
                <c:pt idx="171">
                  <c:v>44618</c:v>
                </c:pt>
                <c:pt idx="172">
                  <c:v>44619</c:v>
                </c:pt>
                <c:pt idx="173">
                  <c:v>44620</c:v>
                </c:pt>
                <c:pt idx="174">
                  <c:v>44621</c:v>
                </c:pt>
                <c:pt idx="175">
                  <c:v>44622</c:v>
                </c:pt>
                <c:pt idx="176">
                  <c:v>44623</c:v>
                </c:pt>
                <c:pt idx="177">
                  <c:v>44624</c:v>
                </c:pt>
                <c:pt idx="178">
                  <c:v>44625</c:v>
                </c:pt>
                <c:pt idx="179">
                  <c:v>44626</c:v>
                </c:pt>
                <c:pt idx="180">
                  <c:v>44627</c:v>
                </c:pt>
                <c:pt idx="181">
                  <c:v>44628</c:v>
                </c:pt>
                <c:pt idx="182">
                  <c:v>44629</c:v>
                </c:pt>
                <c:pt idx="183">
                  <c:v>44630</c:v>
                </c:pt>
                <c:pt idx="184">
                  <c:v>44631</c:v>
                </c:pt>
                <c:pt idx="185">
                  <c:v>44632</c:v>
                </c:pt>
                <c:pt idx="186">
                  <c:v>44633</c:v>
                </c:pt>
                <c:pt idx="187">
                  <c:v>44634</c:v>
                </c:pt>
                <c:pt idx="188">
                  <c:v>44635</c:v>
                </c:pt>
                <c:pt idx="189">
                  <c:v>44636</c:v>
                </c:pt>
                <c:pt idx="190">
                  <c:v>44637</c:v>
                </c:pt>
                <c:pt idx="191">
                  <c:v>44638</c:v>
                </c:pt>
                <c:pt idx="192">
                  <c:v>44639</c:v>
                </c:pt>
                <c:pt idx="193">
                  <c:v>44640</c:v>
                </c:pt>
                <c:pt idx="194">
                  <c:v>44641</c:v>
                </c:pt>
                <c:pt idx="195">
                  <c:v>44642</c:v>
                </c:pt>
                <c:pt idx="196">
                  <c:v>44643</c:v>
                </c:pt>
                <c:pt idx="197">
                  <c:v>44644</c:v>
                </c:pt>
                <c:pt idx="198">
                  <c:v>44645</c:v>
                </c:pt>
                <c:pt idx="199">
                  <c:v>44646</c:v>
                </c:pt>
                <c:pt idx="200">
                  <c:v>44647</c:v>
                </c:pt>
                <c:pt idx="201">
                  <c:v>44648</c:v>
                </c:pt>
                <c:pt idx="202">
                  <c:v>44649</c:v>
                </c:pt>
                <c:pt idx="203">
                  <c:v>44650</c:v>
                </c:pt>
                <c:pt idx="204">
                  <c:v>44651</c:v>
                </c:pt>
                <c:pt idx="205">
                  <c:v>44652</c:v>
                </c:pt>
                <c:pt idx="206">
                  <c:v>44653</c:v>
                </c:pt>
                <c:pt idx="207">
                  <c:v>44654</c:v>
                </c:pt>
                <c:pt idx="208">
                  <c:v>44655</c:v>
                </c:pt>
                <c:pt idx="209">
                  <c:v>44656</c:v>
                </c:pt>
                <c:pt idx="210">
                  <c:v>44657</c:v>
                </c:pt>
                <c:pt idx="211">
                  <c:v>44658</c:v>
                </c:pt>
                <c:pt idx="212">
                  <c:v>44659</c:v>
                </c:pt>
                <c:pt idx="213">
                  <c:v>44660</c:v>
                </c:pt>
                <c:pt idx="214">
                  <c:v>44661</c:v>
                </c:pt>
                <c:pt idx="215">
                  <c:v>44662</c:v>
                </c:pt>
                <c:pt idx="216">
                  <c:v>44663</c:v>
                </c:pt>
                <c:pt idx="217">
                  <c:v>44664</c:v>
                </c:pt>
                <c:pt idx="218">
                  <c:v>44665</c:v>
                </c:pt>
                <c:pt idx="219">
                  <c:v>44666</c:v>
                </c:pt>
                <c:pt idx="220">
                  <c:v>44667</c:v>
                </c:pt>
                <c:pt idx="221">
                  <c:v>44668</c:v>
                </c:pt>
                <c:pt idx="222">
                  <c:v>44669</c:v>
                </c:pt>
                <c:pt idx="223">
                  <c:v>44670</c:v>
                </c:pt>
                <c:pt idx="224">
                  <c:v>44671</c:v>
                </c:pt>
                <c:pt idx="225">
                  <c:v>44672</c:v>
                </c:pt>
                <c:pt idx="226">
                  <c:v>44673</c:v>
                </c:pt>
                <c:pt idx="227">
                  <c:v>44674</c:v>
                </c:pt>
                <c:pt idx="228">
                  <c:v>44675</c:v>
                </c:pt>
                <c:pt idx="229">
                  <c:v>44676</c:v>
                </c:pt>
                <c:pt idx="230">
                  <c:v>44677</c:v>
                </c:pt>
                <c:pt idx="231">
                  <c:v>44678</c:v>
                </c:pt>
                <c:pt idx="232">
                  <c:v>44679</c:v>
                </c:pt>
                <c:pt idx="233">
                  <c:v>44680</c:v>
                </c:pt>
                <c:pt idx="234">
                  <c:v>44681</c:v>
                </c:pt>
              </c:numCache>
            </c:numRef>
          </c:cat>
          <c:val>
            <c:numRef>
              <c:f>new_dataset_zkh!$BR$8:$BR$242</c:f>
              <c:numCache>
                <c:formatCode>0.00</c:formatCode>
                <c:ptCount val="23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199.33155247363899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217.37967974818599</c:v>
                </c:pt>
                <c:pt idx="61">
                  <c:v>#N/A</c:v>
                </c:pt>
                <c:pt idx="62">
                  <c:v>233.021393724695</c:v>
                </c:pt>
                <c:pt idx="63">
                  <c:v>#N/A</c:v>
                </c:pt>
                <c:pt idx="64">
                  <c:v>247.05882482537601</c:v>
                </c:pt>
                <c:pt idx="65">
                  <c:v>261.89839736397101</c:v>
                </c:pt>
                <c:pt idx="66">
                  <c:v>#N/A</c:v>
                </c:pt>
                <c:pt idx="67">
                  <c:v>274.33155660452701</c:v>
                </c:pt>
                <c:pt idx="68">
                  <c:v>285.56149818036101</c:v>
                </c:pt>
                <c:pt idx="69">
                  <c:v>#N/A</c:v>
                </c:pt>
                <c:pt idx="70">
                  <c:v>298.39572263202302</c:v>
                </c:pt>
                <c:pt idx="71">
                  <c:v>309.62566971570902</c:v>
                </c:pt>
                <c:pt idx="72">
                  <c:v>319.65240464252298</c:v>
                </c:pt>
                <c:pt idx="73">
                  <c:v>#N/A</c:v>
                </c:pt>
                <c:pt idx="74">
                  <c:v>330.48128376117802</c:v>
                </c:pt>
                <c:pt idx="75">
                  <c:v>336.89839598700797</c:v>
                </c:pt>
                <c:pt idx="76">
                  <c:v>#N/A</c:v>
                </c:pt>
                <c:pt idx="77">
                  <c:v>342.513369528851</c:v>
                </c:pt>
                <c:pt idx="78">
                  <c:v>#N/A</c:v>
                </c:pt>
                <c:pt idx="79">
                  <c:v>346.12299498376098</c:v>
                </c:pt>
                <c:pt idx="80">
                  <c:v>340.508021441918</c:v>
                </c:pt>
                <c:pt idx="81">
                  <c:v>#N/A</c:v>
                </c:pt>
                <c:pt idx="82">
                  <c:v>333.68984125105601</c:v>
                </c:pt>
                <c:pt idx="83">
                  <c:v>325.26738093829198</c:v>
                </c:pt>
                <c:pt idx="84">
                  <c:v>#N/A</c:v>
                </c:pt>
                <c:pt idx="85">
                  <c:v>316.44384990657102</c:v>
                </c:pt>
                <c:pt idx="86">
                  <c:v>294.78609717711402</c:v>
                </c:pt>
                <c:pt idx="87">
                  <c:v>#N/A</c:v>
                </c:pt>
                <c:pt idx="88">
                  <c:v>284.75936225029898</c:v>
                </c:pt>
                <c:pt idx="89">
                  <c:v>274.732616307782</c:v>
                </c:pt>
                <c:pt idx="90">
                  <c:v>264.70588138096701</c:v>
                </c:pt>
                <c:pt idx="91">
                  <c:v>243.04812865151001</c:v>
                </c:pt>
                <c:pt idx="92">
                  <c:v>233.82353516260901</c:v>
                </c:pt>
                <c:pt idx="93">
                  <c:v>222.19251735996701</c:v>
                </c:pt>
                <c:pt idx="94">
                  <c:v>#N/A</c:v>
                </c:pt>
                <c:pt idx="95">
                  <c:v>212.566842136406</c:v>
                </c:pt>
                <c:pt idx="96">
                  <c:v>#N/A</c:v>
                </c:pt>
                <c:pt idx="97">
                  <c:v>193.315513720691</c:v>
                </c:pt>
                <c:pt idx="98">
                  <c:v>182.88769705921601</c:v>
                </c:pt>
                <c:pt idx="99">
                  <c:v>#N/A</c:v>
                </c:pt>
                <c:pt idx="100">
                  <c:v>171.657760991234</c:v>
                </c:pt>
                <c:pt idx="101">
                  <c:v>#N/A</c:v>
                </c:pt>
                <c:pt idx="102">
                  <c:v>158.82354204742299</c:v>
                </c:pt>
                <c:pt idx="103">
                  <c:v>148.79678508920301</c:v>
                </c:pt>
                <c:pt idx="104">
                  <c:v>#N/A</c:v>
                </c:pt>
                <c:pt idx="105">
                  <c:v>139.17113189704801</c:v>
                </c:pt>
                <c:pt idx="106">
                  <c:v>#N/A</c:v>
                </c:pt>
                <c:pt idx="107">
                  <c:v>127.94117379766</c:v>
                </c:pt>
                <c:pt idx="108">
                  <c:v>#N/A</c:v>
                </c:pt>
                <c:pt idx="109">
                  <c:v>117.112297432931</c:v>
                </c:pt>
                <c:pt idx="110">
                  <c:v>#N/A</c:v>
                </c:pt>
                <c:pt idx="111">
                  <c:v>107.88770394402999</c:v>
                </c:pt>
                <c:pt idx="112">
                  <c:v>#N/A</c:v>
                </c:pt>
                <c:pt idx="113">
                  <c:v>99.465251893043899</c:v>
                </c:pt>
                <c:pt idx="114">
                  <c:v>#N/A</c:v>
                </c:pt>
                <c:pt idx="115">
                  <c:v>#N/A</c:v>
                </c:pt>
                <c:pt idx="116">
                  <c:v>89.839576669483407</c:v>
                </c:pt>
                <c:pt idx="117">
                  <c:v>#N/A</c:v>
                </c:pt>
                <c:pt idx="118">
                  <c:v>81.818184321750607</c:v>
                </c:pt>
                <c:pt idx="119">
                  <c:v>#N/A</c:v>
                </c:pt>
                <c:pt idx="120">
                  <c:v>#N/A</c:v>
                </c:pt>
                <c:pt idx="121">
                  <c:v>70.989307957022007</c:v>
                </c:pt>
                <c:pt idx="122">
                  <c:v>#N/A</c:v>
                </c:pt>
                <c:pt idx="123">
                  <c:v>64.5721984851168</c:v>
                </c:pt>
                <c:pt idx="124">
                  <c:v>#N/A</c:v>
                </c:pt>
                <c:pt idx="125">
                  <c:v>#N/A</c:v>
                </c:pt>
                <c:pt idx="126">
                  <c:v>57.754007278552002</c:v>
                </c:pt>
                <c:pt idx="127">
                  <c:v>#N/A</c:v>
                </c:pt>
                <c:pt idx="128">
                  <c:v>#N/A</c:v>
                </c:pt>
                <c:pt idx="129">
                  <c:v>51.336897806646903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44.518728631487399</c:v>
                </c:pt>
                <c:pt idx="135">
                  <c:v>#N/A</c:v>
                </c:pt>
                <c:pt idx="136">
                  <c:v>#N/A</c:v>
                </c:pt>
                <c:pt idx="137">
                  <c:v>38.502678862836497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34.491993704672801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28.877003639276001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24.064177043198502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20.855611291543202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18.449209009207099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17.647067571293299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16.042784695465599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15.240643257551801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14.0374421163837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12.8342189438104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12.0320995373019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12.0320995373019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11.631017802642299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5FD-41F9-A3E3-11ABF6048740}"/>
            </c:ext>
          </c:extLst>
        </c:ser>
        <c:ser>
          <c:idx val="6"/>
          <c:order val="6"/>
          <c:tx>
            <c:strRef>
              <c:f>new_dataset_zkh!$BS$7</c:f>
              <c:strCache>
                <c:ptCount val="1"/>
                <c:pt idx="0">
                  <c:v>2021/12/21_laag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new_dataset_zkh!$BL$8:$BL$242</c:f>
              <c:numCache>
                <c:formatCode>m/d/yyyy</c:formatCode>
                <c:ptCount val="235"/>
                <c:pt idx="0">
                  <c:v>44447</c:v>
                </c:pt>
                <c:pt idx="1">
                  <c:v>44448</c:v>
                </c:pt>
                <c:pt idx="2">
                  <c:v>44449</c:v>
                </c:pt>
                <c:pt idx="3">
                  <c:v>44450</c:v>
                </c:pt>
                <c:pt idx="4">
                  <c:v>44451</c:v>
                </c:pt>
                <c:pt idx="5">
                  <c:v>44452</c:v>
                </c:pt>
                <c:pt idx="6">
                  <c:v>44453</c:v>
                </c:pt>
                <c:pt idx="7">
                  <c:v>44454</c:v>
                </c:pt>
                <c:pt idx="8">
                  <c:v>44455</c:v>
                </c:pt>
                <c:pt idx="9">
                  <c:v>44456</c:v>
                </c:pt>
                <c:pt idx="10">
                  <c:v>44457</c:v>
                </c:pt>
                <c:pt idx="11">
                  <c:v>44458</c:v>
                </c:pt>
                <c:pt idx="12">
                  <c:v>44459</c:v>
                </c:pt>
                <c:pt idx="13">
                  <c:v>44460</c:v>
                </c:pt>
                <c:pt idx="14">
                  <c:v>44461</c:v>
                </c:pt>
                <c:pt idx="15">
                  <c:v>44462</c:v>
                </c:pt>
                <c:pt idx="16">
                  <c:v>44463</c:v>
                </c:pt>
                <c:pt idx="17">
                  <c:v>44464</c:v>
                </c:pt>
                <c:pt idx="18">
                  <c:v>44465</c:v>
                </c:pt>
                <c:pt idx="19">
                  <c:v>44466</c:v>
                </c:pt>
                <c:pt idx="20">
                  <c:v>44467</c:v>
                </c:pt>
                <c:pt idx="21">
                  <c:v>44468</c:v>
                </c:pt>
                <c:pt idx="22">
                  <c:v>44469</c:v>
                </c:pt>
                <c:pt idx="23">
                  <c:v>44470</c:v>
                </c:pt>
                <c:pt idx="24">
                  <c:v>44471</c:v>
                </c:pt>
                <c:pt idx="25">
                  <c:v>44472</c:v>
                </c:pt>
                <c:pt idx="26">
                  <c:v>44473</c:v>
                </c:pt>
                <c:pt idx="27">
                  <c:v>44474</c:v>
                </c:pt>
                <c:pt idx="28">
                  <c:v>44475</c:v>
                </c:pt>
                <c:pt idx="29">
                  <c:v>44476</c:v>
                </c:pt>
                <c:pt idx="30">
                  <c:v>44477</c:v>
                </c:pt>
                <c:pt idx="31">
                  <c:v>44478</c:v>
                </c:pt>
                <c:pt idx="32">
                  <c:v>44479</c:v>
                </c:pt>
                <c:pt idx="33">
                  <c:v>44480</c:v>
                </c:pt>
                <c:pt idx="34">
                  <c:v>44481</c:v>
                </c:pt>
                <c:pt idx="35">
                  <c:v>44482</c:v>
                </c:pt>
                <c:pt idx="36">
                  <c:v>44483</c:v>
                </c:pt>
                <c:pt idx="37">
                  <c:v>44484</c:v>
                </c:pt>
                <c:pt idx="38">
                  <c:v>44485</c:v>
                </c:pt>
                <c:pt idx="39">
                  <c:v>44486</c:v>
                </c:pt>
                <c:pt idx="40">
                  <c:v>44487</c:v>
                </c:pt>
                <c:pt idx="41">
                  <c:v>44488</c:v>
                </c:pt>
                <c:pt idx="42">
                  <c:v>44489</c:v>
                </c:pt>
                <c:pt idx="43">
                  <c:v>44490</c:v>
                </c:pt>
                <c:pt idx="44">
                  <c:v>44491</c:v>
                </c:pt>
                <c:pt idx="45">
                  <c:v>44492</c:v>
                </c:pt>
                <c:pt idx="46">
                  <c:v>44493</c:v>
                </c:pt>
                <c:pt idx="47">
                  <c:v>44494</c:v>
                </c:pt>
                <c:pt idx="48">
                  <c:v>44495</c:v>
                </c:pt>
                <c:pt idx="49">
                  <c:v>44496</c:v>
                </c:pt>
                <c:pt idx="50">
                  <c:v>44497</c:v>
                </c:pt>
                <c:pt idx="51">
                  <c:v>44498</c:v>
                </c:pt>
                <c:pt idx="52">
                  <c:v>44499</c:v>
                </c:pt>
                <c:pt idx="53">
                  <c:v>44500</c:v>
                </c:pt>
                <c:pt idx="54">
                  <c:v>44501</c:v>
                </c:pt>
                <c:pt idx="55">
                  <c:v>44502</c:v>
                </c:pt>
                <c:pt idx="56">
                  <c:v>44503</c:v>
                </c:pt>
                <c:pt idx="57">
                  <c:v>44504</c:v>
                </c:pt>
                <c:pt idx="58">
                  <c:v>44505</c:v>
                </c:pt>
                <c:pt idx="59">
                  <c:v>44506</c:v>
                </c:pt>
                <c:pt idx="60">
                  <c:v>44507</c:v>
                </c:pt>
                <c:pt idx="61">
                  <c:v>44508</c:v>
                </c:pt>
                <c:pt idx="62">
                  <c:v>44509</c:v>
                </c:pt>
                <c:pt idx="63">
                  <c:v>44510</c:v>
                </c:pt>
                <c:pt idx="64">
                  <c:v>44511</c:v>
                </c:pt>
                <c:pt idx="65">
                  <c:v>44512</c:v>
                </c:pt>
                <c:pt idx="66">
                  <c:v>44513</c:v>
                </c:pt>
                <c:pt idx="67">
                  <c:v>44514</c:v>
                </c:pt>
                <c:pt idx="68">
                  <c:v>44515</c:v>
                </c:pt>
                <c:pt idx="69">
                  <c:v>44516</c:v>
                </c:pt>
                <c:pt idx="70">
                  <c:v>44517</c:v>
                </c:pt>
                <c:pt idx="71">
                  <c:v>44518</c:v>
                </c:pt>
                <c:pt idx="72">
                  <c:v>44519</c:v>
                </c:pt>
                <c:pt idx="73">
                  <c:v>44520</c:v>
                </c:pt>
                <c:pt idx="74">
                  <c:v>44521</c:v>
                </c:pt>
                <c:pt idx="75">
                  <c:v>44522</c:v>
                </c:pt>
                <c:pt idx="76">
                  <c:v>44523</c:v>
                </c:pt>
                <c:pt idx="77">
                  <c:v>44524</c:v>
                </c:pt>
                <c:pt idx="78">
                  <c:v>44525</c:v>
                </c:pt>
                <c:pt idx="79">
                  <c:v>44526</c:v>
                </c:pt>
                <c:pt idx="80">
                  <c:v>44527</c:v>
                </c:pt>
                <c:pt idx="81">
                  <c:v>44528</c:v>
                </c:pt>
                <c:pt idx="82">
                  <c:v>44529</c:v>
                </c:pt>
                <c:pt idx="83">
                  <c:v>44530</c:v>
                </c:pt>
                <c:pt idx="84">
                  <c:v>44531</c:v>
                </c:pt>
                <c:pt idx="85">
                  <c:v>44532</c:v>
                </c:pt>
                <c:pt idx="86">
                  <c:v>44533</c:v>
                </c:pt>
                <c:pt idx="87">
                  <c:v>44534</c:v>
                </c:pt>
                <c:pt idx="88">
                  <c:v>44535</c:v>
                </c:pt>
                <c:pt idx="89">
                  <c:v>44536</c:v>
                </c:pt>
                <c:pt idx="90">
                  <c:v>44537</c:v>
                </c:pt>
                <c:pt idx="91">
                  <c:v>44538</c:v>
                </c:pt>
                <c:pt idx="92">
                  <c:v>44539</c:v>
                </c:pt>
                <c:pt idx="93">
                  <c:v>44540</c:v>
                </c:pt>
                <c:pt idx="94">
                  <c:v>44541</c:v>
                </c:pt>
                <c:pt idx="95">
                  <c:v>44542</c:v>
                </c:pt>
                <c:pt idx="96">
                  <c:v>44543</c:v>
                </c:pt>
                <c:pt idx="97">
                  <c:v>44544</c:v>
                </c:pt>
                <c:pt idx="98">
                  <c:v>44545</c:v>
                </c:pt>
                <c:pt idx="99">
                  <c:v>44546</c:v>
                </c:pt>
                <c:pt idx="100">
                  <c:v>44547</c:v>
                </c:pt>
                <c:pt idx="101">
                  <c:v>44548</c:v>
                </c:pt>
                <c:pt idx="102">
                  <c:v>44549</c:v>
                </c:pt>
                <c:pt idx="103">
                  <c:v>44550</c:v>
                </c:pt>
                <c:pt idx="104">
                  <c:v>44551</c:v>
                </c:pt>
                <c:pt idx="105">
                  <c:v>44552</c:v>
                </c:pt>
                <c:pt idx="106">
                  <c:v>44553</c:v>
                </c:pt>
                <c:pt idx="107">
                  <c:v>44554</c:v>
                </c:pt>
                <c:pt idx="108">
                  <c:v>44555</c:v>
                </c:pt>
                <c:pt idx="109">
                  <c:v>44556</c:v>
                </c:pt>
                <c:pt idx="110">
                  <c:v>44557</c:v>
                </c:pt>
                <c:pt idx="111">
                  <c:v>44558</c:v>
                </c:pt>
                <c:pt idx="112">
                  <c:v>44559</c:v>
                </c:pt>
                <c:pt idx="113">
                  <c:v>44560</c:v>
                </c:pt>
                <c:pt idx="114">
                  <c:v>44561</c:v>
                </c:pt>
                <c:pt idx="115">
                  <c:v>44562</c:v>
                </c:pt>
                <c:pt idx="116">
                  <c:v>44563</c:v>
                </c:pt>
                <c:pt idx="117">
                  <c:v>44564</c:v>
                </c:pt>
                <c:pt idx="118">
                  <c:v>44565</c:v>
                </c:pt>
                <c:pt idx="119">
                  <c:v>44566</c:v>
                </c:pt>
                <c:pt idx="120">
                  <c:v>44567</c:v>
                </c:pt>
                <c:pt idx="121">
                  <c:v>44568</c:v>
                </c:pt>
                <c:pt idx="122">
                  <c:v>44569</c:v>
                </c:pt>
                <c:pt idx="123">
                  <c:v>44570</c:v>
                </c:pt>
                <c:pt idx="124">
                  <c:v>44571</c:v>
                </c:pt>
                <c:pt idx="125">
                  <c:v>44572</c:v>
                </c:pt>
                <c:pt idx="126">
                  <c:v>44573</c:v>
                </c:pt>
                <c:pt idx="127">
                  <c:v>44574</c:v>
                </c:pt>
                <c:pt idx="128">
                  <c:v>44575</c:v>
                </c:pt>
                <c:pt idx="129">
                  <c:v>44576</c:v>
                </c:pt>
                <c:pt idx="130">
                  <c:v>44577</c:v>
                </c:pt>
                <c:pt idx="131">
                  <c:v>44578</c:v>
                </c:pt>
                <c:pt idx="132">
                  <c:v>44579</c:v>
                </c:pt>
                <c:pt idx="133">
                  <c:v>44580</c:v>
                </c:pt>
                <c:pt idx="134">
                  <c:v>44581</c:v>
                </c:pt>
                <c:pt idx="135">
                  <c:v>44582</c:v>
                </c:pt>
                <c:pt idx="136">
                  <c:v>44583</c:v>
                </c:pt>
                <c:pt idx="137">
                  <c:v>44584</c:v>
                </c:pt>
                <c:pt idx="138">
                  <c:v>44585</c:v>
                </c:pt>
                <c:pt idx="139">
                  <c:v>44586</c:v>
                </c:pt>
                <c:pt idx="140">
                  <c:v>44587</c:v>
                </c:pt>
                <c:pt idx="141">
                  <c:v>44588</c:v>
                </c:pt>
                <c:pt idx="142">
                  <c:v>44589</c:v>
                </c:pt>
                <c:pt idx="143">
                  <c:v>44590</c:v>
                </c:pt>
                <c:pt idx="144">
                  <c:v>44591</c:v>
                </c:pt>
                <c:pt idx="145">
                  <c:v>44592</c:v>
                </c:pt>
                <c:pt idx="146">
                  <c:v>44593</c:v>
                </c:pt>
                <c:pt idx="147">
                  <c:v>44594</c:v>
                </c:pt>
                <c:pt idx="148">
                  <c:v>44595</c:v>
                </c:pt>
                <c:pt idx="149">
                  <c:v>44596</c:v>
                </c:pt>
                <c:pt idx="150">
                  <c:v>44597</c:v>
                </c:pt>
                <c:pt idx="151">
                  <c:v>44598</c:v>
                </c:pt>
                <c:pt idx="152">
                  <c:v>44599</c:v>
                </c:pt>
                <c:pt idx="153">
                  <c:v>44600</c:v>
                </c:pt>
                <c:pt idx="154">
                  <c:v>44601</c:v>
                </c:pt>
                <c:pt idx="155">
                  <c:v>44602</c:v>
                </c:pt>
                <c:pt idx="156">
                  <c:v>44603</c:v>
                </c:pt>
                <c:pt idx="157">
                  <c:v>44604</c:v>
                </c:pt>
                <c:pt idx="158">
                  <c:v>44605</c:v>
                </c:pt>
                <c:pt idx="159">
                  <c:v>44606</c:v>
                </c:pt>
                <c:pt idx="160">
                  <c:v>44607</c:v>
                </c:pt>
                <c:pt idx="161">
                  <c:v>44608</c:v>
                </c:pt>
                <c:pt idx="162">
                  <c:v>44609</c:v>
                </c:pt>
                <c:pt idx="163">
                  <c:v>44610</c:v>
                </c:pt>
                <c:pt idx="164">
                  <c:v>44611</c:v>
                </c:pt>
                <c:pt idx="165">
                  <c:v>44612</c:v>
                </c:pt>
                <c:pt idx="166">
                  <c:v>44613</c:v>
                </c:pt>
                <c:pt idx="167">
                  <c:v>44614</c:v>
                </c:pt>
                <c:pt idx="168">
                  <c:v>44615</c:v>
                </c:pt>
                <c:pt idx="169">
                  <c:v>44616</c:v>
                </c:pt>
                <c:pt idx="170">
                  <c:v>44617</c:v>
                </c:pt>
                <c:pt idx="171">
                  <c:v>44618</c:v>
                </c:pt>
                <c:pt idx="172">
                  <c:v>44619</c:v>
                </c:pt>
                <c:pt idx="173">
                  <c:v>44620</c:v>
                </c:pt>
                <c:pt idx="174">
                  <c:v>44621</c:v>
                </c:pt>
                <c:pt idx="175">
                  <c:v>44622</c:v>
                </c:pt>
                <c:pt idx="176">
                  <c:v>44623</c:v>
                </c:pt>
                <c:pt idx="177">
                  <c:v>44624</c:v>
                </c:pt>
                <c:pt idx="178">
                  <c:v>44625</c:v>
                </c:pt>
                <c:pt idx="179">
                  <c:v>44626</c:v>
                </c:pt>
                <c:pt idx="180">
                  <c:v>44627</c:v>
                </c:pt>
                <c:pt idx="181">
                  <c:v>44628</c:v>
                </c:pt>
                <c:pt idx="182">
                  <c:v>44629</c:v>
                </c:pt>
                <c:pt idx="183">
                  <c:v>44630</c:v>
                </c:pt>
                <c:pt idx="184">
                  <c:v>44631</c:v>
                </c:pt>
                <c:pt idx="185">
                  <c:v>44632</c:v>
                </c:pt>
                <c:pt idx="186">
                  <c:v>44633</c:v>
                </c:pt>
                <c:pt idx="187">
                  <c:v>44634</c:v>
                </c:pt>
                <c:pt idx="188">
                  <c:v>44635</c:v>
                </c:pt>
                <c:pt idx="189">
                  <c:v>44636</c:v>
                </c:pt>
                <c:pt idx="190">
                  <c:v>44637</c:v>
                </c:pt>
                <c:pt idx="191">
                  <c:v>44638</c:v>
                </c:pt>
                <c:pt idx="192">
                  <c:v>44639</c:v>
                </c:pt>
                <c:pt idx="193">
                  <c:v>44640</c:v>
                </c:pt>
                <c:pt idx="194">
                  <c:v>44641</c:v>
                </c:pt>
                <c:pt idx="195">
                  <c:v>44642</c:v>
                </c:pt>
                <c:pt idx="196">
                  <c:v>44643</c:v>
                </c:pt>
                <c:pt idx="197">
                  <c:v>44644</c:v>
                </c:pt>
                <c:pt idx="198">
                  <c:v>44645</c:v>
                </c:pt>
                <c:pt idx="199">
                  <c:v>44646</c:v>
                </c:pt>
                <c:pt idx="200">
                  <c:v>44647</c:v>
                </c:pt>
                <c:pt idx="201">
                  <c:v>44648</c:v>
                </c:pt>
                <c:pt idx="202">
                  <c:v>44649</c:v>
                </c:pt>
                <c:pt idx="203">
                  <c:v>44650</c:v>
                </c:pt>
                <c:pt idx="204">
                  <c:v>44651</c:v>
                </c:pt>
                <c:pt idx="205">
                  <c:v>44652</c:v>
                </c:pt>
                <c:pt idx="206">
                  <c:v>44653</c:v>
                </c:pt>
                <c:pt idx="207">
                  <c:v>44654</c:v>
                </c:pt>
                <c:pt idx="208">
                  <c:v>44655</c:v>
                </c:pt>
                <c:pt idx="209">
                  <c:v>44656</c:v>
                </c:pt>
                <c:pt idx="210">
                  <c:v>44657</c:v>
                </c:pt>
                <c:pt idx="211">
                  <c:v>44658</c:v>
                </c:pt>
                <c:pt idx="212">
                  <c:v>44659</c:v>
                </c:pt>
                <c:pt idx="213">
                  <c:v>44660</c:v>
                </c:pt>
                <c:pt idx="214">
                  <c:v>44661</c:v>
                </c:pt>
                <c:pt idx="215">
                  <c:v>44662</c:v>
                </c:pt>
                <c:pt idx="216">
                  <c:v>44663</c:v>
                </c:pt>
                <c:pt idx="217">
                  <c:v>44664</c:v>
                </c:pt>
                <c:pt idx="218">
                  <c:v>44665</c:v>
                </c:pt>
                <c:pt idx="219">
                  <c:v>44666</c:v>
                </c:pt>
                <c:pt idx="220">
                  <c:v>44667</c:v>
                </c:pt>
                <c:pt idx="221">
                  <c:v>44668</c:v>
                </c:pt>
                <c:pt idx="222">
                  <c:v>44669</c:v>
                </c:pt>
                <c:pt idx="223">
                  <c:v>44670</c:v>
                </c:pt>
                <c:pt idx="224">
                  <c:v>44671</c:v>
                </c:pt>
                <c:pt idx="225">
                  <c:v>44672</c:v>
                </c:pt>
                <c:pt idx="226">
                  <c:v>44673</c:v>
                </c:pt>
                <c:pt idx="227">
                  <c:v>44674</c:v>
                </c:pt>
                <c:pt idx="228">
                  <c:v>44675</c:v>
                </c:pt>
                <c:pt idx="229">
                  <c:v>44676</c:v>
                </c:pt>
                <c:pt idx="230">
                  <c:v>44677</c:v>
                </c:pt>
                <c:pt idx="231">
                  <c:v>44678</c:v>
                </c:pt>
                <c:pt idx="232">
                  <c:v>44679</c:v>
                </c:pt>
                <c:pt idx="233">
                  <c:v>44680</c:v>
                </c:pt>
                <c:pt idx="234">
                  <c:v>44681</c:v>
                </c:pt>
              </c:numCache>
            </c:numRef>
          </c:cat>
          <c:val>
            <c:numRef>
              <c:f>new_dataset_zkh!$BS$8:$BS$242</c:f>
              <c:numCache>
                <c:formatCode>0.00</c:formatCode>
                <c:ptCount val="23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215.70010682532899</c:v>
                </c:pt>
                <c:pt idx="100">
                  <c:v>212.16412547629099</c:v>
                </c:pt>
                <c:pt idx="101">
                  <c:v>#N/A</c:v>
                </c:pt>
                <c:pt idx="102">
                  <c:v>219.236282416367</c:v>
                </c:pt>
                <c:pt idx="103">
                  <c:v>#N/A</c:v>
                </c:pt>
                <c:pt idx="104">
                  <c:v>#N/A</c:v>
                </c:pt>
                <c:pt idx="105">
                  <c:v>233.38040205452</c:v>
                </c:pt>
                <c:pt idx="106">
                  <c:v>#N/A</c:v>
                </c:pt>
                <c:pt idx="107">
                  <c:v>254.59687287474901</c:v>
                </c:pt>
                <c:pt idx="108">
                  <c:v>#N/A</c:v>
                </c:pt>
                <c:pt idx="109">
                  <c:v>300.56579586424499</c:v>
                </c:pt>
                <c:pt idx="110">
                  <c:v>#N/A</c:v>
                </c:pt>
                <c:pt idx="111">
                  <c:v>#N/A</c:v>
                </c:pt>
                <c:pt idx="112">
                  <c:v>350.07070020278002</c:v>
                </c:pt>
                <c:pt idx="113">
                  <c:v>#N/A</c:v>
                </c:pt>
                <c:pt idx="114">
                  <c:v>392.50344760123897</c:v>
                </c:pt>
                <c:pt idx="115">
                  <c:v>445.54452753081199</c:v>
                </c:pt>
                <c:pt idx="116">
                  <c:v>#N/A</c:v>
                </c:pt>
                <c:pt idx="117">
                  <c:v>#N/A</c:v>
                </c:pt>
                <c:pt idx="118">
                  <c:v>505.65776440046102</c:v>
                </c:pt>
                <c:pt idx="119">
                  <c:v>565.77080702810997</c:v>
                </c:pt>
                <c:pt idx="120">
                  <c:v>#N/A</c:v>
                </c:pt>
                <c:pt idx="121">
                  <c:v>#N/A</c:v>
                </c:pt>
                <c:pt idx="122">
                  <c:v>615.27590560864405</c:v>
                </c:pt>
                <c:pt idx="123">
                  <c:v>#N/A</c:v>
                </c:pt>
                <c:pt idx="124">
                  <c:v>661.24463435614098</c:v>
                </c:pt>
                <c:pt idx="125">
                  <c:v>#N/A</c:v>
                </c:pt>
                <c:pt idx="126">
                  <c:v>707.21355734563804</c:v>
                </c:pt>
                <c:pt idx="127">
                  <c:v>#N/A</c:v>
                </c:pt>
                <c:pt idx="128">
                  <c:v>#N/A</c:v>
                </c:pt>
                <c:pt idx="129">
                  <c:v>742.57434204601896</c:v>
                </c:pt>
                <c:pt idx="130">
                  <c:v>#N/A</c:v>
                </c:pt>
                <c:pt idx="131">
                  <c:v>753.18248033513396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746.110323395058</c:v>
                </c:pt>
                <c:pt idx="136">
                  <c:v>#N/A</c:v>
                </c:pt>
                <c:pt idx="137">
                  <c:v>714.28571428571399</c:v>
                </c:pt>
                <c:pt idx="138">
                  <c:v>#N/A</c:v>
                </c:pt>
                <c:pt idx="139">
                  <c:v>#N/A</c:v>
                </c:pt>
                <c:pt idx="140">
                  <c:v>664.78080994717902</c:v>
                </c:pt>
                <c:pt idx="141">
                  <c:v>629.42002524679799</c:v>
                </c:pt>
                <c:pt idx="142">
                  <c:v>#N/A</c:v>
                </c:pt>
                <c:pt idx="143">
                  <c:v>590.52325919737802</c:v>
                </c:pt>
                <c:pt idx="144">
                  <c:v>#N/A</c:v>
                </c:pt>
                <c:pt idx="145">
                  <c:v>544.55453044987996</c:v>
                </c:pt>
                <c:pt idx="146">
                  <c:v>#N/A</c:v>
                </c:pt>
                <c:pt idx="147">
                  <c:v>505.65776440046102</c:v>
                </c:pt>
                <c:pt idx="148">
                  <c:v>#N/A</c:v>
                </c:pt>
                <c:pt idx="149">
                  <c:v>459.68884141096402</c:v>
                </c:pt>
                <c:pt idx="150">
                  <c:v>#N/A</c:v>
                </c:pt>
                <c:pt idx="151">
                  <c:v>392.50344760123897</c:v>
                </c:pt>
                <c:pt idx="152">
                  <c:v>#N/A</c:v>
                </c:pt>
                <c:pt idx="153">
                  <c:v>350.07070020278002</c:v>
                </c:pt>
                <c:pt idx="154">
                  <c:v>#N/A</c:v>
                </c:pt>
                <c:pt idx="155">
                  <c:v>286.42148198409302</c:v>
                </c:pt>
                <c:pt idx="156">
                  <c:v>#N/A</c:v>
                </c:pt>
                <c:pt idx="157">
                  <c:v>#N/A</c:v>
                </c:pt>
                <c:pt idx="158">
                  <c:v>236.91657764555799</c:v>
                </c:pt>
                <c:pt idx="159">
                  <c:v>#N/A</c:v>
                </c:pt>
                <c:pt idx="160">
                  <c:v>#N/A</c:v>
                </c:pt>
                <c:pt idx="161">
                  <c:v>194.48383024709901</c:v>
                </c:pt>
                <c:pt idx="162">
                  <c:v>#N/A</c:v>
                </c:pt>
                <c:pt idx="163">
                  <c:v>#N/A</c:v>
                </c:pt>
                <c:pt idx="164">
                  <c:v>155.58706419767901</c:v>
                </c:pt>
                <c:pt idx="165">
                  <c:v>#N/A</c:v>
                </c:pt>
                <c:pt idx="166">
                  <c:v>#N/A</c:v>
                </c:pt>
                <c:pt idx="167">
                  <c:v>127.29843643737399</c:v>
                </c:pt>
                <c:pt idx="168">
                  <c:v>#N/A</c:v>
                </c:pt>
                <c:pt idx="169">
                  <c:v>109.618141208183</c:v>
                </c:pt>
                <c:pt idx="170">
                  <c:v>#N/A</c:v>
                </c:pt>
                <c:pt idx="171">
                  <c:v>#N/A</c:v>
                </c:pt>
                <c:pt idx="172">
                  <c:v>91.937845978992499</c:v>
                </c:pt>
                <c:pt idx="173">
                  <c:v>#N/A</c:v>
                </c:pt>
                <c:pt idx="174">
                  <c:v>#N/A</c:v>
                </c:pt>
                <c:pt idx="175">
                  <c:v>74.257356507802299</c:v>
                </c:pt>
                <c:pt idx="176">
                  <c:v>#N/A</c:v>
                </c:pt>
                <c:pt idx="177">
                  <c:v>#N/A</c:v>
                </c:pt>
                <c:pt idx="178">
                  <c:v>60.113236869648702</c:v>
                </c:pt>
                <c:pt idx="179">
                  <c:v>#N/A</c:v>
                </c:pt>
                <c:pt idx="180">
                  <c:v>49.504904338535098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45.968922989496399</c:v>
                </c:pt>
                <c:pt idx="185">
                  <c:v>#N/A</c:v>
                </c:pt>
                <c:pt idx="186">
                  <c:v>#N/A</c:v>
                </c:pt>
                <c:pt idx="187">
                  <c:v>45.968922989496399</c:v>
                </c:pt>
                <c:pt idx="188">
                  <c:v>#N/A</c:v>
                </c:pt>
                <c:pt idx="189">
                  <c:v>#N/A</c:v>
                </c:pt>
                <c:pt idx="190">
                  <c:v>38.896766049420201</c:v>
                </c:pt>
                <c:pt idx="191">
                  <c:v>#N/A</c:v>
                </c:pt>
                <c:pt idx="192">
                  <c:v>31.824609109343701</c:v>
                </c:pt>
                <c:pt idx="193">
                  <c:v>#N/A</c:v>
                </c:pt>
                <c:pt idx="194">
                  <c:v>#N/A</c:v>
                </c:pt>
                <c:pt idx="195">
                  <c:v>24.752452169267499</c:v>
                </c:pt>
                <c:pt idx="196">
                  <c:v>#N/A</c:v>
                </c:pt>
                <c:pt idx="197">
                  <c:v>#N/A</c:v>
                </c:pt>
                <c:pt idx="198">
                  <c:v>24.752452169267499</c:v>
                </c:pt>
                <c:pt idx="199">
                  <c:v>#N/A</c:v>
                </c:pt>
                <c:pt idx="200">
                  <c:v>#N/A</c:v>
                </c:pt>
                <c:pt idx="201">
                  <c:v>17.680295229191302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5FD-41F9-A3E3-11ABF6048740}"/>
            </c:ext>
          </c:extLst>
        </c:ser>
        <c:ser>
          <c:idx val="7"/>
          <c:order val="7"/>
          <c:tx>
            <c:strRef>
              <c:f>new_dataset_zkh!$BT$7</c:f>
              <c:strCache>
                <c:ptCount val="1"/>
                <c:pt idx="0">
                  <c:v>2021/12/21_hoog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new_dataset_zkh!$BL$8:$BL$242</c:f>
              <c:numCache>
                <c:formatCode>m/d/yyyy</c:formatCode>
                <c:ptCount val="235"/>
                <c:pt idx="0">
                  <c:v>44447</c:v>
                </c:pt>
                <c:pt idx="1">
                  <c:v>44448</c:v>
                </c:pt>
                <c:pt idx="2">
                  <c:v>44449</c:v>
                </c:pt>
                <c:pt idx="3">
                  <c:v>44450</c:v>
                </c:pt>
                <c:pt idx="4">
                  <c:v>44451</c:v>
                </c:pt>
                <c:pt idx="5">
                  <c:v>44452</c:v>
                </c:pt>
                <c:pt idx="6">
                  <c:v>44453</c:v>
                </c:pt>
                <c:pt idx="7">
                  <c:v>44454</c:v>
                </c:pt>
                <c:pt idx="8">
                  <c:v>44455</c:v>
                </c:pt>
                <c:pt idx="9">
                  <c:v>44456</c:v>
                </c:pt>
                <c:pt idx="10">
                  <c:v>44457</c:v>
                </c:pt>
                <c:pt idx="11">
                  <c:v>44458</c:v>
                </c:pt>
                <c:pt idx="12">
                  <c:v>44459</c:v>
                </c:pt>
                <c:pt idx="13">
                  <c:v>44460</c:v>
                </c:pt>
                <c:pt idx="14">
                  <c:v>44461</c:v>
                </c:pt>
                <c:pt idx="15">
                  <c:v>44462</c:v>
                </c:pt>
                <c:pt idx="16">
                  <c:v>44463</c:v>
                </c:pt>
                <c:pt idx="17">
                  <c:v>44464</c:v>
                </c:pt>
                <c:pt idx="18">
                  <c:v>44465</c:v>
                </c:pt>
                <c:pt idx="19">
                  <c:v>44466</c:v>
                </c:pt>
                <c:pt idx="20">
                  <c:v>44467</c:v>
                </c:pt>
                <c:pt idx="21">
                  <c:v>44468</c:v>
                </c:pt>
                <c:pt idx="22">
                  <c:v>44469</c:v>
                </c:pt>
                <c:pt idx="23">
                  <c:v>44470</c:v>
                </c:pt>
                <c:pt idx="24">
                  <c:v>44471</c:v>
                </c:pt>
                <c:pt idx="25">
                  <c:v>44472</c:v>
                </c:pt>
                <c:pt idx="26">
                  <c:v>44473</c:v>
                </c:pt>
                <c:pt idx="27">
                  <c:v>44474</c:v>
                </c:pt>
                <c:pt idx="28">
                  <c:v>44475</c:v>
                </c:pt>
                <c:pt idx="29">
                  <c:v>44476</c:v>
                </c:pt>
                <c:pt idx="30">
                  <c:v>44477</c:v>
                </c:pt>
                <c:pt idx="31">
                  <c:v>44478</c:v>
                </c:pt>
                <c:pt idx="32">
                  <c:v>44479</c:v>
                </c:pt>
                <c:pt idx="33">
                  <c:v>44480</c:v>
                </c:pt>
                <c:pt idx="34">
                  <c:v>44481</c:v>
                </c:pt>
                <c:pt idx="35">
                  <c:v>44482</c:v>
                </c:pt>
                <c:pt idx="36">
                  <c:v>44483</c:v>
                </c:pt>
                <c:pt idx="37">
                  <c:v>44484</c:v>
                </c:pt>
                <c:pt idx="38">
                  <c:v>44485</c:v>
                </c:pt>
                <c:pt idx="39">
                  <c:v>44486</c:v>
                </c:pt>
                <c:pt idx="40">
                  <c:v>44487</c:v>
                </c:pt>
                <c:pt idx="41">
                  <c:v>44488</c:v>
                </c:pt>
                <c:pt idx="42">
                  <c:v>44489</c:v>
                </c:pt>
                <c:pt idx="43">
                  <c:v>44490</c:v>
                </c:pt>
                <c:pt idx="44">
                  <c:v>44491</c:v>
                </c:pt>
                <c:pt idx="45">
                  <c:v>44492</c:v>
                </c:pt>
                <c:pt idx="46">
                  <c:v>44493</c:v>
                </c:pt>
                <c:pt idx="47">
                  <c:v>44494</c:v>
                </c:pt>
                <c:pt idx="48">
                  <c:v>44495</c:v>
                </c:pt>
                <c:pt idx="49">
                  <c:v>44496</c:v>
                </c:pt>
                <c:pt idx="50">
                  <c:v>44497</c:v>
                </c:pt>
                <c:pt idx="51">
                  <c:v>44498</c:v>
                </c:pt>
                <c:pt idx="52">
                  <c:v>44499</c:v>
                </c:pt>
                <c:pt idx="53">
                  <c:v>44500</c:v>
                </c:pt>
                <c:pt idx="54">
                  <c:v>44501</c:v>
                </c:pt>
                <c:pt idx="55">
                  <c:v>44502</c:v>
                </c:pt>
                <c:pt idx="56">
                  <c:v>44503</c:v>
                </c:pt>
                <c:pt idx="57">
                  <c:v>44504</c:v>
                </c:pt>
                <c:pt idx="58">
                  <c:v>44505</c:v>
                </c:pt>
                <c:pt idx="59">
                  <c:v>44506</c:v>
                </c:pt>
                <c:pt idx="60">
                  <c:v>44507</c:v>
                </c:pt>
                <c:pt idx="61">
                  <c:v>44508</c:v>
                </c:pt>
                <c:pt idx="62">
                  <c:v>44509</c:v>
                </c:pt>
                <c:pt idx="63">
                  <c:v>44510</c:v>
                </c:pt>
                <c:pt idx="64">
                  <c:v>44511</c:v>
                </c:pt>
                <c:pt idx="65">
                  <c:v>44512</c:v>
                </c:pt>
                <c:pt idx="66">
                  <c:v>44513</c:v>
                </c:pt>
                <c:pt idx="67">
                  <c:v>44514</c:v>
                </c:pt>
                <c:pt idx="68">
                  <c:v>44515</c:v>
                </c:pt>
                <c:pt idx="69">
                  <c:v>44516</c:v>
                </c:pt>
                <c:pt idx="70">
                  <c:v>44517</c:v>
                </c:pt>
                <c:pt idx="71">
                  <c:v>44518</c:v>
                </c:pt>
                <c:pt idx="72">
                  <c:v>44519</c:v>
                </c:pt>
                <c:pt idx="73">
                  <c:v>44520</c:v>
                </c:pt>
                <c:pt idx="74">
                  <c:v>44521</c:v>
                </c:pt>
                <c:pt idx="75">
                  <c:v>44522</c:v>
                </c:pt>
                <c:pt idx="76">
                  <c:v>44523</c:v>
                </c:pt>
                <c:pt idx="77">
                  <c:v>44524</c:v>
                </c:pt>
                <c:pt idx="78">
                  <c:v>44525</c:v>
                </c:pt>
                <c:pt idx="79">
                  <c:v>44526</c:v>
                </c:pt>
                <c:pt idx="80">
                  <c:v>44527</c:v>
                </c:pt>
                <c:pt idx="81">
                  <c:v>44528</c:v>
                </c:pt>
                <c:pt idx="82">
                  <c:v>44529</c:v>
                </c:pt>
                <c:pt idx="83">
                  <c:v>44530</c:v>
                </c:pt>
                <c:pt idx="84">
                  <c:v>44531</c:v>
                </c:pt>
                <c:pt idx="85">
                  <c:v>44532</c:v>
                </c:pt>
                <c:pt idx="86">
                  <c:v>44533</c:v>
                </c:pt>
                <c:pt idx="87">
                  <c:v>44534</c:v>
                </c:pt>
                <c:pt idx="88">
                  <c:v>44535</c:v>
                </c:pt>
                <c:pt idx="89">
                  <c:v>44536</c:v>
                </c:pt>
                <c:pt idx="90">
                  <c:v>44537</c:v>
                </c:pt>
                <c:pt idx="91">
                  <c:v>44538</c:v>
                </c:pt>
                <c:pt idx="92">
                  <c:v>44539</c:v>
                </c:pt>
                <c:pt idx="93">
                  <c:v>44540</c:v>
                </c:pt>
                <c:pt idx="94">
                  <c:v>44541</c:v>
                </c:pt>
                <c:pt idx="95">
                  <c:v>44542</c:v>
                </c:pt>
                <c:pt idx="96">
                  <c:v>44543</c:v>
                </c:pt>
                <c:pt idx="97">
                  <c:v>44544</c:v>
                </c:pt>
                <c:pt idx="98">
                  <c:v>44545</c:v>
                </c:pt>
                <c:pt idx="99">
                  <c:v>44546</c:v>
                </c:pt>
                <c:pt idx="100">
                  <c:v>44547</c:v>
                </c:pt>
                <c:pt idx="101">
                  <c:v>44548</c:v>
                </c:pt>
                <c:pt idx="102">
                  <c:v>44549</c:v>
                </c:pt>
                <c:pt idx="103">
                  <c:v>44550</c:v>
                </c:pt>
                <c:pt idx="104">
                  <c:v>44551</c:v>
                </c:pt>
                <c:pt idx="105">
                  <c:v>44552</c:v>
                </c:pt>
                <c:pt idx="106">
                  <c:v>44553</c:v>
                </c:pt>
                <c:pt idx="107">
                  <c:v>44554</c:v>
                </c:pt>
                <c:pt idx="108">
                  <c:v>44555</c:v>
                </c:pt>
                <c:pt idx="109">
                  <c:v>44556</c:v>
                </c:pt>
                <c:pt idx="110">
                  <c:v>44557</c:v>
                </c:pt>
                <c:pt idx="111">
                  <c:v>44558</c:v>
                </c:pt>
                <c:pt idx="112">
                  <c:v>44559</c:v>
                </c:pt>
                <c:pt idx="113">
                  <c:v>44560</c:v>
                </c:pt>
                <c:pt idx="114">
                  <c:v>44561</c:v>
                </c:pt>
                <c:pt idx="115">
                  <c:v>44562</c:v>
                </c:pt>
                <c:pt idx="116">
                  <c:v>44563</c:v>
                </c:pt>
                <c:pt idx="117">
                  <c:v>44564</c:v>
                </c:pt>
                <c:pt idx="118">
                  <c:v>44565</c:v>
                </c:pt>
                <c:pt idx="119">
                  <c:v>44566</c:v>
                </c:pt>
                <c:pt idx="120">
                  <c:v>44567</c:v>
                </c:pt>
                <c:pt idx="121">
                  <c:v>44568</c:v>
                </c:pt>
                <c:pt idx="122">
                  <c:v>44569</c:v>
                </c:pt>
                <c:pt idx="123">
                  <c:v>44570</c:v>
                </c:pt>
                <c:pt idx="124">
                  <c:v>44571</c:v>
                </c:pt>
                <c:pt idx="125">
                  <c:v>44572</c:v>
                </c:pt>
                <c:pt idx="126">
                  <c:v>44573</c:v>
                </c:pt>
                <c:pt idx="127">
                  <c:v>44574</c:v>
                </c:pt>
                <c:pt idx="128">
                  <c:v>44575</c:v>
                </c:pt>
                <c:pt idx="129">
                  <c:v>44576</c:v>
                </c:pt>
                <c:pt idx="130">
                  <c:v>44577</c:v>
                </c:pt>
                <c:pt idx="131">
                  <c:v>44578</c:v>
                </c:pt>
                <c:pt idx="132">
                  <c:v>44579</c:v>
                </c:pt>
                <c:pt idx="133">
                  <c:v>44580</c:v>
                </c:pt>
                <c:pt idx="134">
                  <c:v>44581</c:v>
                </c:pt>
                <c:pt idx="135">
                  <c:v>44582</c:v>
                </c:pt>
                <c:pt idx="136">
                  <c:v>44583</c:v>
                </c:pt>
                <c:pt idx="137">
                  <c:v>44584</c:v>
                </c:pt>
                <c:pt idx="138">
                  <c:v>44585</c:v>
                </c:pt>
                <c:pt idx="139">
                  <c:v>44586</c:v>
                </c:pt>
                <c:pt idx="140">
                  <c:v>44587</c:v>
                </c:pt>
                <c:pt idx="141">
                  <c:v>44588</c:v>
                </c:pt>
                <c:pt idx="142">
                  <c:v>44589</c:v>
                </c:pt>
                <c:pt idx="143">
                  <c:v>44590</c:v>
                </c:pt>
                <c:pt idx="144">
                  <c:v>44591</c:v>
                </c:pt>
                <c:pt idx="145">
                  <c:v>44592</c:v>
                </c:pt>
                <c:pt idx="146">
                  <c:v>44593</c:v>
                </c:pt>
                <c:pt idx="147">
                  <c:v>44594</c:v>
                </c:pt>
                <c:pt idx="148">
                  <c:v>44595</c:v>
                </c:pt>
                <c:pt idx="149">
                  <c:v>44596</c:v>
                </c:pt>
                <c:pt idx="150">
                  <c:v>44597</c:v>
                </c:pt>
                <c:pt idx="151">
                  <c:v>44598</c:v>
                </c:pt>
                <c:pt idx="152">
                  <c:v>44599</c:v>
                </c:pt>
                <c:pt idx="153">
                  <c:v>44600</c:v>
                </c:pt>
                <c:pt idx="154">
                  <c:v>44601</c:v>
                </c:pt>
                <c:pt idx="155">
                  <c:v>44602</c:v>
                </c:pt>
                <c:pt idx="156">
                  <c:v>44603</c:v>
                </c:pt>
                <c:pt idx="157">
                  <c:v>44604</c:v>
                </c:pt>
                <c:pt idx="158">
                  <c:v>44605</c:v>
                </c:pt>
                <c:pt idx="159">
                  <c:v>44606</c:v>
                </c:pt>
                <c:pt idx="160">
                  <c:v>44607</c:v>
                </c:pt>
                <c:pt idx="161">
                  <c:v>44608</c:v>
                </c:pt>
                <c:pt idx="162">
                  <c:v>44609</c:v>
                </c:pt>
                <c:pt idx="163">
                  <c:v>44610</c:v>
                </c:pt>
                <c:pt idx="164">
                  <c:v>44611</c:v>
                </c:pt>
                <c:pt idx="165">
                  <c:v>44612</c:v>
                </c:pt>
                <c:pt idx="166">
                  <c:v>44613</c:v>
                </c:pt>
                <c:pt idx="167">
                  <c:v>44614</c:v>
                </c:pt>
                <c:pt idx="168">
                  <c:v>44615</c:v>
                </c:pt>
                <c:pt idx="169">
                  <c:v>44616</c:v>
                </c:pt>
                <c:pt idx="170">
                  <c:v>44617</c:v>
                </c:pt>
                <c:pt idx="171">
                  <c:v>44618</c:v>
                </c:pt>
                <c:pt idx="172">
                  <c:v>44619</c:v>
                </c:pt>
                <c:pt idx="173">
                  <c:v>44620</c:v>
                </c:pt>
                <c:pt idx="174">
                  <c:v>44621</c:v>
                </c:pt>
                <c:pt idx="175">
                  <c:v>44622</c:v>
                </c:pt>
                <c:pt idx="176">
                  <c:v>44623</c:v>
                </c:pt>
                <c:pt idx="177">
                  <c:v>44624</c:v>
                </c:pt>
                <c:pt idx="178">
                  <c:v>44625</c:v>
                </c:pt>
                <c:pt idx="179">
                  <c:v>44626</c:v>
                </c:pt>
                <c:pt idx="180">
                  <c:v>44627</c:v>
                </c:pt>
                <c:pt idx="181">
                  <c:v>44628</c:v>
                </c:pt>
                <c:pt idx="182">
                  <c:v>44629</c:v>
                </c:pt>
                <c:pt idx="183">
                  <c:v>44630</c:v>
                </c:pt>
                <c:pt idx="184">
                  <c:v>44631</c:v>
                </c:pt>
                <c:pt idx="185">
                  <c:v>44632</c:v>
                </c:pt>
                <c:pt idx="186">
                  <c:v>44633</c:v>
                </c:pt>
                <c:pt idx="187">
                  <c:v>44634</c:v>
                </c:pt>
                <c:pt idx="188">
                  <c:v>44635</c:v>
                </c:pt>
                <c:pt idx="189">
                  <c:v>44636</c:v>
                </c:pt>
                <c:pt idx="190">
                  <c:v>44637</c:v>
                </c:pt>
                <c:pt idx="191">
                  <c:v>44638</c:v>
                </c:pt>
                <c:pt idx="192">
                  <c:v>44639</c:v>
                </c:pt>
                <c:pt idx="193">
                  <c:v>44640</c:v>
                </c:pt>
                <c:pt idx="194">
                  <c:v>44641</c:v>
                </c:pt>
                <c:pt idx="195">
                  <c:v>44642</c:v>
                </c:pt>
                <c:pt idx="196">
                  <c:v>44643</c:v>
                </c:pt>
                <c:pt idx="197">
                  <c:v>44644</c:v>
                </c:pt>
                <c:pt idx="198">
                  <c:v>44645</c:v>
                </c:pt>
                <c:pt idx="199">
                  <c:v>44646</c:v>
                </c:pt>
                <c:pt idx="200">
                  <c:v>44647</c:v>
                </c:pt>
                <c:pt idx="201">
                  <c:v>44648</c:v>
                </c:pt>
                <c:pt idx="202">
                  <c:v>44649</c:v>
                </c:pt>
                <c:pt idx="203">
                  <c:v>44650</c:v>
                </c:pt>
                <c:pt idx="204">
                  <c:v>44651</c:v>
                </c:pt>
                <c:pt idx="205">
                  <c:v>44652</c:v>
                </c:pt>
                <c:pt idx="206">
                  <c:v>44653</c:v>
                </c:pt>
                <c:pt idx="207">
                  <c:v>44654</c:v>
                </c:pt>
                <c:pt idx="208">
                  <c:v>44655</c:v>
                </c:pt>
                <c:pt idx="209">
                  <c:v>44656</c:v>
                </c:pt>
                <c:pt idx="210">
                  <c:v>44657</c:v>
                </c:pt>
                <c:pt idx="211">
                  <c:v>44658</c:v>
                </c:pt>
                <c:pt idx="212">
                  <c:v>44659</c:v>
                </c:pt>
                <c:pt idx="213">
                  <c:v>44660</c:v>
                </c:pt>
                <c:pt idx="214">
                  <c:v>44661</c:v>
                </c:pt>
                <c:pt idx="215">
                  <c:v>44662</c:v>
                </c:pt>
                <c:pt idx="216">
                  <c:v>44663</c:v>
                </c:pt>
                <c:pt idx="217">
                  <c:v>44664</c:v>
                </c:pt>
                <c:pt idx="218">
                  <c:v>44665</c:v>
                </c:pt>
                <c:pt idx="219">
                  <c:v>44666</c:v>
                </c:pt>
                <c:pt idx="220">
                  <c:v>44667</c:v>
                </c:pt>
                <c:pt idx="221">
                  <c:v>44668</c:v>
                </c:pt>
                <c:pt idx="222">
                  <c:v>44669</c:v>
                </c:pt>
                <c:pt idx="223">
                  <c:v>44670</c:v>
                </c:pt>
                <c:pt idx="224">
                  <c:v>44671</c:v>
                </c:pt>
                <c:pt idx="225">
                  <c:v>44672</c:v>
                </c:pt>
                <c:pt idx="226">
                  <c:v>44673</c:v>
                </c:pt>
                <c:pt idx="227">
                  <c:v>44674</c:v>
                </c:pt>
                <c:pt idx="228">
                  <c:v>44675</c:v>
                </c:pt>
                <c:pt idx="229">
                  <c:v>44676</c:v>
                </c:pt>
                <c:pt idx="230">
                  <c:v>44677</c:v>
                </c:pt>
                <c:pt idx="231">
                  <c:v>44678</c:v>
                </c:pt>
                <c:pt idx="232">
                  <c:v>44679</c:v>
                </c:pt>
                <c:pt idx="233">
                  <c:v>44680</c:v>
                </c:pt>
                <c:pt idx="234">
                  <c:v>44681</c:v>
                </c:pt>
              </c:numCache>
            </c:numRef>
          </c:cat>
          <c:val>
            <c:numRef>
              <c:f>new_dataset_zkh!$BT$8:$BT$242</c:f>
              <c:numCache>
                <c:formatCode>0.00</c:formatCode>
                <c:ptCount val="23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304.10177721328398</c:v>
                </c:pt>
                <c:pt idx="99">
                  <c:v>#N/A</c:v>
                </c:pt>
                <c:pt idx="100">
                  <c:v>#N/A</c:v>
                </c:pt>
                <c:pt idx="101">
                  <c:v>314.71010974439798</c:v>
                </c:pt>
                <c:pt idx="102">
                  <c:v>#N/A</c:v>
                </c:pt>
                <c:pt idx="103">
                  <c:v>332.390404973589</c:v>
                </c:pt>
                <c:pt idx="104">
                  <c:v>#N/A</c:v>
                </c:pt>
                <c:pt idx="105">
                  <c:v>#N/A</c:v>
                </c:pt>
                <c:pt idx="106">
                  <c:v>385.43148490316202</c:v>
                </c:pt>
                <c:pt idx="107">
                  <c:v>#N/A</c:v>
                </c:pt>
                <c:pt idx="108">
                  <c:v>449.08070312184998</c:v>
                </c:pt>
                <c:pt idx="109">
                  <c:v>516.265902689575</c:v>
                </c:pt>
                <c:pt idx="110">
                  <c:v>#N/A</c:v>
                </c:pt>
                <c:pt idx="111">
                  <c:v>611.73973001760703</c:v>
                </c:pt>
                <c:pt idx="112">
                  <c:v>703.67757599659899</c:v>
                </c:pt>
                <c:pt idx="113">
                  <c:v>#N/A</c:v>
                </c:pt>
                <c:pt idx="114">
                  <c:v>806.22356026470698</c:v>
                </c:pt>
                <c:pt idx="115">
                  <c:v>901.69738759273798</c:v>
                </c:pt>
                <c:pt idx="116">
                  <c:v>1011.31533455892</c:v>
                </c:pt>
                <c:pt idx="117">
                  <c:v>1110.3253374779899</c:v>
                </c:pt>
                <c:pt idx="118">
                  <c:v>1212.87132174609</c:v>
                </c:pt>
                <c:pt idx="119">
                  <c:v>1315.4173060142</c:v>
                </c:pt>
                <c:pt idx="120">
                  <c:v>1435.6435855115001</c:v>
                </c:pt>
                <c:pt idx="121">
                  <c:v>1545.26162959868</c:v>
                </c:pt>
                <c:pt idx="122">
                  <c:v>1647.80761386679</c:v>
                </c:pt>
                <c:pt idx="123">
                  <c:v>1817.53889482362</c:v>
                </c:pt>
                <c:pt idx="124">
                  <c:v>1920.08487909173</c:v>
                </c:pt>
                <c:pt idx="125">
                  <c:v>2026.16684470888</c:v>
                </c:pt>
                <c:pt idx="126">
                  <c:v>2128.7128289769898</c:v>
                </c:pt>
                <c:pt idx="127">
                  <c:v>#N/A</c:v>
                </c:pt>
                <c:pt idx="128">
                  <c:v>2227.72273477505</c:v>
                </c:pt>
                <c:pt idx="129">
                  <c:v>2305.5162668738999</c:v>
                </c:pt>
                <c:pt idx="130">
                  <c:v>2365.62940662254</c:v>
                </c:pt>
                <c:pt idx="131">
                  <c:v>2422.2064679011601</c:v>
                </c:pt>
                <c:pt idx="132">
                  <c:v>2485.8556861198399</c:v>
                </c:pt>
                <c:pt idx="133">
                  <c:v>2514.14426531965</c:v>
                </c:pt>
                <c:pt idx="134">
                  <c:v>#N/A</c:v>
                </c:pt>
                <c:pt idx="135">
                  <c:v>2492.9278430599202</c:v>
                </c:pt>
                <c:pt idx="136">
                  <c:v>2429.2786248412299</c:v>
                </c:pt>
                <c:pt idx="137">
                  <c:v>#N/A</c:v>
                </c:pt>
                <c:pt idx="138">
                  <c:v>2376.2375934721599</c:v>
                </c:pt>
                <c:pt idx="139">
                  <c:v>2316.1244537235102</c:v>
                </c:pt>
                <c:pt idx="140">
                  <c:v>2252.4752355048199</c:v>
                </c:pt>
                <c:pt idx="141">
                  <c:v>2160.53743808633</c:v>
                </c:pt>
                <c:pt idx="142">
                  <c:v>#N/A</c:v>
                </c:pt>
                <c:pt idx="143">
                  <c:v>2089.8160629275699</c:v>
                </c:pt>
                <c:pt idx="144">
                  <c:v>2019.0947848897999</c:v>
                </c:pt>
                <c:pt idx="145">
                  <c:v>1948.3734097310401</c:v>
                </c:pt>
                <c:pt idx="146">
                  <c:v>1842.2913469928901</c:v>
                </c:pt>
                <c:pt idx="147">
                  <c:v>1775.1060503041699</c:v>
                </c:pt>
                <c:pt idx="148">
                  <c:v>1711.4568320854801</c:v>
                </c:pt>
                <c:pt idx="149">
                  <c:v>1640.73545692672</c:v>
                </c:pt>
                <c:pt idx="150">
                  <c:v>1552.33378653876</c:v>
                </c:pt>
                <c:pt idx="151">
                  <c:v>#N/A</c:v>
                </c:pt>
                <c:pt idx="152">
                  <c:v>1456.85995921073</c:v>
                </c:pt>
                <c:pt idx="153">
                  <c:v>1379.0664271118901</c:v>
                </c:pt>
                <c:pt idx="154">
                  <c:v>1255.3040691445501</c:v>
                </c:pt>
                <c:pt idx="155">
                  <c:v>1156.2942604674799</c:v>
                </c:pt>
                <c:pt idx="156">
                  <c:v>#N/A</c:v>
                </c:pt>
                <c:pt idx="157">
                  <c:v>1064.3564144884899</c:v>
                </c:pt>
                <c:pt idx="158">
                  <c:v>983.02690104061605</c:v>
                </c:pt>
                <c:pt idx="159">
                  <c:v>908.76935029081505</c:v>
                </c:pt>
                <c:pt idx="160">
                  <c:v>841.58415072308901</c:v>
                </c:pt>
                <c:pt idx="161">
                  <c:v>#N/A</c:v>
                </c:pt>
                <c:pt idx="162">
                  <c:v>739.03816645498102</c:v>
                </c:pt>
                <c:pt idx="163">
                  <c:v>640.02835777791199</c:v>
                </c:pt>
                <c:pt idx="164">
                  <c:v>#N/A</c:v>
                </c:pt>
                <c:pt idx="165">
                  <c:v>562.23482567907195</c:v>
                </c:pt>
                <c:pt idx="166">
                  <c:v>484.44129358023201</c:v>
                </c:pt>
                <c:pt idx="167">
                  <c:v>#N/A</c:v>
                </c:pt>
                <c:pt idx="168">
                  <c:v>420.79207536154399</c:v>
                </c:pt>
                <c:pt idx="169">
                  <c:v>#N/A</c:v>
                </c:pt>
                <c:pt idx="170">
                  <c:v>346.53471885374199</c:v>
                </c:pt>
                <c:pt idx="171">
                  <c:v>#N/A</c:v>
                </c:pt>
                <c:pt idx="172">
                  <c:v>#N/A</c:v>
                </c:pt>
                <c:pt idx="173">
                  <c:v>279.34932504401701</c:v>
                </c:pt>
                <c:pt idx="174">
                  <c:v>#N/A</c:v>
                </c:pt>
                <c:pt idx="175">
                  <c:v>212.16412547629099</c:v>
                </c:pt>
                <c:pt idx="176">
                  <c:v>#N/A</c:v>
                </c:pt>
                <c:pt idx="177">
                  <c:v>#N/A</c:v>
                </c:pt>
                <c:pt idx="178">
                  <c:v>155.58706419767901</c:v>
                </c:pt>
                <c:pt idx="179">
                  <c:v>#N/A</c:v>
                </c:pt>
                <c:pt idx="180">
                  <c:v>#N/A</c:v>
                </c:pt>
                <c:pt idx="181">
                  <c:v>130.83461202841201</c:v>
                </c:pt>
                <c:pt idx="182">
                  <c:v>#N/A</c:v>
                </c:pt>
                <c:pt idx="183">
                  <c:v>106.081965617146</c:v>
                </c:pt>
                <c:pt idx="184">
                  <c:v>#N/A</c:v>
                </c:pt>
                <c:pt idx="185">
                  <c:v>#N/A</c:v>
                </c:pt>
                <c:pt idx="186">
                  <c:v>81.329513447878796</c:v>
                </c:pt>
                <c:pt idx="187">
                  <c:v>#N/A</c:v>
                </c:pt>
                <c:pt idx="188">
                  <c:v>#N/A</c:v>
                </c:pt>
                <c:pt idx="189">
                  <c:v>63.649218218687402</c:v>
                </c:pt>
                <c:pt idx="190">
                  <c:v>#N/A</c:v>
                </c:pt>
                <c:pt idx="191">
                  <c:v>45.968922989496399</c:v>
                </c:pt>
                <c:pt idx="192">
                  <c:v>#N/A</c:v>
                </c:pt>
                <c:pt idx="193">
                  <c:v>#N/A</c:v>
                </c:pt>
                <c:pt idx="194">
                  <c:v>49.504904338535098</c:v>
                </c:pt>
                <c:pt idx="195">
                  <c:v>#N/A</c:v>
                </c:pt>
                <c:pt idx="196">
                  <c:v>#N/A</c:v>
                </c:pt>
                <c:pt idx="197">
                  <c:v>42.432747398458503</c:v>
                </c:pt>
                <c:pt idx="198">
                  <c:v>#N/A</c:v>
                </c:pt>
                <c:pt idx="199">
                  <c:v>#N/A</c:v>
                </c:pt>
                <c:pt idx="200">
                  <c:v>38.896766049420201</c:v>
                </c:pt>
                <c:pt idx="201">
                  <c:v>#N/A</c:v>
                </c:pt>
                <c:pt idx="202">
                  <c:v>#N/A</c:v>
                </c:pt>
                <c:pt idx="203">
                  <c:v>42.432747398458503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5FD-41F9-A3E3-11ABF6048740}"/>
            </c:ext>
          </c:extLst>
        </c:ser>
        <c:ser>
          <c:idx val="8"/>
          <c:order val="8"/>
          <c:tx>
            <c:strRef>
              <c:f>new_dataset_zkh!$BU$7</c:f>
              <c:strCache>
                <c:ptCount val="1"/>
                <c:pt idx="0">
                  <c:v>2022/01/20_laag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new_dataset_zkh!$BL$8:$BL$242</c:f>
              <c:numCache>
                <c:formatCode>m/d/yyyy</c:formatCode>
                <c:ptCount val="235"/>
                <c:pt idx="0">
                  <c:v>44447</c:v>
                </c:pt>
                <c:pt idx="1">
                  <c:v>44448</c:v>
                </c:pt>
                <c:pt idx="2">
                  <c:v>44449</c:v>
                </c:pt>
                <c:pt idx="3">
                  <c:v>44450</c:v>
                </c:pt>
                <c:pt idx="4">
                  <c:v>44451</c:v>
                </c:pt>
                <c:pt idx="5">
                  <c:v>44452</c:v>
                </c:pt>
                <c:pt idx="6">
                  <c:v>44453</c:v>
                </c:pt>
                <c:pt idx="7">
                  <c:v>44454</c:v>
                </c:pt>
                <c:pt idx="8">
                  <c:v>44455</c:v>
                </c:pt>
                <c:pt idx="9">
                  <c:v>44456</c:v>
                </c:pt>
                <c:pt idx="10">
                  <c:v>44457</c:v>
                </c:pt>
                <c:pt idx="11">
                  <c:v>44458</c:v>
                </c:pt>
                <c:pt idx="12">
                  <c:v>44459</c:v>
                </c:pt>
                <c:pt idx="13">
                  <c:v>44460</c:v>
                </c:pt>
                <c:pt idx="14">
                  <c:v>44461</c:v>
                </c:pt>
                <c:pt idx="15">
                  <c:v>44462</c:v>
                </c:pt>
                <c:pt idx="16">
                  <c:v>44463</c:v>
                </c:pt>
                <c:pt idx="17">
                  <c:v>44464</c:v>
                </c:pt>
                <c:pt idx="18">
                  <c:v>44465</c:v>
                </c:pt>
                <c:pt idx="19">
                  <c:v>44466</c:v>
                </c:pt>
                <c:pt idx="20">
                  <c:v>44467</c:v>
                </c:pt>
                <c:pt idx="21">
                  <c:v>44468</c:v>
                </c:pt>
                <c:pt idx="22">
                  <c:v>44469</c:v>
                </c:pt>
                <c:pt idx="23">
                  <c:v>44470</c:v>
                </c:pt>
                <c:pt idx="24">
                  <c:v>44471</c:v>
                </c:pt>
                <c:pt idx="25">
                  <c:v>44472</c:v>
                </c:pt>
                <c:pt idx="26">
                  <c:v>44473</c:v>
                </c:pt>
                <c:pt idx="27">
                  <c:v>44474</c:v>
                </c:pt>
                <c:pt idx="28">
                  <c:v>44475</c:v>
                </c:pt>
                <c:pt idx="29">
                  <c:v>44476</c:v>
                </c:pt>
                <c:pt idx="30">
                  <c:v>44477</c:v>
                </c:pt>
                <c:pt idx="31">
                  <c:v>44478</c:v>
                </c:pt>
                <c:pt idx="32">
                  <c:v>44479</c:v>
                </c:pt>
                <c:pt idx="33">
                  <c:v>44480</c:v>
                </c:pt>
                <c:pt idx="34">
                  <c:v>44481</c:v>
                </c:pt>
                <c:pt idx="35">
                  <c:v>44482</c:v>
                </c:pt>
                <c:pt idx="36">
                  <c:v>44483</c:v>
                </c:pt>
                <c:pt idx="37">
                  <c:v>44484</c:v>
                </c:pt>
                <c:pt idx="38">
                  <c:v>44485</c:v>
                </c:pt>
                <c:pt idx="39">
                  <c:v>44486</c:v>
                </c:pt>
                <c:pt idx="40">
                  <c:v>44487</c:v>
                </c:pt>
                <c:pt idx="41">
                  <c:v>44488</c:v>
                </c:pt>
                <c:pt idx="42">
                  <c:v>44489</c:v>
                </c:pt>
                <c:pt idx="43">
                  <c:v>44490</c:v>
                </c:pt>
                <c:pt idx="44">
                  <c:v>44491</c:v>
                </c:pt>
                <c:pt idx="45">
                  <c:v>44492</c:v>
                </c:pt>
                <c:pt idx="46">
                  <c:v>44493</c:v>
                </c:pt>
                <c:pt idx="47">
                  <c:v>44494</c:v>
                </c:pt>
                <c:pt idx="48">
                  <c:v>44495</c:v>
                </c:pt>
                <c:pt idx="49">
                  <c:v>44496</c:v>
                </c:pt>
                <c:pt idx="50">
                  <c:v>44497</c:v>
                </c:pt>
                <c:pt idx="51">
                  <c:v>44498</c:v>
                </c:pt>
                <c:pt idx="52">
                  <c:v>44499</c:v>
                </c:pt>
                <c:pt idx="53">
                  <c:v>44500</c:v>
                </c:pt>
                <c:pt idx="54">
                  <c:v>44501</c:v>
                </c:pt>
                <c:pt idx="55">
                  <c:v>44502</c:v>
                </c:pt>
                <c:pt idx="56">
                  <c:v>44503</c:v>
                </c:pt>
                <c:pt idx="57">
                  <c:v>44504</c:v>
                </c:pt>
                <c:pt idx="58">
                  <c:v>44505</c:v>
                </c:pt>
                <c:pt idx="59">
                  <c:v>44506</c:v>
                </c:pt>
                <c:pt idx="60">
                  <c:v>44507</c:v>
                </c:pt>
                <c:pt idx="61">
                  <c:v>44508</c:v>
                </c:pt>
                <c:pt idx="62">
                  <c:v>44509</c:v>
                </c:pt>
                <c:pt idx="63">
                  <c:v>44510</c:v>
                </c:pt>
                <c:pt idx="64">
                  <c:v>44511</c:v>
                </c:pt>
                <c:pt idx="65">
                  <c:v>44512</c:v>
                </c:pt>
                <c:pt idx="66">
                  <c:v>44513</c:v>
                </c:pt>
                <c:pt idx="67">
                  <c:v>44514</c:v>
                </c:pt>
                <c:pt idx="68">
                  <c:v>44515</c:v>
                </c:pt>
                <c:pt idx="69">
                  <c:v>44516</c:v>
                </c:pt>
                <c:pt idx="70">
                  <c:v>44517</c:v>
                </c:pt>
                <c:pt idx="71">
                  <c:v>44518</c:v>
                </c:pt>
                <c:pt idx="72">
                  <c:v>44519</c:v>
                </c:pt>
                <c:pt idx="73">
                  <c:v>44520</c:v>
                </c:pt>
                <c:pt idx="74">
                  <c:v>44521</c:v>
                </c:pt>
                <c:pt idx="75">
                  <c:v>44522</c:v>
                </c:pt>
                <c:pt idx="76">
                  <c:v>44523</c:v>
                </c:pt>
                <c:pt idx="77">
                  <c:v>44524</c:v>
                </c:pt>
                <c:pt idx="78">
                  <c:v>44525</c:v>
                </c:pt>
                <c:pt idx="79">
                  <c:v>44526</c:v>
                </c:pt>
                <c:pt idx="80">
                  <c:v>44527</c:v>
                </c:pt>
                <c:pt idx="81">
                  <c:v>44528</c:v>
                </c:pt>
                <c:pt idx="82">
                  <c:v>44529</c:v>
                </c:pt>
                <c:pt idx="83">
                  <c:v>44530</c:v>
                </c:pt>
                <c:pt idx="84">
                  <c:v>44531</c:v>
                </c:pt>
                <c:pt idx="85">
                  <c:v>44532</c:v>
                </c:pt>
                <c:pt idx="86">
                  <c:v>44533</c:v>
                </c:pt>
                <c:pt idx="87">
                  <c:v>44534</c:v>
                </c:pt>
                <c:pt idx="88">
                  <c:v>44535</c:v>
                </c:pt>
                <c:pt idx="89">
                  <c:v>44536</c:v>
                </c:pt>
                <c:pt idx="90">
                  <c:v>44537</c:v>
                </c:pt>
                <c:pt idx="91">
                  <c:v>44538</c:v>
                </c:pt>
                <c:pt idx="92">
                  <c:v>44539</c:v>
                </c:pt>
                <c:pt idx="93">
                  <c:v>44540</c:v>
                </c:pt>
                <c:pt idx="94">
                  <c:v>44541</c:v>
                </c:pt>
                <c:pt idx="95">
                  <c:v>44542</c:v>
                </c:pt>
                <c:pt idx="96">
                  <c:v>44543</c:v>
                </c:pt>
                <c:pt idx="97">
                  <c:v>44544</c:v>
                </c:pt>
                <c:pt idx="98">
                  <c:v>44545</c:v>
                </c:pt>
                <c:pt idx="99">
                  <c:v>44546</c:v>
                </c:pt>
                <c:pt idx="100">
                  <c:v>44547</c:v>
                </c:pt>
                <c:pt idx="101">
                  <c:v>44548</c:v>
                </c:pt>
                <c:pt idx="102">
                  <c:v>44549</c:v>
                </c:pt>
                <c:pt idx="103">
                  <c:v>44550</c:v>
                </c:pt>
                <c:pt idx="104">
                  <c:v>44551</c:v>
                </c:pt>
                <c:pt idx="105">
                  <c:v>44552</c:v>
                </c:pt>
                <c:pt idx="106">
                  <c:v>44553</c:v>
                </c:pt>
                <c:pt idx="107">
                  <c:v>44554</c:v>
                </c:pt>
                <c:pt idx="108">
                  <c:v>44555</c:v>
                </c:pt>
                <c:pt idx="109">
                  <c:v>44556</c:v>
                </c:pt>
                <c:pt idx="110">
                  <c:v>44557</c:v>
                </c:pt>
                <c:pt idx="111">
                  <c:v>44558</c:v>
                </c:pt>
                <c:pt idx="112">
                  <c:v>44559</c:v>
                </c:pt>
                <c:pt idx="113">
                  <c:v>44560</c:v>
                </c:pt>
                <c:pt idx="114">
                  <c:v>44561</c:v>
                </c:pt>
                <c:pt idx="115">
                  <c:v>44562</c:v>
                </c:pt>
                <c:pt idx="116">
                  <c:v>44563</c:v>
                </c:pt>
                <c:pt idx="117">
                  <c:v>44564</c:v>
                </c:pt>
                <c:pt idx="118">
                  <c:v>44565</c:v>
                </c:pt>
                <c:pt idx="119">
                  <c:v>44566</c:v>
                </c:pt>
                <c:pt idx="120">
                  <c:v>44567</c:v>
                </c:pt>
                <c:pt idx="121">
                  <c:v>44568</c:v>
                </c:pt>
                <c:pt idx="122">
                  <c:v>44569</c:v>
                </c:pt>
                <c:pt idx="123">
                  <c:v>44570</c:v>
                </c:pt>
                <c:pt idx="124">
                  <c:v>44571</c:v>
                </c:pt>
                <c:pt idx="125">
                  <c:v>44572</c:v>
                </c:pt>
                <c:pt idx="126">
                  <c:v>44573</c:v>
                </c:pt>
                <c:pt idx="127">
                  <c:v>44574</c:v>
                </c:pt>
                <c:pt idx="128">
                  <c:v>44575</c:v>
                </c:pt>
                <c:pt idx="129">
                  <c:v>44576</c:v>
                </c:pt>
                <c:pt idx="130">
                  <c:v>44577</c:v>
                </c:pt>
                <c:pt idx="131">
                  <c:v>44578</c:v>
                </c:pt>
                <c:pt idx="132">
                  <c:v>44579</c:v>
                </c:pt>
                <c:pt idx="133">
                  <c:v>44580</c:v>
                </c:pt>
                <c:pt idx="134">
                  <c:v>44581</c:v>
                </c:pt>
                <c:pt idx="135">
                  <c:v>44582</c:v>
                </c:pt>
                <c:pt idx="136">
                  <c:v>44583</c:v>
                </c:pt>
                <c:pt idx="137">
                  <c:v>44584</c:v>
                </c:pt>
                <c:pt idx="138">
                  <c:v>44585</c:v>
                </c:pt>
                <c:pt idx="139">
                  <c:v>44586</c:v>
                </c:pt>
                <c:pt idx="140">
                  <c:v>44587</c:v>
                </c:pt>
                <c:pt idx="141">
                  <c:v>44588</c:v>
                </c:pt>
                <c:pt idx="142">
                  <c:v>44589</c:v>
                </c:pt>
                <c:pt idx="143">
                  <c:v>44590</c:v>
                </c:pt>
                <c:pt idx="144">
                  <c:v>44591</c:v>
                </c:pt>
                <c:pt idx="145">
                  <c:v>44592</c:v>
                </c:pt>
                <c:pt idx="146">
                  <c:v>44593</c:v>
                </c:pt>
                <c:pt idx="147">
                  <c:v>44594</c:v>
                </c:pt>
                <c:pt idx="148">
                  <c:v>44595</c:v>
                </c:pt>
                <c:pt idx="149">
                  <c:v>44596</c:v>
                </c:pt>
                <c:pt idx="150">
                  <c:v>44597</c:v>
                </c:pt>
                <c:pt idx="151">
                  <c:v>44598</c:v>
                </c:pt>
                <c:pt idx="152">
                  <c:v>44599</c:v>
                </c:pt>
                <c:pt idx="153">
                  <c:v>44600</c:v>
                </c:pt>
                <c:pt idx="154">
                  <c:v>44601</c:v>
                </c:pt>
                <c:pt idx="155">
                  <c:v>44602</c:v>
                </c:pt>
                <c:pt idx="156">
                  <c:v>44603</c:v>
                </c:pt>
                <c:pt idx="157">
                  <c:v>44604</c:v>
                </c:pt>
                <c:pt idx="158">
                  <c:v>44605</c:v>
                </c:pt>
                <c:pt idx="159">
                  <c:v>44606</c:v>
                </c:pt>
                <c:pt idx="160">
                  <c:v>44607</c:v>
                </c:pt>
                <c:pt idx="161">
                  <c:v>44608</c:v>
                </c:pt>
                <c:pt idx="162">
                  <c:v>44609</c:v>
                </c:pt>
                <c:pt idx="163">
                  <c:v>44610</c:v>
                </c:pt>
                <c:pt idx="164">
                  <c:v>44611</c:v>
                </c:pt>
                <c:pt idx="165">
                  <c:v>44612</c:v>
                </c:pt>
                <c:pt idx="166">
                  <c:v>44613</c:v>
                </c:pt>
                <c:pt idx="167">
                  <c:v>44614</c:v>
                </c:pt>
                <c:pt idx="168">
                  <c:v>44615</c:v>
                </c:pt>
                <c:pt idx="169">
                  <c:v>44616</c:v>
                </c:pt>
                <c:pt idx="170">
                  <c:v>44617</c:v>
                </c:pt>
                <c:pt idx="171">
                  <c:v>44618</c:v>
                </c:pt>
                <c:pt idx="172">
                  <c:v>44619</c:v>
                </c:pt>
                <c:pt idx="173">
                  <c:v>44620</c:v>
                </c:pt>
                <c:pt idx="174">
                  <c:v>44621</c:v>
                </c:pt>
                <c:pt idx="175">
                  <c:v>44622</c:v>
                </c:pt>
                <c:pt idx="176">
                  <c:v>44623</c:v>
                </c:pt>
                <c:pt idx="177">
                  <c:v>44624</c:v>
                </c:pt>
                <c:pt idx="178">
                  <c:v>44625</c:v>
                </c:pt>
                <c:pt idx="179">
                  <c:v>44626</c:v>
                </c:pt>
                <c:pt idx="180">
                  <c:v>44627</c:v>
                </c:pt>
                <c:pt idx="181">
                  <c:v>44628</c:v>
                </c:pt>
                <c:pt idx="182">
                  <c:v>44629</c:v>
                </c:pt>
                <c:pt idx="183">
                  <c:v>44630</c:v>
                </c:pt>
                <c:pt idx="184">
                  <c:v>44631</c:v>
                </c:pt>
                <c:pt idx="185">
                  <c:v>44632</c:v>
                </c:pt>
                <c:pt idx="186">
                  <c:v>44633</c:v>
                </c:pt>
                <c:pt idx="187">
                  <c:v>44634</c:v>
                </c:pt>
                <c:pt idx="188">
                  <c:v>44635</c:v>
                </c:pt>
                <c:pt idx="189">
                  <c:v>44636</c:v>
                </c:pt>
                <c:pt idx="190">
                  <c:v>44637</c:v>
                </c:pt>
                <c:pt idx="191">
                  <c:v>44638</c:v>
                </c:pt>
                <c:pt idx="192">
                  <c:v>44639</c:v>
                </c:pt>
                <c:pt idx="193">
                  <c:v>44640</c:v>
                </c:pt>
                <c:pt idx="194">
                  <c:v>44641</c:v>
                </c:pt>
                <c:pt idx="195">
                  <c:v>44642</c:v>
                </c:pt>
                <c:pt idx="196">
                  <c:v>44643</c:v>
                </c:pt>
                <c:pt idx="197">
                  <c:v>44644</c:v>
                </c:pt>
                <c:pt idx="198">
                  <c:v>44645</c:v>
                </c:pt>
                <c:pt idx="199">
                  <c:v>44646</c:v>
                </c:pt>
                <c:pt idx="200">
                  <c:v>44647</c:v>
                </c:pt>
                <c:pt idx="201">
                  <c:v>44648</c:v>
                </c:pt>
                <c:pt idx="202">
                  <c:v>44649</c:v>
                </c:pt>
                <c:pt idx="203">
                  <c:v>44650</c:v>
                </c:pt>
                <c:pt idx="204">
                  <c:v>44651</c:v>
                </c:pt>
                <c:pt idx="205">
                  <c:v>44652</c:v>
                </c:pt>
                <c:pt idx="206">
                  <c:v>44653</c:v>
                </c:pt>
                <c:pt idx="207">
                  <c:v>44654</c:v>
                </c:pt>
                <c:pt idx="208">
                  <c:v>44655</c:v>
                </c:pt>
                <c:pt idx="209">
                  <c:v>44656</c:v>
                </c:pt>
                <c:pt idx="210">
                  <c:v>44657</c:v>
                </c:pt>
                <c:pt idx="211">
                  <c:v>44658</c:v>
                </c:pt>
                <c:pt idx="212">
                  <c:v>44659</c:v>
                </c:pt>
                <c:pt idx="213">
                  <c:v>44660</c:v>
                </c:pt>
                <c:pt idx="214">
                  <c:v>44661</c:v>
                </c:pt>
                <c:pt idx="215">
                  <c:v>44662</c:v>
                </c:pt>
                <c:pt idx="216">
                  <c:v>44663</c:v>
                </c:pt>
                <c:pt idx="217">
                  <c:v>44664</c:v>
                </c:pt>
                <c:pt idx="218">
                  <c:v>44665</c:v>
                </c:pt>
                <c:pt idx="219">
                  <c:v>44666</c:v>
                </c:pt>
                <c:pt idx="220">
                  <c:v>44667</c:v>
                </c:pt>
                <c:pt idx="221">
                  <c:v>44668</c:v>
                </c:pt>
                <c:pt idx="222">
                  <c:v>44669</c:v>
                </c:pt>
                <c:pt idx="223">
                  <c:v>44670</c:v>
                </c:pt>
                <c:pt idx="224">
                  <c:v>44671</c:v>
                </c:pt>
                <c:pt idx="225">
                  <c:v>44672</c:v>
                </c:pt>
                <c:pt idx="226">
                  <c:v>44673</c:v>
                </c:pt>
                <c:pt idx="227">
                  <c:v>44674</c:v>
                </c:pt>
                <c:pt idx="228">
                  <c:v>44675</c:v>
                </c:pt>
                <c:pt idx="229">
                  <c:v>44676</c:v>
                </c:pt>
                <c:pt idx="230">
                  <c:v>44677</c:v>
                </c:pt>
                <c:pt idx="231">
                  <c:v>44678</c:v>
                </c:pt>
                <c:pt idx="232">
                  <c:v>44679</c:v>
                </c:pt>
                <c:pt idx="233">
                  <c:v>44680</c:v>
                </c:pt>
                <c:pt idx="234">
                  <c:v>44681</c:v>
                </c:pt>
              </c:numCache>
            </c:numRef>
          </c:cat>
          <c:val>
            <c:numRef>
              <c:f>new_dataset_zkh!$BU$8:$BU$242</c:f>
              <c:numCache>
                <c:formatCode>0.00</c:formatCode>
                <c:ptCount val="23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109.983081334838</c:v>
                </c:pt>
                <c:pt idx="124">
                  <c:v>#N/A</c:v>
                </c:pt>
                <c:pt idx="125">
                  <c:v>116.751290974783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121.827494678207</c:v>
                </c:pt>
                <c:pt idx="130">
                  <c:v>#N/A</c:v>
                </c:pt>
                <c:pt idx="131">
                  <c:v>#N/A</c:v>
                </c:pt>
                <c:pt idx="132">
                  <c:v>126.903605434699</c:v>
                </c:pt>
                <c:pt idx="133">
                  <c:v>#N/A</c:v>
                </c:pt>
                <c:pt idx="134">
                  <c:v>#N/A</c:v>
                </c:pt>
                <c:pt idx="135">
                  <c:v>137.05591989461601</c:v>
                </c:pt>
                <c:pt idx="136">
                  <c:v>#N/A</c:v>
                </c:pt>
                <c:pt idx="137">
                  <c:v>#N/A</c:v>
                </c:pt>
                <c:pt idx="138">
                  <c:v>152.284345111026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169.20477626395601</c:v>
                </c:pt>
                <c:pt idx="143">
                  <c:v>#N/A</c:v>
                </c:pt>
                <c:pt idx="144">
                  <c:v>#N/A</c:v>
                </c:pt>
                <c:pt idx="145">
                  <c:v>191.20141112031001</c:v>
                </c:pt>
                <c:pt idx="146">
                  <c:v>#N/A</c:v>
                </c:pt>
                <c:pt idx="147">
                  <c:v>#N/A</c:v>
                </c:pt>
                <c:pt idx="148">
                  <c:v>208.12184227323999</c:v>
                </c:pt>
                <c:pt idx="149">
                  <c:v>#N/A</c:v>
                </c:pt>
                <c:pt idx="150">
                  <c:v>218.27415673315599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233.50258194956601</c:v>
                </c:pt>
                <c:pt idx="156">
                  <c:v>#N/A</c:v>
                </c:pt>
                <c:pt idx="157">
                  <c:v>#N/A</c:v>
                </c:pt>
                <c:pt idx="158">
                  <c:v>248.731007165976</c:v>
                </c:pt>
                <c:pt idx="159">
                  <c:v>#N/A</c:v>
                </c:pt>
                <c:pt idx="160">
                  <c:v>#N/A</c:v>
                </c:pt>
                <c:pt idx="161">
                  <c:v>257.19122274244103</c:v>
                </c:pt>
                <c:pt idx="162">
                  <c:v>#N/A</c:v>
                </c:pt>
                <c:pt idx="163">
                  <c:v>#N/A</c:v>
                </c:pt>
                <c:pt idx="164">
                  <c:v>270.72764202232997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277.49575871534302</c:v>
                </c:pt>
                <c:pt idx="169">
                  <c:v>#N/A</c:v>
                </c:pt>
                <c:pt idx="170">
                  <c:v>#N/A</c:v>
                </c:pt>
                <c:pt idx="171">
                  <c:v>279.18785759879501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272.41964795885002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258.88332162589199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248.731007165976</c:v>
                </c:pt>
                <c:pt idx="184">
                  <c:v>#N/A</c:v>
                </c:pt>
                <c:pt idx="185">
                  <c:v>#N/A</c:v>
                </c:pt>
                <c:pt idx="186">
                  <c:v>225.042366373101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206.42983633671901</c:v>
                </c:pt>
                <c:pt idx="191">
                  <c:v>#N/A</c:v>
                </c:pt>
                <c:pt idx="192">
                  <c:v>#N/A</c:v>
                </c:pt>
                <c:pt idx="193">
                  <c:v>186.12520741688601</c:v>
                </c:pt>
                <c:pt idx="194">
                  <c:v>#N/A</c:v>
                </c:pt>
                <c:pt idx="195">
                  <c:v>#N/A</c:v>
                </c:pt>
                <c:pt idx="196">
                  <c:v>162.43656662401099</c:v>
                </c:pt>
                <c:pt idx="197">
                  <c:v>#N/A</c:v>
                </c:pt>
                <c:pt idx="198">
                  <c:v>#N/A</c:v>
                </c:pt>
                <c:pt idx="199">
                  <c:v>148.900240291053</c:v>
                </c:pt>
                <c:pt idx="200">
                  <c:v>#N/A</c:v>
                </c:pt>
                <c:pt idx="201">
                  <c:v>#N/A</c:v>
                </c:pt>
                <c:pt idx="202">
                  <c:v>128.59561137122</c:v>
                </c:pt>
                <c:pt idx="203">
                  <c:v>#N/A</c:v>
                </c:pt>
                <c:pt idx="204">
                  <c:v>#N/A</c:v>
                </c:pt>
                <c:pt idx="205">
                  <c:v>115.059285038262</c:v>
                </c:pt>
                <c:pt idx="206">
                  <c:v>#N/A</c:v>
                </c:pt>
                <c:pt idx="207">
                  <c:v>103.21496464182501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84.602434605443605</c:v>
                </c:pt>
                <c:pt idx="212">
                  <c:v>#N/A</c:v>
                </c:pt>
                <c:pt idx="213">
                  <c:v>#N/A</c:v>
                </c:pt>
                <c:pt idx="214">
                  <c:v>76.142219028978701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60.913793812569203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52.453485289172903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43.9932697127078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35.533054136242903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5FD-41F9-A3E3-11ABF6048740}"/>
            </c:ext>
          </c:extLst>
        </c:ser>
        <c:ser>
          <c:idx val="9"/>
          <c:order val="9"/>
          <c:tx>
            <c:strRef>
              <c:f>new_dataset_zkh!$BV$7</c:f>
              <c:strCache>
                <c:ptCount val="1"/>
                <c:pt idx="0">
                  <c:v>2022/01/20_hoog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new_dataset_zkh!$BL$8:$BL$242</c:f>
              <c:numCache>
                <c:formatCode>m/d/yyyy</c:formatCode>
                <c:ptCount val="235"/>
                <c:pt idx="0">
                  <c:v>44447</c:v>
                </c:pt>
                <c:pt idx="1">
                  <c:v>44448</c:v>
                </c:pt>
                <c:pt idx="2">
                  <c:v>44449</c:v>
                </c:pt>
                <c:pt idx="3">
                  <c:v>44450</c:v>
                </c:pt>
                <c:pt idx="4">
                  <c:v>44451</c:v>
                </c:pt>
                <c:pt idx="5">
                  <c:v>44452</c:v>
                </c:pt>
                <c:pt idx="6">
                  <c:v>44453</c:v>
                </c:pt>
                <c:pt idx="7">
                  <c:v>44454</c:v>
                </c:pt>
                <c:pt idx="8">
                  <c:v>44455</c:v>
                </c:pt>
                <c:pt idx="9">
                  <c:v>44456</c:v>
                </c:pt>
                <c:pt idx="10">
                  <c:v>44457</c:v>
                </c:pt>
                <c:pt idx="11">
                  <c:v>44458</c:v>
                </c:pt>
                <c:pt idx="12">
                  <c:v>44459</c:v>
                </c:pt>
                <c:pt idx="13">
                  <c:v>44460</c:v>
                </c:pt>
                <c:pt idx="14">
                  <c:v>44461</c:v>
                </c:pt>
                <c:pt idx="15">
                  <c:v>44462</c:v>
                </c:pt>
                <c:pt idx="16">
                  <c:v>44463</c:v>
                </c:pt>
                <c:pt idx="17">
                  <c:v>44464</c:v>
                </c:pt>
                <c:pt idx="18">
                  <c:v>44465</c:v>
                </c:pt>
                <c:pt idx="19">
                  <c:v>44466</c:v>
                </c:pt>
                <c:pt idx="20">
                  <c:v>44467</c:v>
                </c:pt>
                <c:pt idx="21">
                  <c:v>44468</c:v>
                </c:pt>
                <c:pt idx="22">
                  <c:v>44469</c:v>
                </c:pt>
                <c:pt idx="23">
                  <c:v>44470</c:v>
                </c:pt>
                <c:pt idx="24">
                  <c:v>44471</c:v>
                </c:pt>
                <c:pt idx="25">
                  <c:v>44472</c:v>
                </c:pt>
                <c:pt idx="26">
                  <c:v>44473</c:v>
                </c:pt>
                <c:pt idx="27">
                  <c:v>44474</c:v>
                </c:pt>
                <c:pt idx="28">
                  <c:v>44475</c:v>
                </c:pt>
                <c:pt idx="29">
                  <c:v>44476</c:v>
                </c:pt>
                <c:pt idx="30">
                  <c:v>44477</c:v>
                </c:pt>
                <c:pt idx="31">
                  <c:v>44478</c:v>
                </c:pt>
                <c:pt idx="32">
                  <c:v>44479</c:v>
                </c:pt>
                <c:pt idx="33">
                  <c:v>44480</c:v>
                </c:pt>
                <c:pt idx="34">
                  <c:v>44481</c:v>
                </c:pt>
                <c:pt idx="35">
                  <c:v>44482</c:v>
                </c:pt>
                <c:pt idx="36">
                  <c:v>44483</c:v>
                </c:pt>
                <c:pt idx="37">
                  <c:v>44484</c:v>
                </c:pt>
                <c:pt idx="38">
                  <c:v>44485</c:v>
                </c:pt>
                <c:pt idx="39">
                  <c:v>44486</c:v>
                </c:pt>
                <c:pt idx="40">
                  <c:v>44487</c:v>
                </c:pt>
                <c:pt idx="41">
                  <c:v>44488</c:v>
                </c:pt>
                <c:pt idx="42">
                  <c:v>44489</c:v>
                </c:pt>
                <c:pt idx="43">
                  <c:v>44490</c:v>
                </c:pt>
                <c:pt idx="44">
                  <c:v>44491</c:v>
                </c:pt>
                <c:pt idx="45">
                  <c:v>44492</c:v>
                </c:pt>
                <c:pt idx="46">
                  <c:v>44493</c:v>
                </c:pt>
                <c:pt idx="47">
                  <c:v>44494</c:v>
                </c:pt>
                <c:pt idx="48">
                  <c:v>44495</c:v>
                </c:pt>
                <c:pt idx="49">
                  <c:v>44496</c:v>
                </c:pt>
                <c:pt idx="50">
                  <c:v>44497</c:v>
                </c:pt>
                <c:pt idx="51">
                  <c:v>44498</c:v>
                </c:pt>
                <c:pt idx="52">
                  <c:v>44499</c:v>
                </c:pt>
                <c:pt idx="53">
                  <c:v>44500</c:v>
                </c:pt>
                <c:pt idx="54">
                  <c:v>44501</c:v>
                </c:pt>
                <c:pt idx="55">
                  <c:v>44502</c:v>
                </c:pt>
                <c:pt idx="56">
                  <c:v>44503</c:v>
                </c:pt>
                <c:pt idx="57">
                  <c:v>44504</c:v>
                </c:pt>
                <c:pt idx="58">
                  <c:v>44505</c:v>
                </c:pt>
                <c:pt idx="59">
                  <c:v>44506</c:v>
                </c:pt>
                <c:pt idx="60">
                  <c:v>44507</c:v>
                </c:pt>
                <c:pt idx="61">
                  <c:v>44508</c:v>
                </c:pt>
                <c:pt idx="62">
                  <c:v>44509</c:v>
                </c:pt>
                <c:pt idx="63">
                  <c:v>44510</c:v>
                </c:pt>
                <c:pt idx="64">
                  <c:v>44511</c:v>
                </c:pt>
                <c:pt idx="65">
                  <c:v>44512</c:v>
                </c:pt>
                <c:pt idx="66">
                  <c:v>44513</c:v>
                </c:pt>
                <c:pt idx="67">
                  <c:v>44514</c:v>
                </c:pt>
                <c:pt idx="68">
                  <c:v>44515</c:v>
                </c:pt>
                <c:pt idx="69">
                  <c:v>44516</c:v>
                </c:pt>
                <c:pt idx="70">
                  <c:v>44517</c:v>
                </c:pt>
                <c:pt idx="71">
                  <c:v>44518</c:v>
                </c:pt>
                <c:pt idx="72">
                  <c:v>44519</c:v>
                </c:pt>
                <c:pt idx="73">
                  <c:v>44520</c:v>
                </c:pt>
                <c:pt idx="74">
                  <c:v>44521</c:v>
                </c:pt>
                <c:pt idx="75">
                  <c:v>44522</c:v>
                </c:pt>
                <c:pt idx="76">
                  <c:v>44523</c:v>
                </c:pt>
                <c:pt idx="77">
                  <c:v>44524</c:v>
                </c:pt>
                <c:pt idx="78">
                  <c:v>44525</c:v>
                </c:pt>
                <c:pt idx="79">
                  <c:v>44526</c:v>
                </c:pt>
                <c:pt idx="80">
                  <c:v>44527</c:v>
                </c:pt>
                <c:pt idx="81">
                  <c:v>44528</c:v>
                </c:pt>
                <c:pt idx="82">
                  <c:v>44529</c:v>
                </c:pt>
                <c:pt idx="83">
                  <c:v>44530</c:v>
                </c:pt>
                <c:pt idx="84">
                  <c:v>44531</c:v>
                </c:pt>
                <c:pt idx="85">
                  <c:v>44532</c:v>
                </c:pt>
                <c:pt idx="86">
                  <c:v>44533</c:v>
                </c:pt>
                <c:pt idx="87">
                  <c:v>44534</c:v>
                </c:pt>
                <c:pt idx="88">
                  <c:v>44535</c:v>
                </c:pt>
                <c:pt idx="89">
                  <c:v>44536</c:v>
                </c:pt>
                <c:pt idx="90">
                  <c:v>44537</c:v>
                </c:pt>
                <c:pt idx="91">
                  <c:v>44538</c:v>
                </c:pt>
                <c:pt idx="92">
                  <c:v>44539</c:v>
                </c:pt>
                <c:pt idx="93">
                  <c:v>44540</c:v>
                </c:pt>
                <c:pt idx="94">
                  <c:v>44541</c:v>
                </c:pt>
                <c:pt idx="95">
                  <c:v>44542</c:v>
                </c:pt>
                <c:pt idx="96">
                  <c:v>44543</c:v>
                </c:pt>
                <c:pt idx="97">
                  <c:v>44544</c:v>
                </c:pt>
                <c:pt idx="98">
                  <c:v>44545</c:v>
                </c:pt>
                <c:pt idx="99">
                  <c:v>44546</c:v>
                </c:pt>
                <c:pt idx="100">
                  <c:v>44547</c:v>
                </c:pt>
                <c:pt idx="101">
                  <c:v>44548</c:v>
                </c:pt>
                <c:pt idx="102">
                  <c:v>44549</c:v>
                </c:pt>
                <c:pt idx="103">
                  <c:v>44550</c:v>
                </c:pt>
                <c:pt idx="104">
                  <c:v>44551</c:v>
                </c:pt>
                <c:pt idx="105">
                  <c:v>44552</c:v>
                </c:pt>
                <c:pt idx="106">
                  <c:v>44553</c:v>
                </c:pt>
                <c:pt idx="107">
                  <c:v>44554</c:v>
                </c:pt>
                <c:pt idx="108">
                  <c:v>44555</c:v>
                </c:pt>
                <c:pt idx="109">
                  <c:v>44556</c:v>
                </c:pt>
                <c:pt idx="110">
                  <c:v>44557</c:v>
                </c:pt>
                <c:pt idx="111">
                  <c:v>44558</c:v>
                </c:pt>
                <c:pt idx="112">
                  <c:v>44559</c:v>
                </c:pt>
                <c:pt idx="113">
                  <c:v>44560</c:v>
                </c:pt>
                <c:pt idx="114">
                  <c:v>44561</c:v>
                </c:pt>
                <c:pt idx="115">
                  <c:v>44562</c:v>
                </c:pt>
                <c:pt idx="116">
                  <c:v>44563</c:v>
                </c:pt>
                <c:pt idx="117">
                  <c:v>44564</c:v>
                </c:pt>
                <c:pt idx="118">
                  <c:v>44565</c:v>
                </c:pt>
                <c:pt idx="119">
                  <c:v>44566</c:v>
                </c:pt>
                <c:pt idx="120">
                  <c:v>44567</c:v>
                </c:pt>
                <c:pt idx="121">
                  <c:v>44568</c:v>
                </c:pt>
                <c:pt idx="122">
                  <c:v>44569</c:v>
                </c:pt>
                <c:pt idx="123">
                  <c:v>44570</c:v>
                </c:pt>
                <c:pt idx="124">
                  <c:v>44571</c:v>
                </c:pt>
                <c:pt idx="125">
                  <c:v>44572</c:v>
                </c:pt>
                <c:pt idx="126">
                  <c:v>44573</c:v>
                </c:pt>
                <c:pt idx="127">
                  <c:v>44574</c:v>
                </c:pt>
                <c:pt idx="128">
                  <c:v>44575</c:v>
                </c:pt>
                <c:pt idx="129">
                  <c:v>44576</c:v>
                </c:pt>
                <c:pt idx="130">
                  <c:v>44577</c:v>
                </c:pt>
                <c:pt idx="131">
                  <c:v>44578</c:v>
                </c:pt>
                <c:pt idx="132">
                  <c:v>44579</c:v>
                </c:pt>
                <c:pt idx="133">
                  <c:v>44580</c:v>
                </c:pt>
                <c:pt idx="134">
                  <c:v>44581</c:v>
                </c:pt>
                <c:pt idx="135">
                  <c:v>44582</c:v>
                </c:pt>
                <c:pt idx="136">
                  <c:v>44583</c:v>
                </c:pt>
                <c:pt idx="137">
                  <c:v>44584</c:v>
                </c:pt>
                <c:pt idx="138">
                  <c:v>44585</c:v>
                </c:pt>
                <c:pt idx="139">
                  <c:v>44586</c:v>
                </c:pt>
                <c:pt idx="140">
                  <c:v>44587</c:v>
                </c:pt>
                <c:pt idx="141">
                  <c:v>44588</c:v>
                </c:pt>
                <c:pt idx="142">
                  <c:v>44589</c:v>
                </c:pt>
                <c:pt idx="143">
                  <c:v>44590</c:v>
                </c:pt>
                <c:pt idx="144">
                  <c:v>44591</c:v>
                </c:pt>
                <c:pt idx="145">
                  <c:v>44592</c:v>
                </c:pt>
                <c:pt idx="146">
                  <c:v>44593</c:v>
                </c:pt>
                <c:pt idx="147">
                  <c:v>44594</c:v>
                </c:pt>
                <c:pt idx="148">
                  <c:v>44595</c:v>
                </c:pt>
                <c:pt idx="149">
                  <c:v>44596</c:v>
                </c:pt>
                <c:pt idx="150">
                  <c:v>44597</c:v>
                </c:pt>
                <c:pt idx="151">
                  <c:v>44598</c:v>
                </c:pt>
                <c:pt idx="152">
                  <c:v>44599</c:v>
                </c:pt>
                <c:pt idx="153">
                  <c:v>44600</c:v>
                </c:pt>
                <c:pt idx="154">
                  <c:v>44601</c:v>
                </c:pt>
                <c:pt idx="155">
                  <c:v>44602</c:v>
                </c:pt>
                <c:pt idx="156">
                  <c:v>44603</c:v>
                </c:pt>
                <c:pt idx="157">
                  <c:v>44604</c:v>
                </c:pt>
                <c:pt idx="158">
                  <c:v>44605</c:v>
                </c:pt>
                <c:pt idx="159">
                  <c:v>44606</c:v>
                </c:pt>
                <c:pt idx="160">
                  <c:v>44607</c:v>
                </c:pt>
                <c:pt idx="161">
                  <c:v>44608</c:v>
                </c:pt>
                <c:pt idx="162">
                  <c:v>44609</c:v>
                </c:pt>
                <c:pt idx="163">
                  <c:v>44610</c:v>
                </c:pt>
                <c:pt idx="164">
                  <c:v>44611</c:v>
                </c:pt>
                <c:pt idx="165">
                  <c:v>44612</c:v>
                </c:pt>
                <c:pt idx="166">
                  <c:v>44613</c:v>
                </c:pt>
                <c:pt idx="167">
                  <c:v>44614</c:v>
                </c:pt>
                <c:pt idx="168">
                  <c:v>44615</c:v>
                </c:pt>
                <c:pt idx="169">
                  <c:v>44616</c:v>
                </c:pt>
                <c:pt idx="170">
                  <c:v>44617</c:v>
                </c:pt>
                <c:pt idx="171">
                  <c:v>44618</c:v>
                </c:pt>
                <c:pt idx="172">
                  <c:v>44619</c:v>
                </c:pt>
                <c:pt idx="173">
                  <c:v>44620</c:v>
                </c:pt>
                <c:pt idx="174">
                  <c:v>44621</c:v>
                </c:pt>
                <c:pt idx="175">
                  <c:v>44622</c:v>
                </c:pt>
                <c:pt idx="176">
                  <c:v>44623</c:v>
                </c:pt>
                <c:pt idx="177">
                  <c:v>44624</c:v>
                </c:pt>
                <c:pt idx="178">
                  <c:v>44625</c:v>
                </c:pt>
                <c:pt idx="179">
                  <c:v>44626</c:v>
                </c:pt>
                <c:pt idx="180">
                  <c:v>44627</c:v>
                </c:pt>
                <c:pt idx="181">
                  <c:v>44628</c:v>
                </c:pt>
                <c:pt idx="182">
                  <c:v>44629</c:v>
                </c:pt>
                <c:pt idx="183">
                  <c:v>44630</c:v>
                </c:pt>
                <c:pt idx="184">
                  <c:v>44631</c:v>
                </c:pt>
                <c:pt idx="185">
                  <c:v>44632</c:v>
                </c:pt>
                <c:pt idx="186">
                  <c:v>44633</c:v>
                </c:pt>
                <c:pt idx="187">
                  <c:v>44634</c:v>
                </c:pt>
                <c:pt idx="188">
                  <c:v>44635</c:v>
                </c:pt>
                <c:pt idx="189">
                  <c:v>44636</c:v>
                </c:pt>
                <c:pt idx="190">
                  <c:v>44637</c:v>
                </c:pt>
                <c:pt idx="191">
                  <c:v>44638</c:v>
                </c:pt>
                <c:pt idx="192">
                  <c:v>44639</c:v>
                </c:pt>
                <c:pt idx="193">
                  <c:v>44640</c:v>
                </c:pt>
                <c:pt idx="194">
                  <c:v>44641</c:v>
                </c:pt>
                <c:pt idx="195">
                  <c:v>44642</c:v>
                </c:pt>
                <c:pt idx="196">
                  <c:v>44643</c:v>
                </c:pt>
                <c:pt idx="197">
                  <c:v>44644</c:v>
                </c:pt>
                <c:pt idx="198">
                  <c:v>44645</c:v>
                </c:pt>
                <c:pt idx="199">
                  <c:v>44646</c:v>
                </c:pt>
                <c:pt idx="200">
                  <c:v>44647</c:v>
                </c:pt>
                <c:pt idx="201">
                  <c:v>44648</c:v>
                </c:pt>
                <c:pt idx="202">
                  <c:v>44649</c:v>
                </c:pt>
                <c:pt idx="203">
                  <c:v>44650</c:v>
                </c:pt>
                <c:pt idx="204">
                  <c:v>44651</c:v>
                </c:pt>
                <c:pt idx="205">
                  <c:v>44652</c:v>
                </c:pt>
                <c:pt idx="206">
                  <c:v>44653</c:v>
                </c:pt>
                <c:pt idx="207">
                  <c:v>44654</c:v>
                </c:pt>
                <c:pt idx="208">
                  <c:v>44655</c:v>
                </c:pt>
                <c:pt idx="209">
                  <c:v>44656</c:v>
                </c:pt>
                <c:pt idx="210">
                  <c:v>44657</c:v>
                </c:pt>
                <c:pt idx="211">
                  <c:v>44658</c:v>
                </c:pt>
                <c:pt idx="212">
                  <c:v>44659</c:v>
                </c:pt>
                <c:pt idx="213">
                  <c:v>44660</c:v>
                </c:pt>
                <c:pt idx="214">
                  <c:v>44661</c:v>
                </c:pt>
                <c:pt idx="215">
                  <c:v>44662</c:v>
                </c:pt>
                <c:pt idx="216">
                  <c:v>44663</c:v>
                </c:pt>
                <c:pt idx="217">
                  <c:v>44664</c:v>
                </c:pt>
                <c:pt idx="218">
                  <c:v>44665</c:v>
                </c:pt>
                <c:pt idx="219">
                  <c:v>44666</c:v>
                </c:pt>
                <c:pt idx="220">
                  <c:v>44667</c:v>
                </c:pt>
                <c:pt idx="221">
                  <c:v>44668</c:v>
                </c:pt>
                <c:pt idx="222">
                  <c:v>44669</c:v>
                </c:pt>
                <c:pt idx="223">
                  <c:v>44670</c:v>
                </c:pt>
                <c:pt idx="224">
                  <c:v>44671</c:v>
                </c:pt>
                <c:pt idx="225">
                  <c:v>44672</c:v>
                </c:pt>
                <c:pt idx="226">
                  <c:v>44673</c:v>
                </c:pt>
                <c:pt idx="227">
                  <c:v>44674</c:v>
                </c:pt>
                <c:pt idx="228">
                  <c:v>44675</c:v>
                </c:pt>
                <c:pt idx="229">
                  <c:v>44676</c:v>
                </c:pt>
                <c:pt idx="230">
                  <c:v>44677</c:v>
                </c:pt>
                <c:pt idx="231">
                  <c:v>44678</c:v>
                </c:pt>
                <c:pt idx="232">
                  <c:v>44679</c:v>
                </c:pt>
                <c:pt idx="233">
                  <c:v>44680</c:v>
                </c:pt>
                <c:pt idx="234">
                  <c:v>44681</c:v>
                </c:pt>
              </c:numCache>
            </c:numRef>
          </c:cat>
          <c:val>
            <c:numRef>
              <c:f>new_dataset_zkh!$BV$8:$BV$242</c:f>
              <c:numCache>
                <c:formatCode>0.00</c:formatCode>
                <c:ptCount val="23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162.43656662401099</c:v>
                </c:pt>
                <c:pt idx="124">
                  <c:v>#N/A</c:v>
                </c:pt>
                <c:pt idx="125">
                  <c:v>174.28088702044801</c:v>
                </c:pt>
                <c:pt idx="126">
                  <c:v>#N/A</c:v>
                </c:pt>
                <c:pt idx="127">
                  <c:v>#N/A</c:v>
                </c:pt>
                <c:pt idx="128">
                  <c:v>191.20141112031001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216.582057849705</c:v>
                </c:pt>
                <c:pt idx="133">
                  <c:v>#N/A</c:v>
                </c:pt>
                <c:pt idx="134">
                  <c:v>252.115111985948</c:v>
                </c:pt>
                <c:pt idx="135">
                  <c:v>#N/A</c:v>
                </c:pt>
                <c:pt idx="136">
                  <c:v>302.87649839166897</c:v>
                </c:pt>
                <c:pt idx="137">
                  <c:v>#N/A</c:v>
                </c:pt>
                <c:pt idx="138">
                  <c:v>365.48229814075899</c:v>
                </c:pt>
                <c:pt idx="139">
                  <c:v>429.78010382636899</c:v>
                </c:pt>
                <c:pt idx="140">
                  <c:v>494.07790951197899</c:v>
                </c:pt>
                <c:pt idx="141">
                  <c:v>#N/A</c:v>
                </c:pt>
                <c:pt idx="142">
                  <c:v>549.91540667419304</c:v>
                </c:pt>
                <c:pt idx="143">
                  <c:v>663.28259282900399</c:v>
                </c:pt>
                <c:pt idx="144">
                  <c:v>730.96450333458699</c:v>
                </c:pt>
                <c:pt idx="145">
                  <c:v>786.80204697026704</c:v>
                </c:pt>
                <c:pt idx="146">
                  <c:v>#N/A</c:v>
                </c:pt>
                <c:pt idx="147">
                  <c:v>923.85787391795202</c:v>
                </c:pt>
                <c:pt idx="148">
                  <c:v>1057.52964251913</c:v>
                </c:pt>
                <c:pt idx="149">
                  <c:v>1116.75129097478</c:v>
                </c:pt>
                <c:pt idx="150">
                  <c:v>1235.1945878860799</c:v>
                </c:pt>
                <c:pt idx="151">
                  <c:v>#N/A</c:v>
                </c:pt>
                <c:pt idx="152">
                  <c:v>1363.7901876389401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1372.2504264521299</c:v>
                </c:pt>
                <c:pt idx="165">
                  <c:v>#N/A</c:v>
                </c:pt>
                <c:pt idx="166">
                  <c:v>1294.4162479601</c:v>
                </c:pt>
                <c:pt idx="167">
                  <c:v>#N/A</c:v>
                </c:pt>
                <c:pt idx="168">
                  <c:v>1219.96616266967</c:v>
                </c:pt>
                <c:pt idx="169">
                  <c:v>1157.3604093940501</c:v>
                </c:pt>
                <c:pt idx="170">
                  <c:v>#N/A</c:v>
                </c:pt>
                <c:pt idx="171">
                  <c:v>1084.60238813197</c:v>
                </c:pt>
                <c:pt idx="172">
                  <c:v>1025.38073967632</c:v>
                </c:pt>
                <c:pt idx="173">
                  <c:v>#N/A</c:v>
                </c:pt>
                <c:pt idx="174">
                  <c:v>961.08293399071601</c:v>
                </c:pt>
                <c:pt idx="175">
                  <c:v>#N/A</c:v>
                </c:pt>
                <c:pt idx="176">
                  <c:v>910.32150111152896</c:v>
                </c:pt>
                <c:pt idx="177">
                  <c:v>#N/A</c:v>
                </c:pt>
                <c:pt idx="178">
                  <c:v>839.25553225943997</c:v>
                </c:pt>
                <c:pt idx="179">
                  <c:v>#N/A</c:v>
                </c:pt>
                <c:pt idx="180">
                  <c:v>786.80204697026704</c:v>
                </c:pt>
                <c:pt idx="181">
                  <c:v>#N/A</c:v>
                </c:pt>
                <c:pt idx="182">
                  <c:v>727.58039851461501</c:v>
                </c:pt>
                <c:pt idx="183">
                  <c:v>675.12691322544197</c:v>
                </c:pt>
                <c:pt idx="184">
                  <c:v>#N/A</c:v>
                </c:pt>
                <c:pt idx="185">
                  <c:v>624.36552681972</c:v>
                </c:pt>
                <c:pt idx="186">
                  <c:v>#N/A</c:v>
                </c:pt>
                <c:pt idx="187">
                  <c:v>566.83593077405499</c:v>
                </c:pt>
                <c:pt idx="188">
                  <c:v>#N/A</c:v>
                </c:pt>
                <c:pt idx="189">
                  <c:v>522.84266106134601</c:v>
                </c:pt>
                <c:pt idx="190">
                  <c:v>472.08127465562501</c:v>
                </c:pt>
                <c:pt idx="191">
                  <c:v>#N/A</c:v>
                </c:pt>
                <c:pt idx="192">
                  <c:v>#N/A</c:v>
                </c:pt>
                <c:pt idx="193">
                  <c:v>390.86294487015402</c:v>
                </c:pt>
                <c:pt idx="194">
                  <c:v>#N/A</c:v>
                </c:pt>
                <c:pt idx="195">
                  <c:v>#N/A</c:v>
                </c:pt>
                <c:pt idx="196">
                  <c:v>340.101558464432</c:v>
                </c:pt>
                <c:pt idx="197">
                  <c:v>#N/A</c:v>
                </c:pt>
                <c:pt idx="198">
                  <c:v>277.49575871534302</c:v>
                </c:pt>
                <c:pt idx="199">
                  <c:v>#N/A</c:v>
                </c:pt>
                <c:pt idx="200">
                  <c:v>243.654896409483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181.04909666039299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133.671815074644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99.830859821853096</c:v>
                </c:pt>
                <c:pt idx="213">
                  <c:v>#N/A</c:v>
                </c:pt>
                <c:pt idx="214">
                  <c:v>#N/A</c:v>
                </c:pt>
                <c:pt idx="215">
                  <c:v>69.3740093890341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55.837590109145097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42.301263776187497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32.148949316270702</c:v>
                </c:pt>
                <c:pt idx="230">
                  <c:v>#N/A</c:v>
                </c:pt>
                <c:pt idx="231">
                  <c:v>#N/A</c:v>
                </c:pt>
                <c:pt idx="232">
                  <c:v>35.533054136242903</c:v>
                </c:pt>
                <c:pt idx="233">
                  <c:v>#N/A</c:v>
                </c:pt>
                <c:pt idx="234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5FD-41F9-A3E3-11ABF6048740}"/>
            </c:ext>
          </c:extLst>
        </c:ser>
        <c:ser>
          <c:idx val="10"/>
          <c:order val="10"/>
          <c:tx>
            <c:strRef>
              <c:f>new_dataset_zkh!$BW$7</c:f>
              <c:strCache>
                <c:ptCount val="1"/>
                <c:pt idx="0">
                  <c:v>2022/01/26_laag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new_dataset_zkh!$BL$8:$BL$242</c:f>
              <c:numCache>
                <c:formatCode>m/d/yyyy</c:formatCode>
                <c:ptCount val="235"/>
                <c:pt idx="0">
                  <c:v>44447</c:v>
                </c:pt>
                <c:pt idx="1">
                  <c:v>44448</c:v>
                </c:pt>
                <c:pt idx="2">
                  <c:v>44449</c:v>
                </c:pt>
                <c:pt idx="3">
                  <c:v>44450</c:v>
                </c:pt>
                <c:pt idx="4">
                  <c:v>44451</c:v>
                </c:pt>
                <c:pt idx="5">
                  <c:v>44452</c:v>
                </c:pt>
                <c:pt idx="6">
                  <c:v>44453</c:v>
                </c:pt>
                <c:pt idx="7">
                  <c:v>44454</c:v>
                </c:pt>
                <c:pt idx="8">
                  <c:v>44455</c:v>
                </c:pt>
                <c:pt idx="9">
                  <c:v>44456</c:v>
                </c:pt>
                <c:pt idx="10">
                  <c:v>44457</c:v>
                </c:pt>
                <c:pt idx="11">
                  <c:v>44458</c:v>
                </c:pt>
                <c:pt idx="12">
                  <c:v>44459</c:v>
                </c:pt>
                <c:pt idx="13">
                  <c:v>44460</c:v>
                </c:pt>
                <c:pt idx="14">
                  <c:v>44461</c:v>
                </c:pt>
                <c:pt idx="15">
                  <c:v>44462</c:v>
                </c:pt>
                <c:pt idx="16">
                  <c:v>44463</c:v>
                </c:pt>
                <c:pt idx="17">
                  <c:v>44464</c:v>
                </c:pt>
                <c:pt idx="18">
                  <c:v>44465</c:v>
                </c:pt>
                <c:pt idx="19">
                  <c:v>44466</c:v>
                </c:pt>
                <c:pt idx="20">
                  <c:v>44467</c:v>
                </c:pt>
                <c:pt idx="21">
                  <c:v>44468</c:v>
                </c:pt>
                <c:pt idx="22">
                  <c:v>44469</c:v>
                </c:pt>
                <c:pt idx="23">
                  <c:v>44470</c:v>
                </c:pt>
                <c:pt idx="24">
                  <c:v>44471</c:v>
                </c:pt>
                <c:pt idx="25">
                  <c:v>44472</c:v>
                </c:pt>
                <c:pt idx="26">
                  <c:v>44473</c:v>
                </c:pt>
                <c:pt idx="27">
                  <c:v>44474</c:v>
                </c:pt>
                <c:pt idx="28">
                  <c:v>44475</c:v>
                </c:pt>
                <c:pt idx="29">
                  <c:v>44476</c:v>
                </c:pt>
                <c:pt idx="30">
                  <c:v>44477</c:v>
                </c:pt>
                <c:pt idx="31">
                  <c:v>44478</c:v>
                </c:pt>
                <c:pt idx="32">
                  <c:v>44479</c:v>
                </c:pt>
                <c:pt idx="33">
                  <c:v>44480</c:v>
                </c:pt>
                <c:pt idx="34">
                  <c:v>44481</c:v>
                </c:pt>
                <c:pt idx="35">
                  <c:v>44482</c:v>
                </c:pt>
                <c:pt idx="36">
                  <c:v>44483</c:v>
                </c:pt>
                <c:pt idx="37">
                  <c:v>44484</c:v>
                </c:pt>
                <c:pt idx="38">
                  <c:v>44485</c:v>
                </c:pt>
                <c:pt idx="39">
                  <c:v>44486</c:v>
                </c:pt>
                <c:pt idx="40">
                  <c:v>44487</c:v>
                </c:pt>
                <c:pt idx="41">
                  <c:v>44488</c:v>
                </c:pt>
                <c:pt idx="42">
                  <c:v>44489</c:v>
                </c:pt>
                <c:pt idx="43">
                  <c:v>44490</c:v>
                </c:pt>
                <c:pt idx="44">
                  <c:v>44491</c:v>
                </c:pt>
                <c:pt idx="45">
                  <c:v>44492</c:v>
                </c:pt>
                <c:pt idx="46">
                  <c:v>44493</c:v>
                </c:pt>
                <c:pt idx="47">
                  <c:v>44494</c:v>
                </c:pt>
                <c:pt idx="48">
                  <c:v>44495</c:v>
                </c:pt>
                <c:pt idx="49">
                  <c:v>44496</c:v>
                </c:pt>
                <c:pt idx="50">
                  <c:v>44497</c:v>
                </c:pt>
                <c:pt idx="51">
                  <c:v>44498</c:v>
                </c:pt>
                <c:pt idx="52">
                  <c:v>44499</c:v>
                </c:pt>
                <c:pt idx="53">
                  <c:v>44500</c:v>
                </c:pt>
                <c:pt idx="54">
                  <c:v>44501</c:v>
                </c:pt>
                <c:pt idx="55">
                  <c:v>44502</c:v>
                </c:pt>
                <c:pt idx="56">
                  <c:v>44503</c:v>
                </c:pt>
                <c:pt idx="57">
                  <c:v>44504</c:v>
                </c:pt>
                <c:pt idx="58">
                  <c:v>44505</c:v>
                </c:pt>
                <c:pt idx="59">
                  <c:v>44506</c:v>
                </c:pt>
                <c:pt idx="60">
                  <c:v>44507</c:v>
                </c:pt>
                <c:pt idx="61">
                  <c:v>44508</c:v>
                </c:pt>
                <c:pt idx="62">
                  <c:v>44509</c:v>
                </c:pt>
                <c:pt idx="63">
                  <c:v>44510</c:v>
                </c:pt>
                <c:pt idx="64">
                  <c:v>44511</c:v>
                </c:pt>
                <c:pt idx="65">
                  <c:v>44512</c:v>
                </c:pt>
                <c:pt idx="66">
                  <c:v>44513</c:v>
                </c:pt>
                <c:pt idx="67">
                  <c:v>44514</c:v>
                </c:pt>
                <c:pt idx="68">
                  <c:v>44515</c:v>
                </c:pt>
                <c:pt idx="69">
                  <c:v>44516</c:v>
                </c:pt>
                <c:pt idx="70">
                  <c:v>44517</c:v>
                </c:pt>
                <c:pt idx="71">
                  <c:v>44518</c:v>
                </c:pt>
                <c:pt idx="72">
                  <c:v>44519</c:v>
                </c:pt>
                <c:pt idx="73">
                  <c:v>44520</c:v>
                </c:pt>
                <c:pt idx="74">
                  <c:v>44521</c:v>
                </c:pt>
                <c:pt idx="75">
                  <c:v>44522</c:v>
                </c:pt>
                <c:pt idx="76">
                  <c:v>44523</c:v>
                </c:pt>
                <c:pt idx="77">
                  <c:v>44524</c:v>
                </c:pt>
                <c:pt idx="78">
                  <c:v>44525</c:v>
                </c:pt>
                <c:pt idx="79">
                  <c:v>44526</c:v>
                </c:pt>
                <c:pt idx="80">
                  <c:v>44527</c:v>
                </c:pt>
                <c:pt idx="81">
                  <c:v>44528</c:v>
                </c:pt>
                <c:pt idx="82">
                  <c:v>44529</c:v>
                </c:pt>
                <c:pt idx="83">
                  <c:v>44530</c:v>
                </c:pt>
                <c:pt idx="84">
                  <c:v>44531</c:v>
                </c:pt>
                <c:pt idx="85">
                  <c:v>44532</c:v>
                </c:pt>
                <c:pt idx="86">
                  <c:v>44533</c:v>
                </c:pt>
                <c:pt idx="87">
                  <c:v>44534</c:v>
                </c:pt>
                <c:pt idx="88">
                  <c:v>44535</c:v>
                </c:pt>
                <c:pt idx="89">
                  <c:v>44536</c:v>
                </c:pt>
                <c:pt idx="90">
                  <c:v>44537</c:v>
                </c:pt>
                <c:pt idx="91">
                  <c:v>44538</c:v>
                </c:pt>
                <c:pt idx="92">
                  <c:v>44539</c:v>
                </c:pt>
                <c:pt idx="93">
                  <c:v>44540</c:v>
                </c:pt>
                <c:pt idx="94">
                  <c:v>44541</c:v>
                </c:pt>
                <c:pt idx="95">
                  <c:v>44542</c:v>
                </c:pt>
                <c:pt idx="96">
                  <c:v>44543</c:v>
                </c:pt>
                <c:pt idx="97">
                  <c:v>44544</c:v>
                </c:pt>
                <c:pt idx="98">
                  <c:v>44545</c:v>
                </c:pt>
                <c:pt idx="99">
                  <c:v>44546</c:v>
                </c:pt>
                <c:pt idx="100">
                  <c:v>44547</c:v>
                </c:pt>
                <c:pt idx="101">
                  <c:v>44548</c:v>
                </c:pt>
                <c:pt idx="102">
                  <c:v>44549</c:v>
                </c:pt>
                <c:pt idx="103">
                  <c:v>44550</c:v>
                </c:pt>
                <c:pt idx="104">
                  <c:v>44551</c:v>
                </c:pt>
                <c:pt idx="105">
                  <c:v>44552</c:v>
                </c:pt>
                <c:pt idx="106">
                  <c:v>44553</c:v>
                </c:pt>
                <c:pt idx="107">
                  <c:v>44554</c:v>
                </c:pt>
                <c:pt idx="108">
                  <c:v>44555</c:v>
                </c:pt>
                <c:pt idx="109">
                  <c:v>44556</c:v>
                </c:pt>
                <c:pt idx="110">
                  <c:v>44557</c:v>
                </c:pt>
                <c:pt idx="111">
                  <c:v>44558</c:v>
                </c:pt>
                <c:pt idx="112">
                  <c:v>44559</c:v>
                </c:pt>
                <c:pt idx="113">
                  <c:v>44560</c:v>
                </c:pt>
                <c:pt idx="114">
                  <c:v>44561</c:v>
                </c:pt>
                <c:pt idx="115">
                  <c:v>44562</c:v>
                </c:pt>
                <c:pt idx="116">
                  <c:v>44563</c:v>
                </c:pt>
                <c:pt idx="117">
                  <c:v>44564</c:v>
                </c:pt>
                <c:pt idx="118">
                  <c:v>44565</c:v>
                </c:pt>
                <c:pt idx="119">
                  <c:v>44566</c:v>
                </c:pt>
                <c:pt idx="120">
                  <c:v>44567</c:v>
                </c:pt>
                <c:pt idx="121">
                  <c:v>44568</c:v>
                </c:pt>
                <c:pt idx="122">
                  <c:v>44569</c:v>
                </c:pt>
                <c:pt idx="123">
                  <c:v>44570</c:v>
                </c:pt>
                <c:pt idx="124">
                  <c:v>44571</c:v>
                </c:pt>
                <c:pt idx="125">
                  <c:v>44572</c:v>
                </c:pt>
                <c:pt idx="126">
                  <c:v>44573</c:v>
                </c:pt>
                <c:pt idx="127">
                  <c:v>44574</c:v>
                </c:pt>
                <c:pt idx="128">
                  <c:v>44575</c:v>
                </c:pt>
                <c:pt idx="129">
                  <c:v>44576</c:v>
                </c:pt>
                <c:pt idx="130">
                  <c:v>44577</c:v>
                </c:pt>
                <c:pt idx="131">
                  <c:v>44578</c:v>
                </c:pt>
                <c:pt idx="132">
                  <c:v>44579</c:v>
                </c:pt>
                <c:pt idx="133">
                  <c:v>44580</c:v>
                </c:pt>
                <c:pt idx="134">
                  <c:v>44581</c:v>
                </c:pt>
                <c:pt idx="135">
                  <c:v>44582</c:v>
                </c:pt>
                <c:pt idx="136">
                  <c:v>44583</c:v>
                </c:pt>
                <c:pt idx="137">
                  <c:v>44584</c:v>
                </c:pt>
                <c:pt idx="138">
                  <c:v>44585</c:v>
                </c:pt>
                <c:pt idx="139">
                  <c:v>44586</c:v>
                </c:pt>
                <c:pt idx="140">
                  <c:v>44587</c:v>
                </c:pt>
                <c:pt idx="141">
                  <c:v>44588</c:v>
                </c:pt>
                <c:pt idx="142">
                  <c:v>44589</c:v>
                </c:pt>
                <c:pt idx="143">
                  <c:v>44590</c:v>
                </c:pt>
                <c:pt idx="144">
                  <c:v>44591</c:v>
                </c:pt>
                <c:pt idx="145">
                  <c:v>44592</c:v>
                </c:pt>
                <c:pt idx="146">
                  <c:v>44593</c:v>
                </c:pt>
                <c:pt idx="147">
                  <c:v>44594</c:v>
                </c:pt>
                <c:pt idx="148">
                  <c:v>44595</c:v>
                </c:pt>
                <c:pt idx="149">
                  <c:v>44596</c:v>
                </c:pt>
                <c:pt idx="150">
                  <c:v>44597</c:v>
                </c:pt>
                <c:pt idx="151">
                  <c:v>44598</c:v>
                </c:pt>
                <c:pt idx="152">
                  <c:v>44599</c:v>
                </c:pt>
                <c:pt idx="153">
                  <c:v>44600</c:v>
                </c:pt>
                <c:pt idx="154">
                  <c:v>44601</c:v>
                </c:pt>
                <c:pt idx="155">
                  <c:v>44602</c:v>
                </c:pt>
                <c:pt idx="156">
                  <c:v>44603</c:v>
                </c:pt>
                <c:pt idx="157">
                  <c:v>44604</c:v>
                </c:pt>
                <c:pt idx="158">
                  <c:v>44605</c:v>
                </c:pt>
                <c:pt idx="159">
                  <c:v>44606</c:v>
                </c:pt>
                <c:pt idx="160">
                  <c:v>44607</c:v>
                </c:pt>
                <c:pt idx="161">
                  <c:v>44608</c:v>
                </c:pt>
                <c:pt idx="162">
                  <c:v>44609</c:v>
                </c:pt>
                <c:pt idx="163">
                  <c:v>44610</c:v>
                </c:pt>
                <c:pt idx="164">
                  <c:v>44611</c:v>
                </c:pt>
                <c:pt idx="165">
                  <c:v>44612</c:v>
                </c:pt>
                <c:pt idx="166">
                  <c:v>44613</c:v>
                </c:pt>
                <c:pt idx="167">
                  <c:v>44614</c:v>
                </c:pt>
                <c:pt idx="168">
                  <c:v>44615</c:v>
                </c:pt>
                <c:pt idx="169">
                  <c:v>44616</c:v>
                </c:pt>
                <c:pt idx="170">
                  <c:v>44617</c:v>
                </c:pt>
                <c:pt idx="171">
                  <c:v>44618</c:v>
                </c:pt>
                <c:pt idx="172">
                  <c:v>44619</c:v>
                </c:pt>
                <c:pt idx="173">
                  <c:v>44620</c:v>
                </c:pt>
                <c:pt idx="174">
                  <c:v>44621</c:v>
                </c:pt>
                <c:pt idx="175">
                  <c:v>44622</c:v>
                </c:pt>
                <c:pt idx="176">
                  <c:v>44623</c:v>
                </c:pt>
                <c:pt idx="177">
                  <c:v>44624</c:v>
                </c:pt>
                <c:pt idx="178">
                  <c:v>44625</c:v>
                </c:pt>
                <c:pt idx="179">
                  <c:v>44626</c:v>
                </c:pt>
                <c:pt idx="180">
                  <c:v>44627</c:v>
                </c:pt>
                <c:pt idx="181">
                  <c:v>44628</c:v>
                </c:pt>
                <c:pt idx="182">
                  <c:v>44629</c:v>
                </c:pt>
                <c:pt idx="183">
                  <c:v>44630</c:v>
                </c:pt>
                <c:pt idx="184">
                  <c:v>44631</c:v>
                </c:pt>
                <c:pt idx="185">
                  <c:v>44632</c:v>
                </c:pt>
                <c:pt idx="186">
                  <c:v>44633</c:v>
                </c:pt>
                <c:pt idx="187">
                  <c:v>44634</c:v>
                </c:pt>
                <c:pt idx="188">
                  <c:v>44635</c:v>
                </c:pt>
                <c:pt idx="189">
                  <c:v>44636</c:v>
                </c:pt>
                <c:pt idx="190">
                  <c:v>44637</c:v>
                </c:pt>
                <c:pt idx="191">
                  <c:v>44638</c:v>
                </c:pt>
                <c:pt idx="192">
                  <c:v>44639</c:v>
                </c:pt>
                <c:pt idx="193">
                  <c:v>44640</c:v>
                </c:pt>
                <c:pt idx="194">
                  <c:v>44641</c:v>
                </c:pt>
                <c:pt idx="195">
                  <c:v>44642</c:v>
                </c:pt>
                <c:pt idx="196">
                  <c:v>44643</c:v>
                </c:pt>
                <c:pt idx="197">
                  <c:v>44644</c:v>
                </c:pt>
                <c:pt idx="198">
                  <c:v>44645</c:v>
                </c:pt>
                <c:pt idx="199">
                  <c:v>44646</c:v>
                </c:pt>
                <c:pt idx="200">
                  <c:v>44647</c:v>
                </c:pt>
                <c:pt idx="201">
                  <c:v>44648</c:v>
                </c:pt>
                <c:pt idx="202">
                  <c:v>44649</c:v>
                </c:pt>
                <c:pt idx="203">
                  <c:v>44650</c:v>
                </c:pt>
                <c:pt idx="204">
                  <c:v>44651</c:v>
                </c:pt>
                <c:pt idx="205">
                  <c:v>44652</c:v>
                </c:pt>
                <c:pt idx="206">
                  <c:v>44653</c:v>
                </c:pt>
                <c:pt idx="207">
                  <c:v>44654</c:v>
                </c:pt>
                <c:pt idx="208">
                  <c:v>44655</c:v>
                </c:pt>
                <c:pt idx="209">
                  <c:v>44656</c:v>
                </c:pt>
                <c:pt idx="210">
                  <c:v>44657</c:v>
                </c:pt>
                <c:pt idx="211">
                  <c:v>44658</c:v>
                </c:pt>
                <c:pt idx="212">
                  <c:v>44659</c:v>
                </c:pt>
                <c:pt idx="213">
                  <c:v>44660</c:v>
                </c:pt>
                <c:pt idx="214">
                  <c:v>44661</c:v>
                </c:pt>
                <c:pt idx="215">
                  <c:v>44662</c:v>
                </c:pt>
                <c:pt idx="216">
                  <c:v>44663</c:v>
                </c:pt>
                <c:pt idx="217">
                  <c:v>44664</c:v>
                </c:pt>
                <c:pt idx="218">
                  <c:v>44665</c:v>
                </c:pt>
                <c:pt idx="219">
                  <c:v>44666</c:v>
                </c:pt>
                <c:pt idx="220">
                  <c:v>44667</c:v>
                </c:pt>
                <c:pt idx="221">
                  <c:v>44668</c:v>
                </c:pt>
                <c:pt idx="222">
                  <c:v>44669</c:v>
                </c:pt>
                <c:pt idx="223">
                  <c:v>44670</c:v>
                </c:pt>
                <c:pt idx="224">
                  <c:v>44671</c:v>
                </c:pt>
                <c:pt idx="225">
                  <c:v>44672</c:v>
                </c:pt>
                <c:pt idx="226">
                  <c:v>44673</c:v>
                </c:pt>
                <c:pt idx="227">
                  <c:v>44674</c:v>
                </c:pt>
                <c:pt idx="228">
                  <c:v>44675</c:v>
                </c:pt>
                <c:pt idx="229">
                  <c:v>44676</c:v>
                </c:pt>
                <c:pt idx="230">
                  <c:v>44677</c:v>
                </c:pt>
                <c:pt idx="231">
                  <c:v>44678</c:v>
                </c:pt>
                <c:pt idx="232">
                  <c:v>44679</c:v>
                </c:pt>
                <c:pt idx="233">
                  <c:v>44680</c:v>
                </c:pt>
                <c:pt idx="234">
                  <c:v>44681</c:v>
                </c:pt>
              </c:numCache>
            </c:numRef>
          </c:cat>
          <c:val>
            <c:numRef>
              <c:f>new_dataset_zkh!$BW$8:$BW$242</c:f>
              <c:numCache>
                <c:formatCode>0.00</c:formatCode>
                <c:ptCount val="23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88.3651874819287</c:v>
                </c:pt>
                <c:pt idx="134">
                  <c:v>#N/A</c:v>
                </c:pt>
                <c:pt idx="135">
                  <c:v>#N/A</c:v>
                </c:pt>
                <c:pt idx="136">
                  <c:v>91.310704518098902</c:v>
                </c:pt>
                <c:pt idx="137">
                  <c:v>#N/A</c:v>
                </c:pt>
                <c:pt idx="138">
                  <c:v>#N/A</c:v>
                </c:pt>
                <c:pt idx="139">
                  <c:v>98.674456658127298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114.874759906666</c:v>
                </c:pt>
                <c:pt idx="144">
                  <c:v>#N/A</c:v>
                </c:pt>
                <c:pt idx="145">
                  <c:v>#N/A</c:v>
                </c:pt>
                <c:pt idx="146">
                  <c:v>144.32984936757401</c:v>
                </c:pt>
                <c:pt idx="147">
                  <c:v>#N/A</c:v>
                </c:pt>
                <c:pt idx="148">
                  <c:v>#N/A</c:v>
                </c:pt>
                <c:pt idx="149">
                  <c:v>170.83942179231099</c:v>
                </c:pt>
                <c:pt idx="150">
                  <c:v>#N/A</c:v>
                </c:pt>
                <c:pt idx="151">
                  <c:v>#N/A</c:v>
                </c:pt>
                <c:pt idx="152">
                  <c:v>192.93075911319099</c:v>
                </c:pt>
                <c:pt idx="153">
                  <c:v>#N/A</c:v>
                </c:pt>
                <c:pt idx="154">
                  <c:v>#N/A</c:v>
                </c:pt>
                <c:pt idx="155">
                  <c:v>226.80408367795701</c:v>
                </c:pt>
                <c:pt idx="156">
                  <c:v>#N/A</c:v>
                </c:pt>
                <c:pt idx="157">
                  <c:v>256.25917313886498</c:v>
                </c:pt>
                <c:pt idx="158">
                  <c:v>#N/A</c:v>
                </c:pt>
                <c:pt idx="159">
                  <c:v>#N/A</c:v>
                </c:pt>
                <c:pt idx="160">
                  <c:v>296.02353177597098</c:v>
                </c:pt>
                <c:pt idx="161">
                  <c:v>#N/A</c:v>
                </c:pt>
                <c:pt idx="162">
                  <c:v>#N/A</c:v>
                </c:pt>
                <c:pt idx="163">
                  <c:v>335.78789041307698</c:v>
                </c:pt>
                <c:pt idx="164">
                  <c:v>#N/A</c:v>
                </c:pt>
                <c:pt idx="165">
                  <c:v>371.13401394632598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407.952855547262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425.625876863489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421.20764175963097</c:v>
                </c:pt>
                <c:pt idx="179">
                  <c:v>#N/A</c:v>
                </c:pt>
                <c:pt idx="180">
                  <c:v>#N/A</c:v>
                </c:pt>
                <c:pt idx="181">
                  <c:v>407.952855547262</c:v>
                </c:pt>
                <c:pt idx="182">
                  <c:v>#N/A</c:v>
                </c:pt>
                <c:pt idx="183">
                  <c:v>381.44328312252401</c:v>
                </c:pt>
                <c:pt idx="184">
                  <c:v>#N/A</c:v>
                </c:pt>
                <c:pt idx="185">
                  <c:v>351.98819366161598</c:v>
                </c:pt>
                <c:pt idx="186">
                  <c:v>#N/A</c:v>
                </c:pt>
                <c:pt idx="187">
                  <c:v>#N/A</c:v>
                </c:pt>
                <c:pt idx="188">
                  <c:v>322.53310420070898</c:v>
                </c:pt>
                <c:pt idx="189">
                  <c:v>#N/A</c:v>
                </c:pt>
                <c:pt idx="190">
                  <c:v>294.55081370828299</c:v>
                </c:pt>
                <c:pt idx="191">
                  <c:v>#N/A</c:v>
                </c:pt>
                <c:pt idx="192">
                  <c:v>268.04124128354601</c:v>
                </c:pt>
                <c:pt idx="193">
                  <c:v>#N/A</c:v>
                </c:pt>
                <c:pt idx="194">
                  <c:v>#N/A</c:v>
                </c:pt>
                <c:pt idx="195">
                  <c:v>229.74960071412701</c:v>
                </c:pt>
                <c:pt idx="196">
                  <c:v>#N/A</c:v>
                </c:pt>
                <c:pt idx="197">
                  <c:v>#N/A</c:v>
                </c:pt>
                <c:pt idx="198">
                  <c:v>191.45804104550299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159.05743454842499</c:v>
                </c:pt>
                <c:pt idx="203">
                  <c:v>#N/A</c:v>
                </c:pt>
                <c:pt idx="204">
                  <c:v>#N/A</c:v>
                </c:pt>
                <c:pt idx="205">
                  <c:v>126.65682805134701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103.09277266278001</c:v>
                </c:pt>
                <c:pt idx="210">
                  <c:v>#N/A</c:v>
                </c:pt>
                <c:pt idx="211">
                  <c:v>#N/A</c:v>
                </c:pt>
                <c:pt idx="212">
                  <c:v>76.583200238042494</c:v>
                </c:pt>
                <c:pt idx="213">
                  <c:v>#N/A</c:v>
                </c:pt>
                <c:pt idx="214">
                  <c:v>#N/A</c:v>
                </c:pt>
                <c:pt idx="215">
                  <c:v>61.855615057191102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51.546345880992703</c:v>
                </c:pt>
                <c:pt idx="220">
                  <c:v>#N/A</c:v>
                </c:pt>
                <c:pt idx="221">
                  <c:v>#N/A</c:v>
                </c:pt>
                <c:pt idx="222">
                  <c:v>38.291559668623897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25.036773456255101</c:v>
                </c:pt>
                <c:pt idx="228">
                  <c:v>#N/A</c:v>
                </c:pt>
                <c:pt idx="229">
                  <c:v>#N/A</c:v>
                </c:pt>
                <c:pt idx="230">
                  <c:v>20.618538352397099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5FD-41F9-A3E3-11ABF6048740}"/>
            </c:ext>
          </c:extLst>
        </c:ser>
        <c:ser>
          <c:idx val="11"/>
          <c:order val="11"/>
          <c:tx>
            <c:strRef>
              <c:f>new_dataset_zkh!$BX$7</c:f>
              <c:strCache>
                <c:ptCount val="1"/>
                <c:pt idx="0">
                  <c:v>2022/01/26_hoog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new_dataset_zkh!$BL$8:$BL$242</c:f>
              <c:numCache>
                <c:formatCode>m/d/yyyy</c:formatCode>
                <c:ptCount val="235"/>
                <c:pt idx="0">
                  <c:v>44447</c:v>
                </c:pt>
                <c:pt idx="1">
                  <c:v>44448</c:v>
                </c:pt>
                <c:pt idx="2">
                  <c:v>44449</c:v>
                </c:pt>
                <c:pt idx="3">
                  <c:v>44450</c:v>
                </c:pt>
                <c:pt idx="4">
                  <c:v>44451</c:v>
                </c:pt>
                <c:pt idx="5">
                  <c:v>44452</c:v>
                </c:pt>
                <c:pt idx="6">
                  <c:v>44453</c:v>
                </c:pt>
                <c:pt idx="7">
                  <c:v>44454</c:v>
                </c:pt>
                <c:pt idx="8">
                  <c:v>44455</c:v>
                </c:pt>
                <c:pt idx="9">
                  <c:v>44456</c:v>
                </c:pt>
                <c:pt idx="10">
                  <c:v>44457</c:v>
                </c:pt>
                <c:pt idx="11">
                  <c:v>44458</c:v>
                </c:pt>
                <c:pt idx="12">
                  <c:v>44459</c:v>
                </c:pt>
                <c:pt idx="13">
                  <c:v>44460</c:v>
                </c:pt>
                <c:pt idx="14">
                  <c:v>44461</c:v>
                </c:pt>
                <c:pt idx="15">
                  <c:v>44462</c:v>
                </c:pt>
                <c:pt idx="16">
                  <c:v>44463</c:v>
                </c:pt>
                <c:pt idx="17">
                  <c:v>44464</c:v>
                </c:pt>
                <c:pt idx="18">
                  <c:v>44465</c:v>
                </c:pt>
                <c:pt idx="19">
                  <c:v>44466</c:v>
                </c:pt>
                <c:pt idx="20">
                  <c:v>44467</c:v>
                </c:pt>
                <c:pt idx="21">
                  <c:v>44468</c:v>
                </c:pt>
                <c:pt idx="22">
                  <c:v>44469</c:v>
                </c:pt>
                <c:pt idx="23">
                  <c:v>44470</c:v>
                </c:pt>
                <c:pt idx="24">
                  <c:v>44471</c:v>
                </c:pt>
                <c:pt idx="25">
                  <c:v>44472</c:v>
                </c:pt>
                <c:pt idx="26">
                  <c:v>44473</c:v>
                </c:pt>
                <c:pt idx="27">
                  <c:v>44474</c:v>
                </c:pt>
                <c:pt idx="28">
                  <c:v>44475</c:v>
                </c:pt>
                <c:pt idx="29">
                  <c:v>44476</c:v>
                </c:pt>
                <c:pt idx="30">
                  <c:v>44477</c:v>
                </c:pt>
                <c:pt idx="31">
                  <c:v>44478</c:v>
                </c:pt>
                <c:pt idx="32">
                  <c:v>44479</c:v>
                </c:pt>
                <c:pt idx="33">
                  <c:v>44480</c:v>
                </c:pt>
                <c:pt idx="34">
                  <c:v>44481</c:v>
                </c:pt>
                <c:pt idx="35">
                  <c:v>44482</c:v>
                </c:pt>
                <c:pt idx="36">
                  <c:v>44483</c:v>
                </c:pt>
                <c:pt idx="37">
                  <c:v>44484</c:v>
                </c:pt>
                <c:pt idx="38">
                  <c:v>44485</c:v>
                </c:pt>
                <c:pt idx="39">
                  <c:v>44486</c:v>
                </c:pt>
                <c:pt idx="40">
                  <c:v>44487</c:v>
                </c:pt>
                <c:pt idx="41">
                  <c:v>44488</c:v>
                </c:pt>
                <c:pt idx="42">
                  <c:v>44489</c:v>
                </c:pt>
                <c:pt idx="43">
                  <c:v>44490</c:v>
                </c:pt>
                <c:pt idx="44">
                  <c:v>44491</c:v>
                </c:pt>
                <c:pt idx="45">
                  <c:v>44492</c:v>
                </c:pt>
                <c:pt idx="46">
                  <c:v>44493</c:v>
                </c:pt>
                <c:pt idx="47">
                  <c:v>44494</c:v>
                </c:pt>
                <c:pt idx="48">
                  <c:v>44495</c:v>
                </c:pt>
                <c:pt idx="49">
                  <c:v>44496</c:v>
                </c:pt>
                <c:pt idx="50">
                  <c:v>44497</c:v>
                </c:pt>
                <c:pt idx="51">
                  <c:v>44498</c:v>
                </c:pt>
                <c:pt idx="52">
                  <c:v>44499</c:v>
                </c:pt>
                <c:pt idx="53">
                  <c:v>44500</c:v>
                </c:pt>
                <c:pt idx="54">
                  <c:v>44501</c:v>
                </c:pt>
                <c:pt idx="55">
                  <c:v>44502</c:v>
                </c:pt>
                <c:pt idx="56">
                  <c:v>44503</c:v>
                </c:pt>
                <c:pt idx="57">
                  <c:v>44504</c:v>
                </c:pt>
                <c:pt idx="58">
                  <c:v>44505</c:v>
                </c:pt>
                <c:pt idx="59">
                  <c:v>44506</c:v>
                </c:pt>
                <c:pt idx="60">
                  <c:v>44507</c:v>
                </c:pt>
                <c:pt idx="61">
                  <c:v>44508</c:v>
                </c:pt>
                <c:pt idx="62">
                  <c:v>44509</c:v>
                </c:pt>
                <c:pt idx="63">
                  <c:v>44510</c:v>
                </c:pt>
                <c:pt idx="64">
                  <c:v>44511</c:v>
                </c:pt>
                <c:pt idx="65">
                  <c:v>44512</c:v>
                </c:pt>
                <c:pt idx="66">
                  <c:v>44513</c:v>
                </c:pt>
                <c:pt idx="67">
                  <c:v>44514</c:v>
                </c:pt>
                <c:pt idx="68">
                  <c:v>44515</c:v>
                </c:pt>
                <c:pt idx="69">
                  <c:v>44516</c:v>
                </c:pt>
                <c:pt idx="70">
                  <c:v>44517</c:v>
                </c:pt>
                <c:pt idx="71">
                  <c:v>44518</c:v>
                </c:pt>
                <c:pt idx="72">
                  <c:v>44519</c:v>
                </c:pt>
                <c:pt idx="73">
                  <c:v>44520</c:v>
                </c:pt>
                <c:pt idx="74">
                  <c:v>44521</c:v>
                </c:pt>
                <c:pt idx="75">
                  <c:v>44522</c:v>
                </c:pt>
                <c:pt idx="76">
                  <c:v>44523</c:v>
                </c:pt>
                <c:pt idx="77">
                  <c:v>44524</c:v>
                </c:pt>
                <c:pt idx="78">
                  <c:v>44525</c:v>
                </c:pt>
                <c:pt idx="79">
                  <c:v>44526</c:v>
                </c:pt>
                <c:pt idx="80">
                  <c:v>44527</c:v>
                </c:pt>
                <c:pt idx="81">
                  <c:v>44528</c:v>
                </c:pt>
                <c:pt idx="82">
                  <c:v>44529</c:v>
                </c:pt>
                <c:pt idx="83">
                  <c:v>44530</c:v>
                </c:pt>
                <c:pt idx="84">
                  <c:v>44531</c:v>
                </c:pt>
                <c:pt idx="85">
                  <c:v>44532</c:v>
                </c:pt>
                <c:pt idx="86">
                  <c:v>44533</c:v>
                </c:pt>
                <c:pt idx="87">
                  <c:v>44534</c:v>
                </c:pt>
                <c:pt idx="88">
                  <c:v>44535</c:v>
                </c:pt>
                <c:pt idx="89">
                  <c:v>44536</c:v>
                </c:pt>
                <c:pt idx="90">
                  <c:v>44537</c:v>
                </c:pt>
                <c:pt idx="91">
                  <c:v>44538</c:v>
                </c:pt>
                <c:pt idx="92">
                  <c:v>44539</c:v>
                </c:pt>
                <c:pt idx="93">
                  <c:v>44540</c:v>
                </c:pt>
                <c:pt idx="94">
                  <c:v>44541</c:v>
                </c:pt>
                <c:pt idx="95">
                  <c:v>44542</c:v>
                </c:pt>
                <c:pt idx="96">
                  <c:v>44543</c:v>
                </c:pt>
                <c:pt idx="97">
                  <c:v>44544</c:v>
                </c:pt>
                <c:pt idx="98">
                  <c:v>44545</c:v>
                </c:pt>
                <c:pt idx="99">
                  <c:v>44546</c:v>
                </c:pt>
                <c:pt idx="100">
                  <c:v>44547</c:v>
                </c:pt>
                <c:pt idx="101">
                  <c:v>44548</c:v>
                </c:pt>
                <c:pt idx="102">
                  <c:v>44549</c:v>
                </c:pt>
                <c:pt idx="103">
                  <c:v>44550</c:v>
                </c:pt>
                <c:pt idx="104">
                  <c:v>44551</c:v>
                </c:pt>
                <c:pt idx="105">
                  <c:v>44552</c:v>
                </c:pt>
                <c:pt idx="106">
                  <c:v>44553</c:v>
                </c:pt>
                <c:pt idx="107">
                  <c:v>44554</c:v>
                </c:pt>
                <c:pt idx="108">
                  <c:v>44555</c:v>
                </c:pt>
                <c:pt idx="109">
                  <c:v>44556</c:v>
                </c:pt>
                <c:pt idx="110">
                  <c:v>44557</c:v>
                </c:pt>
                <c:pt idx="111">
                  <c:v>44558</c:v>
                </c:pt>
                <c:pt idx="112">
                  <c:v>44559</c:v>
                </c:pt>
                <c:pt idx="113">
                  <c:v>44560</c:v>
                </c:pt>
                <c:pt idx="114">
                  <c:v>44561</c:v>
                </c:pt>
                <c:pt idx="115">
                  <c:v>44562</c:v>
                </c:pt>
                <c:pt idx="116">
                  <c:v>44563</c:v>
                </c:pt>
                <c:pt idx="117">
                  <c:v>44564</c:v>
                </c:pt>
                <c:pt idx="118">
                  <c:v>44565</c:v>
                </c:pt>
                <c:pt idx="119">
                  <c:v>44566</c:v>
                </c:pt>
                <c:pt idx="120">
                  <c:v>44567</c:v>
                </c:pt>
                <c:pt idx="121">
                  <c:v>44568</c:v>
                </c:pt>
                <c:pt idx="122">
                  <c:v>44569</c:v>
                </c:pt>
                <c:pt idx="123">
                  <c:v>44570</c:v>
                </c:pt>
                <c:pt idx="124">
                  <c:v>44571</c:v>
                </c:pt>
                <c:pt idx="125">
                  <c:v>44572</c:v>
                </c:pt>
                <c:pt idx="126">
                  <c:v>44573</c:v>
                </c:pt>
                <c:pt idx="127">
                  <c:v>44574</c:v>
                </c:pt>
                <c:pt idx="128">
                  <c:v>44575</c:v>
                </c:pt>
                <c:pt idx="129">
                  <c:v>44576</c:v>
                </c:pt>
                <c:pt idx="130">
                  <c:v>44577</c:v>
                </c:pt>
                <c:pt idx="131">
                  <c:v>44578</c:v>
                </c:pt>
                <c:pt idx="132">
                  <c:v>44579</c:v>
                </c:pt>
                <c:pt idx="133">
                  <c:v>44580</c:v>
                </c:pt>
                <c:pt idx="134">
                  <c:v>44581</c:v>
                </c:pt>
                <c:pt idx="135">
                  <c:v>44582</c:v>
                </c:pt>
                <c:pt idx="136">
                  <c:v>44583</c:v>
                </c:pt>
                <c:pt idx="137">
                  <c:v>44584</c:v>
                </c:pt>
                <c:pt idx="138">
                  <c:v>44585</c:v>
                </c:pt>
                <c:pt idx="139">
                  <c:v>44586</c:v>
                </c:pt>
                <c:pt idx="140">
                  <c:v>44587</c:v>
                </c:pt>
                <c:pt idx="141">
                  <c:v>44588</c:v>
                </c:pt>
                <c:pt idx="142">
                  <c:v>44589</c:v>
                </c:pt>
                <c:pt idx="143">
                  <c:v>44590</c:v>
                </c:pt>
                <c:pt idx="144">
                  <c:v>44591</c:v>
                </c:pt>
                <c:pt idx="145">
                  <c:v>44592</c:v>
                </c:pt>
                <c:pt idx="146">
                  <c:v>44593</c:v>
                </c:pt>
                <c:pt idx="147">
                  <c:v>44594</c:v>
                </c:pt>
                <c:pt idx="148">
                  <c:v>44595</c:v>
                </c:pt>
                <c:pt idx="149">
                  <c:v>44596</c:v>
                </c:pt>
                <c:pt idx="150">
                  <c:v>44597</c:v>
                </c:pt>
                <c:pt idx="151">
                  <c:v>44598</c:v>
                </c:pt>
                <c:pt idx="152">
                  <c:v>44599</c:v>
                </c:pt>
                <c:pt idx="153">
                  <c:v>44600</c:v>
                </c:pt>
                <c:pt idx="154">
                  <c:v>44601</c:v>
                </c:pt>
                <c:pt idx="155">
                  <c:v>44602</c:v>
                </c:pt>
                <c:pt idx="156">
                  <c:v>44603</c:v>
                </c:pt>
                <c:pt idx="157">
                  <c:v>44604</c:v>
                </c:pt>
                <c:pt idx="158">
                  <c:v>44605</c:v>
                </c:pt>
                <c:pt idx="159">
                  <c:v>44606</c:v>
                </c:pt>
                <c:pt idx="160">
                  <c:v>44607</c:v>
                </c:pt>
                <c:pt idx="161">
                  <c:v>44608</c:v>
                </c:pt>
                <c:pt idx="162">
                  <c:v>44609</c:v>
                </c:pt>
                <c:pt idx="163">
                  <c:v>44610</c:v>
                </c:pt>
                <c:pt idx="164">
                  <c:v>44611</c:v>
                </c:pt>
                <c:pt idx="165">
                  <c:v>44612</c:v>
                </c:pt>
                <c:pt idx="166">
                  <c:v>44613</c:v>
                </c:pt>
                <c:pt idx="167">
                  <c:v>44614</c:v>
                </c:pt>
                <c:pt idx="168">
                  <c:v>44615</c:v>
                </c:pt>
                <c:pt idx="169">
                  <c:v>44616</c:v>
                </c:pt>
                <c:pt idx="170">
                  <c:v>44617</c:v>
                </c:pt>
                <c:pt idx="171">
                  <c:v>44618</c:v>
                </c:pt>
                <c:pt idx="172">
                  <c:v>44619</c:v>
                </c:pt>
                <c:pt idx="173">
                  <c:v>44620</c:v>
                </c:pt>
                <c:pt idx="174">
                  <c:v>44621</c:v>
                </c:pt>
                <c:pt idx="175">
                  <c:v>44622</c:v>
                </c:pt>
                <c:pt idx="176">
                  <c:v>44623</c:v>
                </c:pt>
                <c:pt idx="177">
                  <c:v>44624</c:v>
                </c:pt>
                <c:pt idx="178">
                  <c:v>44625</c:v>
                </c:pt>
                <c:pt idx="179">
                  <c:v>44626</c:v>
                </c:pt>
                <c:pt idx="180">
                  <c:v>44627</c:v>
                </c:pt>
                <c:pt idx="181">
                  <c:v>44628</c:v>
                </c:pt>
                <c:pt idx="182">
                  <c:v>44629</c:v>
                </c:pt>
                <c:pt idx="183">
                  <c:v>44630</c:v>
                </c:pt>
                <c:pt idx="184">
                  <c:v>44631</c:v>
                </c:pt>
                <c:pt idx="185">
                  <c:v>44632</c:v>
                </c:pt>
                <c:pt idx="186">
                  <c:v>44633</c:v>
                </c:pt>
                <c:pt idx="187">
                  <c:v>44634</c:v>
                </c:pt>
                <c:pt idx="188">
                  <c:v>44635</c:v>
                </c:pt>
                <c:pt idx="189">
                  <c:v>44636</c:v>
                </c:pt>
                <c:pt idx="190">
                  <c:v>44637</c:v>
                </c:pt>
                <c:pt idx="191">
                  <c:v>44638</c:v>
                </c:pt>
                <c:pt idx="192">
                  <c:v>44639</c:v>
                </c:pt>
                <c:pt idx="193">
                  <c:v>44640</c:v>
                </c:pt>
                <c:pt idx="194">
                  <c:v>44641</c:v>
                </c:pt>
                <c:pt idx="195">
                  <c:v>44642</c:v>
                </c:pt>
                <c:pt idx="196">
                  <c:v>44643</c:v>
                </c:pt>
                <c:pt idx="197">
                  <c:v>44644</c:v>
                </c:pt>
                <c:pt idx="198">
                  <c:v>44645</c:v>
                </c:pt>
                <c:pt idx="199">
                  <c:v>44646</c:v>
                </c:pt>
                <c:pt idx="200">
                  <c:v>44647</c:v>
                </c:pt>
                <c:pt idx="201">
                  <c:v>44648</c:v>
                </c:pt>
                <c:pt idx="202">
                  <c:v>44649</c:v>
                </c:pt>
                <c:pt idx="203">
                  <c:v>44650</c:v>
                </c:pt>
                <c:pt idx="204">
                  <c:v>44651</c:v>
                </c:pt>
                <c:pt idx="205">
                  <c:v>44652</c:v>
                </c:pt>
                <c:pt idx="206">
                  <c:v>44653</c:v>
                </c:pt>
                <c:pt idx="207">
                  <c:v>44654</c:v>
                </c:pt>
                <c:pt idx="208">
                  <c:v>44655</c:v>
                </c:pt>
                <c:pt idx="209">
                  <c:v>44656</c:v>
                </c:pt>
                <c:pt idx="210">
                  <c:v>44657</c:v>
                </c:pt>
                <c:pt idx="211">
                  <c:v>44658</c:v>
                </c:pt>
                <c:pt idx="212">
                  <c:v>44659</c:v>
                </c:pt>
                <c:pt idx="213">
                  <c:v>44660</c:v>
                </c:pt>
                <c:pt idx="214">
                  <c:v>44661</c:v>
                </c:pt>
                <c:pt idx="215">
                  <c:v>44662</c:v>
                </c:pt>
                <c:pt idx="216">
                  <c:v>44663</c:v>
                </c:pt>
                <c:pt idx="217">
                  <c:v>44664</c:v>
                </c:pt>
                <c:pt idx="218">
                  <c:v>44665</c:v>
                </c:pt>
                <c:pt idx="219">
                  <c:v>44666</c:v>
                </c:pt>
                <c:pt idx="220">
                  <c:v>44667</c:v>
                </c:pt>
                <c:pt idx="221">
                  <c:v>44668</c:v>
                </c:pt>
                <c:pt idx="222">
                  <c:v>44669</c:v>
                </c:pt>
                <c:pt idx="223">
                  <c:v>44670</c:v>
                </c:pt>
                <c:pt idx="224">
                  <c:v>44671</c:v>
                </c:pt>
                <c:pt idx="225">
                  <c:v>44672</c:v>
                </c:pt>
                <c:pt idx="226">
                  <c:v>44673</c:v>
                </c:pt>
                <c:pt idx="227">
                  <c:v>44674</c:v>
                </c:pt>
                <c:pt idx="228">
                  <c:v>44675</c:v>
                </c:pt>
                <c:pt idx="229">
                  <c:v>44676</c:v>
                </c:pt>
                <c:pt idx="230">
                  <c:v>44677</c:v>
                </c:pt>
                <c:pt idx="231">
                  <c:v>44678</c:v>
                </c:pt>
                <c:pt idx="232">
                  <c:v>44679</c:v>
                </c:pt>
                <c:pt idx="233">
                  <c:v>44680</c:v>
                </c:pt>
                <c:pt idx="234">
                  <c:v>44681</c:v>
                </c:pt>
              </c:numCache>
            </c:numRef>
          </c:cat>
          <c:val>
            <c:numRef>
              <c:f>new_dataset_zkh!$BX$8:$BX$242</c:f>
              <c:numCache>
                <c:formatCode>0.00</c:formatCode>
                <c:ptCount val="23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147.27536640374399</c:v>
                </c:pt>
                <c:pt idx="133">
                  <c:v>#N/A</c:v>
                </c:pt>
                <c:pt idx="134">
                  <c:v>#N/A</c:v>
                </c:pt>
                <c:pt idx="135">
                  <c:v>162.002951584595</c:v>
                </c:pt>
                <c:pt idx="136">
                  <c:v>#N/A</c:v>
                </c:pt>
                <c:pt idx="137">
                  <c:v>187.03972504084999</c:v>
                </c:pt>
                <c:pt idx="138">
                  <c:v>#N/A</c:v>
                </c:pt>
                <c:pt idx="139">
                  <c:v>#N/A</c:v>
                </c:pt>
                <c:pt idx="140">
                  <c:v>219.44033153792799</c:v>
                </c:pt>
                <c:pt idx="141">
                  <c:v>#N/A</c:v>
                </c:pt>
                <c:pt idx="142">
                  <c:v>254.78645507117699</c:v>
                </c:pt>
                <c:pt idx="143">
                  <c:v>#N/A</c:v>
                </c:pt>
                <c:pt idx="144">
                  <c:v>298.96904881214101</c:v>
                </c:pt>
                <c:pt idx="145">
                  <c:v>337.26068938155998</c:v>
                </c:pt>
                <c:pt idx="146">
                  <c:v>387.33431719486498</c:v>
                </c:pt>
                <c:pt idx="147">
                  <c:v>#N/A</c:v>
                </c:pt>
                <c:pt idx="148">
                  <c:v>434.462427972</c:v>
                </c:pt>
                <c:pt idx="149">
                  <c:v>480.11782068144601</c:v>
                </c:pt>
                <c:pt idx="150">
                  <c:v>524.300414422411</c:v>
                </c:pt>
                <c:pt idx="151">
                  <c:v>577.31955927188596</c:v>
                </c:pt>
                <c:pt idx="152">
                  <c:v>618.55667642707795</c:v>
                </c:pt>
                <c:pt idx="153">
                  <c:v>#N/A</c:v>
                </c:pt>
                <c:pt idx="154">
                  <c:v>673.04857979463804</c:v>
                </c:pt>
                <c:pt idx="155">
                  <c:v>746.686303446907</c:v>
                </c:pt>
                <c:pt idx="156">
                  <c:v>808.54195895449595</c:v>
                </c:pt>
                <c:pt idx="157">
                  <c:v>871.87037298017003</c:v>
                </c:pt>
                <c:pt idx="158">
                  <c:v>916.05300717153102</c:v>
                </c:pt>
                <c:pt idx="159">
                  <c:v>#N/A</c:v>
                </c:pt>
                <c:pt idx="160">
                  <c:v>963.18113817386495</c:v>
                </c:pt>
                <c:pt idx="161">
                  <c:v>1007.36377236522</c:v>
                </c:pt>
                <c:pt idx="162">
                  <c:v>#N/A</c:v>
                </c:pt>
                <c:pt idx="163">
                  <c:v>1047.1281310023301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1048.60087940781</c:v>
                </c:pt>
                <c:pt idx="168">
                  <c:v>#N/A</c:v>
                </c:pt>
                <c:pt idx="169">
                  <c:v>1008.83653088331</c:v>
                </c:pt>
                <c:pt idx="170">
                  <c:v>#N/A</c:v>
                </c:pt>
                <c:pt idx="171">
                  <c:v>967.59941372812</c:v>
                </c:pt>
                <c:pt idx="172">
                  <c:v>930.78055190198495</c:v>
                </c:pt>
                <c:pt idx="173">
                  <c:v>898.37996563010597</c:v>
                </c:pt>
                <c:pt idx="174">
                  <c:v>#N/A</c:v>
                </c:pt>
                <c:pt idx="175">
                  <c:v>855.670110182028</c:v>
                </c:pt>
                <c:pt idx="176">
                  <c:v>810.01471747258097</c:v>
                </c:pt>
                <c:pt idx="177">
                  <c:v>#N/A</c:v>
                </c:pt>
                <c:pt idx="178">
                  <c:v>764.35932476313405</c:v>
                </c:pt>
                <c:pt idx="179">
                  <c:v>730.48600019836795</c:v>
                </c:pt>
                <c:pt idx="180">
                  <c:v>692.19440007934702</c:v>
                </c:pt>
                <c:pt idx="181">
                  <c:v>#N/A</c:v>
                </c:pt>
                <c:pt idx="182">
                  <c:v>643.59349033372996</c:v>
                </c:pt>
                <c:pt idx="183">
                  <c:v>#N/A</c:v>
                </c:pt>
                <c:pt idx="184">
                  <c:v>603.82913169662402</c:v>
                </c:pt>
                <c:pt idx="185">
                  <c:v>562.59201454143204</c:v>
                </c:pt>
                <c:pt idx="186">
                  <c:v>#N/A</c:v>
                </c:pt>
                <c:pt idx="187">
                  <c:v>#N/A</c:v>
                </c:pt>
                <c:pt idx="188">
                  <c:v>524.300414422411</c:v>
                </c:pt>
                <c:pt idx="189">
                  <c:v>487.48157282147503</c:v>
                </c:pt>
                <c:pt idx="190">
                  <c:v>#N/A</c:v>
                </c:pt>
                <c:pt idx="191">
                  <c:v>#N/A</c:v>
                </c:pt>
                <c:pt idx="192">
                  <c:v>444.77169714819797</c:v>
                </c:pt>
                <c:pt idx="193">
                  <c:v>#N/A</c:v>
                </c:pt>
                <c:pt idx="194">
                  <c:v>#N/A</c:v>
                </c:pt>
                <c:pt idx="195">
                  <c:v>403.53462044340398</c:v>
                </c:pt>
                <c:pt idx="196">
                  <c:v>#N/A</c:v>
                </c:pt>
                <c:pt idx="197">
                  <c:v>369.66121497784297</c:v>
                </c:pt>
                <c:pt idx="198">
                  <c:v>#N/A</c:v>
                </c:pt>
                <c:pt idx="199">
                  <c:v>340.206125516935</c:v>
                </c:pt>
                <c:pt idx="200">
                  <c:v>#N/A</c:v>
                </c:pt>
                <c:pt idx="201">
                  <c:v>#N/A</c:v>
                </c:pt>
                <c:pt idx="202">
                  <c:v>301.91456584831201</c:v>
                </c:pt>
                <c:pt idx="203">
                  <c:v>#N/A</c:v>
                </c:pt>
                <c:pt idx="204">
                  <c:v>278.35051045974399</c:v>
                </c:pt>
                <c:pt idx="205">
                  <c:v>#N/A</c:v>
                </c:pt>
                <c:pt idx="206">
                  <c:v>#N/A</c:v>
                </c:pt>
                <c:pt idx="207">
                  <c:v>250.36813906652401</c:v>
                </c:pt>
                <c:pt idx="208">
                  <c:v>#N/A</c:v>
                </c:pt>
                <c:pt idx="209">
                  <c:v>#N/A</c:v>
                </c:pt>
                <c:pt idx="210">
                  <c:v>222.38584857409899</c:v>
                </c:pt>
                <c:pt idx="211">
                  <c:v>#N/A</c:v>
                </c:pt>
                <c:pt idx="212">
                  <c:v>#N/A</c:v>
                </c:pt>
                <c:pt idx="213">
                  <c:v>198.82179318553199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173.78493882848201</c:v>
                </c:pt>
                <c:pt idx="218">
                  <c:v>#N/A</c:v>
                </c:pt>
                <c:pt idx="219">
                  <c:v>#N/A</c:v>
                </c:pt>
                <c:pt idx="220">
                  <c:v>153.16640047608499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129.60234508751699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114.874759906666</c:v>
                </c:pt>
                <c:pt idx="230">
                  <c:v>#N/A</c:v>
                </c:pt>
                <c:pt idx="231">
                  <c:v>#N/A</c:v>
                </c:pt>
                <c:pt idx="232">
                  <c:v>104.565490730467</c:v>
                </c:pt>
                <c:pt idx="233">
                  <c:v>#N/A</c:v>
                </c:pt>
                <c:pt idx="234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5FD-41F9-A3E3-11ABF6048740}"/>
            </c:ext>
          </c:extLst>
        </c:ser>
        <c:ser>
          <c:idx val="12"/>
          <c:order val="12"/>
          <c:tx>
            <c:strRef>
              <c:f>new_dataset_zkh!$BY$7</c:f>
              <c:strCache>
                <c:ptCount val="1"/>
                <c:pt idx="0">
                  <c:v>LCPS_7_dgn_gem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new_dataset_zkh!$BL$8:$BL$242</c:f>
              <c:numCache>
                <c:formatCode>m/d/yyyy</c:formatCode>
                <c:ptCount val="235"/>
                <c:pt idx="0">
                  <c:v>44447</c:v>
                </c:pt>
                <c:pt idx="1">
                  <c:v>44448</c:v>
                </c:pt>
                <c:pt idx="2">
                  <c:v>44449</c:v>
                </c:pt>
                <c:pt idx="3">
                  <c:v>44450</c:v>
                </c:pt>
                <c:pt idx="4">
                  <c:v>44451</c:v>
                </c:pt>
                <c:pt idx="5">
                  <c:v>44452</c:v>
                </c:pt>
                <c:pt idx="6">
                  <c:v>44453</c:v>
                </c:pt>
                <c:pt idx="7">
                  <c:v>44454</c:v>
                </c:pt>
                <c:pt idx="8">
                  <c:v>44455</c:v>
                </c:pt>
                <c:pt idx="9">
                  <c:v>44456</c:v>
                </c:pt>
                <c:pt idx="10">
                  <c:v>44457</c:v>
                </c:pt>
                <c:pt idx="11">
                  <c:v>44458</c:v>
                </c:pt>
                <c:pt idx="12">
                  <c:v>44459</c:v>
                </c:pt>
                <c:pt idx="13">
                  <c:v>44460</c:v>
                </c:pt>
                <c:pt idx="14">
                  <c:v>44461</c:v>
                </c:pt>
                <c:pt idx="15">
                  <c:v>44462</c:v>
                </c:pt>
                <c:pt idx="16">
                  <c:v>44463</c:v>
                </c:pt>
                <c:pt idx="17">
                  <c:v>44464</c:v>
                </c:pt>
                <c:pt idx="18">
                  <c:v>44465</c:v>
                </c:pt>
                <c:pt idx="19">
                  <c:v>44466</c:v>
                </c:pt>
                <c:pt idx="20">
                  <c:v>44467</c:v>
                </c:pt>
                <c:pt idx="21">
                  <c:v>44468</c:v>
                </c:pt>
                <c:pt idx="22">
                  <c:v>44469</c:v>
                </c:pt>
                <c:pt idx="23">
                  <c:v>44470</c:v>
                </c:pt>
                <c:pt idx="24">
                  <c:v>44471</c:v>
                </c:pt>
                <c:pt idx="25">
                  <c:v>44472</c:v>
                </c:pt>
                <c:pt idx="26">
                  <c:v>44473</c:v>
                </c:pt>
                <c:pt idx="27">
                  <c:v>44474</c:v>
                </c:pt>
                <c:pt idx="28">
                  <c:v>44475</c:v>
                </c:pt>
                <c:pt idx="29">
                  <c:v>44476</c:v>
                </c:pt>
                <c:pt idx="30">
                  <c:v>44477</c:v>
                </c:pt>
                <c:pt idx="31">
                  <c:v>44478</c:v>
                </c:pt>
                <c:pt idx="32">
                  <c:v>44479</c:v>
                </c:pt>
                <c:pt idx="33">
                  <c:v>44480</c:v>
                </c:pt>
                <c:pt idx="34">
                  <c:v>44481</c:v>
                </c:pt>
                <c:pt idx="35">
                  <c:v>44482</c:v>
                </c:pt>
                <c:pt idx="36">
                  <c:v>44483</c:v>
                </c:pt>
                <c:pt idx="37">
                  <c:v>44484</c:v>
                </c:pt>
                <c:pt idx="38">
                  <c:v>44485</c:v>
                </c:pt>
                <c:pt idx="39">
                  <c:v>44486</c:v>
                </c:pt>
                <c:pt idx="40">
                  <c:v>44487</c:v>
                </c:pt>
                <c:pt idx="41">
                  <c:v>44488</c:v>
                </c:pt>
                <c:pt idx="42">
                  <c:v>44489</c:v>
                </c:pt>
                <c:pt idx="43">
                  <c:v>44490</c:v>
                </c:pt>
                <c:pt idx="44">
                  <c:v>44491</c:v>
                </c:pt>
                <c:pt idx="45">
                  <c:v>44492</c:v>
                </c:pt>
                <c:pt idx="46">
                  <c:v>44493</c:v>
                </c:pt>
                <c:pt idx="47">
                  <c:v>44494</c:v>
                </c:pt>
                <c:pt idx="48">
                  <c:v>44495</c:v>
                </c:pt>
                <c:pt idx="49">
                  <c:v>44496</c:v>
                </c:pt>
                <c:pt idx="50">
                  <c:v>44497</c:v>
                </c:pt>
                <c:pt idx="51">
                  <c:v>44498</c:v>
                </c:pt>
                <c:pt idx="52">
                  <c:v>44499</c:v>
                </c:pt>
                <c:pt idx="53">
                  <c:v>44500</c:v>
                </c:pt>
                <c:pt idx="54">
                  <c:v>44501</c:v>
                </c:pt>
                <c:pt idx="55">
                  <c:v>44502</c:v>
                </c:pt>
                <c:pt idx="56">
                  <c:v>44503</c:v>
                </c:pt>
                <c:pt idx="57">
                  <c:v>44504</c:v>
                </c:pt>
                <c:pt idx="58">
                  <c:v>44505</c:v>
                </c:pt>
                <c:pt idx="59">
                  <c:v>44506</c:v>
                </c:pt>
                <c:pt idx="60">
                  <c:v>44507</c:v>
                </c:pt>
                <c:pt idx="61">
                  <c:v>44508</c:v>
                </c:pt>
                <c:pt idx="62">
                  <c:v>44509</c:v>
                </c:pt>
                <c:pt idx="63">
                  <c:v>44510</c:v>
                </c:pt>
                <c:pt idx="64">
                  <c:v>44511</c:v>
                </c:pt>
                <c:pt idx="65">
                  <c:v>44512</c:v>
                </c:pt>
                <c:pt idx="66">
                  <c:v>44513</c:v>
                </c:pt>
                <c:pt idx="67">
                  <c:v>44514</c:v>
                </c:pt>
                <c:pt idx="68">
                  <c:v>44515</c:v>
                </c:pt>
                <c:pt idx="69">
                  <c:v>44516</c:v>
                </c:pt>
                <c:pt idx="70">
                  <c:v>44517</c:v>
                </c:pt>
                <c:pt idx="71">
                  <c:v>44518</c:v>
                </c:pt>
                <c:pt idx="72">
                  <c:v>44519</c:v>
                </c:pt>
                <c:pt idx="73">
                  <c:v>44520</c:v>
                </c:pt>
                <c:pt idx="74">
                  <c:v>44521</c:v>
                </c:pt>
                <c:pt idx="75">
                  <c:v>44522</c:v>
                </c:pt>
                <c:pt idx="76">
                  <c:v>44523</c:v>
                </c:pt>
                <c:pt idx="77">
                  <c:v>44524</c:v>
                </c:pt>
                <c:pt idx="78">
                  <c:v>44525</c:v>
                </c:pt>
                <c:pt idx="79">
                  <c:v>44526</c:v>
                </c:pt>
                <c:pt idx="80">
                  <c:v>44527</c:v>
                </c:pt>
                <c:pt idx="81">
                  <c:v>44528</c:v>
                </c:pt>
                <c:pt idx="82">
                  <c:v>44529</c:v>
                </c:pt>
                <c:pt idx="83">
                  <c:v>44530</c:v>
                </c:pt>
                <c:pt idx="84">
                  <c:v>44531</c:v>
                </c:pt>
                <c:pt idx="85">
                  <c:v>44532</c:v>
                </c:pt>
                <c:pt idx="86">
                  <c:v>44533</c:v>
                </c:pt>
                <c:pt idx="87">
                  <c:v>44534</c:v>
                </c:pt>
                <c:pt idx="88">
                  <c:v>44535</c:v>
                </c:pt>
                <c:pt idx="89">
                  <c:v>44536</c:v>
                </c:pt>
                <c:pt idx="90">
                  <c:v>44537</c:v>
                </c:pt>
                <c:pt idx="91">
                  <c:v>44538</c:v>
                </c:pt>
                <c:pt idx="92">
                  <c:v>44539</c:v>
                </c:pt>
                <c:pt idx="93">
                  <c:v>44540</c:v>
                </c:pt>
                <c:pt idx="94">
                  <c:v>44541</c:v>
                </c:pt>
                <c:pt idx="95">
                  <c:v>44542</c:v>
                </c:pt>
                <c:pt idx="96">
                  <c:v>44543</c:v>
                </c:pt>
                <c:pt idx="97">
                  <c:v>44544</c:v>
                </c:pt>
                <c:pt idx="98">
                  <c:v>44545</c:v>
                </c:pt>
                <c:pt idx="99">
                  <c:v>44546</c:v>
                </c:pt>
                <c:pt idx="100">
                  <c:v>44547</c:v>
                </c:pt>
                <c:pt idx="101">
                  <c:v>44548</c:v>
                </c:pt>
                <c:pt idx="102">
                  <c:v>44549</c:v>
                </c:pt>
                <c:pt idx="103">
                  <c:v>44550</c:v>
                </c:pt>
                <c:pt idx="104">
                  <c:v>44551</c:v>
                </c:pt>
                <c:pt idx="105">
                  <c:v>44552</c:v>
                </c:pt>
                <c:pt idx="106">
                  <c:v>44553</c:v>
                </c:pt>
                <c:pt idx="107">
                  <c:v>44554</c:v>
                </c:pt>
                <c:pt idx="108">
                  <c:v>44555</c:v>
                </c:pt>
                <c:pt idx="109">
                  <c:v>44556</c:v>
                </c:pt>
                <c:pt idx="110">
                  <c:v>44557</c:v>
                </c:pt>
                <c:pt idx="111">
                  <c:v>44558</c:v>
                </c:pt>
                <c:pt idx="112">
                  <c:v>44559</c:v>
                </c:pt>
                <c:pt idx="113">
                  <c:v>44560</c:v>
                </c:pt>
                <c:pt idx="114">
                  <c:v>44561</c:v>
                </c:pt>
                <c:pt idx="115">
                  <c:v>44562</c:v>
                </c:pt>
                <c:pt idx="116">
                  <c:v>44563</c:v>
                </c:pt>
                <c:pt idx="117">
                  <c:v>44564</c:v>
                </c:pt>
                <c:pt idx="118">
                  <c:v>44565</c:v>
                </c:pt>
                <c:pt idx="119">
                  <c:v>44566</c:v>
                </c:pt>
                <c:pt idx="120">
                  <c:v>44567</c:v>
                </c:pt>
                <c:pt idx="121">
                  <c:v>44568</c:v>
                </c:pt>
                <c:pt idx="122">
                  <c:v>44569</c:v>
                </c:pt>
                <c:pt idx="123">
                  <c:v>44570</c:v>
                </c:pt>
                <c:pt idx="124">
                  <c:v>44571</c:v>
                </c:pt>
                <c:pt idx="125">
                  <c:v>44572</c:v>
                </c:pt>
                <c:pt idx="126">
                  <c:v>44573</c:v>
                </c:pt>
                <c:pt idx="127">
                  <c:v>44574</c:v>
                </c:pt>
                <c:pt idx="128">
                  <c:v>44575</c:v>
                </c:pt>
                <c:pt idx="129">
                  <c:v>44576</c:v>
                </c:pt>
                <c:pt idx="130">
                  <c:v>44577</c:v>
                </c:pt>
                <c:pt idx="131">
                  <c:v>44578</c:v>
                </c:pt>
                <c:pt idx="132">
                  <c:v>44579</c:v>
                </c:pt>
                <c:pt idx="133">
                  <c:v>44580</c:v>
                </c:pt>
                <c:pt idx="134">
                  <c:v>44581</c:v>
                </c:pt>
                <c:pt idx="135">
                  <c:v>44582</c:v>
                </c:pt>
                <c:pt idx="136">
                  <c:v>44583</c:v>
                </c:pt>
                <c:pt idx="137">
                  <c:v>44584</c:v>
                </c:pt>
                <c:pt idx="138">
                  <c:v>44585</c:v>
                </c:pt>
                <c:pt idx="139">
                  <c:v>44586</c:v>
                </c:pt>
                <c:pt idx="140">
                  <c:v>44587</c:v>
                </c:pt>
                <c:pt idx="141">
                  <c:v>44588</c:v>
                </c:pt>
                <c:pt idx="142">
                  <c:v>44589</c:v>
                </c:pt>
                <c:pt idx="143">
                  <c:v>44590</c:v>
                </c:pt>
                <c:pt idx="144">
                  <c:v>44591</c:v>
                </c:pt>
                <c:pt idx="145">
                  <c:v>44592</c:v>
                </c:pt>
                <c:pt idx="146">
                  <c:v>44593</c:v>
                </c:pt>
                <c:pt idx="147">
                  <c:v>44594</c:v>
                </c:pt>
                <c:pt idx="148">
                  <c:v>44595</c:v>
                </c:pt>
                <c:pt idx="149">
                  <c:v>44596</c:v>
                </c:pt>
                <c:pt idx="150">
                  <c:v>44597</c:v>
                </c:pt>
                <c:pt idx="151">
                  <c:v>44598</c:v>
                </c:pt>
                <c:pt idx="152">
                  <c:v>44599</c:v>
                </c:pt>
                <c:pt idx="153">
                  <c:v>44600</c:v>
                </c:pt>
                <c:pt idx="154">
                  <c:v>44601</c:v>
                </c:pt>
                <c:pt idx="155">
                  <c:v>44602</c:v>
                </c:pt>
                <c:pt idx="156">
                  <c:v>44603</c:v>
                </c:pt>
                <c:pt idx="157">
                  <c:v>44604</c:v>
                </c:pt>
                <c:pt idx="158">
                  <c:v>44605</c:v>
                </c:pt>
                <c:pt idx="159">
                  <c:v>44606</c:v>
                </c:pt>
                <c:pt idx="160">
                  <c:v>44607</c:v>
                </c:pt>
                <c:pt idx="161">
                  <c:v>44608</c:v>
                </c:pt>
                <c:pt idx="162">
                  <c:v>44609</c:v>
                </c:pt>
                <c:pt idx="163">
                  <c:v>44610</c:v>
                </c:pt>
                <c:pt idx="164">
                  <c:v>44611</c:v>
                </c:pt>
                <c:pt idx="165">
                  <c:v>44612</c:v>
                </c:pt>
                <c:pt idx="166">
                  <c:v>44613</c:v>
                </c:pt>
                <c:pt idx="167">
                  <c:v>44614</c:v>
                </c:pt>
                <c:pt idx="168">
                  <c:v>44615</c:v>
                </c:pt>
                <c:pt idx="169">
                  <c:v>44616</c:v>
                </c:pt>
                <c:pt idx="170">
                  <c:v>44617</c:v>
                </c:pt>
                <c:pt idx="171">
                  <c:v>44618</c:v>
                </c:pt>
                <c:pt idx="172">
                  <c:v>44619</c:v>
                </c:pt>
                <c:pt idx="173">
                  <c:v>44620</c:v>
                </c:pt>
                <c:pt idx="174">
                  <c:v>44621</c:v>
                </c:pt>
                <c:pt idx="175">
                  <c:v>44622</c:v>
                </c:pt>
                <c:pt idx="176">
                  <c:v>44623</c:v>
                </c:pt>
                <c:pt idx="177">
                  <c:v>44624</c:v>
                </c:pt>
                <c:pt idx="178">
                  <c:v>44625</c:v>
                </c:pt>
                <c:pt idx="179">
                  <c:v>44626</c:v>
                </c:pt>
                <c:pt idx="180">
                  <c:v>44627</c:v>
                </c:pt>
                <c:pt idx="181">
                  <c:v>44628</c:v>
                </c:pt>
                <c:pt idx="182">
                  <c:v>44629</c:v>
                </c:pt>
                <c:pt idx="183">
                  <c:v>44630</c:v>
                </c:pt>
                <c:pt idx="184">
                  <c:v>44631</c:v>
                </c:pt>
                <c:pt idx="185">
                  <c:v>44632</c:v>
                </c:pt>
                <c:pt idx="186">
                  <c:v>44633</c:v>
                </c:pt>
                <c:pt idx="187">
                  <c:v>44634</c:v>
                </c:pt>
                <c:pt idx="188">
                  <c:v>44635</c:v>
                </c:pt>
                <c:pt idx="189">
                  <c:v>44636</c:v>
                </c:pt>
                <c:pt idx="190">
                  <c:v>44637</c:v>
                </c:pt>
                <c:pt idx="191">
                  <c:v>44638</c:v>
                </c:pt>
                <c:pt idx="192">
                  <c:v>44639</c:v>
                </c:pt>
                <c:pt idx="193">
                  <c:v>44640</c:v>
                </c:pt>
                <c:pt idx="194">
                  <c:v>44641</c:v>
                </c:pt>
                <c:pt idx="195">
                  <c:v>44642</c:v>
                </c:pt>
                <c:pt idx="196">
                  <c:v>44643</c:v>
                </c:pt>
                <c:pt idx="197">
                  <c:v>44644</c:v>
                </c:pt>
                <c:pt idx="198">
                  <c:v>44645</c:v>
                </c:pt>
                <c:pt idx="199">
                  <c:v>44646</c:v>
                </c:pt>
                <c:pt idx="200">
                  <c:v>44647</c:v>
                </c:pt>
                <c:pt idx="201">
                  <c:v>44648</c:v>
                </c:pt>
                <c:pt idx="202">
                  <c:v>44649</c:v>
                </c:pt>
                <c:pt idx="203">
                  <c:v>44650</c:v>
                </c:pt>
                <c:pt idx="204">
                  <c:v>44651</c:v>
                </c:pt>
                <c:pt idx="205">
                  <c:v>44652</c:v>
                </c:pt>
                <c:pt idx="206">
                  <c:v>44653</c:v>
                </c:pt>
                <c:pt idx="207">
                  <c:v>44654</c:v>
                </c:pt>
                <c:pt idx="208">
                  <c:v>44655</c:v>
                </c:pt>
                <c:pt idx="209">
                  <c:v>44656</c:v>
                </c:pt>
                <c:pt idx="210">
                  <c:v>44657</c:v>
                </c:pt>
                <c:pt idx="211">
                  <c:v>44658</c:v>
                </c:pt>
                <c:pt idx="212">
                  <c:v>44659</c:v>
                </c:pt>
                <c:pt idx="213">
                  <c:v>44660</c:v>
                </c:pt>
                <c:pt idx="214">
                  <c:v>44661</c:v>
                </c:pt>
                <c:pt idx="215">
                  <c:v>44662</c:v>
                </c:pt>
                <c:pt idx="216">
                  <c:v>44663</c:v>
                </c:pt>
                <c:pt idx="217">
                  <c:v>44664</c:v>
                </c:pt>
                <c:pt idx="218">
                  <c:v>44665</c:v>
                </c:pt>
                <c:pt idx="219">
                  <c:v>44666</c:v>
                </c:pt>
                <c:pt idx="220">
                  <c:v>44667</c:v>
                </c:pt>
                <c:pt idx="221">
                  <c:v>44668</c:v>
                </c:pt>
                <c:pt idx="222">
                  <c:v>44669</c:v>
                </c:pt>
                <c:pt idx="223">
                  <c:v>44670</c:v>
                </c:pt>
                <c:pt idx="224">
                  <c:v>44671</c:v>
                </c:pt>
                <c:pt idx="225">
                  <c:v>44672</c:v>
                </c:pt>
                <c:pt idx="226">
                  <c:v>44673</c:v>
                </c:pt>
                <c:pt idx="227">
                  <c:v>44674</c:v>
                </c:pt>
                <c:pt idx="228">
                  <c:v>44675</c:v>
                </c:pt>
                <c:pt idx="229">
                  <c:v>44676</c:v>
                </c:pt>
                <c:pt idx="230">
                  <c:v>44677</c:v>
                </c:pt>
                <c:pt idx="231">
                  <c:v>44678</c:v>
                </c:pt>
                <c:pt idx="232">
                  <c:v>44679</c:v>
                </c:pt>
                <c:pt idx="233">
                  <c:v>44680</c:v>
                </c:pt>
                <c:pt idx="234">
                  <c:v>44681</c:v>
                </c:pt>
              </c:numCache>
            </c:numRef>
          </c:cat>
          <c:val>
            <c:numRef>
              <c:f>new_dataset_zkh!$BY$8:$BY$242</c:f>
              <c:numCache>
                <c:formatCode>0.00</c:formatCode>
                <c:ptCount val="235"/>
                <c:pt idx="0">
                  <c:v>59.857142857142854</c:v>
                </c:pt>
                <c:pt idx="1">
                  <c:v>59.714285714285715</c:v>
                </c:pt>
                <c:pt idx="2">
                  <c:v>59.857142857142854</c:v>
                </c:pt>
                <c:pt idx="3">
                  <c:v>57.428571428571431</c:v>
                </c:pt>
                <c:pt idx="4">
                  <c:v>55.285714285714285</c:v>
                </c:pt>
                <c:pt idx="5">
                  <c:v>55.714285714285715</c:v>
                </c:pt>
                <c:pt idx="6">
                  <c:v>55.571428571428569</c:v>
                </c:pt>
                <c:pt idx="7">
                  <c:v>53.571428571428569</c:v>
                </c:pt>
                <c:pt idx="8">
                  <c:v>50.857142857142854</c:v>
                </c:pt>
                <c:pt idx="9">
                  <c:v>49.571428571428569</c:v>
                </c:pt>
                <c:pt idx="10">
                  <c:v>48.428571428571431</c:v>
                </c:pt>
                <c:pt idx="11">
                  <c:v>45.571428571428569</c:v>
                </c:pt>
                <c:pt idx="12">
                  <c:v>44</c:v>
                </c:pt>
                <c:pt idx="13">
                  <c:v>43.142857142857146</c:v>
                </c:pt>
                <c:pt idx="14">
                  <c:v>40</c:v>
                </c:pt>
                <c:pt idx="15">
                  <c:v>38.571428571428569</c:v>
                </c:pt>
                <c:pt idx="16">
                  <c:v>37.142857142857146</c:v>
                </c:pt>
                <c:pt idx="17">
                  <c:v>34.571428571428569</c:v>
                </c:pt>
                <c:pt idx="18">
                  <c:v>34.142857142857146</c:v>
                </c:pt>
                <c:pt idx="19">
                  <c:v>33</c:v>
                </c:pt>
                <c:pt idx="20">
                  <c:v>32.142857142857146</c:v>
                </c:pt>
                <c:pt idx="21">
                  <c:v>34.285714285714285</c:v>
                </c:pt>
                <c:pt idx="22">
                  <c:v>33.714285714285715</c:v>
                </c:pt>
                <c:pt idx="23">
                  <c:v>34.285714285714285</c:v>
                </c:pt>
                <c:pt idx="24">
                  <c:v>34.714285714285715</c:v>
                </c:pt>
                <c:pt idx="25">
                  <c:v>35.714285714285715</c:v>
                </c:pt>
                <c:pt idx="26">
                  <c:v>36.571428571428569</c:v>
                </c:pt>
                <c:pt idx="27">
                  <c:v>40.285714285714285</c:v>
                </c:pt>
                <c:pt idx="28">
                  <c:v>41</c:v>
                </c:pt>
                <c:pt idx="29">
                  <c:v>42</c:v>
                </c:pt>
                <c:pt idx="30">
                  <c:v>42.142857142857146</c:v>
                </c:pt>
                <c:pt idx="31">
                  <c:v>45.571428571428569</c:v>
                </c:pt>
                <c:pt idx="32">
                  <c:v>47.285714285714285</c:v>
                </c:pt>
                <c:pt idx="33">
                  <c:v>48.714285714285715</c:v>
                </c:pt>
                <c:pt idx="34">
                  <c:v>47.857142857142854</c:v>
                </c:pt>
                <c:pt idx="35">
                  <c:v>49.714285714285715</c:v>
                </c:pt>
                <c:pt idx="36">
                  <c:v>51.285714285714285</c:v>
                </c:pt>
                <c:pt idx="37">
                  <c:v>53.571428571428569</c:v>
                </c:pt>
                <c:pt idx="38">
                  <c:v>53.714285714285715</c:v>
                </c:pt>
                <c:pt idx="39">
                  <c:v>54.714285714285715</c:v>
                </c:pt>
                <c:pt idx="40">
                  <c:v>56.571428571428569</c:v>
                </c:pt>
                <c:pt idx="41">
                  <c:v>59.285714285714285</c:v>
                </c:pt>
                <c:pt idx="42">
                  <c:v>63.285714285714285</c:v>
                </c:pt>
                <c:pt idx="43">
                  <c:v>68.285714285714292</c:v>
                </c:pt>
                <c:pt idx="44">
                  <c:v>76.285714285714292</c:v>
                </c:pt>
                <c:pt idx="45">
                  <c:v>82.142857142857139</c:v>
                </c:pt>
                <c:pt idx="46">
                  <c:v>86.857142857142861</c:v>
                </c:pt>
                <c:pt idx="47">
                  <c:v>90</c:v>
                </c:pt>
                <c:pt idx="48">
                  <c:v>96.285714285714292</c:v>
                </c:pt>
                <c:pt idx="49">
                  <c:v>100.42857142857143</c:v>
                </c:pt>
                <c:pt idx="50">
                  <c:v>109.85714285714286</c:v>
                </c:pt>
                <c:pt idx="51">
                  <c:v>114.28571428571429</c:v>
                </c:pt>
                <c:pt idx="52">
                  <c:v>119.71428571428571</c:v>
                </c:pt>
                <c:pt idx="53">
                  <c:v>126.71428571428571</c:v>
                </c:pt>
                <c:pt idx="54">
                  <c:v>133.85714285714286</c:v>
                </c:pt>
                <c:pt idx="55">
                  <c:v>146.28571428571428</c:v>
                </c:pt>
                <c:pt idx="56">
                  <c:v>153.14285714285714</c:v>
                </c:pt>
                <c:pt idx="57">
                  <c:v>152</c:v>
                </c:pt>
                <c:pt idx="58">
                  <c:v>154.71428571428572</c:v>
                </c:pt>
                <c:pt idx="59">
                  <c:v>162.57142857142858</c:v>
                </c:pt>
                <c:pt idx="60">
                  <c:v>166.14285714285714</c:v>
                </c:pt>
                <c:pt idx="61">
                  <c:v>170.42857142857142</c:v>
                </c:pt>
                <c:pt idx="62">
                  <c:v>172.85714285714286</c:v>
                </c:pt>
                <c:pt idx="63">
                  <c:v>175.14285714285714</c:v>
                </c:pt>
                <c:pt idx="64">
                  <c:v>182.42857142857142</c:v>
                </c:pt>
                <c:pt idx="65">
                  <c:v>190.57142857142858</c:v>
                </c:pt>
                <c:pt idx="66">
                  <c:v>195.42857142857142</c:v>
                </c:pt>
                <c:pt idx="67">
                  <c:v>198.85714285714286</c:v>
                </c:pt>
                <c:pt idx="68">
                  <c:v>208.14285714285714</c:v>
                </c:pt>
                <c:pt idx="69">
                  <c:v>214</c:v>
                </c:pt>
                <c:pt idx="70">
                  <c:v>226.57142857142858</c:v>
                </c:pt>
                <c:pt idx="71">
                  <c:v>232.28571428571428</c:v>
                </c:pt>
                <c:pt idx="72">
                  <c:v>238.42857142857142</c:v>
                </c:pt>
                <c:pt idx="73">
                  <c:v>251.28571428571428</c:v>
                </c:pt>
                <c:pt idx="74">
                  <c:v>260.71428571428572</c:v>
                </c:pt>
                <c:pt idx="75">
                  <c:v>265.85714285714283</c:v>
                </c:pt>
                <c:pt idx="76">
                  <c:v>277.57142857142856</c:v>
                </c:pt>
                <c:pt idx="77">
                  <c:v>278.57142857142856</c:v>
                </c:pt>
                <c:pt idx="78">
                  <c:v>288.14285714285717</c:v>
                </c:pt>
                <c:pt idx="79">
                  <c:v>298.14285714285717</c:v>
                </c:pt>
                <c:pt idx="80">
                  <c:v>303.28571428571428</c:v>
                </c:pt>
                <c:pt idx="81">
                  <c:v>300.14285714285717</c:v>
                </c:pt>
                <c:pt idx="82">
                  <c:v>299.42857142857144</c:v>
                </c:pt>
                <c:pt idx="83">
                  <c:v>298</c:v>
                </c:pt>
                <c:pt idx="84">
                  <c:v>305.14285714285717</c:v>
                </c:pt>
                <c:pt idx="85">
                  <c:v>312</c:v>
                </c:pt>
                <c:pt idx="86">
                  <c:v>300.71428571428572</c:v>
                </c:pt>
                <c:pt idx="87">
                  <c:v>290.28571428571428</c:v>
                </c:pt>
                <c:pt idx="88">
                  <c:v>289.57142857142856</c:v>
                </c:pt>
                <c:pt idx="89">
                  <c:v>284.14285714285717</c:v>
                </c:pt>
                <c:pt idx="90">
                  <c:v>281.57142857142856</c:v>
                </c:pt>
                <c:pt idx="91">
                  <c:v>280</c:v>
                </c:pt>
                <c:pt idx="92">
                  <c:v>272.14285714285717</c:v>
                </c:pt>
                <c:pt idx="93">
                  <c:v>274.14285714285717</c:v>
                </c:pt>
                <c:pt idx="94">
                  <c:v>277</c:v>
                </c:pt>
                <c:pt idx="95">
                  <c:v>276</c:v>
                </c:pt>
                <c:pt idx="96">
                  <c:v>272</c:v>
                </c:pt>
                <c:pt idx="97">
                  <c:v>262</c:v>
                </c:pt>
                <c:pt idx="98">
                  <c:v>249.28571428571428</c:v>
                </c:pt>
                <c:pt idx="99">
                  <c:v>236.14285714285714</c:v>
                </c:pt>
                <c:pt idx="100">
                  <c:v>223.71428571428572</c:v>
                </c:pt>
                <c:pt idx="101">
                  <c:v>209.85714285714286</c:v>
                </c:pt>
                <c:pt idx="102">
                  <c:v>199.57142857142858</c:v>
                </c:pt>
                <c:pt idx="103">
                  <c:v>194.71428571428572</c:v>
                </c:pt>
                <c:pt idx="104">
                  <c:v>188.71428571428572</c:v>
                </c:pt>
                <c:pt idx="105">
                  <c:v>182.57142857142858</c:v>
                </c:pt>
                <c:pt idx="106">
                  <c:v>176.42857142857142</c:v>
                </c:pt>
                <c:pt idx="107">
                  <c:v>170.57142857142858</c:v>
                </c:pt>
                <c:pt idx="108">
                  <c:v>164.42857142857142</c:v>
                </c:pt>
                <c:pt idx="109">
                  <c:v>160.85714285714286</c:v>
                </c:pt>
                <c:pt idx="110">
                  <c:v>157.57142857142858</c:v>
                </c:pt>
                <c:pt idx="111">
                  <c:v>157.28571428571428</c:v>
                </c:pt>
                <c:pt idx="112">
                  <c:v>157.71428571428572</c:v>
                </c:pt>
                <c:pt idx="113">
                  <c:v>154.14285714285714</c:v>
                </c:pt>
                <c:pt idx="114">
                  <c:v>152.71428571428572</c:v>
                </c:pt>
                <c:pt idx="115">
                  <c:v>148.71428571428572</c:v>
                </c:pt>
                <c:pt idx="116">
                  <c:v>147.42857142857142</c:v>
                </c:pt>
                <c:pt idx="117">
                  <c:v>144.42857142857142</c:v>
                </c:pt>
                <c:pt idx="118">
                  <c:v>136.42857142857142</c:v>
                </c:pt>
                <c:pt idx="119">
                  <c:v>131.42857142857142</c:v>
                </c:pt>
                <c:pt idx="120">
                  <c:v>127.42857142857143</c:v>
                </c:pt>
                <c:pt idx="121">
                  <c:v>124.57142857142857</c:v>
                </c:pt>
                <c:pt idx="122">
                  <c:v>126.85714285714286</c:v>
                </c:pt>
                <c:pt idx="123">
                  <c:v>126.14285714285714</c:v>
                </c:pt>
                <c:pt idx="124">
                  <c:v>127.57142857142857</c:v>
                </c:pt>
                <c:pt idx="125">
                  <c:v>126.85714285714286</c:v>
                </c:pt>
                <c:pt idx="126">
                  <c:v>119.28571428571429</c:v>
                </c:pt>
                <c:pt idx="127">
                  <c:v>118</c:v>
                </c:pt>
                <c:pt idx="128">
                  <c:v>117</c:v>
                </c:pt>
                <c:pt idx="129">
                  <c:v>113.85714285714286</c:v>
                </c:pt>
                <c:pt idx="130">
                  <c:v>111.42857142857143</c:v>
                </c:pt>
                <c:pt idx="131">
                  <c:v>106.71428571428571</c:v>
                </c:pt>
                <c:pt idx="132">
                  <c:v>100.14285714285714</c:v>
                </c:pt>
                <c:pt idx="133">
                  <c:v>102.14285714285714</c:v>
                </c:pt>
                <c:pt idx="134">
                  <c:v>106.85714285714286</c:v>
                </c:pt>
                <c:pt idx="135">
                  <c:v>108.14285714285714</c:v>
                </c:pt>
                <c:pt idx="136">
                  <c:v>107.71428571428571</c:v>
                </c:pt>
                <c:pt idx="137">
                  <c:v>108</c:v>
                </c:pt>
                <c:pt idx="138">
                  <c:v>114.42857142857143</c:v>
                </c:pt>
                <c:pt idx="139">
                  <c:v>121.71428571428571</c:v>
                </c:pt>
                <c:pt idx="140">
                  <c:v>125.28571428571429</c:v>
                </c:pt>
                <c:pt idx="141">
                  <c:v>127.71428571428571</c:v>
                </c:pt>
                <c:pt idx="142">
                  <c:v>131.42857142857142</c:v>
                </c:pt>
                <c:pt idx="143">
                  <c:v>137.14285714285714</c:v>
                </c:pt>
                <c:pt idx="144">
                  <c:v>144</c:v>
                </c:pt>
                <c:pt idx="145">
                  <c:v>145.57142857142858</c:v>
                </c:pt>
                <c:pt idx="146">
                  <c:v>157.85714285714286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5FD-41F9-A3E3-11ABF60487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253904"/>
        <c:axId val="83258064"/>
      </c:lineChart>
      <c:dateAx>
        <c:axId val="8325390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83258064"/>
        <c:crosses val="autoZero"/>
        <c:auto val="1"/>
        <c:lblOffset val="100"/>
        <c:baseTimeUnit val="days"/>
      </c:dateAx>
      <c:valAx>
        <c:axId val="8325806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83253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L"/>
              <a:t>IC_opnames_voorspellingen_RIVM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data_graph_ic!$AZ$2</c:f>
              <c:strCache>
                <c:ptCount val="1"/>
                <c:pt idx="0">
                  <c:v>2021/09/15_laag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data_graph_ic!$AY$3:$AY$244</c:f>
              <c:numCache>
                <c:formatCode>m/d/yyyy</c:formatCode>
                <c:ptCount val="242"/>
                <c:pt idx="0">
                  <c:v>44440</c:v>
                </c:pt>
                <c:pt idx="1">
                  <c:v>44441</c:v>
                </c:pt>
                <c:pt idx="2">
                  <c:v>44442</c:v>
                </c:pt>
                <c:pt idx="3">
                  <c:v>44443</c:v>
                </c:pt>
                <c:pt idx="4">
                  <c:v>44444</c:v>
                </c:pt>
                <c:pt idx="5">
                  <c:v>44445</c:v>
                </c:pt>
                <c:pt idx="6">
                  <c:v>44446</c:v>
                </c:pt>
                <c:pt idx="7">
                  <c:v>44447</c:v>
                </c:pt>
                <c:pt idx="8">
                  <c:v>44448</c:v>
                </c:pt>
                <c:pt idx="9">
                  <c:v>44449</c:v>
                </c:pt>
                <c:pt idx="10">
                  <c:v>44450</c:v>
                </c:pt>
                <c:pt idx="11">
                  <c:v>44451</c:v>
                </c:pt>
                <c:pt idx="12">
                  <c:v>44452</c:v>
                </c:pt>
                <c:pt idx="13">
                  <c:v>44453</c:v>
                </c:pt>
                <c:pt idx="14">
                  <c:v>44454</c:v>
                </c:pt>
                <c:pt idx="15">
                  <c:v>44455</c:v>
                </c:pt>
                <c:pt idx="16">
                  <c:v>44456</c:v>
                </c:pt>
                <c:pt idx="17">
                  <c:v>44457</c:v>
                </c:pt>
                <c:pt idx="18">
                  <c:v>44458</c:v>
                </c:pt>
                <c:pt idx="19">
                  <c:v>44459</c:v>
                </c:pt>
                <c:pt idx="20">
                  <c:v>44460</c:v>
                </c:pt>
                <c:pt idx="21">
                  <c:v>44461</c:v>
                </c:pt>
                <c:pt idx="22">
                  <c:v>44462</c:v>
                </c:pt>
                <c:pt idx="23">
                  <c:v>44463</c:v>
                </c:pt>
                <c:pt idx="24">
                  <c:v>44464</c:v>
                </c:pt>
                <c:pt idx="25">
                  <c:v>44465</c:v>
                </c:pt>
                <c:pt idx="26">
                  <c:v>44466</c:v>
                </c:pt>
                <c:pt idx="27">
                  <c:v>44467</c:v>
                </c:pt>
                <c:pt idx="28">
                  <c:v>44468</c:v>
                </c:pt>
                <c:pt idx="29">
                  <c:v>44469</c:v>
                </c:pt>
                <c:pt idx="30">
                  <c:v>44470</c:v>
                </c:pt>
                <c:pt idx="31">
                  <c:v>44471</c:v>
                </c:pt>
                <c:pt idx="32">
                  <c:v>44472</c:v>
                </c:pt>
                <c:pt idx="33">
                  <c:v>44473</c:v>
                </c:pt>
                <c:pt idx="34">
                  <c:v>44474</c:v>
                </c:pt>
                <c:pt idx="35">
                  <c:v>44475</c:v>
                </c:pt>
                <c:pt idx="36">
                  <c:v>44476</c:v>
                </c:pt>
                <c:pt idx="37">
                  <c:v>44477</c:v>
                </c:pt>
                <c:pt idx="38">
                  <c:v>44478</c:v>
                </c:pt>
                <c:pt idx="39">
                  <c:v>44479</c:v>
                </c:pt>
                <c:pt idx="40">
                  <c:v>44480</c:v>
                </c:pt>
                <c:pt idx="41">
                  <c:v>44481</c:v>
                </c:pt>
                <c:pt idx="42">
                  <c:v>44482</c:v>
                </c:pt>
                <c:pt idx="43">
                  <c:v>44483</c:v>
                </c:pt>
                <c:pt idx="44">
                  <c:v>44484</c:v>
                </c:pt>
                <c:pt idx="45">
                  <c:v>44485</c:v>
                </c:pt>
                <c:pt idx="46">
                  <c:v>44486</c:v>
                </c:pt>
                <c:pt idx="47">
                  <c:v>44487</c:v>
                </c:pt>
                <c:pt idx="48">
                  <c:v>44488</c:v>
                </c:pt>
                <c:pt idx="49">
                  <c:v>44489</c:v>
                </c:pt>
                <c:pt idx="50">
                  <c:v>44490</c:v>
                </c:pt>
                <c:pt idx="51">
                  <c:v>44491</c:v>
                </c:pt>
                <c:pt idx="52">
                  <c:v>44492</c:v>
                </c:pt>
                <c:pt idx="53">
                  <c:v>44493</c:v>
                </c:pt>
                <c:pt idx="54">
                  <c:v>44494</c:v>
                </c:pt>
                <c:pt idx="55">
                  <c:v>44495</c:v>
                </c:pt>
                <c:pt idx="56">
                  <c:v>44496</c:v>
                </c:pt>
                <c:pt idx="57">
                  <c:v>44497</c:v>
                </c:pt>
                <c:pt idx="58">
                  <c:v>44498</c:v>
                </c:pt>
                <c:pt idx="59">
                  <c:v>44499</c:v>
                </c:pt>
                <c:pt idx="60">
                  <c:v>44500</c:v>
                </c:pt>
                <c:pt idx="61">
                  <c:v>44501</c:v>
                </c:pt>
                <c:pt idx="62">
                  <c:v>44502</c:v>
                </c:pt>
                <c:pt idx="63">
                  <c:v>44503</c:v>
                </c:pt>
                <c:pt idx="64">
                  <c:v>44504</c:v>
                </c:pt>
                <c:pt idx="65">
                  <c:v>44505</c:v>
                </c:pt>
                <c:pt idx="66">
                  <c:v>44506</c:v>
                </c:pt>
                <c:pt idx="67">
                  <c:v>44507</c:v>
                </c:pt>
                <c:pt idx="68">
                  <c:v>44508</c:v>
                </c:pt>
                <c:pt idx="69">
                  <c:v>44509</c:v>
                </c:pt>
                <c:pt idx="70">
                  <c:v>44510</c:v>
                </c:pt>
                <c:pt idx="71">
                  <c:v>44511</c:v>
                </c:pt>
                <c:pt idx="72">
                  <c:v>44512</c:v>
                </c:pt>
                <c:pt idx="73">
                  <c:v>44513</c:v>
                </c:pt>
                <c:pt idx="74">
                  <c:v>44514</c:v>
                </c:pt>
                <c:pt idx="75">
                  <c:v>44515</c:v>
                </c:pt>
                <c:pt idx="76">
                  <c:v>44516</c:v>
                </c:pt>
                <c:pt idx="77">
                  <c:v>44517</c:v>
                </c:pt>
                <c:pt idx="78">
                  <c:v>44518</c:v>
                </c:pt>
                <c:pt idx="79">
                  <c:v>44519</c:v>
                </c:pt>
                <c:pt idx="80">
                  <c:v>44520</c:v>
                </c:pt>
                <c:pt idx="81">
                  <c:v>44521</c:v>
                </c:pt>
                <c:pt idx="82">
                  <c:v>44522</c:v>
                </c:pt>
                <c:pt idx="83">
                  <c:v>44523</c:v>
                </c:pt>
                <c:pt idx="84">
                  <c:v>44524</c:v>
                </c:pt>
                <c:pt idx="85">
                  <c:v>44525</c:v>
                </c:pt>
                <c:pt idx="86">
                  <c:v>44526</c:v>
                </c:pt>
                <c:pt idx="87">
                  <c:v>44527</c:v>
                </c:pt>
                <c:pt idx="88">
                  <c:v>44528</c:v>
                </c:pt>
                <c:pt idx="89">
                  <c:v>44529</c:v>
                </c:pt>
                <c:pt idx="90">
                  <c:v>44530</c:v>
                </c:pt>
                <c:pt idx="91">
                  <c:v>44531</c:v>
                </c:pt>
                <c:pt idx="92">
                  <c:v>44532</c:v>
                </c:pt>
                <c:pt idx="93">
                  <c:v>44533</c:v>
                </c:pt>
                <c:pt idx="94">
                  <c:v>44534</c:v>
                </c:pt>
                <c:pt idx="95">
                  <c:v>44535</c:v>
                </c:pt>
                <c:pt idx="96">
                  <c:v>44536</c:v>
                </c:pt>
                <c:pt idx="97">
                  <c:v>44537</c:v>
                </c:pt>
                <c:pt idx="98">
                  <c:v>44538</c:v>
                </c:pt>
                <c:pt idx="99">
                  <c:v>44539</c:v>
                </c:pt>
                <c:pt idx="100">
                  <c:v>44540</c:v>
                </c:pt>
                <c:pt idx="101">
                  <c:v>44541</c:v>
                </c:pt>
                <c:pt idx="102">
                  <c:v>44542</c:v>
                </c:pt>
                <c:pt idx="103">
                  <c:v>44543</c:v>
                </c:pt>
                <c:pt idx="104">
                  <c:v>44544</c:v>
                </c:pt>
                <c:pt idx="105">
                  <c:v>44545</c:v>
                </c:pt>
                <c:pt idx="106">
                  <c:v>44546</c:v>
                </c:pt>
                <c:pt idx="107">
                  <c:v>44547</c:v>
                </c:pt>
                <c:pt idx="108">
                  <c:v>44548</c:v>
                </c:pt>
                <c:pt idx="109">
                  <c:v>44549</c:v>
                </c:pt>
                <c:pt idx="110">
                  <c:v>44550</c:v>
                </c:pt>
                <c:pt idx="111">
                  <c:v>44551</c:v>
                </c:pt>
                <c:pt idx="112">
                  <c:v>44552</c:v>
                </c:pt>
                <c:pt idx="113">
                  <c:v>44553</c:v>
                </c:pt>
                <c:pt idx="114">
                  <c:v>44554</c:v>
                </c:pt>
                <c:pt idx="115">
                  <c:v>44555</c:v>
                </c:pt>
                <c:pt idx="116">
                  <c:v>44556</c:v>
                </c:pt>
                <c:pt idx="117">
                  <c:v>44557</c:v>
                </c:pt>
                <c:pt idx="118">
                  <c:v>44558</c:v>
                </c:pt>
                <c:pt idx="119">
                  <c:v>44559</c:v>
                </c:pt>
                <c:pt idx="120">
                  <c:v>44560</c:v>
                </c:pt>
                <c:pt idx="121">
                  <c:v>44561</c:v>
                </c:pt>
                <c:pt idx="122">
                  <c:v>44562</c:v>
                </c:pt>
                <c:pt idx="123">
                  <c:v>44563</c:v>
                </c:pt>
                <c:pt idx="124">
                  <c:v>44564</c:v>
                </c:pt>
                <c:pt idx="125">
                  <c:v>44565</c:v>
                </c:pt>
                <c:pt idx="126">
                  <c:v>44566</c:v>
                </c:pt>
                <c:pt idx="127">
                  <c:v>44567</c:v>
                </c:pt>
                <c:pt idx="128">
                  <c:v>44568</c:v>
                </c:pt>
                <c:pt idx="129">
                  <c:v>44569</c:v>
                </c:pt>
                <c:pt idx="130">
                  <c:v>44570</c:v>
                </c:pt>
                <c:pt idx="131">
                  <c:v>44571</c:v>
                </c:pt>
                <c:pt idx="132">
                  <c:v>44572</c:v>
                </c:pt>
                <c:pt idx="133">
                  <c:v>44573</c:v>
                </c:pt>
                <c:pt idx="134">
                  <c:v>44574</c:v>
                </c:pt>
                <c:pt idx="135">
                  <c:v>44575</c:v>
                </c:pt>
                <c:pt idx="136">
                  <c:v>44576</c:v>
                </c:pt>
                <c:pt idx="137">
                  <c:v>44577</c:v>
                </c:pt>
                <c:pt idx="138">
                  <c:v>44578</c:v>
                </c:pt>
                <c:pt idx="139">
                  <c:v>44579</c:v>
                </c:pt>
                <c:pt idx="140">
                  <c:v>44580</c:v>
                </c:pt>
                <c:pt idx="141">
                  <c:v>44581</c:v>
                </c:pt>
                <c:pt idx="142">
                  <c:v>44582</c:v>
                </c:pt>
                <c:pt idx="143">
                  <c:v>44583</c:v>
                </c:pt>
                <c:pt idx="144">
                  <c:v>44584</c:v>
                </c:pt>
                <c:pt idx="145">
                  <c:v>44585</c:v>
                </c:pt>
                <c:pt idx="146">
                  <c:v>44586</c:v>
                </c:pt>
                <c:pt idx="147">
                  <c:v>44587</c:v>
                </c:pt>
                <c:pt idx="148">
                  <c:v>44588</c:v>
                </c:pt>
                <c:pt idx="149">
                  <c:v>44589</c:v>
                </c:pt>
                <c:pt idx="150">
                  <c:v>44590</c:v>
                </c:pt>
                <c:pt idx="151">
                  <c:v>44591</c:v>
                </c:pt>
                <c:pt idx="152">
                  <c:v>44592</c:v>
                </c:pt>
                <c:pt idx="153">
                  <c:v>44593</c:v>
                </c:pt>
                <c:pt idx="154">
                  <c:v>44594</c:v>
                </c:pt>
                <c:pt idx="155">
                  <c:v>44595</c:v>
                </c:pt>
                <c:pt idx="156">
                  <c:v>44596</c:v>
                </c:pt>
                <c:pt idx="157">
                  <c:v>44597</c:v>
                </c:pt>
                <c:pt idx="158">
                  <c:v>44598</c:v>
                </c:pt>
                <c:pt idx="159">
                  <c:v>44599</c:v>
                </c:pt>
                <c:pt idx="160">
                  <c:v>44600</c:v>
                </c:pt>
                <c:pt idx="161">
                  <c:v>44601</c:v>
                </c:pt>
                <c:pt idx="162">
                  <c:v>44602</c:v>
                </c:pt>
                <c:pt idx="163">
                  <c:v>44603</c:v>
                </c:pt>
                <c:pt idx="164">
                  <c:v>44604</c:v>
                </c:pt>
                <c:pt idx="165">
                  <c:v>44605</c:v>
                </c:pt>
                <c:pt idx="166">
                  <c:v>44606</c:v>
                </c:pt>
                <c:pt idx="167">
                  <c:v>44607</c:v>
                </c:pt>
                <c:pt idx="168">
                  <c:v>44608</c:v>
                </c:pt>
                <c:pt idx="169">
                  <c:v>44609</c:v>
                </c:pt>
                <c:pt idx="170">
                  <c:v>44610</c:v>
                </c:pt>
                <c:pt idx="171">
                  <c:v>44611</c:v>
                </c:pt>
                <c:pt idx="172">
                  <c:v>44612</c:v>
                </c:pt>
                <c:pt idx="173">
                  <c:v>44613</c:v>
                </c:pt>
                <c:pt idx="174">
                  <c:v>44614</c:v>
                </c:pt>
                <c:pt idx="175">
                  <c:v>44615</c:v>
                </c:pt>
                <c:pt idx="176">
                  <c:v>44616</c:v>
                </c:pt>
                <c:pt idx="177">
                  <c:v>44617</c:v>
                </c:pt>
                <c:pt idx="178">
                  <c:v>44618</c:v>
                </c:pt>
                <c:pt idx="179">
                  <c:v>44619</c:v>
                </c:pt>
                <c:pt idx="180">
                  <c:v>44620</c:v>
                </c:pt>
                <c:pt idx="181">
                  <c:v>44621</c:v>
                </c:pt>
                <c:pt idx="182">
                  <c:v>44622</c:v>
                </c:pt>
                <c:pt idx="183">
                  <c:v>44623</c:v>
                </c:pt>
                <c:pt idx="184">
                  <c:v>44624</c:v>
                </c:pt>
                <c:pt idx="185">
                  <c:v>44625</c:v>
                </c:pt>
                <c:pt idx="186">
                  <c:v>44626</c:v>
                </c:pt>
                <c:pt idx="187">
                  <c:v>44627</c:v>
                </c:pt>
                <c:pt idx="188">
                  <c:v>44628</c:v>
                </c:pt>
                <c:pt idx="189">
                  <c:v>44629</c:v>
                </c:pt>
                <c:pt idx="190">
                  <c:v>44630</c:v>
                </c:pt>
                <c:pt idx="191">
                  <c:v>44631</c:v>
                </c:pt>
                <c:pt idx="192">
                  <c:v>44632</c:v>
                </c:pt>
                <c:pt idx="193">
                  <c:v>44633</c:v>
                </c:pt>
                <c:pt idx="194">
                  <c:v>44634</c:v>
                </c:pt>
                <c:pt idx="195">
                  <c:v>44635</c:v>
                </c:pt>
                <c:pt idx="196">
                  <c:v>44636</c:v>
                </c:pt>
                <c:pt idx="197">
                  <c:v>44637</c:v>
                </c:pt>
                <c:pt idx="198">
                  <c:v>44638</c:v>
                </c:pt>
                <c:pt idx="199">
                  <c:v>44639</c:v>
                </c:pt>
                <c:pt idx="200">
                  <c:v>44640</c:v>
                </c:pt>
                <c:pt idx="201">
                  <c:v>44641</c:v>
                </c:pt>
                <c:pt idx="202">
                  <c:v>44642</c:v>
                </c:pt>
                <c:pt idx="203">
                  <c:v>44643</c:v>
                </c:pt>
                <c:pt idx="204">
                  <c:v>44644</c:v>
                </c:pt>
                <c:pt idx="205">
                  <c:v>44645</c:v>
                </c:pt>
                <c:pt idx="206">
                  <c:v>44646</c:v>
                </c:pt>
                <c:pt idx="207">
                  <c:v>44647</c:v>
                </c:pt>
                <c:pt idx="208">
                  <c:v>44648</c:v>
                </c:pt>
                <c:pt idx="209">
                  <c:v>44649</c:v>
                </c:pt>
                <c:pt idx="210">
                  <c:v>44650</c:v>
                </c:pt>
                <c:pt idx="211">
                  <c:v>44651</c:v>
                </c:pt>
                <c:pt idx="212">
                  <c:v>44652</c:v>
                </c:pt>
                <c:pt idx="213">
                  <c:v>44653</c:v>
                </c:pt>
                <c:pt idx="214">
                  <c:v>44654</c:v>
                </c:pt>
                <c:pt idx="215">
                  <c:v>44655</c:v>
                </c:pt>
                <c:pt idx="216">
                  <c:v>44656</c:v>
                </c:pt>
                <c:pt idx="217">
                  <c:v>44657</c:v>
                </c:pt>
                <c:pt idx="218">
                  <c:v>44658</c:v>
                </c:pt>
                <c:pt idx="219">
                  <c:v>44659</c:v>
                </c:pt>
                <c:pt idx="220">
                  <c:v>44660</c:v>
                </c:pt>
                <c:pt idx="221">
                  <c:v>44661</c:v>
                </c:pt>
                <c:pt idx="222">
                  <c:v>44662</c:v>
                </c:pt>
                <c:pt idx="223">
                  <c:v>44663</c:v>
                </c:pt>
                <c:pt idx="224">
                  <c:v>44664</c:v>
                </c:pt>
                <c:pt idx="225">
                  <c:v>44665</c:v>
                </c:pt>
                <c:pt idx="226">
                  <c:v>44666</c:v>
                </c:pt>
                <c:pt idx="227">
                  <c:v>44667</c:v>
                </c:pt>
                <c:pt idx="228">
                  <c:v>44668</c:v>
                </c:pt>
                <c:pt idx="229">
                  <c:v>44669</c:v>
                </c:pt>
                <c:pt idx="230">
                  <c:v>44670</c:v>
                </c:pt>
                <c:pt idx="231">
                  <c:v>44671</c:v>
                </c:pt>
                <c:pt idx="232">
                  <c:v>44672</c:v>
                </c:pt>
                <c:pt idx="233">
                  <c:v>44673</c:v>
                </c:pt>
                <c:pt idx="234">
                  <c:v>44674</c:v>
                </c:pt>
                <c:pt idx="235">
                  <c:v>44675</c:v>
                </c:pt>
                <c:pt idx="236">
                  <c:v>44676</c:v>
                </c:pt>
                <c:pt idx="237">
                  <c:v>44677</c:v>
                </c:pt>
                <c:pt idx="238">
                  <c:v>44678</c:v>
                </c:pt>
                <c:pt idx="239">
                  <c:v>44679</c:v>
                </c:pt>
                <c:pt idx="240">
                  <c:v>44680</c:v>
                </c:pt>
                <c:pt idx="241">
                  <c:v>44681</c:v>
                </c:pt>
              </c:numCache>
            </c:numRef>
          </c:cat>
          <c:val>
            <c:numRef>
              <c:f>data_graph_ic!$AZ$3:$AZ$244</c:f>
              <c:numCache>
                <c:formatCode>General</c:formatCode>
                <c:ptCount val="24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8.8541666666666607</c:v>
                </c:pt>
                <c:pt idx="4">
                  <c:v>#N/A</c:v>
                </c:pt>
                <c:pt idx="5">
                  <c:v>7.5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5.9375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4.9479166666666599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4.0104166666666599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3.6458333333333299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3.2291666666666599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3.0208333333333299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2.8125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2.8125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2.8125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2.8125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2.9166666666666599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3.28125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3.3854166666666599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3.6979166666666599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4.0104166666666599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4.4791666666666599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4.84375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5.3645833333333304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5.625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5.625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5.625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5.46875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5.2083333333333304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4.7916666666666599</c:v>
                </c:pt>
                <c:pt idx="175">
                  <c:v>#N/A</c:v>
                </c:pt>
                <c:pt idx="176">
                  <c:v>#N/A</c:v>
                </c:pt>
                <c:pt idx="177">
                  <c:v>4.6354166666666599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36-440F-BDD4-1A45C698EBDF}"/>
            </c:ext>
          </c:extLst>
        </c:ser>
        <c:ser>
          <c:idx val="1"/>
          <c:order val="1"/>
          <c:tx>
            <c:strRef>
              <c:f>data_graph_ic!$BA$2</c:f>
              <c:strCache>
                <c:ptCount val="1"/>
                <c:pt idx="0">
                  <c:v>2021/09/15_hoog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data_graph_ic!$AY$3:$AY$244</c:f>
              <c:numCache>
                <c:formatCode>m/d/yyyy</c:formatCode>
                <c:ptCount val="242"/>
                <c:pt idx="0">
                  <c:v>44440</c:v>
                </c:pt>
                <c:pt idx="1">
                  <c:v>44441</c:v>
                </c:pt>
                <c:pt idx="2">
                  <c:v>44442</c:v>
                </c:pt>
                <c:pt idx="3">
                  <c:v>44443</c:v>
                </c:pt>
                <c:pt idx="4">
                  <c:v>44444</c:v>
                </c:pt>
                <c:pt idx="5">
                  <c:v>44445</c:v>
                </c:pt>
                <c:pt idx="6">
                  <c:v>44446</c:v>
                </c:pt>
                <c:pt idx="7">
                  <c:v>44447</c:v>
                </c:pt>
                <c:pt idx="8">
                  <c:v>44448</c:v>
                </c:pt>
                <c:pt idx="9">
                  <c:v>44449</c:v>
                </c:pt>
                <c:pt idx="10">
                  <c:v>44450</c:v>
                </c:pt>
                <c:pt idx="11">
                  <c:v>44451</c:v>
                </c:pt>
                <c:pt idx="12">
                  <c:v>44452</c:v>
                </c:pt>
                <c:pt idx="13">
                  <c:v>44453</c:v>
                </c:pt>
                <c:pt idx="14">
                  <c:v>44454</c:v>
                </c:pt>
                <c:pt idx="15">
                  <c:v>44455</c:v>
                </c:pt>
                <c:pt idx="16">
                  <c:v>44456</c:v>
                </c:pt>
                <c:pt idx="17">
                  <c:v>44457</c:v>
                </c:pt>
                <c:pt idx="18">
                  <c:v>44458</c:v>
                </c:pt>
                <c:pt idx="19">
                  <c:v>44459</c:v>
                </c:pt>
                <c:pt idx="20">
                  <c:v>44460</c:v>
                </c:pt>
                <c:pt idx="21">
                  <c:v>44461</c:v>
                </c:pt>
                <c:pt idx="22">
                  <c:v>44462</c:v>
                </c:pt>
                <c:pt idx="23">
                  <c:v>44463</c:v>
                </c:pt>
                <c:pt idx="24">
                  <c:v>44464</c:v>
                </c:pt>
                <c:pt idx="25">
                  <c:v>44465</c:v>
                </c:pt>
                <c:pt idx="26">
                  <c:v>44466</c:v>
                </c:pt>
                <c:pt idx="27">
                  <c:v>44467</c:v>
                </c:pt>
                <c:pt idx="28">
                  <c:v>44468</c:v>
                </c:pt>
                <c:pt idx="29">
                  <c:v>44469</c:v>
                </c:pt>
                <c:pt idx="30">
                  <c:v>44470</c:v>
                </c:pt>
                <c:pt idx="31">
                  <c:v>44471</c:v>
                </c:pt>
                <c:pt idx="32">
                  <c:v>44472</c:v>
                </c:pt>
                <c:pt idx="33">
                  <c:v>44473</c:v>
                </c:pt>
                <c:pt idx="34">
                  <c:v>44474</c:v>
                </c:pt>
                <c:pt idx="35">
                  <c:v>44475</c:v>
                </c:pt>
                <c:pt idx="36">
                  <c:v>44476</c:v>
                </c:pt>
                <c:pt idx="37">
                  <c:v>44477</c:v>
                </c:pt>
                <c:pt idx="38">
                  <c:v>44478</c:v>
                </c:pt>
                <c:pt idx="39">
                  <c:v>44479</c:v>
                </c:pt>
                <c:pt idx="40">
                  <c:v>44480</c:v>
                </c:pt>
                <c:pt idx="41">
                  <c:v>44481</c:v>
                </c:pt>
                <c:pt idx="42">
                  <c:v>44482</c:v>
                </c:pt>
                <c:pt idx="43">
                  <c:v>44483</c:v>
                </c:pt>
                <c:pt idx="44">
                  <c:v>44484</c:v>
                </c:pt>
                <c:pt idx="45">
                  <c:v>44485</c:v>
                </c:pt>
                <c:pt idx="46">
                  <c:v>44486</c:v>
                </c:pt>
                <c:pt idx="47">
                  <c:v>44487</c:v>
                </c:pt>
                <c:pt idx="48">
                  <c:v>44488</c:v>
                </c:pt>
                <c:pt idx="49">
                  <c:v>44489</c:v>
                </c:pt>
                <c:pt idx="50">
                  <c:v>44490</c:v>
                </c:pt>
                <c:pt idx="51">
                  <c:v>44491</c:v>
                </c:pt>
                <c:pt idx="52">
                  <c:v>44492</c:v>
                </c:pt>
                <c:pt idx="53">
                  <c:v>44493</c:v>
                </c:pt>
                <c:pt idx="54">
                  <c:v>44494</c:v>
                </c:pt>
                <c:pt idx="55">
                  <c:v>44495</c:v>
                </c:pt>
                <c:pt idx="56">
                  <c:v>44496</c:v>
                </c:pt>
                <c:pt idx="57">
                  <c:v>44497</c:v>
                </c:pt>
                <c:pt idx="58">
                  <c:v>44498</c:v>
                </c:pt>
                <c:pt idx="59">
                  <c:v>44499</c:v>
                </c:pt>
                <c:pt idx="60">
                  <c:v>44500</c:v>
                </c:pt>
                <c:pt idx="61">
                  <c:v>44501</c:v>
                </c:pt>
                <c:pt idx="62">
                  <c:v>44502</c:v>
                </c:pt>
                <c:pt idx="63">
                  <c:v>44503</c:v>
                </c:pt>
                <c:pt idx="64">
                  <c:v>44504</c:v>
                </c:pt>
                <c:pt idx="65">
                  <c:v>44505</c:v>
                </c:pt>
                <c:pt idx="66">
                  <c:v>44506</c:v>
                </c:pt>
                <c:pt idx="67">
                  <c:v>44507</c:v>
                </c:pt>
                <c:pt idx="68">
                  <c:v>44508</c:v>
                </c:pt>
                <c:pt idx="69">
                  <c:v>44509</c:v>
                </c:pt>
                <c:pt idx="70">
                  <c:v>44510</c:v>
                </c:pt>
                <c:pt idx="71">
                  <c:v>44511</c:v>
                </c:pt>
                <c:pt idx="72">
                  <c:v>44512</c:v>
                </c:pt>
                <c:pt idx="73">
                  <c:v>44513</c:v>
                </c:pt>
                <c:pt idx="74">
                  <c:v>44514</c:v>
                </c:pt>
                <c:pt idx="75">
                  <c:v>44515</c:v>
                </c:pt>
                <c:pt idx="76">
                  <c:v>44516</c:v>
                </c:pt>
                <c:pt idx="77">
                  <c:v>44517</c:v>
                </c:pt>
                <c:pt idx="78">
                  <c:v>44518</c:v>
                </c:pt>
                <c:pt idx="79">
                  <c:v>44519</c:v>
                </c:pt>
                <c:pt idx="80">
                  <c:v>44520</c:v>
                </c:pt>
                <c:pt idx="81">
                  <c:v>44521</c:v>
                </c:pt>
                <c:pt idx="82">
                  <c:v>44522</c:v>
                </c:pt>
                <c:pt idx="83">
                  <c:v>44523</c:v>
                </c:pt>
                <c:pt idx="84">
                  <c:v>44524</c:v>
                </c:pt>
                <c:pt idx="85">
                  <c:v>44525</c:v>
                </c:pt>
                <c:pt idx="86">
                  <c:v>44526</c:v>
                </c:pt>
                <c:pt idx="87">
                  <c:v>44527</c:v>
                </c:pt>
                <c:pt idx="88">
                  <c:v>44528</c:v>
                </c:pt>
                <c:pt idx="89">
                  <c:v>44529</c:v>
                </c:pt>
                <c:pt idx="90">
                  <c:v>44530</c:v>
                </c:pt>
                <c:pt idx="91">
                  <c:v>44531</c:v>
                </c:pt>
                <c:pt idx="92">
                  <c:v>44532</c:v>
                </c:pt>
                <c:pt idx="93">
                  <c:v>44533</c:v>
                </c:pt>
                <c:pt idx="94">
                  <c:v>44534</c:v>
                </c:pt>
                <c:pt idx="95">
                  <c:v>44535</c:v>
                </c:pt>
                <c:pt idx="96">
                  <c:v>44536</c:v>
                </c:pt>
                <c:pt idx="97">
                  <c:v>44537</c:v>
                </c:pt>
                <c:pt idx="98">
                  <c:v>44538</c:v>
                </c:pt>
                <c:pt idx="99">
                  <c:v>44539</c:v>
                </c:pt>
                <c:pt idx="100">
                  <c:v>44540</c:v>
                </c:pt>
                <c:pt idx="101">
                  <c:v>44541</c:v>
                </c:pt>
                <c:pt idx="102">
                  <c:v>44542</c:v>
                </c:pt>
                <c:pt idx="103">
                  <c:v>44543</c:v>
                </c:pt>
                <c:pt idx="104">
                  <c:v>44544</c:v>
                </c:pt>
                <c:pt idx="105">
                  <c:v>44545</c:v>
                </c:pt>
                <c:pt idx="106">
                  <c:v>44546</c:v>
                </c:pt>
                <c:pt idx="107">
                  <c:v>44547</c:v>
                </c:pt>
                <c:pt idx="108">
                  <c:v>44548</c:v>
                </c:pt>
                <c:pt idx="109">
                  <c:v>44549</c:v>
                </c:pt>
                <c:pt idx="110">
                  <c:v>44550</c:v>
                </c:pt>
                <c:pt idx="111">
                  <c:v>44551</c:v>
                </c:pt>
                <c:pt idx="112">
                  <c:v>44552</c:v>
                </c:pt>
                <c:pt idx="113">
                  <c:v>44553</c:v>
                </c:pt>
                <c:pt idx="114">
                  <c:v>44554</c:v>
                </c:pt>
                <c:pt idx="115">
                  <c:v>44555</c:v>
                </c:pt>
                <c:pt idx="116">
                  <c:v>44556</c:v>
                </c:pt>
                <c:pt idx="117">
                  <c:v>44557</c:v>
                </c:pt>
                <c:pt idx="118">
                  <c:v>44558</c:v>
                </c:pt>
                <c:pt idx="119">
                  <c:v>44559</c:v>
                </c:pt>
                <c:pt idx="120">
                  <c:v>44560</c:v>
                </c:pt>
                <c:pt idx="121">
                  <c:v>44561</c:v>
                </c:pt>
                <c:pt idx="122">
                  <c:v>44562</c:v>
                </c:pt>
                <c:pt idx="123">
                  <c:v>44563</c:v>
                </c:pt>
                <c:pt idx="124">
                  <c:v>44564</c:v>
                </c:pt>
                <c:pt idx="125">
                  <c:v>44565</c:v>
                </c:pt>
                <c:pt idx="126">
                  <c:v>44566</c:v>
                </c:pt>
                <c:pt idx="127">
                  <c:v>44567</c:v>
                </c:pt>
                <c:pt idx="128">
                  <c:v>44568</c:v>
                </c:pt>
                <c:pt idx="129">
                  <c:v>44569</c:v>
                </c:pt>
                <c:pt idx="130">
                  <c:v>44570</c:v>
                </c:pt>
                <c:pt idx="131">
                  <c:v>44571</c:v>
                </c:pt>
                <c:pt idx="132">
                  <c:v>44572</c:v>
                </c:pt>
                <c:pt idx="133">
                  <c:v>44573</c:v>
                </c:pt>
                <c:pt idx="134">
                  <c:v>44574</c:v>
                </c:pt>
                <c:pt idx="135">
                  <c:v>44575</c:v>
                </c:pt>
                <c:pt idx="136">
                  <c:v>44576</c:v>
                </c:pt>
                <c:pt idx="137">
                  <c:v>44577</c:v>
                </c:pt>
                <c:pt idx="138">
                  <c:v>44578</c:v>
                </c:pt>
                <c:pt idx="139">
                  <c:v>44579</c:v>
                </c:pt>
                <c:pt idx="140">
                  <c:v>44580</c:v>
                </c:pt>
                <c:pt idx="141">
                  <c:v>44581</c:v>
                </c:pt>
                <c:pt idx="142">
                  <c:v>44582</c:v>
                </c:pt>
                <c:pt idx="143">
                  <c:v>44583</c:v>
                </c:pt>
                <c:pt idx="144">
                  <c:v>44584</c:v>
                </c:pt>
                <c:pt idx="145">
                  <c:v>44585</c:v>
                </c:pt>
                <c:pt idx="146">
                  <c:v>44586</c:v>
                </c:pt>
                <c:pt idx="147">
                  <c:v>44587</c:v>
                </c:pt>
                <c:pt idx="148">
                  <c:v>44588</c:v>
                </c:pt>
                <c:pt idx="149">
                  <c:v>44589</c:v>
                </c:pt>
                <c:pt idx="150">
                  <c:v>44590</c:v>
                </c:pt>
                <c:pt idx="151">
                  <c:v>44591</c:v>
                </c:pt>
                <c:pt idx="152">
                  <c:v>44592</c:v>
                </c:pt>
                <c:pt idx="153">
                  <c:v>44593</c:v>
                </c:pt>
                <c:pt idx="154">
                  <c:v>44594</c:v>
                </c:pt>
                <c:pt idx="155">
                  <c:v>44595</c:v>
                </c:pt>
                <c:pt idx="156">
                  <c:v>44596</c:v>
                </c:pt>
                <c:pt idx="157">
                  <c:v>44597</c:v>
                </c:pt>
                <c:pt idx="158">
                  <c:v>44598</c:v>
                </c:pt>
                <c:pt idx="159">
                  <c:v>44599</c:v>
                </c:pt>
                <c:pt idx="160">
                  <c:v>44600</c:v>
                </c:pt>
                <c:pt idx="161">
                  <c:v>44601</c:v>
                </c:pt>
                <c:pt idx="162">
                  <c:v>44602</c:v>
                </c:pt>
                <c:pt idx="163">
                  <c:v>44603</c:v>
                </c:pt>
                <c:pt idx="164">
                  <c:v>44604</c:v>
                </c:pt>
                <c:pt idx="165">
                  <c:v>44605</c:v>
                </c:pt>
                <c:pt idx="166">
                  <c:v>44606</c:v>
                </c:pt>
                <c:pt idx="167">
                  <c:v>44607</c:v>
                </c:pt>
                <c:pt idx="168">
                  <c:v>44608</c:v>
                </c:pt>
                <c:pt idx="169">
                  <c:v>44609</c:v>
                </c:pt>
                <c:pt idx="170">
                  <c:v>44610</c:v>
                </c:pt>
                <c:pt idx="171">
                  <c:v>44611</c:v>
                </c:pt>
                <c:pt idx="172">
                  <c:v>44612</c:v>
                </c:pt>
                <c:pt idx="173">
                  <c:v>44613</c:v>
                </c:pt>
                <c:pt idx="174">
                  <c:v>44614</c:v>
                </c:pt>
                <c:pt idx="175">
                  <c:v>44615</c:v>
                </c:pt>
                <c:pt idx="176">
                  <c:v>44616</c:v>
                </c:pt>
                <c:pt idx="177">
                  <c:v>44617</c:v>
                </c:pt>
                <c:pt idx="178">
                  <c:v>44618</c:v>
                </c:pt>
                <c:pt idx="179">
                  <c:v>44619</c:v>
                </c:pt>
                <c:pt idx="180">
                  <c:v>44620</c:v>
                </c:pt>
                <c:pt idx="181">
                  <c:v>44621</c:v>
                </c:pt>
                <c:pt idx="182">
                  <c:v>44622</c:v>
                </c:pt>
                <c:pt idx="183">
                  <c:v>44623</c:v>
                </c:pt>
                <c:pt idx="184">
                  <c:v>44624</c:v>
                </c:pt>
                <c:pt idx="185">
                  <c:v>44625</c:v>
                </c:pt>
                <c:pt idx="186">
                  <c:v>44626</c:v>
                </c:pt>
                <c:pt idx="187">
                  <c:v>44627</c:v>
                </c:pt>
                <c:pt idx="188">
                  <c:v>44628</c:v>
                </c:pt>
                <c:pt idx="189">
                  <c:v>44629</c:v>
                </c:pt>
                <c:pt idx="190">
                  <c:v>44630</c:v>
                </c:pt>
                <c:pt idx="191">
                  <c:v>44631</c:v>
                </c:pt>
                <c:pt idx="192">
                  <c:v>44632</c:v>
                </c:pt>
                <c:pt idx="193">
                  <c:v>44633</c:v>
                </c:pt>
                <c:pt idx="194">
                  <c:v>44634</c:v>
                </c:pt>
                <c:pt idx="195">
                  <c:v>44635</c:v>
                </c:pt>
                <c:pt idx="196">
                  <c:v>44636</c:v>
                </c:pt>
                <c:pt idx="197">
                  <c:v>44637</c:v>
                </c:pt>
                <c:pt idx="198">
                  <c:v>44638</c:v>
                </c:pt>
                <c:pt idx="199">
                  <c:v>44639</c:v>
                </c:pt>
                <c:pt idx="200">
                  <c:v>44640</c:v>
                </c:pt>
                <c:pt idx="201">
                  <c:v>44641</c:v>
                </c:pt>
                <c:pt idx="202">
                  <c:v>44642</c:v>
                </c:pt>
                <c:pt idx="203">
                  <c:v>44643</c:v>
                </c:pt>
                <c:pt idx="204">
                  <c:v>44644</c:v>
                </c:pt>
                <c:pt idx="205">
                  <c:v>44645</c:v>
                </c:pt>
                <c:pt idx="206">
                  <c:v>44646</c:v>
                </c:pt>
                <c:pt idx="207">
                  <c:v>44647</c:v>
                </c:pt>
                <c:pt idx="208">
                  <c:v>44648</c:v>
                </c:pt>
                <c:pt idx="209">
                  <c:v>44649</c:v>
                </c:pt>
                <c:pt idx="210">
                  <c:v>44650</c:v>
                </c:pt>
                <c:pt idx="211">
                  <c:v>44651</c:v>
                </c:pt>
                <c:pt idx="212">
                  <c:v>44652</c:v>
                </c:pt>
                <c:pt idx="213">
                  <c:v>44653</c:v>
                </c:pt>
                <c:pt idx="214">
                  <c:v>44654</c:v>
                </c:pt>
                <c:pt idx="215">
                  <c:v>44655</c:v>
                </c:pt>
                <c:pt idx="216">
                  <c:v>44656</c:v>
                </c:pt>
                <c:pt idx="217">
                  <c:v>44657</c:v>
                </c:pt>
                <c:pt idx="218">
                  <c:v>44658</c:v>
                </c:pt>
                <c:pt idx="219">
                  <c:v>44659</c:v>
                </c:pt>
                <c:pt idx="220">
                  <c:v>44660</c:v>
                </c:pt>
                <c:pt idx="221">
                  <c:v>44661</c:v>
                </c:pt>
                <c:pt idx="222">
                  <c:v>44662</c:v>
                </c:pt>
                <c:pt idx="223">
                  <c:v>44663</c:v>
                </c:pt>
                <c:pt idx="224">
                  <c:v>44664</c:v>
                </c:pt>
                <c:pt idx="225">
                  <c:v>44665</c:v>
                </c:pt>
                <c:pt idx="226">
                  <c:v>44666</c:v>
                </c:pt>
                <c:pt idx="227">
                  <c:v>44667</c:v>
                </c:pt>
                <c:pt idx="228">
                  <c:v>44668</c:v>
                </c:pt>
                <c:pt idx="229">
                  <c:v>44669</c:v>
                </c:pt>
                <c:pt idx="230">
                  <c:v>44670</c:v>
                </c:pt>
                <c:pt idx="231">
                  <c:v>44671</c:v>
                </c:pt>
                <c:pt idx="232">
                  <c:v>44672</c:v>
                </c:pt>
                <c:pt idx="233">
                  <c:v>44673</c:v>
                </c:pt>
                <c:pt idx="234">
                  <c:v>44674</c:v>
                </c:pt>
                <c:pt idx="235">
                  <c:v>44675</c:v>
                </c:pt>
                <c:pt idx="236">
                  <c:v>44676</c:v>
                </c:pt>
                <c:pt idx="237">
                  <c:v>44677</c:v>
                </c:pt>
                <c:pt idx="238">
                  <c:v>44678</c:v>
                </c:pt>
                <c:pt idx="239">
                  <c:v>44679</c:v>
                </c:pt>
                <c:pt idx="240">
                  <c:v>44680</c:v>
                </c:pt>
                <c:pt idx="241">
                  <c:v>44681</c:v>
                </c:pt>
              </c:numCache>
            </c:numRef>
          </c:cat>
          <c:val>
            <c:numRef>
              <c:f>data_graph_ic!$BA$3:$BA$244</c:f>
              <c:numCache>
                <c:formatCode>General</c:formatCode>
                <c:ptCount val="24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3.4895833333333299</c:v>
                </c:pt>
                <c:pt idx="31">
                  <c:v>#N/A</c:v>
                </c:pt>
                <c:pt idx="32">
                  <c:v>#N/A</c:v>
                </c:pt>
                <c:pt idx="33">
                  <c:v>3.5416666666666599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3.6458333333333299</c:v>
                </c:pt>
                <c:pt idx="38">
                  <c:v>#N/A</c:v>
                </c:pt>
                <c:pt idx="39">
                  <c:v>#N/A</c:v>
                </c:pt>
                <c:pt idx="40">
                  <c:v>3.90625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4.1666666666666599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4.4791666666666599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4.84375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5.2604166666666599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5.78125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6.3020833333333304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6.71875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7.3958333333333304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7.9166666666666599</c:v>
                </c:pt>
                <c:pt idx="80">
                  <c:v>#N/A</c:v>
                </c:pt>
                <c:pt idx="81">
                  <c:v>#N/A</c:v>
                </c:pt>
                <c:pt idx="82">
                  <c:v>8.75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9.375</c:v>
                </c:pt>
                <c:pt idx="87">
                  <c:v>#N/A</c:v>
                </c:pt>
                <c:pt idx="88">
                  <c:v>#N/A</c:v>
                </c:pt>
                <c:pt idx="89">
                  <c:v>10.2083333333333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11.1458333333333</c:v>
                </c:pt>
                <c:pt idx="95">
                  <c:v>#N/A</c:v>
                </c:pt>
                <c:pt idx="96">
                  <c:v>#N/A</c:v>
                </c:pt>
                <c:pt idx="97">
                  <c:v>12.1354166666666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13.0729166666666</c:v>
                </c:pt>
                <c:pt idx="102">
                  <c:v>#N/A</c:v>
                </c:pt>
                <c:pt idx="103">
                  <c:v>#N/A</c:v>
                </c:pt>
                <c:pt idx="104">
                  <c:v>13.8541666666666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14.8958333333333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15.5729166666666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15.9895833333333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15.6770833333333</c:v>
                </c:pt>
                <c:pt idx="122">
                  <c:v>#N/A</c:v>
                </c:pt>
                <c:pt idx="123">
                  <c:v>#N/A</c:v>
                </c:pt>
                <c:pt idx="124">
                  <c:v>15.46875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15.15625</c:v>
                </c:pt>
                <c:pt idx="129">
                  <c:v>#N/A</c:v>
                </c:pt>
                <c:pt idx="130">
                  <c:v>#N/A</c:v>
                </c:pt>
                <c:pt idx="131">
                  <c:v>14.7395833333333</c:v>
                </c:pt>
                <c:pt idx="132">
                  <c:v>#N/A</c:v>
                </c:pt>
                <c:pt idx="133">
                  <c:v>14.1666666666666</c:v>
                </c:pt>
                <c:pt idx="134">
                  <c:v>#N/A</c:v>
                </c:pt>
                <c:pt idx="135">
                  <c:v>#N/A</c:v>
                </c:pt>
                <c:pt idx="136">
                  <c:v>13.59375</c:v>
                </c:pt>
                <c:pt idx="137">
                  <c:v>#N/A</c:v>
                </c:pt>
                <c:pt idx="138">
                  <c:v>13.28125</c:v>
                </c:pt>
                <c:pt idx="139">
                  <c:v>#N/A</c:v>
                </c:pt>
                <c:pt idx="140">
                  <c:v>#N/A</c:v>
                </c:pt>
                <c:pt idx="141">
                  <c:v>12.65625</c:v>
                </c:pt>
                <c:pt idx="142">
                  <c:v>#N/A</c:v>
                </c:pt>
                <c:pt idx="143">
                  <c:v>#N/A</c:v>
                </c:pt>
                <c:pt idx="144">
                  <c:v>12.03125</c:v>
                </c:pt>
                <c:pt idx="145">
                  <c:v>#N/A</c:v>
                </c:pt>
                <c:pt idx="146">
                  <c:v>#N/A</c:v>
                </c:pt>
                <c:pt idx="147">
                  <c:v>11.3020833333333</c:v>
                </c:pt>
                <c:pt idx="148">
                  <c:v>#N/A</c:v>
                </c:pt>
                <c:pt idx="149">
                  <c:v>10.8333333333333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10.0520833333333</c:v>
                </c:pt>
                <c:pt idx="154">
                  <c:v>#N/A</c:v>
                </c:pt>
                <c:pt idx="155">
                  <c:v>#N/A</c:v>
                </c:pt>
                <c:pt idx="156">
                  <c:v>9.2708333333333304</c:v>
                </c:pt>
                <c:pt idx="157">
                  <c:v>#N/A</c:v>
                </c:pt>
                <c:pt idx="158">
                  <c:v>#N/A</c:v>
                </c:pt>
                <c:pt idx="159">
                  <c:v>8.5416666666666607</c:v>
                </c:pt>
                <c:pt idx="160">
                  <c:v>#N/A</c:v>
                </c:pt>
                <c:pt idx="161">
                  <c:v>#N/A</c:v>
                </c:pt>
                <c:pt idx="162">
                  <c:v>7.7083333333333304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7.03125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6.3020833333333304</c:v>
                </c:pt>
                <c:pt idx="172">
                  <c:v>#N/A</c:v>
                </c:pt>
                <c:pt idx="173">
                  <c:v>#N/A</c:v>
                </c:pt>
                <c:pt idx="174">
                  <c:v>5.6770833333333304</c:v>
                </c:pt>
                <c:pt idx="175">
                  <c:v>#N/A</c:v>
                </c:pt>
                <c:pt idx="176">
                  <c:v>5.3125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36-440F-BDD4-1A45C698EBDF}"/>
            </c:ext>
          </c:extLst>
        </c:ser>
        <c:ser>
          <c:idx val="2"/>
          <c:order val="2"/>
          <c:tx>
            <c:strRef>
              <c:f>data_graph_ic!$BB$2</c:f>
              <c:strCache>
                <c:ptCount val="1"/>
                <c:pt idx="0">
                  <c:v>2021/11/03_laag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data_graph_ic!$AY$3:$AY$244</c:f>
              <c:numCache>
                <c:formatCode>m/d/yyyy</c:formatCode>
                <c:ptCount val="242"/>
                <c:pt idx="0">
                  <c:v>44440</c:v>
                </c:pt>
                <c:pt idx="1">
                  <c:v>44441</c:v>
                </c:pt>
                <c:pt idx="2">
                  <c:v>44442</c:v>
                </c:pt>
                <c:pt idx="3">
                  <c:v>44443</c:v>
                </c:pt>
                <c:pt idx="4">
                  <c:v>44444</c:v>
                </c:pt>
                <c:pt idx="5">
                  <c:v>44445</c:v>
                </c:pt>
                <c:pt idx="6">
                  <c:v>44446</c:v>
                </c:pt>
                <c:pt idx="7">
                  <c:v>44447</c:v>
                </c:pt>
                <c:pt idx="8">
                  <c:v>44448</c:v>
                </c:pt>
                <c:pt idx="9">
                  <c:v>44449</c:v>
                </c:pt>
                <c:pt idx="10">
                  <c:v>44450</c:v>
                </c:pt>
                <c:pt idx="11">
                  <c:v>44451</c:v>
                </c:pt>
                <c:pt idx="12">
                  <c:v>44452</c:v>
                </c:pt>
                <c:pt idx="13">
                  <c:v>44453</c:v>
                </c:pt>
                <c:pt idx="14">
                  <c:v>44454</c:v>
                </c:pt>
                <c:pt idx="15">
                  <c:v>44455</c:v>
                </c:pt>
                <c:pt idx="16">
                  <c:v>44456</c:v>
                </c:pt>
                <c:pt idx="17">
                  <c:v>44457</c:v>
                </c:pt>
                <c:pt idx="18">
                  <c:v>44458</c:v>
                </c:pt>
                <c:pt idx="19">
                  <c:v>44459</c:v>
                </c:pt>
                <c:pt idx="20">
                  <c:v>44460</c:v>
                </c:pt>
                <c:pt idx="21">
                  <c:v>44461</c:v>
                </c:pt>
                <c:pt idx="22">
                  <c:v>44462</c:v>
                </c:pt>
                <c:pt idx="23">
                  <c:v>44463</c:v>
                </c:pt>
                <c:pt idx="24">
                  <c:v>44464</c:v>
                </c:pt>
                <c:pt idx="25">
                  <c:v>44465</c:v>
                </c:pt>
                <c:pt idx="26">
                  <c:v>44466</c:v>
                </c:pt>
                <c:pt idx="27">
                  <c:v>44467</c:v>
                </c:pt>
                <c:pt idx="28">
                  <c:v>44468</c:v>
                </c:pt>
                <c:pt idx="29">
                  <c:v>44469</c:v>
                </c:pt>
                <c:pt idx="30">
                  <c:v>44470</c:v>
                </c:pt>
                <c:pt idx="31">
                  <c:v>44471</c:v>
                </c:pt>
                <c:pt idx="32">
                  <c:v>44472</c:v>
                </c:pt>
                <c:pt idx="33">
                  <c:v>44473</c:v>
                </c:pt>
                <c:pt idx="34">
                  <c:v>44474</c:v>
                </c:pt>
                <c:pt idx="35">
                  <c:v>44475</c:v>
                </c:pt>
                <c:pt idx="36">
                  <c:v>44476</c:v>
                </c:pt>
                <c:pt idx="37">
                  <c:v>44477</c:v>
                </c:pt>
                <c:pt idx="38">
                  <c:v>44478</c:v>
                </c:pt>
                <c:pt idx="39">
                  <c:v>44479</c:v>
                </c:pt>
                <c:pt idx="40">
                  <c:v>44480</c:v>
                </c:pt>
                <c:pt idx="41">
                  <c:v>44481</c:v>
                </c:pt>
                <c:pt idx="42">
                  <c:v>44482</c:v>
                </c:pt>
                <c:pt idx="43">
                  <c:v>44483</c:v>
                </c:pt>
                <c:pt idx="44">
                  <c:v>44484</c:v>
                </c:pt>
                <c:pt idx="45">
                  <c:v>44485</c:v>
                </c:pt>
                <c:pt idx="46">
                  <c:v>44486</c:v>
                </c:pt>
                <c:pt idx="47">
                  <c:v>44487</c:v>
                </c:pt>
                <c:pt idx="48">
                  <c:v>44488</c:v>
                </c:pt>
                <c:pt idx="49">
                  <c:v>44489</c:v>
                </c:pt>
                <c:pt idx="50">
                  <c:v>44490</c:v>
                </c:pt>
                <c:pt idx="51">
                  <c:v>44491</c:v>
                </c:pt>
                <c:pt idx="52">
                  <c:v>44492</c:v>
                </c:pt>
                <c:pt idx="53">
                  <c:v>44493</c:v>
                </c:pt>
                <c:pt idx="54">
                  <c:v>44494</c:v>
                </c:pt>
                <c:pt idx="55">
                  <c:v>44495</c:v>
                </c:pt>
                <c:pt idx="56">
                  <c:v>44496</c:v>
                </c:pt>
                <c:pt idx="57">
                  <c:v>44497</c:v>
                </c:pt>
                <c:pt idx="58">
                  <c:v>44498</c:v>
                </c:pt>
                <c:pt idx="59">
                  <c:v>44499</c:v>
                </c:pt>
                <c:pt idx="60">
                  <c:v>44500</c:v>
                </c:pt>
                <c:pt idx="61">
                  <c:v>44501</c:v>
                </c:pt>
                <c:pt idx="62">
                  <c:v>44502</c:v>
                </c:pt>
                <c:pt idx="63">
                  <c:v>44503</c:v>
                </c:pt>
                <c:pt idx="64">
                  <c:v>44504</c:v>
                </c:pt>
                <c:pt idx="65">
                  <c:v>44505</c:v>
                </c:pt>
                <c:pt idx="66">
                  <c:v>44506</c:v>
                </c:pt>
                <c:pt idx="67">
                  <c:v>44507</c:v>
                </c:pt>
                <c:pt idx="68">
                  <c:v>44508</c:v>
                </c:pt>
                <c:pt idx="69">
                  <c:v>44509</c:v>
                </c:pt>
                <c:pt idx="70">
                  <c:v>44510</c:v>
                </c:pt>
                <c:pt idx="71">
                  <c:v>44511</c:v>
                </c:pt>
                <c:pt idx="72">
                  <c:v>44512</c:v>
                </c:pt>
                <c:pt idx="73">
                  <c:v>44513</c:v>
                </c:pt>
                <c:pt idx="74">
                  <c:v>44514</c:v>
                </c:pt>
                <c:pt idx="75">
                  <c:v>44515</c:v>
                </c:pt>
                <c:pt idx="76">
                  <c:v>44516</c:v>
                </c:pt>
                <c:pt idx="77">
                  <c:v>44517</c:v>
                </c:pt>
                <c:pt idx="78">
                  <c:v>44518</c:v>
                </c:pt>
                <c:pt idx="79">
                  <c:v>44519</c:v>
                </c:pt>
                <c:pt idx="80">
                  <c:v>44520</c:v>
                </c:pt>
                <c:pt idx="81">
                  <c:v>44521</c:v>
                </c:pt>
                <c:pt idx="82">
                  <c:v>44522</c:v>
                </c:pt>
                <c:pt idx="83">
                  <c:v>44523</c:v>
                </c:pt>
                <c:pt idx="84">
                  <c:v>44524</c:v>
                </c:pt>
                <c:pt idx="85">
                  <c:v>44525</c:v>
                </c:pt>
                <c:pt idx="86">
                  <c:v>44526</c:v>
                </c:pt>
                <c:pt idx="87">
                  <c:v>44527</c:v>
                </c:pt>
                <c:pt idx="88">
                  <c:v>44528</c:v>
                </c:pt>
                <c:pt idx="89">
                  <c:v>44529</c:v>
                </c:pt>
                <c:pt idx="90">
                  <c:v>44530</c:v>
                </c:pt>
                <c:pt idx="91">
                  <c:v>44531</c:v>
                </c:pt>
                <c:pt idx="92">
                  <c:v>44532</c:v>
                </c:pt>
                <c:pt idx="93">
                  <c:v>44533</c:v>
                </c:pt>
                <c:pt idx="94">
                  <c:v>44534</c:v>
                </c:pt>
                <c:pt idx="95">
                  <c:v>44535</c:v>
                </c:pt>
                <c:pt idx="96">
                  <c:v>44536</c:v>
                </c:pt>
                <c:pt idx="97">
                  <c:v>44537</c:v>
                </c:pt>
                <c:pt idx="98">
                  <c:v>44538</c:v>
                </c:pt>
                <c:pt idx="99">
                  <c:v>44539</c:v>
                </c:pt>
                <c:pt idx="100">
                  <c:v>44540</c:v>
                </c:pt>
                <c:pt idx="101">
                  <c:v>44541</c:v>
                </c:pt>
                <c:pt idx="102">
                  <c:v>44542</c:v>
                </c:pt>
                <c:pt idx="103">
                  <c:v>44543</c:v>
                </c:pt>
                <c:pt idx="104">
                  <c:v>44544</c:v>
                </c:pt>
                <c:pt idx="105">
                  <c:v>44545</c:v>
                </c:pt>
                <c:pt idx="106">
                  <c:v>44546</c:v>
                </c:pt>
                <c:pt idx="107">
                  <c:v>44547</c:v>
                </c:pt>
                <c:pt idx="108">
                  <c:v>44548</c:v>
                </c:pt>
                <c:pt idx="109">
                  <c:v>44549</c:v>
                </c:pt>
                <c:pt idx="110">
                  <c:v>44550</c:v>
                </c:pt>
                <c:pt idx="111">
                  <c:v>44551</c:v>
                </c:pt>
                <c:pt idx="112">
                  <c:v>44552</c:v>
                </c:pt>
                <c:pt idx="113">
                  <c:v>44553</c:v>
                </c:pt>
                <c:pt idx="114">
                  <c:v>44554</c:v>
                </c:pt>
                <c:pt idx="115">
                  <c:v>44555</c:v>
                </c:pt>
                <c:pt idx="116">
                  <c:v>44556</c:v>
                </c:pt>
                <c:pt idx="117">
                  <c:v>44557</c:v>
                </c:pt>
                <c:pt idx="118">
                  <c:v>44558</c:v>
                </c:pt>
                <c:pt idx="119">
                  <c:v>44559</c:v>
                </c:pt>
                <c:pt idx="120">
                  <c:v>44560</c:v>
                </c:pt>
                <c:pt idx="121">
                  <c:v>44561</c:v>
                </c:pt>
                <c:pt idx="122">
                  <c:v>44562</c:v>
                </c:pt>
                <c:pt idx="123">
                  <c:v>44563</c:v>
                </c:pt>
                <c:pt idx="124">
                  <c:v>44564</c:v>
                </c:pt>
                <c:pt idx="125">
                  <c:v>44565</c:v>
                </c:pt>
                <c:pt idx="126">
                  <c:v>44566</c:v>
                </c:pt>
                <c:pt idx="127">
                  <c:v>44567</c:v>
                </c:pt>
                <c:pt idx="128">
                  <c:v>44568</c:v>
                </c:pt>
                <c:pt idx="129">
                  <c:v>44569</c:v>
                </c:pt>
                <c:pt idx="130">
                  <c:v>44570</c:v>
                </c:pt>
                <c:pt idx="131">
                  <c:v>44571</c:v>
                </c:pt>
                <c:pt idx="132">
                  <c:v>44572</c:v>
                </c:pt>
                <c:pt idx="133">
                  <c:v>44573</c:v>
                </c:pt>
                <c:pt idx="134">
                  <c:v>44574</c:v>
                </c:pt>
                <c:pt idx="135">
                  <c:v>44575</c:v>
                </c:pt>
                <c:pt idx="136">
                  <c:v>44576</c:v>
                </c:pt>
                <c:pt idx="137">
                  <c:v>44577</c:v>
                </c:pt>
                <c:pt idx="138">
                  <c:v>44578</c:v>
                </c:pt>
                <c:pt idx="139">
                  <c:v>44579</c:v>
                </c:pt>
                <c:pt idx="140">
                  <c:v>44580</c:v>
                </c:pt>
                <c:pt idx="141">
                  <c:v>44581</c:v>
                </c:pt>
                <c:pt idx="142">
                  <c:v>44582</c:v>
                </c:pt>
                <c:pt idx="143">
                  <c:v>44583</c:v>
                </c:pt>
                <c:pt idx="144">
                  <c:v>44584</c:v>
                </c:pt>
                <c:pt idx="145">
                  <c:v>44585</c:v>
                </c:pt>
                <c:pt idx="146">
                  <c:v>44586</c:v>
                </c:pt>
                <c:pt idx="147">
                  <c:v>44587</c:v>
                </c:pt>
                <c:pt idx="148">
                  <c:v>44588</c:v>
                </c:pt>
                <c:pt idx="149">
                  <c:v>44589</c:v>
                </c:pt>
                <c:pt idx="150">
                  <c:v>44590</c:v>
                </c:pt>
                <c:pt idx="151">
                  <c:v>44591</c:v>
                </c:pt>
                <c:pt idx="152">
                  <c:v>44592</c:v>
                </c:pt>
                <c:pt idx="153">
                  <c:v>44593</c:v>
                </c:pt>
                <c:pt idx="154">
                  <c:v>44594</c:v>
                </c:pt>
                <c:pt idx="155">
                  <c:v>44595</c:v>
                </c:pt>
                <c:pt idx="156">
                  <c:v>44596</c:v>
                </c:pt>
                <c:pt idx="157">
                  <c:v>44597</c:v>
                </c:pt>
                <c:pt idx="158">
                  <c:v>44598</c:v>
                </c:pt>
                <c:pt idx="159">
                  <c:v>44599</c:v>
                </c:pt>
                <c:pt idx="160">
                  <c:v>44600</c:v>
                </c:pt>
                <c:pt idx="161">
                  <c:v>44601</c:v>
                </c:pt>
                <c:pt idx="162">
                  <c:v>44602</c:v>
                </c:pt>
                <c:pt idx="163">
                  <c:v>44603</c:v>
                </c:pt>
                <c:pt idx="164">
                  <c:v>44604</c:v>
                </c:pt>
                <c:pt idx="165">
                  <c:v>44605</c:v>
                </c:pt>
                <c:pt idx="166">
                  <c:v>44606</c:v>
                </c:pt>
                <c:pt idx="167">
                  <c:v>44607</c:v>
                </c:pt>
                <c:pt idx="168">
                  <c:v>44608</c:v>
                </c:pt>
                <c:pt idx="169">
                  <c:v>44609</c:v>
                </c:pt>
                <c:pt idx="170">
                  <c:v>44610</c:v>
                </c:pt>
                <c:pt idx="171">
                  <c:v>44611</c:v>
                </c:pt>
                <c:pt idx="172">
                  <c:v>44612</c:v>
                </c:pt>
                <c:pt idx="173">
                  <c:v>44613</c:v>
                </c:pt>
                <c:pt idx="174">
                  <c:v>44614</c:v>
                </c:pt>
                <c:pt idx="175">
                  <c:v>44615</c:v>
                </c:pt>
                <c:pt idx="176">
                  <c:v>44616</c:v>
                </c:pt>
                <c:pt idx="177">
                  <c:v>44617</c:v>
                </c:pt>
                <c:pt idx="178">
                  <c:v>44618</c:v>
                </c:pt>
                <c:pt idx="179">
                  <c:v>44619</c:v>
                </c:pt>
                <c:pt idx="180">
                  <c:v>44620</c:v>
                </c:pt>
                <c:pt idx="181">
                  <c:v>44621</c:v>
                </c:pt>
                <c:pt idx="182">
                  <c:v>44622</c:v>
                </c:pt>
                <c:pt idx="183">
                  <c:v>44623</c:v>
                </c:pt>
                <c:pt idx="184">
                  <c:v>44624</c:v>
                </c:pt>
                <c:pt idx="185">
                  <c:v>44625</c:v>
                </c:pt>
                <c:pt idx="186">
                  <c:v>44626</c:v>
                </c:pt>
                <c:pt idx="187">
                  <c:v>44627</c:v>
                </c:pt>
                <c:pt idx="188">
                  <c:v>44628</c:v>
                </c:pt>
                <c:pt idx="189">
                  <c:v>44629</c:v>
                </c:pt>
                <c:pt idx="190">
                  <c:v>44630</c:v>
                </c:pt>
                <c:pt idx="191">
                  <c:v>44631</c:v>
                </c:pt>
                <c:pt idx="192">
                  <c:v>44632</c:v>
                </c:pt>
                <c:pt idx="193">
                  <c:v>44633</c:v>
                </c:pt>
                <c:pt idx="194">
                  <c:v>44634</c:v>
                </c:pt>
                <c:pt idx="195">
                  <c:v>44635</c:v>
                </c:pt>
                <c:pt idx="196">
                  <c:v>44636</c:v>
                </c:pt>
                <c:pt idx="197">
                  <c:v>44637</c:v>
                </c:pt>
                <c:pt idx="198">
                  <c:v>44638</c:v>
                </c:pt>
                <c:pt idx="199">
                  <c:v>44639</c:v>
                </c:pt>
                <c:pt idx="200">
                  <c:v>44640</c:v>
                </c:pt>
                <c:pt idx="201">
                  <c:v>44641</c:v>
                </c:pt>
                <c:pt idx="202">
                  <c:v>44642</c:v>
                </c:pt>
                <c:pt idx="203">
                  <c:v>44643</c:v>
                </c:pt>
                <c:pt idx="204">
                  <c:v>44644</c:v>
                </c:pt>
                <c:pt idx="205">
                  <c:v>44645</c:v>
                </c:pt>
                <c:pt idx="206">
                  <c:v>44646</c:v>
                </c:pt>
                <c:pt idx="207">
                  <c:v>44647</c:v>
                </c:pt>
                <c:pt idx="208">
                  <c:v>44648</c:v>
                </c:pt>
                <c:pt idx="209">
                  <c:v>44649</c:v>
                </c:pt>
                <c:pt idx="210">
                  <c:v>44650</c:v>
                </c:pt>
                <c:pt idx="211">
                  <c:v>44651</c:v>
                </c:pt>
                <c:pt idx="212">
                  <c:v>44652</c:v>
                </c:pt>
                <c:pt idx="213">
                  <c:v>44653</c:v>
                </c:pt>
                <c:pt idx="214">
                  <c:v>44654</c:v>
                </c:pt>
                <c:pt idx="215">
                  <c:v>44655</c:v>
                </c:pt>
                <c:pt idx="216">
                  <c:v>44656</c:v>
                </c:pt>
                <c:pt idx="217">
                  <c:v>44657</c:v>
                </c:pt>
                <c:pt idx="218">
                  <c:v>44658</c:v>
                </c:pt>
                <c:pt idx="219">
                  <c:v>44659</c:v>
                </c:pt>
                <c:pt idx="220">
                  <c:v>44660</c:v>
                </c:pt>
                <c:pt idx="221">
                  <c:v>44661</c:v>
                </c:pt>
                <c:pt idx="222">
                  <c:v>44662</c:v>
                </c:pt>
                <c:pt idx="223">
                  <c:v>44663</c:v>
                </c:pt>
                <c:pt idx="224">
                  <c:v>44664</c:v>
                </c:pt>
                <c:pt idx="225">
                  <c:v>44665</c:v>
                </c:pt>
                <c:pt idx="226">
                  <c:v>44666</c:v>
                </c:pt>
                <c:pt idx="227">
                  <c:v>44667</c:v>
                </c:pt>
                <c:pt idx="228">
                  <c:v>44668</c:v>
                </c:pt>
                <c:pt idx="229">
                  <c:v>44669</c:v>
                </c:pt>
                <c:pt idx="230">
                  <c:v>44670</c:v>
                </c:pt>
                <c:pt idx="231">
                  <c:v>44671</c:v>
                </c:pt>
                <c:pt idx="232">
                  <c:v>44672</c:v>
                </c:pt>
                <c:pt idx="233">
                  <c:v>44673</c:v>
                </c:pt>
                <c:pt idx="234">
                  <c:v>44674</c:v>
                </c:pt>
                <c:pt idx="235">
                  <c:v>44675</c:v>
                </c:pt>
                <c:pt idx="236">
                  <c:v>44676</c:v>
                </c:pt>
                <c:pt idx="237">
                  <c:v>44677</c:v>
                </c:pt>
                <c:pt idx="238">
                  <c:v>44678</c:v>
                </c:pt>
                <c:pt idx="239">
                  <c:v>44679</c:v>
                </c:pt>
                <c:pt idx="240">
                  <c:v>44680</c:v>
                </c:pt>
                <c:pt idx="241">
                  <c:v>44681</c:v>
                </c:pt>
              </c:numCache>
            </c:numRef>
          </c:cat>
          <c:val>
            <c:numRef>
              <c:f>data_graph_ic!$BB$3:$BB$244</c:f>
              <c:numCache>
                <c:formatCode>General</c:formatCode>
                <c:ptCount val="24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21.141732283464499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21.8503937007874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22.440944881889699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22.3228346456692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22.3228346456692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22.086614173228298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21.732283464566901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21.4960629921259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20.905511811023601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19.960629921259802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19.251968503937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18.188976377952699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16.2992125984251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14.055118110236201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11.3385826771653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9.3307086614173205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7.6771653543307004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6.1417322834645596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4.8425196850393704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3.7795275590551101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3.0708661417322798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2.48031496062992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1.8897637795275499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1.7716535433070799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1.0629921259842501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36-440F-BDD4-1A45C698EBDF}"/>
            </c:ext>
          </c:extLst>
        </c:ser>
        <c:ser>
          <c:idx val="3"/>
          <c:order val="3"/>
          <c:tx>
            <c:strRef>
              <c:f>data_graph_ic!$BC$2</c:f>
              <c:strCache>
                <c:ptCount val="1"/>
                <c:pt idx="0">
                  <c:v>2021/11/03_hoog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data_graph_ic!$AY$3:$AY$244</c:f>
              <c:numCache>
                <c:formatCode>m/d/yyyy</c:formatCode>
                <c:ptCount val="242"/>
                <c:pt idx="0">
                  <c:v>44440</c:v>
                </c:pt>
                <c:pt idx="1">
                  <c:v>44441</c:v>
                </c:pt>
                <c:pt idx="2">
                  <c:v>44442</c:v>
                </c:pt>
                <c:pt idx="3">
                  <c:v>44443</c:v>
                </c:pt>
                <c:pt idx="4">
                  <c:v>44444</c:v>
                </c:pt>
                <c:pt idx="5">
                  <c:v>44445</c:v>
                </c:pt>
                <c:pt idx="6">
                  <c:v>44446</c:v>
                </c:pt>
                <c:pt idx="7">
                  <c:v>44447</c:v>
                </c:pt>
                <c:pt idx="8">
                  <c:v>44448</c:v>
                </c:pt>
                <c:pt idx="9">
                  <c:v>44449</c:v>
                </c:pt>
                <c:pt idx="10">
                  <c:v>44450</c:v>
                </c:pt>
                <c:pt idx="11">
                  <c:v>44451</c:v>
                </c:pt>
                <c:pt idx="12">
                  <c:v>44452</c:v>
                </c:pt>
                <c:pt idx="13">
                  <c:v>44453</c:v>
                </c:pt>
                <c:pt idx="14">
                  <c:v>44454</c:v>
                </c:pt>
                <c:pt idx="15">
                  <c:v>44455</c:v>
                </c:pt>
                <c:pt idx="16">
                  <c:v>44456</c:v>
                </c:pt>
                <c:pt idx="17">
                  <c:v>44457</c:v>
                </c:pt>
                <c:pt idx="18">
                  <c:v>44458</c:v>
                </c:pt>
                <c:pt idx="19">
                  <c:v>44459</c:v>
                </c:pt>
                <c:pt idx="20">
                  <c:v>44460</c:v>
                </c:pt>
                <c:pt idx="21">
                  <c:v>44461</c:v>
                </c:pt>
                <c:pt idx="22">
                  <c:v>44462</c:v>
                </c:pt>
                <c:pt idx="23">
                  <c:v>44463</c:v>
                </c:pt>
                <c:pt idx="24">
                  <c:v>44464</c:v>
                </c:pt>
                <c:pt idx="25">
                  <c:v>44465</c:v>
                </c:pt>
                <c:pt idx="26">
                  <c:v>44466</c:v>
                </c:pt>
                <c:pt idx="27">
                  <c:v>44467</c:v>
                </c:pt>
                <c:pt idx="28">
                  <c:v>44468</c:v>
                </c:pt>
                <c:pt idx="29">
                  <c:v>44469</c:v>
                </c:pt>
                <c:pt idx="30">
                  <c:v>44470</c:v>
                </c:pt>
                <c:pt idx="31">
                  <c:v>44471</c:v>
                </c:pt>
                <c:pt idx="32">
                  <c:v>44472</c:v>
                </c:pt>
                <c:pt idx="33">
                  <c:v>44473</c:v>
                </c:pt>
                <c:pt idx="34">
                  <c:v>44474</c:v>
                </c:pt>
                <c:pt idx="35">
                  <c:v>44475</c:v>
                </c:pt>
                <c:pt idx="36">
                  <c:v>44476</c:v>
                </c:pt>
                <c:pt idx="37">
                  <c:v>44477</c:v>
                </c:pt>
                <c:pt idx="38">
                  <c:v>44478</c:v>
                </c:pt>
                <c:pt idx="39">
                  <c:v>44479</c:v>
                </c:pt>
                <c:pt idx="40">
                  <c:v>44480</c:v>
                </c:pt>
                <c:pt idx="41">
                  <c:v>44481</c:v>
                </c:pt>
                <c:pt idx="42">
                  <c:v>44482</c:v>
                </c:pt>
                <c:pt idx="43">
                  <c:v>44483</c:v>
                </c:pt>
                <c:pt idx="44">
                  <c:v>44484</c:v>
                </c:pt>
                <c:pt idx="45">
                  <c:v>44485</c:v>
                </c:pt>
                <c:pt idx="46">
                  <c:v>44486</c:v>
                </c:pt>
                <c:pt idx="47">
                  <c:v>44487</c:v>
                </c:pt>
                <c:pt idx="48">
                  <c:v>44488</c:v>
                </c:pt>
                <c:pt idx="49">
                  <c:v>44489</c:v>
                </c:pt>
                <c:pt idx="50">
                  <c:v>44490</c:v>
                </c:pt>
                <c:pt idx="51">
                  <c:v>44491</c:v>
                </c:pt>
                <c:pt idx="52">
                  <c:v>44492</c:v>
                </c:pt>
                <c:pt idx="53">
                  <c:v>44493</c:v>
                </c:pt>
                <c:pt idx="54">
                  <c:v>44494</c:v>
                </c:pt>
                <c:pt idx="55">
                  <c:v>44495</c:v>
                </c:pt>
                <c:pt idx="56">
                  <c:v>44496</c:v>
                </c:pt>
                <c:pt idx="57">
                  <c:v>44497</c:v>
                </c:pt>
                <c:pt idx="58">
                  <c:v>44498</c:v>
                </c:pt>
                <c:pt idx="59">
                  <c:v>44499</c:v>
                </c:pt>
                <c:pt idx="60">
                  <c:v>44500</c:v>
                </c:pt>
                <c:pt idx="61">
                  <c:v>44501</c:v>
                </c:pt>
                <c:pt idx="62">
                  <c:v>44502</c:v>
                </c:pt>
                <c:pt idx="63">
                  <c:v>44503</c:v>
                </c:pt>
                <c:pt idx="64">
                  <c:v>44504</c:v>
                </c:pt>
                <c:pt idx="65">
                  <c:v>44505</c:v>
                </c:pt>
                <c:pt idx="66">
                  <c:v>44506</c:v>
                </c:pt>
                <c:pt idx="67">
                  <c:v>44507</c:v>
                </c:pt>
                <c:pt idx="68">
                  <c:v>44508</c:v>
                </c:pt>
                <c:pt idx="69">
                  <c:v>44509</c:v>
                </c:pt>
                <c:pt idx="70">
                  <c:v>44510</c:v>
                </c:pt>
                <c:pt idx="71">
                  <c:v>44511</c:v>
                </c:pt>
                <c:pt idx="72">
                  <c:v>44512</c:v>
                </c:pt>
                <c:pt idx="73">
                  <c:v>44513</c:v>
                </c:pt>
                <c:pt idx="74">
                  <c:v>44514</c:v>
                </c:pt>
                <c:pt idx="75">
                  <c:v>44515</c:v>
                </c:pt>
                <c:pt idx="76">
                  <c:v>44516</c:v>
                </c:pt>
                <c:pt idx="77">
                  <c:v>44517</c:v>
                </c:pt>
                <c:pt idx="78">
                  <c:v>44518</c:v>
                </c:pt>
                <c:pt idx="79">
                  <c:v>44519</c:v>
                </c:pt>
                <c:pt idx="80">
                  <c:v>44520</c:v>
                </c:pt>
                <c:pt idx="81">
                  <c:v>44521</c:v>
                </c:pt>
                <c:pt idx="82">
                  <c:v>44522</c:v>
                </c:pt>
                <c:pt idx="83">
                  <c:v>44523</c:v>
                </c:pt>
                <c:pt idx="84">
                  <c:v>44524</c:v>
                </c:pt>
                <c:pt idx="85">
                  <c:v>44525</c:v>
                </c:pt>
                <c:pt idx="86">
                  <c:v>44526</c:v>
                </c:pt>
                <c:pt idx="87">
                  <c:v>44527</c:v>
                </c:pt>
                <c:pt idx="88">
                  <c:v>44528</c:v>
                </c:pt>
                <c:pt idx="89">
                  <c:v>44529</c:v>
                </c:pt>
                <c:pt idx="90">
                  <c:v>44530</c:v>
                </c:pt>
                <c:pt idx="91">
                  <c:v>44531</c:v>
                </c:pt>
                <c:pt idx="92">
                  <c:v>44532</c:v>
                </c:pt>
                <c:pt idx="93">
                  <c:v>44533</c:v>
                </c:pt>
                <c:pt idx="94">
                  <c:v>44534</c:v>
                </c:pt>
                <c:pt idx="95">
                  <c:v>44535</c:v>
                </c:pt>
                <c:pt idx="96">
                  <c:v>44536</c:v>
                </c:pt>
                <c:pt idx="97">
                  <c:v>44537</c:v>
                </c:pt>
                <c:pt idx="98">
                  <c:v>44538</c:v>
                </c:pt>
                <c:pt idx="99">
                  <c:v>44539</c:v>
                </c:pt>
                <c:pt idx="100">
                  <c:v>44540</c:v>
                </c:pt>
                <c:pt idx="101">
                  <c:v>44541</c:v>
                </c:pt>
                <c:pt idx="102">
                  <c:v>44542</c:v>
                </c:pt>
                <c:pt idx="103">
                  <c:v>44543</c:v>
                </c:pt>
                <c:pt idx="104">
                  <c:v>44544</c:v>
                </c:pt>
                <c:pt idx="105">
                  <c:v>44545</c:v>
                </c:pt>
                <c:pt idx="106">
                  <c:v>44546</c:v>
                </c:pt>
                <c:pt idx="107">
                  <c:v>44547</c:v>
                </c:pt>
                <c:pt idx="108">
                  <c:v>44548</c:v>
                </c:pt>
                <c:pt idx="109">
                  <c:v>44549</c:v>
                </c:pt>
                <c:pt idx="110">
                  <c:v>44550</c:v>
                </c:pt>
                <c:pt idx="111">
                  <c:v>44551</c:v>
                </c:pt>
                <c:pt idx="112">
                  <c:v>44552</c:v>
                </c:pt>
                <c:pt idx="113">
                  <c:v>44553</c:v>
                </c:pt>
                <c:pt idx="114">
                  <c:v>44554</c:v>
                </c:pt>
                <c:pt idx="115">
                  <c:v>44555</c:v>
                </c:pt>
                <c:pt idx="116">
                  <c:v>44556</c:v>
                </c:pt>
                <c:pt idx="117">
                  <c:v>44557</c:v>
                </c:pt>
                <c:pt idx="118">
                  <c:v>44558</c:v>
                </c:pt>
                <c:pt idx="119">
                  <c:v>44559</c:v>
                </c:pt>
                <c:pt idx="120">
                  <c:v>44560</c:v>
                </c:pt>
                <c:pt idx="121">
                  <c:v>44561</c:v>
                </c:pt>
                <c:pt idx="122">
                  <c:v>44562</c:v>
                </c:pt>
                <c:pt idx="123">
                  <c:v>44563</c:v>
                </c:pt>
                <c:pt idx="124">
                  <c:v>44564</c:v>
                </c:pt>
                <c:pt idx="125">
                  <c:v>44565</c:v>
                </c:pt>
                <c:pt idx="126">
                  <c:v>44566</c:v>
                </c:pt>
                <c:pt idx="127">
                  <c:v>44567</c:v>
                </c:pt>
                <c:pt idx="128">
                  <c:v>44568</c:v>
                </c:pt>
                <c:pt idx="129">
                  <c:v>44569</c:v>
                </c:pt>
                <c:pt idx="130">
                  <c:v>44570</c:v>
                </c:pt>
                <c:pt idx="131">
                  <c:v>44571</c:v>
                </c:pt>
                <c:pt idx="132">
                  <c:v>44572</c:v>
                </c:pt>
                <c:pt idx="133">
                  <c:v>44573</c:v>
                </c:pt>
                <c:pt idx="134">
                  <c:v>44574</c:v>
                </c:pt>
                <c:pt idx="135">
                  <c:v>44575</c:v>
                </c:pt>
                <c:pt idx="136">
                  <c:v>44576</c:v>
                </c:pt>
                <c:pt idx="137">
                  <c:v>44577</c:v>
                </c:pt>
                <c:pt idx="138">
                  <c:v>44578</c:v>
                </c:pt>
                <c:pt idx="139">
                  <c:v>44579</c:v>
                </c:pt>
                <c:pt idx="140">
                  <c:v>44580</c:v>
                </c:pt>
                <c:pt idx="141">
                  <c:v>44581</c:v>
                </c:pt>
                <c:pt idx="142">
                  <c:v>44582</c:v>
                </c:pt>
                <c:pt idx="143">
                  <c:v>44583</c:v>
                </c:pt>
                <c:pt idx="144">
                  <c:v>44584</c:v>
                </c:pt>
                <c:pt idx="145">
                  <c:v>44585</c:v>
                </c:pt>
                <c:pt idx="146">
                  <c:v>44586</c:v>
                </c:pt>
                <c:pt idx="147">
                  <c:v>44587</c:v>
                </c:pt>
                <c:pt idx="148">
                  <c:v>44588</c:v>
                </c:pt>
                <c:pt idx="149">
                  <c:v>44589</c:v>
                </c:pt>
                <c:pt idx="150">
                  <c:v>44590</c:v>
                </c:pt>
                <c:pt idx="151">
                  <c:v>44591</c:v>
                </c:pt>
                <c:pt idx="152">
                  <c:v>44592</c:v>
                </c:pt>
                <c:pt idx="153">
                  <c:v>44593</c:v>
                </c:pt>
                <c:pt idx="154">
                  <c:v>44594</c:v>
                </c:pt>
                <c:pt idx="155">
                  <c:v>44595</c:v>
                </c:pt>
                <c:pt idx="156">
                  <c:v>44596</c:v>
                </c:pt>
                <c:pt idx="157">
                  <c:v>44597</c:v>
                </c:pt>
                <c:pt idx="158">
                  <c:v>44598</c:v>
                </c:pt>
                <c:pt idx="159">
                  <c:v>44599</c:v>
                </c:pt>
                <c:pt idx="160">
                  <c:v>44600</c:v>
                </c:pt>
                <c:pt idx="161">
                  <c:v>44601</c:v>
                </c:pt>
                <c:pt idx="162">
                  <c:v>44602</c:v>
                </c:pt>
                <c:pt idx="163">
                  <c:v>44603</c:v>
                </c:pt>
                <c:pt idx="164">
                  <c:v>44604</c:v>
                </c:pt>
                <c:pt idx="165">
                  <c:v>44605</c:v>
                </c:pt>
                <c:pt idx="166">
                  <c:v>44606</c:v>
                </c:pt>
                <c:pt idx="167">
                  <c:v>44607</c:v>
                </c:pt>
                <c:pt idx="168">
                  <c:v>44608</c:v>
                </c:pt>
                <c:pt idx="169">
                  <c:v>44609</c:v>
                </c:pt>
                <c:pt idx="170">
                  <c:v>44610</c:v>
                </c:pt>
                <c:pt idx="171">
                  <c:v>44611</c:v>
                </c:pt>
                <c:pt idx="172">
                  <c:v>44612</c:v>
                </c:pt>
                <c:pt idx="173">
                  <c:v>44613</c:v>
                </c:pt>
                <c:pt idx="174">
                  <c:v>44614</c:v>
                </c:pt>
                <c:pt idx="175">
                  <c:v>44615</c:v>
                </c:pt>
                <c:pt idx="176">
                  <c:v>44616</c:v>
                </c:pt>
                <c:pt idx="177">
                  <c:v>44617</c:v>
                </c:pt>
                <c:pt idx="178">
                  <c:v>44618</c:v>
                </c:pt>
                <c:pt idx="179">
                  <c:v>44619</c:v>
                </c:pt>
                <c:pt idx="180">
                  <c:v>44620</c:v>
                </c:pt>
                <c:pt idx="181">
                  <c:v>44621</c:v>
                </c:pt>
                <c:pt idx="182">
                  <c:v>44622</c:v>
                </c:pt>
                <c:pt idx="183">
                  <c:v>44623</c:v>
                </c:pt>
                <c:pt idx="184">
                  <c:v>44624</c:v>
                </c:pt>
                <c:pt idx="185">
                  <c:v>44625</c:v>
                </c:pt>
                <c:pt idx="186">
                  <c:v>44626</c:v>
                </c:pt>
                <c:pt idx="187">
                  <c:v>44627</c:v>
                </c:pt>
                <c:pt idx="188">
                  <c:v>44628</c:v>
                </c:pt>
                <c:pt idx="189">
                  <c:v>44629</c:v>
                </c:pt>
                <c:pt idx="190">
                  <c:v>44630</c:v>
                </c:pt>
                <c:pt idx="191">
                  <c:v>44631</c:v>
                </c:pt>
                <c:pt idx="192">
                  <c:v>44632</c:v>
                </c:pt>
                <c:pt idx="193">
                  <c:v>44633</c:v>
                </c:pt>
                <c:pt idx="194">
                  <c:v>44634</c:v>
                </c:pt>
                <c:pt idx="195">
                  <c:v>44635</c:v>
                </c:pt>
                <c:pt idx="196">
                  <c:v>44636</c:v>
                </c:pt>
                <c:pt idx="197">
                  <c:v>44637</c:v>
                </c:pt>
                <c:pt idx="198">
                  <c:v>44638</c:v>
                </c:pt>
                <c:pt idx="199">
                  <c:v>44639</c:v>
                </c:pt>
                <c:pt idx="200">
                  <c:v>44640</c:v>
                </c:pt>
                <c:pt idx="201">
                  <c:v>44641</c:v>
                </c:pt>
                <c:pt idx="202">
                  <c:v>44642</c:v>
                </c:pt>
                <c:pt idx="203">
                  <c:v>44643</c:v>
                </c:pt>
                <c:pt idx="204">
                  <c:v>44644</c:v>
                </c:pt>
                <c:pt idx="205">
                  <c:v>44645</c:v>
                </c:pt>
                <c:pt idx="206">
                  <c:v>44646</c:v>
                </c:pt>
                <c:pt idx="207">
                  <c:v>44647</c:v>
                </c:pt>
                <c:pt idx="208">
                  <c:v>44648</c:v>
                </c:pt>
                <c:pt idx="209">
                  <c:v>44649</c:v>
                </c:pt>
                <c:pt idx="210">
                  <c:v>44650</c:v>
                </c:pt>
                <c:pt idx="211">
                  <c:v>44651</c:v>
                </c:pt>
                <c:pt idx="212">
                  <c:v>44652</c:v>
                </c:pt>
                <c:pt idx="213">
                  <c:v>44653</c:v>
                </c:pt>
                <c:pt idx="214">
                  <c:v>44654</c:v>
                </c:pt>
                <c:pt idx="215">
                  <c:v>44655</c:v>
                </c:pt>
                <c:pt idx="216">
                  <c:v>44656</c:v>
                </c:pt>
                <c:pt idx="217">
                  <c:v>44657</c:v>
                </c:pt>
                <c:pt idx="218">
                  <c:v>44658</c:v>
                </c:pt>
                <c:pt idx="219">
                  <c:v>44659</c:v>
                </c:pt>
                <c:pt idx="220">
                  <c:v>44660</c:v>
                </c:pt>
                <c:pt idx="221">
                  <c:v>44661</c:v>
                </c:pt>
                <c:pt idx="222">
                  <c:v>44662</c:v>
                </c:pt>
                <c:pt idx="223">
                  <c:v>44663</c:v>
                </c:pt>
                <c:pt idx="224">
                  <c:v>44664</c:v>
                </c:pt>
                <c:pt idx="225">
                  <c:v>44665</c:v>
                </c:pt>
                <c:pt idx="226">
                  <c:v>44666</c:v>
                </c:pt>
                <c:pt idx="227">
                  <c:v>44667</c:v>
                </c:pt>
                <c:pt idx="228">
                  <c:v>44668</c:v>
                </c:pt>
                <c:pt idx="229">
                  <c:v>44669</c:v>
                </c:pt>
                <c:pt idx="230">
                  <c:v>44670</c:v>
                </c:pt>
                <c:pt idx="231">
                  <c:v>44671</c:v>
                </c:pt>
                <c:pt idx="232">
                  <c:v>44672</c:v>
                </c:pt>
                <c:pt idx="233">
                  <c:v>44673</c:v>
                </c:pt>
                <c:pt idx="234">
                  <c:v>44674</c:v>
                </c:pt>
                <c:pt idx="235">
                  <c:v>44675</c:v>
                </c:pt>
                <c:pt idx="236">
                  <c:v>44676</c:v>
                </c:pt>
                <c:pt idx="237">
                  <c:v>44677</c:v>
                </c:pt>
                <c:pt idx="238">
                  <c:v>44678</c:v>
                </c:pt>
                <c:pt idx="239">
                  <c:v>44679</c:v>
                </c:pt>
                <c:pt idx="240">
                  <c:v>44680</c:v>
                </c:pt>
                <c:pt idx="241">
                  <c:v>44681</c:v>
                </c:pt>
              </c:numCache>
            </c:numRef>
          </c:cat>
          <c:val>
            <c:numRef>
              <c:f>data_graph_ic!$BC$3:$BC$244</c:f>
              <c:numCache>
                <c:formatCode>General</c:formatCode>
                <c:ptCount val="24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22.913385826771599</c:v>
                </c:pt>
                <c:pt idx="66">
                  <c:v>#N/A</c:v>
                </c:pt>
                <c:pt idx="67">
                  <c:v>#N/A</c:v>
                </c:pt>
                <c:pt idx="68">
                  <c:v>24.566929133858199</c:v>
                </c:pt>
                <c:pt idx="69">
                  <c:v>#N/A</c:v>
                </c:pt>
                <c:pt idx="70">
                  <c:v>#N/A</c:v>
                </c:pt>
                <c:pt idx="71">
                  <c:v>27.0472440944881</c:v>
                </c:pt>
                <c:pt idx="72">
                  <c:v>#N/A</c:v>
                </c:pt>
                <c:pt idx="73">
                  <c:v>29.1732283464566</c:v>
                </c:pt>
                <c:pt idx="74">
                  <c:v>#N/A</c:v>
                </c:pt>
                <c:pt idx="75">
                  <c:v>#N/A</c:v>
                </c:pt>
                <c:pt idx="76">
                  <c:v>32.2440944881889</c:v>
                </c:pt>
                <c:pt idx="77">
                  <c:v>#N/A</c:v>
                </c:pt>
                <c:pt idx="78">
                  <c:v>35.787401574803098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39.0944881889763</c:v>
                </c:pt>
                <c:pt idx="83">
                  <c:v>#N/A</c:v>
                </c:pt>
                <c:pt idx="84">
                  <c:v>#N/A</c:v>
                </c:pt>
                <c:pt idx="85">
                  <c:v>43.7007874015748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47.5984251968503</c:v>
                </c:pt>
                <c:pt idx="90">
                  <c:v>#N/A</c:v>
                </c:pt>
                <c:pt idx="91">
                  <c:v>#N/A</c:v>
                </c:pt>
                <c:pt idx="92">
                  <c:v>50.314960629921202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52.7952755905511</c:v>
                </c:pt>
                <c:pt idx="97">
                  <c:v>#N/A</c:v>
                </c:pt>
                <c:pt idx="98">
                  <c:v>#N/A</c:v>
                </c:pt>
                <c:pt idx="99">
                  <c:v>53.858267716535401</c:v>
                </c:pt>
                <c:pt idx="100">
                  <c:v>#N/A</c:v>
                </c:pt>
                <c:pt idx="101">
                  <c:v>#N/A</c:v>
                </c:pt>
                <c:pt idx="102">
                  <c:v>53.858267716535401</c:v>
                </c:pt>
                <c:pt idx="103">
                  <c:v>#N/A</c:v>
                </c:pt>
                <c:pt idx="104">
                  <c:v>#N/A</c:v>
                </c:pt>
                <c:pt idx="105">
                  <c:v>52.559055118110201</c:v>
                </c:pt>
                <c:pt idx="106">
                  <c:v>#N/A</c:v>
                </c:pt>
                <c:pt idx="107">
                  <c:v>51.023622047243997</c:v>
                </c:pt>
                <c:pt idx="108">
                  <c:v>#N/A</c:v>
                </c:pt>
                <c:pt idx="109">
                  <c:v>#N/A</c:v>
                </c:pt>
                <c:pt idx="110">
                  <c:v>48.543307086614099</c:v>
                </c:pt>
                <c:pt idx="111">
                  <c:v>#N/A</c:v>
                </c:pt>
                <c:pt idx="112">
                  <c:v>46.2992125984251</c:v>
                </c:pt>
                <c:pt idx="113">
                  <c:v>#N/A</c:v>
                </c:pt>
                <c:pt idx="114">
                  <c:v>44.173228346456597</c:v>
                </c:pt>
                <c:pt idx="115">
                  <c:v>#N/A</c:v>
                </c:pt>
                <c:pt idx="116">
                  <c:v>41.1023622047244</c:v>
                </c:pt>
                <c:pt idx="117">
                  <c:v>#N/A</c:v>
                </c:pt>
                <c:pt idx="118">
                  <c:v>37.913385826771602</c:v>
                </c:pt>
                <c:pt idx="119">
                  <c:v>#N/A</c:v>
                </c:pt>
                <c:pt idx="120">
                  <c:v>#N/A</c:v>
                </c:pt>
                <c:pt idx="121">
                  <c:v>34.251968503937</c:v>
                </c:pt>
                <c:pt idx="122">
                  <c:v>#N/A</c:v>
                </c:pt>
                <c:pt idx="123">
                  <c:v>31.653543307086601</c:v>
                </c:pt>
                <c:pt idx="124">
                  <c:v>#N/A</c:v>
                </c:pt>
                <c:pt idx="125">
                  <c:v>#N/A</c:v>
                </c:pt>
                <c:pt idx="126">
                  <c:v>27.637795275590499</c:v>
                </c:pt>
                <c:pt idx="127">
                  <c:v>#N/A</c:v>
                </c:pt>
                <c:pt idx="128">
                  <c:v>25.2755905511811</c:v>
                </c:pt>
                <c:pt idx="129">
                  <c:v>#N/A</c:v>
                </c:pt>
                <c:pt idx="130">
                  <c:v>22.7952755905511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19.960629921259802</c:v>
                </c:pt>
                <c:pt idx="135">
                  <c:v>#N/A</c:v>
                </c:pt>
                <c:pt idx="136">
                  <c:v>17.2440944881889</c:v>
                </c:pt>
                <c:pt idx="137">
                  <c:v>#N/A</c:v>
                </c:pt>
                <c:pt idx="138">
                  <c:v>#N/A</c:v>
                </c:pt>
                <c:pt idx="139">
                  <c:v>15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11.8110236220472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9.6850393700787407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8.0314960629921206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6.25984251968503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4.6062992125984197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3.8976377952755898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2.9527559055118102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2.3622047244094402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2.1259842519685002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1.6535433070866099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1.6535433070866099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736-440F-BDD4-1A45C698EBDF}"/>
            </c:ext>
          </c:extLst>
        </c:ser>
        <c:ser>
          <c:idx val="4"/>
          <c:order val="4"/>
          <c:tx>
            <c:strRef>
              <c:f>data_graph_ic!$BD$2</c:f>
              <c:strCache>
                <c:ptCount val="1"/>
                <c:pt idx="0">
                  <c:v>2021/11/15_laag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data_graph_ic!$AY$3:$AY$244</c:f>
              <c:numCache>
                <c:formatCode>m/d/yyyy</c:formatCode>
                <c:ptCount val="242"/>
                <c:pt idx="0">
                  <c:v>44440</c:v>
                </c:pt>
                <c:pt idx="1">
                  <c:v>44441</c:v>
                </c:pt>
                <c:pt idx="2">
                  <c:v>44442</c:v>
                </c:pt>
                <c:pt idx="3">
                  <c:v>44443</c:v>
                </c:pt>
                <c:pt idx="4">
                  <c:v>44444</c:v>
                </c:pt>
                <c:pt idx="5">
                  <c:v>44445</c:v>
                </c:pt>
                <c:pt idx="6">
                  <c:v>44446</c:v>
                </c:pt>
                <c:pt idx="7">
                  <c:v>44447</c:v>
                </c:pt>
                <c:pt idx="8">
                  <c:v>44448</c:v>
                </c:pt>
                <c:pt idx="9">
                  <c:v>44449</c:v>
                </c:pt>
                <c:pt idx="10">
                  <c:v>44450</c:v>
                </c:pt>
                <c:pt idx="11">
                  <c:v>44451</c:v>
                </c:pt>
                <c:pt idx="12">
                  <c:v>44452</c:v>
                </c:pt>
                <c:pt idx="13">
                  <c:v>44453</c:v>
                </c:pt>
                <c:pt idx="14">
                  <c:v>44454</c:v>
                </c:pt>
                <c:pt idx="15">
                  <c:v>44455</c:v>
                </c:pt>
                <c:pt idx="16">
                  <c:v>44456</c:v>
                </c:pt>
                <c:pt idx="17">
                  <c:v>44457</c:v>
                </c:pt>
                <c:pt idx="18">
                  <c:v>44458</c:v>
                </c:pt>
                <c:pt idx="19">
                  <c:v>44459</c:v>
                </c:pt>
                <c:pt idx="20">
                  <c:v>44460</c:v>
                </c:pt>
                <c:pt idx="21">
                  <c:v>44461</c:v>
                </c:pt>
                <c:pt idx="22">
                  <c:v>44462</c:v>
                </c:pt>
                <c:pt idx="23">
                  <c:v>44463</c:v>
                </c:pt>
                <c:pt idx="24">
                  <c:v>44464</c:v>
                </c:pt>
                <c:pt idx="25">
                  <c:v>44465</c:v>
                </c:pt>
                <c:pt idx="26">
                  <c:v>44466</c:v>
                </c:pt>
                <c:pt idx="27">
                  <c:v>44467</c:v>
                </c:pt>
                <c:pt idx="28">
                  <c:v>44468</c:v>
                </c:pt>
                <c:pt idx="29">
                  <c:v>44469</c:v>
                </c:pt>
                <c:pt idx="30">
                  <c:v>44470</c:v>
                </c:pt>
                <c:pt idx="31">
                  <c:v>44471</c:v>
                </c:pt>
                <c:pt idx="32">
                  <c:v>44472</c:v>
                </c:pt>
                <c:pt idx="33">
                  <c:v>44473</c:v>
                </c:pt>
                <c:pt idx="34">
                  <c:v>44474</c:v>
                </c:pt>
                <c:pt idx="35">
                  <c:v>44475</c:v>
                </c:pt>
                <c:pt idx="36">
                  <c:v>44476</c:v>
                </c:pt>
                <c:pt idx="37">
                  <c:v>44477</c:v>
                </c:pt>
                <c:pt idx="38">
                  <c:v>44478</c:v>
                </c:pt>
                <c:pt idx="39">
                  <c:v>44479</c:v>
                </c:pt>
                <c:pt idx="40">
                  <c:v>44480</c:v>
                </c:pt>
                <c:pt idx="41">
                  <c:v>44481</c:v>
                </c:pt>
                <c:pt idx="42">
                  <c:v>44482</c:v>
                </c:pt>
                <c:pt idx="43">
                  <c:v>44483</c:v>
                </c:pt>
                <c:pt idx="44">
                  <c:v>44484</c:v>
                </c:pt>
                <c:pt idx="45">
                  <c:v>44485</c:v>
                </c:pt>
                <c:pt idx="46">
                  <c:v>44486</c:v>
                </c:pt>
                <c:pt idx="47">
                  <c:v>44487</c:v>
                </c:pt>
                <c:pt idx="48">
                  <c:v>44488</c:v>
                </c:pt>
                <c:pt idx="49">
                  <c:v>44489</c:v>
                </c:pt>
                <c:pt idx="50">
                  <c:v>44490</c:v>
                </c:pt>
                <c:pt idx="51">
                  <c:v>44491</c:v>
                </c:pt>
                <c:pt idx="52">
                  <c:v>44492</c:v>
                </c:pt>
                <c:pt idx="53">
                  <c:v>44493</c:v>
                </c:pt>
                <c:pt idx="54">
                  <c:v>44494</c:v>
                </c:pt>
                <c:pt idx="55">
                  <c:v>44495</c:v>
                </c:pt>
                <c:pt idx="56">
                  <c:v>44496</c:v>
                </c:pt>
                <c:pt idx="57">
                  <c:v>44497</c:v>
                </c:pt>
                <c:pt idx="58">
                  <c:v>44498</c:v>
                </c:pt>
                <c:pt idx="59">
                  <c:v>44499</c:v>
                </c:pt>
                <c:pt idx="60">
                  <c:v>44500</c:v>
                </c:pt>
                <c:pt idx="61">
                  <c:v>44501</c:v>
                </c:pt>
                <c:pt idx="62">
                  <c:v>44502</c:v>
                </c:pt>
                <c:pt idx="63">
                  <c:v>44503</c:v>
                </c:pt>
                <c:pt idx="64">
                  <c:v>44504</c:v>
                </c:pt>
                <c:pt idx="65">
                  <c:v>44505</c:v>
                </c:pt>
                <c:pt idx="66">
                  <c:v>44506</c:v>
                </c:pt>
                <c:pt idx="67">
                  <c:v>44507</c:v>
                </c:pt>
                <c:pt idx="68">
                  <c:v>44508</c:v>
                </c:pt>
                <c:pt idx="69">
                  <c:v>44509</c:v>
                </c:pt>
                <c:pt idx="70">
                  <c:v>44510</c:v>
                </c:pt>
                <c:pt idx="71">
                  <c:v>44511</c:v>
                </c:pt>
                <c:pt idx="72">
                  <c:v>44512</c:v>
                </c:pt>
                <c:pt idx="73">
                  <c:v>44513</c:v>
                </c:pt>
                <c:pt idx="74">
                  <c:v>44514</c:v>
                </c:pt>
                <c:pt idx="75">
                  <c:v>44515</c:v>
                </c:pt>
                <c:pt idx="76">
                  <c:v>44516</c:v>
                </c:pt>
                <c:pt idx="77">
                  <c:v>44517</c:v>
                </c:pt>
                <c:pt idx="78">
                  <c:v>44518</c:v>
                </c:pt>
                <c:pt idx="79">
                  <c:v>44519</c:v>
                </c:pt>
                <c:pt idx="80">
                  <c:v>44520</c:v>
                </c:pt>
                <c:pt idx="81">
                  <c:v>44521</c:v>
                </c:pt>
                <c:pt idx="82">
                  <c:v>44522</c:v>
                </c:pt>
                <c:pt idx="83">
                  <c:v>44523</c:v>
                </c:pt>
                <c:pt idx="84">
                  <c:v>44524</c:v>
                </c:pt>
                <c:pt idx="85">
                  <c:v>44525</c:v>
                </c:pt>
                <c:pt idx="86">
                  <c:v>44526</c:v>
                </c:pt>
                <c:pt idx="87">
                  <c:v>44527</c:v>
                </c:pt>
                <c:pt idx="88">
                  <c:v>44528</c:v>
                </c:pt>
                <c:pt idx="89">
                  <c:v>44529</c:v>
                </c:pt>
                <c:pt idx="90">
                  <c:v>44530</c:v>
                </c:pt>
                <c:pt idx="91">
                  <c:v>44531</c:v>
                </c:pt>
                <c:pt idx="92">
                  <c:v>44532</c:v>
                </c:pt>
                <c:pt idx="93">
                  <c:v>44533</c:v>
                </c:pt>
                <c:pt idx="94">
                  <c:v>44534</c:v>
                </c:pt>
                <c:pt idx="95">
                  <c:v>44535</c:v>
                </c:pt>
                <c:pt idx="96">
                  <c:v>44536</c:v>
                </c:pt>
                <c:pt idx="97">
                  <c:v>44537</c:v>
                </c:pt>
                <c:pt idx="98">
                  <c:v>44538</c:v>
                </c:pt>
                <c:pt idx="99">
                  <c:v>44539</c:v>
                </c:pt>
                <c:pt idx="100">
                  <c:v>44540</c:v>
                </c:pt>
                <c:pt idx="101">
                  <c:v>44541</c:v>
                </c:pt>
                <c:pt idx="102">
                  <c:v>44542</c:v>
                </c:pt>
                <c:pt idx="103">
                  <c:v>44543</c:v>
                </c:pt>
                <c:pt idx="104">
                  <c:v>44544</c:v>
                </c:pt>
                <c:pt idx="105">
                  <c:v>44545</c:v>
                </c:pt>
                <c:pt idx="106">
                  <c:v>44546</c:v>
                </c:pt>
                <c:pt idx="107">
                  <c:v>44547</c:v>
                </c:pt>
                <c:pt idx="108">
                  <c:v>44548</c:v>
                </c:pt>
                <c:pt idx="109">
                  <c:v>44549</c:v>
                </c:pt>
                <c:pt idx="110">
                  <c:v>44550</c:v>
                </c:pt>
                <c:pt idx="111">
                  <c:v>44551</c:v>
                </c:pt>
                <c:pt idx="112">
                  <c:v>44552</c:v>
                </c:pt>
                <c:pt idx="113">
                  <c:v>44553</c:v>
                </c:pt>
                <c:pt idx="114">
                  <c:v>44554</c:v>
                </c:pt>
                <c:pt idx="115">
                  <c:v>44555</c:v>
                </c:pt>
                <c:pt idx="116">
                  <c:v>44556</c:v>
                </c:pt>
                <c:pt idx="117">
                  <c:v>44557</c:v>
                </c:pt>
                <c:pt idx="118">
                  <c:v>44558</c:v>
                </c:pt>
                <c:pt idx="119">
                  <c:v>44559</c:v>
                </c:pt>
                <c:pt idx="120">
                  <c:v>44560</c:v>
                </c:pt>
                <c:pt idx="121">
                  <c:v>44561</c:v>
                </c:pt>
                <c:pt idx="122">
                  <c:v>44562</c:v>
                </c:pt>
                <c:pt idx="123">
                  <c:v>44563</c:v>
                </c:pt>
                <c:pt idx="124">
                  <c:v>44564</c:v>
                </c:pt>
                <c:pt idx="125">
                  <c:v>44565</c:v>
                </c:pt>
                <c:pt idx="126">
                  <c:v>44566</c:v>
                </c:pt>
                <c:pt idx="127">
                  <c:v>44567</c:v>
                </c:pt>
                <c:pt idx="128">
                  <c:v>44568</c:v>
                </c:pt>
                <c:pt idx="129">
                  <c:v>44569</c:v>
                </c:pt>
                <c:pt idx="130">
                  <c:v>44570</c:v>
                </c:pt>
                <c:pt idx="131">
                  <c:v>44571</c:v>
                </c:pt>
                <c:pt idx="132">
                  <c:v>44572</c:v>
                </c:pt>
                <c:pt idx="133">
                  <c:v>44573</c:v>
                </c:pt>
                <c:pt idx="134">
                  <c:v>44574</c:v>
                </c:pt>
                <c:pt idx="135">
                  <c:v>44575</c:v>
                </c:pt>
                <c:pt idx="136">
                  <c:v>44576</c:v>
                </c:pt>
                <c:pt idx="137">
                  <c:v>44577</c:v>
                </c:pt>
                <c:pt idx="138">
                  <c:v>44578</c:v>
                </c:pt>
                <c:pt idx="139">
                  <c:v>44579</c:v>
                </c:pt>
                <c:pt idx="140">
                  <c:v>44580</c:v>
                </c:pt>
                <c:pt idx="141">
                  <c:v>44581</c:v>
                </c:pt>
                <c:pt idx="142">
                  <c:v>44582</c:v>
                </c:pt>
                <c:pt idx="143">
                  <c:v>44583</c:v>
                </c:pt>
                <c:pt idx="144">
                  <c:v>44584</c:v>
                </c:pt>
                <c:pt idx="145">
                  <c:v>44585</c:v>
                </c:pt>
                <c:pt idx="146">
                  <c:v>44586</c:v>
                </c:pt>
                <c:pt idx="147">
                  <c:v>44587</c:v>
                </c:pt>
                <c:pt idx="148">
                  <c:v>44588</c:v>
                </c:pt>
                <c:pt idx="149">
                  <c:v>44589</c:v>
                </c:pt>
                <c:pt idx="150">
                  <c:v>44590</c:v>
                </c:pt>
                <c:pt idx="151">
                  <c:v>44591</c:v>
                </c:pt>
                <c:pt idx="152">
                  <c:v>44592</c:v>
                </c:pt>
                <c:pt idx="153">
                  <c:v>44593</c:v>
                </c:pt>
                <c:pt idx="154">
                  <c:v>44594</c:v>
                </c:pt>
                <c:pt idx="155">
                  <c:v>44595</c:v>
                </c:pt>
                <c:pt idx="156">
                  <c:v>44596</c:v>
                </c:pt>
                <c:pt idx="157">
                  <c:v>44597</c:v>
                </c:pt>
                <c:pt idx="158">
                  <c:v>44598</c:v>
                </c:pt>
                <c:pt idx="159">
                  <c:v>44599</c:v>
                </c:pt>
                <c:pt idx="160">
                  <c:v>44600</c:v>
                </c:pt>
                <c:pt idx="161">
                  <c:v>44601</c:v>
                </c:pt>
                <c:pt idx="162">
                  <c:v>44602</c:v>
                </c:pt>
                <c:pt idx="163">
                  <c:v>44603</c:v>
                </c:pt>
                <c:pt idx="164">
                  <c:v>44604</c:v>
                </c:pt>
                <c:pt idx="165">
                  <c:v>44605</c:v>
                </c:pt>
                <c:pt idx="166">
                  <c:v>44606</c:v>
                </c:pt>
                <c:pt idx="167">
                  <c:v>44607</c:v>
                </c:pt>
                <c:pt idx="168">
                  <c:v>44608</c:v>
                </c:pt>
                <c:pt idx="169">
                  <c:v>44609</c:v>
                </c:pt>
                <c:pt idx="170">
                  <c:v>44610</c:v>
                </c:pt>
                <c:pt idx="171">
                  <c:v>44611</c:v>
                </c:pt>
                <c:pt idx="172">
                  <c:v>44612</c:v>
                </c:pt>
                <c:pt idx="173">
                  <c:v>44613</c:v>
                </c:pt>
                <c:pt idx="174">
                  <c:v>44614</c:v>
                </c:pt>
                <c:pt idx="175">
                  <c:v>44615</c:v>
                </c:pt>
                <c:pt idx="176">
                  <c:v>44616</c:v>
                </c:pt>
                <c:pt idx="177">
                  <c:v>44617</c:v>
                </c:pt>
                <c:pt idx="178">
                  <c:v>44618</c:v>
                </c:pt>
                <c:pt idx="179">
                  <c:v>44619</c:v>
                </c:pt>
                <c:pt idx="180">
                  <c:v>44620</c:v>
                </c:pt>
                <c:pt idx="181">
                  <c:v>44621</c:v>
                </c:pt>
                <c:pt idx="182">
                  <c:v>44622</c:v>
                </c:pt>
                <c:pt idx="183">
                  <c:v>44623</c:v>
                </c:pt>
                <c:pt idx="184">
                  <c:v>44624</c:v>
                </c:pt>
                <c:pt idx="185">
                  <c:v>44625</c:v>
                </c:pt>
                <c:pt idx="186">
                  <c:v>44626</c:v>
                </c:pt>
                <c:pt idx="187">
                  <c:v>44627</c:v>
                </c:pt>
                <c:pt idx="188">
                  <c:v>44628</c:v>
                </c:pt>
                <c:pt idx="189">
                  <c:v>44629</c:v>
                </c:pt>
                <c:pt idx="190">
                  <c:v>44630</c:v>
                </c:pt>
                <c:pt idx="191">
                  <c:v>44631</c:v>
                </c:pt>
                <c:pt idx="192">
                  <c:v>44632</c:v>
                </c:pt>
                <c:pt idx="193">
                  <c:v>44633</c:v>
                </c:pt>
                <c:pt idx="194">
                  <c:v>44634</c:v>
                </c:pt>
                <c:pt idx="195">
                  <c:v>44635</c:v>
                </c:pt>
                <c:pt idx="196">
                  <c:v>44636</c:v>
                </c:pt>
                <c:pt idx="197">
                  <c:v>44637</c:v>
                </c:pt>
                <c:pt idx="198">
                  <c:v>44638</c:v>
                </c:pt>
                <c:pt idx="199">
                  <c:v>44639</c:v>
                </c:pt>
                <c:pt idx="200">
                  <c:v>44640</c:v>
                </c:pt>
                <c:pt idx="201">
                  <c:v>44641</c:v>
                </c:pt>
                <c:pt idx="202">
                  <c:v>44642</c:v>
                </c:pt>
                <c:pt idx="203">
                  <c:v>44643</c:v>
                </c:pt>
                <c:pt idx="204">
                  <c:v>44644</c:v>
                </c:pt>
                <c:pt idx="205">
                  <c:v>44645</c:v>
                </c:pt>
                <c:pt idx="206">
                  <c:v>44646</c:v>
                </c:pt>
                <c:pt idx="207">
                  <c:v>44647</c:v>
                </c:pt>
                <c:pt idx="208">
                  <c:v>44648</c:v>
                </c:pt>
                <c:pt idx="209">
                  <c:v>44649</c:v>
                </c:pt>
                <c:pt idx="210">
                  <c:v>44650</c:v>
                </c:pt>
                <c:pt idx="211">
                  <c:v>44651</c:v>
                </c:pt>
                <c:pt idx="212">
                  <c:v>44652</c:v>
                </c:pt>
                <c:pt idx="213">
                  <c:v>44653</c:v>
                </c:pt>
                <c:pt idx="214">
                  <c:v>44654</c:v>
                </c:pt>
                <c:pt idx="215">
                  <c:v>44655</c:v>
                </c:pt>
                <c:pt idx="216">
                  <c:v>44656</c:v>
                </c:pt>
                <c:pt idx="217">
                  <c:v>44657</c:v>
                </c:pt>
                <c:pt idx="218">
                  <c:v>44658</c:v>
                </c:pt>
                <c:pt idx="219">
                  <c:v>44659</c:v>
                </c:pt>
                <c:pt idx="220">
                  <c:v>44660</c:v>
                </c:pt>
                <c:pt idx="221">
                  <c:v>44661</c:v>
                </c:pt>
                <c:pt idx="222">
                  <c:v>44662</c:v>
                </c:pt>
                <c:pt idx="223">
                  <c:v>44663</c:v>
                </c:pt>
                <c:pt idx="224">
                  <c:v>44664</c:v>
                </c:pt>
                <c:pt idx="225">
                  <c:v>44665</c:v>
                </c:pt>
                <c:pt idx="226">
                  <c:v>44666</c:v>
                </c:pt>
                <c:pt idx="227">
                  <c:v>44667</c:v>
                </c:pt>
                <c:pt idx="228">
                  <c:v>44668</c:v>
                </c:pt>
                <c:pt idx="229">
                  <c:v>44669</c:v>
                </c:pt>
                <c:pt idx="230">
                  <c:v>44670</c:v>
                </c:pt>
                <c:pt idx="231">
                  <c:v>44671</c:v>
                </c:pt>
                <c:pt idx="232">
                  <c:v>44672</c:v>
                </c:pt>
                <c:pt idx="233">
                  <c:v>44673</c:v>
                </c:pt>
                <c:pt idx="234">
                  <c:v>44674</c:v>
                </c:pt>
                <c:pt idx="235">
                  <c:v>44675</c:v>
                </c:pt>
                <c:pt idx="236">
                  <c:v>44676</c:v>
                </c:pt>
                <c:pt idx="237">
                  <c:v>44677</c:v>
                </c:pt>
                <c:pt idx="238">
                  <c:v>44678</c:v>
                </c:pt>
                <c:pt idx="239">
                  <c:v>44679</c:v>
                </c:pt>
                <c:pt idx="240">
                  <c:v>44680</c:v>
                </c:pt>
                <c:pt idx="241">
                  <c:v>44681</c:v>
                </c:pt>
              </c:numCache>
            </c:numRef>
          </c:cat>
          <c:val>
            <c:numRef>
              <c:f>data_graph_ic!$BD$3:$BD$244</c:f>
              <c:numCache>
                <c:formatCode>General</c:formatCode>
                <c:ptCount val="24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26.538461538461501</c:v>
                </c:pt>
                <c:pt idx="62">
                  <c:v>#N/A</c:v>
                </c:pt>
                <c:pt idx="63">
                  <c:v>27.564102564102502</c:v>
                </c:pt>
                <c:pt idx="64">
                  <c:v>#N/A</c:v>
                </c:pt>
                <c:pt idx="65">
                  <c:v>#N/A</c:v>
                </c:pt>
                <c:pt idx="66">
                  <c:v>27.948717948717899</c:v>
                </c:pt>
                <c:pt idx="67">
                  <c:v>#N/A</c:v>
                </c:pt>
                <c:pt idx="68">
                  <c:v>28.717948717948701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28.846153846153801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28.3333333333333</c:v>
                </c:pt>
                <c:pt idx="78">
                  <c:v>#N/A</c:v>
                </c:pt>
                <c:pt idx="79">
                  <c:v>#N/A</c:v>
                </c:pt>
                <c:pt idx="80">
                  <c:v>27.8205128205128</c:v>
                </c:pt>
                <c:pt idx="81">
                  <c:v>#N/A</c:v>
                </c:pt>
                <c:pt idx="82">
                  <c:v>#N/A</c:v>
                </c:pt>
                <c:pt idx="83">
                  <c:v>26.923076923076898</c:v>
                </c:pt>
                <c:pt idx="84">
                  <c:v>#N/A</c:v>
                </c:pt>
                <c:pt idx="85">
                  <c:v>#N/A</c:v>
                </c:pt>
                <c:pt idx="86">
                  <c:v>25.897435897435798</c:v>
                </c:pt>
                <c:pt idx="87">
                  <c:v>#N/A</c:v>
                </c:pt>
                <c:pt idx="88">
                  <c:v>#N/A</c:v>
                </c:pt>
                <c:pt idx="89">
                  <c:v>24.230769230769202</c:v>
                </c:pt>
                <c:pt idx="90">
                  <c:v>#N/A</c:v>
                </c:pt>
                <c:pt idx="91">
                  <c:v>#N/A</c:v>
                </c:pt>
                <c:pt idx="92">
                  <c:v>22.564102564102502</c:v>
                </c:pt>
                <c:pt idx="93">
                  <c:v>#N/A</c:v>
                </c:pt>
                <c:pt idx="94">
                  <c:v>#N/A</c:v>
                </c:pt>
                <c:pt idx="95">
                  <c:v>20.769230769230699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18.846153846153801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16.538461538461501</c:v>
                </c:pt>
                <c:pt idx="105">
                  <c:v>#N/A</c:v>
                </c:pt>
                <c:pt idx="106">
                  <c:v>#N/A</c:v>
                </c:pt>
                <c:pt idx="107">
                  <c:v>14.2307692307692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12.435897435897401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10.2564102564102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8.0769230769230695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6.1538461538461497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4.6153846153846096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3.2051282051282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2.6923076923076898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2.0512820512820502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1.5384615384615301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1.02564102564102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736-440F-BDD4-1A45C698EBDF}"/>
            </c:ext>
          </c:extLst>
        </c:ser>
        <c:ser>
          <c:idx val="5"/>
          <c:order val="5"/>
          <c:tx>
            <c:strRef>
              <c:f>data_graph_ic!$BE$2</c:f>
              <c:strCache>
                <c:ptCount val="1"/>
                <c:pt idx="0">
                  <c:v>2021/11/15_hoog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data_graph_ic!$AY$3:$AY$244</c:f>
              <c:numCache>
                <c:formatCode>m/d/yyyy</c:formatCode>
                <c:ptCount val="242"/>
                <c:pt idx="0">
                  <c:v>44440</c:v>
                </c:pt>
                <c:pt idx="1">
                  <c:v>44441</c:v>
                </c:pt>
                <c:pt idx="2">
                  <c:v>44442</c:v>
                </c:pt>
                <c:pt idx="3">
                  <c:v>44443</c:v>
                </c:pt>
                <c:pt idx="4">
                  <c:v>44444</c:v>
                </c:pt>
                <c:pt idx="5">
                  <c:v>44445</c:v>
                </c:pt>
                <c:pt idx="6">
                  <c:v>44446</c:v>
                </c:pt>
                <c:pt idx="7">
                  <c:v>44447</c:v>
                </c:pt>
                <c:pt idx="8">
                  <c:v>44448</c:v>
                </c:pt>
                <c:pt idx="9">
                  <c:v>44449</c:v>
                </c:pt>
                <c:pt idx="10">
                  <c:v>44450</c:v>
                </c:pt>
                <c:pt idx="11">
                  <c:v>44451</c:v>
                </c:pt>
                <c:pt idx="12">
                  <c:v>44452</c:v>
                </c:pt>
                <c:pt idx="13">
                  <c:v>44453</c:v>
                </c:pt>
                <c:pt idx="14">
                  <c:v>44454</c:v>
                </c:pt>
                <c:pt idx="15">
                  <c:v>44455</c:v>
                </c:pt>
                <c:pt idx="16">
                  <c:v>44456</c:v>
                </c:pt>
                <c:pt idx="17">
                  <c:v>44457</c:v>
                </c:pt>
                <c:pt idx="18">
                  <c:v>44458</c:v>
                </c:pt>
                <c:pt idx="19">
                  <c:v>44459</c:v>
                </c:pt>
                <c:pt idx="20">
                  <c:v>44460</c:v>
                </c:pt>
                <c:pt idx="21">
                  <c:v>44461</c:v>
                </c:pt>
                <c:pt idx="22">
                  <c:v>44462</c:v>
                </c:pt>
                <c:pt idx="23">
                  <c:v>44463</c:v>
                </c:pt>
                <c:pt idx="24">
                  <c:v>44464</c:v>
                </c:pt>
                <c:pt idx="25">
                  <c:v>44465</c:v>
                </c:pt>
                <c:pt idx="26">
                  <c:v>44466</c:v>
                </c:pt>
                <c:pt idx="27">
                  <c:v>44467</c:v>
                </c:pt>
                <c:pt idx="28">
                  <c:v>44468</c:v>
                </c:pt>
                <c:pt idx="29">
                  <c:v>44469</c:v>
                </c:pt>
                <c:pt idx="30">
                  <c:v>44470</c:v>
                </c:pt>
                <c:pt idx="31">
                  <c:v>44471</c:v>
                </c:pt>
                <c:pt idx="32">
                  <c:v>44472</c:v>
                </c:pt>
                <c:pt idx="33">
                  <c:v>44473</c:v>
                </c:pt>
                <c:pt idx="34">
                  <c:v>44474</c:v>
                </c:pt>
                <c:pt idx="35">
                  <c:v>44475</c:v>
                </c:pt>
                <c:pt idx="36">
                  <c:v>44476</c:v>
                </c:pt>
                <c:pt idx="37">
                  <c:v>44477</c:v>
                </c:pt>
                <c:pt idx="38">
                  <c:v>44478</c:v>
                </c:pt>
                <c:pt idx="39">
                  <c:v>44479</c:v>
                </c:pt>
                <c:pt idx="40">
                  <c:v>44480</c:v>
                </c:pt>
                <c:pt idx="41">
                  <c:v>44481</c:v>
                </c:pt>
                <c:pt idx="42">
                  <c:v>44482</c:v>
                </c:pt>
                <c:pt idx="43">
                  <c:v>44483</c:v>
                </c:pt>
                <c:pt idx="44">
                  <c:v>44484</c:v>
                </c:pt>
                <c:pt idx="45">
                  <c:v>44485</c:v>
                </c:pt>
                <c:pt idx="46">
                  <c:v>44486</c:v>
                </c:pt>
                <c:pt idx="47">
                  <c:v>44487</c:v>
                </c:pt>
                <c:pt idx="48">
                  <c:v>44488</c:v>
                </c:pt>
                <c:pt idx="49">
                  <c:v>44489</c:v>
                </c:pt>
                <c:pt idx="50">
                  <c:v>44490</c:v>
                </c:pt>
                <c:pt idx="51">
                  <c:v>44491</c:v>
                </c:pt>
                <c:pt idx="52">
                  <c:v>44492</c:v>
                </c:pt>
                <c:pt idx="53">
                  <c:v>44493</c:v>
                </c:pt>
                <c:pt idx="54">
                  <c:v>44494</c:v>
                </c:pt>
                <c:pt idx="55">
                  <c:v>44495</c:v>
                </c:pt>
                <c:pt idx="56">
                  <c:v>44496</c:v>
                </c:pt>
                <c:pt idx="57">
                  <c:v>44497</c:v>
                </c:pt>
                <c:pt idx="58">
                  <c:v>44498</c:v>
                </c:pt>
                <c:pt idx="59">
                  <c:v>44499</c:v>
                </c:pt>
                <c:pt idx="60">
                  <c:v>44500</c:v>
                </c:pt>
                <c:pt idx="61">
                  <c:v>44501</c:v>
                </c:pt>
                <c:pt idx="62">
                  <c:v>44502</c:v>
                </c:pt>
                <c:pt idx="63">
                  <c:v>44503</c:v>
                </c:pt>
                <c:pt idx="64">
                  <c:v>44504</c:v>
                </c:pt>
                <c:pt idx="65">
                  <c:v>44505</c:v>
                </c:pt>
                <c:pt idx="66">
                  <c:v>44506</c:v>
                </c:pt>
                <c:pt idx="67">
                  <c:v>44507</c:v>
                </c:pt>
                <c:pt idx="68">
                  <c:v>44508</c:v>
                </c:pt>
                <c:pt idx="69">
                  <c:v>44509</c:v>
                </c:pt>
                <c:pt idx="70">
                  <c:v>44510</c:v>
                </c:pt>
                <c:pt idx="71">
                  <c:v>44511</c:v>
                </c:pt>
                <c:pt idx="72">
                  <c:v>44512</c:v>
                </c:pt>
                <c:pt idx="73">
                  <c:v>44513</c:v>
                </c:pt>
                <c:pt idx="74">
                  <c:v>44514</c:v>
                </c:pt>
                <c:pt idx="75">
                  <c:v>44515</c:v>
                </c:pt>
                <c:pt idx="76">
                  <c:v>44516</c:v>
                </c:pt>
                <c:pt idx="77">
                  <c:v>44517</c:v>
                </c:pt>
                <c:pt idx="78">
                  <c:v>44518</c:v>
                </c:pt>
                <c:pt idx="79">
                  <c:v>44519</c:v>
                </c:pt>
                <c:pt idx="80">
                  <c:v>44520</c:v>
                </c:pt>
                <c:pt idx="81">
                  <c:v>44521</c:v>
                </c:pt>
                <c:pt idx="82">
                  <c:v>44522</c:v>
                </c:pt>
                <c:pt idx="83">
                  <c:v>44523</c:v>
                </c:pt>
                <c:pt idx="84">
                  <c:v>44524</c:v>
                </c:pt>
                <c:pt idx="85">
                  <c:v>44525</c:v>
                </c:pt>
                <c:pt idx="86">
                  <c:v>44526</c:v>
                </c:pt>
                <c:pt idx="87">
                  <c:v>44527</c:v>
                </c:pt>
                <c:pt idx="88">
                  <c:v>44528</c:v>
                </c:pt>
                <c:pt idx="89">
                  <c:v>44529</c:v>
                </c:pt>
                <c:pt idx="90">
                  <c:v>44530</c:v>
                </c:pt>
                <c:pt idx="91">
                  <c:v>44531</c:v>
                </c:pt>
                <c:pt idx="92">
                  <c:v>44532</c:v>
                </c:pt>
                <c:pt idx="93">
                  <c:v>44533</c:v>
                </c:pt>
                <c:pt idx="94">
                  <c:v>44534</c:v>
                </c:pt>
                <c:pt idx="95">
                  <c:v>44535</c:v>
                </c:pt>
                <c:pt idx="96">
                  <c:v>44536</c:v>
                </c:pt>
                <c:pt idx="97">
                  <c:v>44537</c:v>
                </c:pt>
                <c:pt idx="98">
                  <c:v>44538</c:v>
                </c:pt>
                <c:pt idx="99">
                  <c:v>44539</c:v>
                </c:pt>
                <c:pt idx="100">
                  <c:v>44540</c:v>
                </c:pt>
                <c:pt idx="101">
                  <c:v>44541</c:v>
                </c:pt>
                <c:pt idx="102">
                  <c:v>44542</c:v>
                </c:pt>
                <c:pt idx="103">
                  <c:v>44543</c:v>
                </c:pt>
                <c:pt idx="104">
                  <c:v>44544</c:v>
                </c:pt>
                <c:pt idx="105">
                  <c:v>44545</c:v>
                </c:pt>
                <c:pt idx="106">
                  <c:v>44546</c:v>
                </c:pt>
                <c:pt idx="107">
                  <c:v>44547</c:v>
                </c:pt>
                <c:pt idx="108">
                  <c:v>44548</c:v>
                </c:pt>
                <c:pt idx="109">
                  <c:v>44549</c:v>
                </c:pt>
                <c:pt idx="110">
                  <c:v>44550</c:v>
                </c:pt>
                <c:pt idx="111">
                  <c:v>44551</c:v>
                </c:pt>
                <c:pt idx="112">
                  <c:v>44552</c:v>
                </c:pt>
                <c:pt idx="113">
                  <c:v>44553</c:v>
                </c:pt>
                <c:pt idx="114">
                  <c:v>44554</c:v>
                </c:pt>
                <c:pt idx="115">
                  <c:v>44555</c:v>
                </c:pt>
                <c:pt idx="116">
                  <c:v>44556</c:v>
                </c:pt>
                <c:pt idx="117">
                  <c:v>44557</c:v>
                </c:pt>
                <c:pt idx="118">
                  <c:v>44558</c:v>
                </c:pt>
                <c:pt idx="119">
                  <c:v>44559</c:v>
                </c:pt>
                <c:pt idx="120">
                  <c:v>44560</c:v>
                </c:pt>
                <c:pt idx="121">
                  <c:v>44561</c:v>
                </c:pt>
                <c:pt idx="122">
                  <c:v>44562</c:v>
                </c:pt>
                <c:pt idx="123">
                  <c:v>44563</c:v>
                </c:pt>
                <c:pt idx="124">
                  <c:v>44564</c:v>
                </c:pt>
                <c:pt idx="125">
                  <c:v>44565</c:v>
                </c:pt>
                <c:pt idx="126">
                  <c:v>44566</c:v>
                </c:pt>
                <c:pt idx="127">
                  <c:v>44567</c:v>
                </c:pt>
                <c:pt idx="128">
                  <c:v>44568</c:v>
                </c:pt>
                <c:pt idx="129">
                  <c:v>44569</c:v>
                </c:pt>
                <c:pt idx="130">
                  <c:v>44570</c:v>
                </c:pt>
                <c:pt idx="131">
                  <c:v>44571</c:v>
                </c:pt>
                <c:pt idx="132">
                  <c:v>44572</c:v>
                </c:pt>
                <c:pt idx="133">
                  <c:v>44573</c:v>
                </c:pt>
                <c:pt idx="134">
                  <c:v>44574</c:v>
                </c:pt>
                <c:pt idx="135">
                  <c:v>44575</c:v>
                </c:pt>
                <c:pt idx="136">
                  <c:v>44576</c:v>
                </c:pt>
                <c:pt idx="137">
                  <c:v>44577</c:v>
                </c:pt>
                <c:pt idx="138">
                  <c:v>44578</c:v>
                </c:pt>
                <c:pt idx="139">
                  <c:v>44579</c:v>
                </c:pt>
                <c:pt idx="140">
                  <c:v>44580</c:v>
                </c:pt>
                <c:pt idx="141">
                  <c:v>44581</c:v>
                </c:pt>
                <c:pt idx="142">
                  <c:v>44582</c:v>
                </c:pt>
                <c:pt idx="143">
                  <c:v>44583</c:v>
                </c:pt>
                <c:pt idx="144">
                  <c:v>44584</c:v>
                </c:pt>
                <c:pt idx="145">
                  <c:v>44585</c:v>
                </c:pt>
                <c:pt idx="146">
                  <c:v>44586</c:v>
                </c:pt>
                <c:pt idx="147">
                  <c:v>44587</c:v>
                </c:pt>
                <c:pt idx="148">
                  <c:v>44588</c:v>
                </c:pt>
                <c:pt idx="149">
                  <c:v>44589</c:v>
                </c:pt>
                <c:pt idx="150">
                  <c:v>44590</c:v>
                </c:pt>
                <c:pt idx="151">
                  <c:v>44591</c:v>
                </c:pt>
                <c:pt idx="152">
                  <c:v>44592</c:v>
                </c:pt>
                <c:pt idx="153">
                  <c:v>44593</c:v>
                </c:pt>
                <c:pt idx="154">
                  <c:v>44594</c:v>
                </c:pt>
                <c:pt idx="155">
                  <c:v>44595</c:v>
                </c:pt>
                <c:pt idx="156">
                  <c:v>44596</c:v>
                </c:pt>
                <c:pt idx="157">
                  <c:v>44597</c:v>
                </c:pt>
                <c:pt idx="158">
                  <c:v>44598</c:v>
                </c:pt>
                <c:pt idx="159">
                  <c:v>44599</c:v>
                </c:pt>
                <c:pt idx="160">
                  <c:v>44600</c:v>
                </c:pt>
                <c:pt idx="161">
                  <c:v>44601</c:v>
                </c:pt>
                <c:pt idx="162">
                  <c:v>44602</c:v>
                </c:pt>
                <c:pt idx="163">
                  <c:v>44603</c:v>
                </c:pt>
                <c:pt idx="164">
                  <c:v>44604</c:v>
                </c:pt>
                <c:pt idx="165">
                  <c:v>44605</c:v>
                </c:pt>
                <c:pt idx="166">
                  <c:v>44606</c:v>
                </c:pt>
                <c:pt idx="167">
                  <c:v>44607</c:v>
                </c:pt>
                <c:pt idx="168">
                  <c:v>44608</c:v>
                </c:pt>
                <c:pt idx="169">
                  <c:v>44609</c:v>
                </c:pt>
                <c:pt idx="170">
                  <c:v>44610</c:v>
                </c:pt>
                <c:pt idx="171">
                  <c:v>44611</c:v>
                </c:pt>
                <c:pt idx="172">
                  <c:v>44612</c:v>
                </c:pt>
                <c:pt idx="173">
                  <c:v>44613</c:v>
                </c:pt>
                <c:pt idx="174">
                  <c:v>44614</c:v>
                </c:pt>
                <c:pt idx="175">
                  <c:v>44615</c:v>
                </c:pt>
                <c:pt idx="176">
                  <c:v>44616</c:v>
                </c:pt>
                <c:pt idx="177">
                  <c:v>44617</c:v>
                </c:pt>
                <c:pt idx="178">
                  <c:v>44618</c:v>
                </c:pt>
                <c:pt idx="179">
                  <c:v>44619</c:v>
                </c:pt>
                <c:pt idx="180">
                  <c:v>44620</c:v>
                </c:pt>
                <c:pt idx="181">
                  <c:v>44621</c:v>
                </c:pt>
                <c:pt idx="182">
                  <c:v>44622</c:v>
                </c:pt>
                <c:pt idx="183">
                  <c:v>44623</c:v>
                </c:pt>
                <c:pt idx="184">
                  <c:v>44624</c:v>
                </c:pt>
                <c:pt idx="185">
                  <c:v>44625</c:v>
                </c:pt>
                <c:pt idx="186">
                  <c:v>44626</c:v>
                </c:pt>
                <c:pt idx="187">
                  <c:v>44627</c:v>
                </c:pt>
                <c:pt idx="188">
                  <c:v>44628</c:v>
                </c:pt>
                <c:pt idx="189">
                  <c:v>44629</c:v>
                </c:pt>
                <c:pt idx="190">
                  <c:v>44630</c:v>
                </c:pt>
                <c:pt idx="191">
                  <c:v>44631</c:v>
                </c:pt>
                <c:pt idx="192">
                  <c:v>44632</c:v>
                </c:pt>
                <c:pt idx="193">
                  <c:v>44633</c:v>
                </c:pt>
                <c:pt idx="194">
                  <c:v>44634</c:v>
                </c:pt>
                <c:pt idx="195">
                  <c:v>44635</c:v>
                </c:pt>
                <c:pt idx="196">
                  <c:v>44636</c:v>
                </c:pt>
                <c:pt idx="197">
                  <c:v>44637</c:v>
                </c:pt>
                <c:pt idx="198">
                  <c:v>44638</c:v>
                </c:pt>
                <c:pt idx="199">
                  <c:v>44639</c:v>
                </c:pt>
                <c:pt idx="200">
                  <c:v>44640</c:v>
                </c:pt>
                <c:pt idx="201">
                  <c:v>44641</c:v>
                </c:pt>
                <c:pt idx="202">
                  <c:v>44642</c:v>
                </c:pt>
                <c:pt idx="203">
                  <c:v>44643</c:v>
                </c:pt>
                <c:pt idx="204">
                  <c:v>44644</c:v>
                </c:pt>
                <c:pt idx="205">
                  <c:v>44645</c:v>
                </c:pt>
                <c:pt idx="206">
                  <c:v>44646</c:v>
                </c:pt>
                <c:pt idx="207">
                  <c:v>44647</c:v>
                </c:pt>
                <c:pt idx="208">
                  <c:v>44648</c:v>
                </c:pt>
                <c:pt idx="209">
                  <c:v>44649</c:v>
                </c:pt>
                <c:pt idx="210">
                  <c:v>44650</c:v>
                </c:pt>
                <c:pt idx="211">
                  <c:v>44651</c:v>
                </c:pt>
                <c:pt idx="212">
                  <c:v>44652</c:v>
                </c:pt>
                <c:pt idx="213">
                  <c:v>44653</c:v>
                </c:pt>
                <c:pt idx="214">
                  <c:v>44654</c:v>
                </c:pt>
                <c:pt idx="215">
                  <c:v>44655</c:v>
                </c:pt>
                <c:pt idx="216">
                  <c:v>44656</c:v>
                </c:pt>
                <c:pt idx="217">
                  <c:v>44657</c:v>
                </c:pt>
                <c:pt idx="218">
                  <c:v>44658</c:v>
                </c:pt>
                <c:pt idx="219">
                  <c:v>44659</c:v>
                </c:pt>
                <c:pt idx="220">
                  <c:v>44660</c:v>
                </c:pt>
                <c:pt idx="221">
                  <c:v>44661</c:v>
                </c:pt>
                <c:pt idx="222">
                  <c:v>44662</c:v>
                </c:pt>
                <c:pt idx="223">
                  <c:v>44663</c:v>
                </c:pt>
                <c:pt idx="224">
                  <c:v>44664</c:v>
                </c:pt>
                <c:pt idx="225">
                  <c:v>44665</c:v>
                </c:pt>
                <c:pt idx="226">
                  <c:v>44666</c:v>
                </c:pt>
                <c:pt idx="227">
                  <c:v>44667</c:v>
                </c:pt>
                <c:pt idx="228">
                  <c:v>44668</c:v>
                </c:pt>
                <c:pt idx="229">
                  <c:v>44669</c:v>
                </c:pt>
                <c:pt idx="230">
                  <c:v>44670</c:v>
                </c:pt>
                <c:pt idx="231">
                  <c:v>44671</c:v>
                </c:pt>
                <c:pt idx="232">
                  <c:v>44672</c:v>
                </c:pt>
                <c:pt idx="233">
                  <c:v>44673</c:v>
                </c:pt>
                <c:pt idx="234">
                  <c:v>44674</c:v>
                </c:pt>
                <c:pt idx="235">
                  <c:v>44675</c:v>
                </c:pt>
                <c:pt idx="236">
                  <c:v>44676</c:v>
                </c:pt>
                <c:pt idx="237">
                  <c:v>44677</c:v>
                </c:pt>
                <c:pt idx="238">
                  <c:v>44678</c:v>
                </c:pt>
                <c:pt idx="239">
                  <c:v>44679</c:v>
                </c:pt>
                <c:pt idx="240">
                  <c:v>44680</c:v>
                </c:pt>
                <c:pt idx="241">
                  <c:v>44681</c:v>
                </c:pt>
              </c:numCache>
            </c:numRef>
          </c:cat>
          <c:val>
            <c:numRef>
              <c:f>data_graph_ic!$BE$3:$BE$244</c:f>
              <c:numCache>
                <c:formatCode>General</c:formatCode>
                <c:ptCount val="24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26.538461538461501</c:v>
                </c:pt>
                <c:pt idx="64">
                  <c:v>#N/A</c:v>
                </c:pt>
                <c:pt idx="65">
                  <c:v>#N/A</c:v>
                </c:pt>
                <c:pt idx="66">
                  <c:v>28.3333333333333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29.358974358974301</c:v>
                </c:pt>
                <c:pt idx="71">
                  <c:v>#N/A</c:v>
                </c:pt>
                <c:pt idx="72">
                  <c:v>30.897435897435798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32.692307692307601</c:v>
                </c:pt>
                <c:pt idx="77">
                  <c:v>#N/A</c:v>
                </c:pt>
                <c:pt idx="78">
                  <c:v>#N/A</c:v>
                </c:pt>
                <c:pt idx="79">
                  <c:v>35.256410256410199</c:v>
                </c:pt>
                <c:pt idx="80">
                  <c:v>#N/A</c:v>
                </c:pt>
                <c:pt idx="81">
                  <c:v>37.179487179487097</c:v>
                </c:pt>
                <c:pt idx="82">
                  <c:v>#N/A</c:v>
                </c:pt>
                <c:pt idx="83">
                  <c:v>#N/A</c:v>
                </c:pt>
                <c:pt idx="84">
                  <c:v>39.615384615384599</c:v>
                </c:pt>
                <c:pt idx="85">
                  <c:v>#N/A</c:v>
                </c:pt>
                <c:pt idx="86">
                  <c:v>#N/A</c:v>
                </c:pt>
                <c:pt idx="87">
                  <c:v>41.153846153846096</c:v>
                </c:pt>
                <c:pt idx="88">
                  <c:v>#N/A</c:v>
                </c:pt>
                <c:pt idx="89">
                  <c:v>41.6666666666666</c:v>
                </c:pt>
                <c:pt idx="90">
                  <c:v>#N/A</c:v>
                </c:pt>
                <c:pt idx="91">
                  <c:v>#N/A</c:v>
                </c:pt>
                <c:pt idx="92">
                  <c:v>41.153846153846096</c:v>
                </c:pt>
                <c:pt idx="93">
                  <c:v>#N/A</c:v>
                </c:pt>
                <c:pt idx="94">
                  <c:v>39.871794871794798</c:v>
                </c:pt>
                <c:pt idx="95">
                  <c:v>#N/A</c:v>
                </c:pt>
                <c:pt idx="96">
                  <c:v>#N/A</c:v>
                </c:pt>
                <c:pt idx="97">
                  <c:v>38.461538461538403</c:v>
                </c:pt>
                <c:pt idx="98">
                  <c:v>#N/A</c:v>
                </c:pt>
                <c:pt idx="99">
                  <c:v>36.282051282051199</c:v>
                </c:pt>
                <c:pt idx="100">
                  <c:v>#N/A</c:v>
                </c:pt>
                <c:pt idx="101">
                  <c:v>33.717948717948701</c:v>
                </c:pt>
                <c:pt idx="102">
                  <c:v>#N/A</c:v>
                </c:pt>
                <c:pt idx="103">
                  <c:v>#N/A</c:v>
                </c:pt>
                <c:pt idx="104">
                  <c:v>31.282051282051199</c:v>
                </c:pt>
                <c:pt idx="105">
                  <c:v>29.230769230769202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25.897435897435798</c:v>
                </c:pt>
                <c:pt idx="110">
                  <c:v>#N/A</c:v>
                </c:pt>
                <c:pt idx="111">
                  <c:v>23.205128205128201</c:v>
                </c:pt>
                <c:pt idx="112">
                  <c:v>#N/A</c:v>
                </c:pt>
                <c:pt idx="113">
                  <c:v>20.384615384615302</c:v>
                </c:pt>
                <c:pt idx="114">
                  <c:v>#N/A</c:v>
                </c:pt>
                <c:pt idx="115">
                  <c:v>#N/A</c:v>
                </c:pt>
                <c:pt idx="116">
                  <c:v>18.3333333333333</c:v>
                </c:pt>
                <c:pt idx="117">
                  <c:v>#N/A</c:v>
                </c:pt>
                <c:pt idx="118">
                  <c:v>16.282051282051199</c:v>
                </c:pt>
                <c:pt idx="119">
                  <c:v>#N/A</c:v>
                </c:pt>
                <c:pt idx="120">
                  <c:v>14.4871794871794</c:v>
                </c:pt>
                <c:pt idx="121">
                  <c:v>#N/A</c:v>
                </c:pt>
                <c:pt idx="122">
                  <c:v>#N/A</c:v>
                </c:pt>
                <c:pt idx="123">
                  <c:v>12.307692307692299</c:v>
                </c:pt>
                <c:pt idx="124">
                  <c:v>#N/A</c:v>
                </c:pt>
                <c:pt idx="125">
                  <c:v>10.6410256410256</c:v>
                </c:pt>
                <c:pt idx="126">
                  <c:v>#N/A</c:v>
                </c:pt>
                <c:pt idx="127">
                  <c:v>#N/A</c:v>
                </c:pt>
                <c:pt idx="128">
                  <c:v>8.8461538461538396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7.17948717948717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5.2564102564102502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3.84615384615384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2.94871794871794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2.3076923076922999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1.79487179487179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736-440F-BDD4-1A45C698EBDF}"/>
            </c:ext>
          </c:extLst>
        </c:ser>
        <c:ser>
          <c:idx val="6"/>
          <c:order val="6"/>
          <c:tx>
            <c:strRef>
              <c:f>data_graph_ic!$BF$2</c:f>
              <c:strCache>
                <c:ptCount val="1"/>
                <c:pt idx="0">
                  <c:v>2021/12/21_laag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data_graph_ic!$AY$3:$AY$244</c:f>
              <c:numCache>
                <c:formatCode>m/d/yyyy</c:formatCode>
                <c:ptCount val="242"/>
                <c:pt idx="0">
                  <c:v>44440</c:v>
                </c:pt>
                <c:pt idx="1">
                  <c:v>44441</c:v>
                </c:pt>
                <c:pt idx="2">
                  <c:v>44442</c:v>
                </c:pt>
                <c:pt idx="3">
                  <c:v>44443</c:v>
                </c:pt>
                <c:pt idx="4">
                  <c:v>44444</c:v>
                </c:pt>
                <c:pt idx="5">
                  <c:v>44445</c:v>
                </c:pt>
                <c:pt idx="6">
                  <c:v>44446</c:v>
                </c:pt>
                <c:pt idx="7">
                  <c:v>44447</c:v>
                </c:pt>
                <c:pt idx="8">
                  <c:v>44448</c:v>
                </c:pt>
                <c:pt idx="9">
                  <c:v>44449</c:v>
                </c:pt>
                <c:pt idx="10">
                  <c:v>44450</c:v>
                </c:pt>
                <c:pt idx="11">
                  <c:v>44451</c:v>
                </c:pt>
                <c:pt idx="12">
                  <c:v>44452</c:v>
                </c:pt>
                <c:pt idx="13">
                  <c:v>44453</c:v>
                </c:pt>
                <c:pt idx="14">
                  <c:v>44454</c:v>
                </c:pt>
                <c:pt idx="15">
                  <c:v>44455</c:v>
                </c:pt>
                <c:pt idx="16">
                  <c:v>44456</c:v>
                </c:pt>
                <c:pt idx="17">
                  <c:v>44457</c:v>
                </c:pt>
                <c:pt idx="18">
                  <c:v>44458</c:v>
                </c:pt>
                <c:pt idx="19">
                  <c:v>44459</c:v>
                </c:pt>
                <c:pt idx="20">
                  <c:v>44460</c:v>
                </c:pt>
                <c:pt idx="21">
                  <c:v>44461</c:v>
                </c:pt>
                <c:pt idx="22">
                  <c:v>44462</c:v>
                </c:pt>
                <c:pt idx="23">
                  <c:v>44463</c:v>
                </c:pt>
                <c:pt idx="24">
                  <c:v>44464</c:v>
                </c:pt>
                <c:pt idx="25">
                  <c:v>44465</c:v>
                </c:pt>
                <c:pt idx="26">
                  <c:v>44466</c:v>
                </c:pt>
                <c:pt idx="27">
                  <c:v>44467</c:v>
                </c:pt>
                <c:pt idx="28">
                  <c:v>44468</c:v>
                </c:pt>
                <c:pt idx="29">
                  <c:v>44469</c:v>
                </c:pt>
                <c:pt idx="30">
                  <c:v>44470</c:v>
                </c:pt>
                <c:pt idx="31">
                  <c:v>44471</c:v>
                </c:pt>
                <c:pt idx="32">
                  <c:v>44472</c:v>
                </c:pt>
                <c:pt idx="33">
                  <c:v>44473</c:v>
                </c:pt>
                <c:pt idx="34">
                  <c:v>44474</c:v>
                </c:pt>
                <c:pt idx="35">
                  <c:v>44475</c:v>
                </c:pt>
                <c:pt idx="36">
                  <c:v>44476</c:v>
                </c:pt>
                <c:pt idx="37">
                  <c:v>44477</c:v>
                </c:pt>
                <c:pt idx="38">
                  <c:v>44478</c:v>
                </c:pt>
                <c:pt idx="39">
                  <c:v>44479</c:v>
                </c:pt>
                <c:pt idx="40">
                  <c:v>44480</c:v>
                </c:pt>
                <c:pt idx="41">
                  <c:v>44481</c:v>
                </c:pt>
                <c:pt idx="42">
                  <c:v>44482</c:v>
                </c:pt>
                <c:pt idx="43">
                  <c:v>44483</c:v>
                </c:pt>
                <c:pt idx="44">
                  <c:v>44484</c:v>
                </c:pt>
                <c:pt idx="45">
                  <c:v>44485</c:v>
                </c:pt>
                <c:pt idx="46">
                  <c:v>44486</c:v>
                </c:pt>
                <c:pt idx="47">
                  <c:v>44487</c:v>
                </c:pt>
                <c:pt idx="48">
                  <c:v>44488</c:v>
                </c:pt>
                <c:pt idx="49">
                  <c:v>44489</c:v>
                </c:pt>
                <c:pt idx="50">
                  <c:v>44490</c:v>
                </c:pt>
                <c:pt idx="51">
                  <c:v>44491</c:v>
                </c:pt>
                <c:pt idx="52">
                  <c:v>44492</c:v>
                </c:pt>
                <c:pt idx="53">
                  <c:v>44493</c:v>
                </c:pt>
                <c:pt idx="54">
                  <c:v>44494</c:v>
                </c:pt>
                <c:pt idx="55">
                  <c:v>44495</c:v>
                </c:pt>
                <c:pt idx="56">
                  <c:v>44496</c:v>
                </c:pt>
                <c:pt idx="57">
                  <c:v>44497</c:v>
                </c:pt>
                <c:pt idx="58">
                  <c:v>44498</c:v>
                </c:pt>
                <c:pt idx="59">
                  <c:v>44499</c:v>
                </c:pt>
                <c:pt idx="60">
                  <c:v>44500</c:v>
                </c:pt>
                <c:pt idx="61">
                  <c:v>44501</c:v>
                </c:pt>
                <c:pt idx="62">
                  <c:v>44502</c:v>
                </c:pt>
                <c:pt idx="63">
                  <c:v>44503</c:v>
                </c:pt>
                <c:pt idx="64">
                  <c:v>44504</c:v>
                </c:pt>
                <c:pt idx="65">
                  <c:v>44505</c:v>
                </c:pt>
                <c:pt idx="66">
                  <c:v>44506</c:v>
                </c:pt>
                <c:pt idx="67">
                  <c:v>44507</c:v>
                </c:pt>
                <c:pt idx="68">
                  <c:v>44508</c:v>
                </c:pt>
                <c:pt idx="69">
                  <c:v>44509</c:v>
                </c:pt>
                <c:pt idx="70">
                  <c:v>44510</c:v>
                </c:pt>
                <c:pt idx="71">
                  <c:v>44511</c:v>
                </c:pt>
                <c:pt idx="72">
                  <c:v>44512</c:v>
                </c:pt>
                <c:pt idx="73">
                  <c:v>44513</c:v>
                </c:pt>
                <c:pt idx="74">
                  <c:v>44514</c:v>
                </c:pt>
                <c:pt idx="75">
                  <c:v>44515</c:v>
                </c:pt>
                <c:pt idx="76">
                  <c:v>44516</c:v>
                </c:pt>
                <c:pt idx="77">
                  <c:v>44517</c:v>
                </c:pt>
                <c:pt idx="78">
                  <c:v>44518</c:v>
                </c:pt>
                <c:pt idx="79">
                  <c:v>44519</c:v>
                </c:pt>
                <c:pt idx="80">
                  <c:v>44520</c:v>
                </c:pt>
                <c:pt idx="81">
                  <c:v>44521</c:v>
                </c:pt>
                <c:pt idx="82">
                  <c:v>44522</c:v>
                </c:pt>
                <c:pt idx="83">
                  <c:v>44523</c:v>
                </c:pt>
                <c:pt idx="84">
                  <c:v>44524</c:v>
                </c:pt>
                <c:pt idx="85">
                  <c:v>44525</c:v>
                </c:pt>
                <c:pt idx="86">
                  <c:v>44526</c:v>
                </c:pt>
                <c:pt idx="87">
                  <c:v>44527</c:v>
                </c:pt>
                <c:pt idx="88">
                  <c:v>44528</c:v>
                </c:pt>
                <c:pt idx="89">
                  <c:v>44529</c:v>
                </c:pt>
                <c:pt idx="90">
                  <c:v>44530</c:v>
                </c:pt>
                <c:pt idx="91">
                  <c:v>44531</c:v>
                </c:pt>
                <c:pt idx="92">
                  <c:v>44532</c:v>
                </c:pt>
                <c:pt idx="93">
                  <c:v>44533</c:v>
                </c:pt>
                <c:pt idx="94">
                  <c:v>44534</c:v>
                </c:pt>
                <c:pt idx="95">
                  <c:v>44535</c:v>
                </c:pt>
                <c:pt idx="96">
                  <c:v>44536</c:v>
                </c:pt>
                <c:pt idx="97">
                  <c:v>44537</c:v>
                </c:pt>
                <c:pt idx="98">
                  <c:v>44538</c:v>
                </c:pt>
                <c:pt idx="99">
                  <c:v>44539</c:v>
                </c:pt>
                <c:pt idx="100">
                  <c:v>44540</c:v>
                </c:pt>
                <c:pt idx="101">
                  <c:v>44541</c:v>
                </c:pt>
                <c:pt idx="102">
                  <c:v>44542</c:v>
                </c:pt>
                <c:pt idx="103">
                  <c:v>44543</c:v>
                </c:pt>
                <c:pt idx="104">
                  <c:v>44544</c:v>
                </c:pt>
                <c:pt idx="105">
                  <c:v>44545</c:v>
                </c:pt>
                <c:pt idx="106">
                  <c:v>44546</c:v>
                </c:pt>
                <c:pt idx="107">
                  <c:v>44547</c:v>
                </c:pt>
                <c:pt idx="108">
                  <c:v>44548</c:v>
                </c:pt>
                <c:pt idx="109">
                  <c:v>44549</c:v>
                </c:pt>
                <c:pt idx="110">
                  <c:v>44550</c:v>
                </c:pt>
                <c:pt idx="111">
                  <c:v>44551</c:v>
                </c:pt>
                <c:pt idx="112">
                  <c:v>44552</c:v>
                </c:pt>
                <c:pt idx="113">
                  <c:v>44553</c:v>
                </c:pt>
                <c:pt idx="114">
                  <c:v>44554</c:v>
                </c:pt>
                <c:pt idx="115">
                  <c:v>44555</c:v>
                </c:pt>
                <c:pt idx="116">
                  <c:v>44556</c:v>
                </c:pt>
                <c:pt idx="117">
                  <c:v>44557</c:v>
                </c:pt>
                <c:pt idx="118">
                  <c:v>44558</c:v>
                </c:pt>
                <c:pt idx="119">
                  <c:v>44559</c:v>
                </c:pt>
                <c:pt idx="120">
                  <c:v>44560</c:v>
                </c:pt>
                <c:pt idx="121">
                  <c:v>44561</c:v>
                </c:pt>
                <c:pt idx="122">
                  <c:v>44562</c:v>
                </c:pt>
                <c:pt idx="123">
                  <c:v>44563</c:v>
                </c:pt>
                <c:pt idx="124">
                  <c:v>44564</c:v>
                </c:pt>
                <c:pt idx="125">
                  <c:v>44565</c:v>
                </c:pt>
                <c:pt idx="126">
                  <c:v>44566</c:v>
                </c:pt>
                <c:pt idx="127">
                  <c:v>44567</c:v>
                </c:pt>
                <c:pt idx="128">
                  <c:v>44568</c:v>
                </c:pt>
                <c:pt idx="129">
                  <c:v>44569</c:v>
                </c:pt>
                <c:pt idx="130">
                  <c:v>44570</c:v>
                </c:pt>
                <c:pt idx="131">
                  <c:v>44571</c:v>
                </c:pt>
                <c:pt idx="132">
                  <c:v>44572</c:v>
                </c:pt>
                <c:pt idx="133">
                  <c:v>44573</c:v>
                </c:pt>
                <c:pt idx="134">
                  <c:v>44574</c:v>
                </c:pt>
                <c:pt idx="135">
                  <c:v>44575</c:v>
                </c:pt>
                <c:pt idx="136">
                  <c:v>44576</c:v>
                </c:pt>
                <c:pt idx="137">
                  <c:v>44577</c:v>
                </c:pt>
                <c:pt idx="138">
                  <c:v>44578</c:v>
                </c:pt>
                <c:pt idx="139">
                  <c:v>44579</c:v>
                </c:pt>
                <c:pt idx="140">
                  <c:v>44580</c:v>
                </c:pt>
                <c:pt idx="141">
                  <c:v>44581</c:v>
                </c:pt>
                <c:pt idx="142">
                  <c:v>44582</c:v>
                </c:pt>
                <c:pt idx="143">
                  <c:v>44583</c:v>
                </c:pt>
                <c:pt idx="144">
                  <c:v>44584</c:v>
                </c:pt>
                <c:pt idx="145">
                  <c:v>44585</c:v>
                </c:pt>
                <c:pt idx="146">
                  <c:v>44586</c:v>
                </c:pt>
                <c:pt idx="147">
                  <c:v>44587</c:v>
                </c:pt>
                <c:pt idx="148">
                  <c:v>44588</c:v>
                </c:pt>
                <c:pt idx="149">
                  <c:v>44589</c:v>
                </c:pt>
                <c:pt idx="150">
                  <c:v>44590</c:v>
                </c:pt>
                <c:pt idx="151">
                  <c:v>44591</c:v>
                </c:pt>
                <c:pt idx="152">
                  <c:v>44592</c:v>
                </c:pt>
                <c:pt idx="153">
                  <c:v>44593</c:v>
                </c:pt>
                <c:pt idx="154">
                  <c:v>44594</c:v>
                </c:pt>
                <c:pt idx="155">
                  <c:v>44595</c:v>
                </c:pt>
                <c:pt idx="156">
                  <c:v>44596</c:v>
                </c:pt>
                <c:pt idx="157">
                  <c:v>44597</c:v>
                </c:pt>
                <c:pt idx="158">
                  <c:v>44598</c:v>
                </c:pt>
                <c:pt idx="159">
                  <c:v>44599</c:v>
                </c:pt>
                <c:pt idx="160">
                  <c:v>44600</c:v>
                </c:pt>
                <c:pt idx="161">
                  <c:v>44601</c:v>
                </c:pt>
                <c:pt idx="162">
                  <c:v>44602</c:v>
                </c:pt>
                <c:pt idx="163">
                  <c:v>44603</c:v>
                </c:pt>
                <c:pt idx="164">
                  <c:v>44604</c:v>
                </c:pt>
                <c:pt idx="165">
                  <c:v>44605</c:v>
                </c:pt>
                <c:pt idx="166">
                  <c:v>44606</c:v>
                </c:pt>
                <c:pt idx="167">
                  <c:v>44607</c:v>
                </c:pt>
                <c:pt idx="168">
                  <c:v>44608</c:v>
                </c:pt>
                <c:pt idx="169">
                  <c:v>44609</c:v>
                </c:pt>
                <c:pt idx="170">
                  <c:v>44610</c:v>
                </c:pt>
                <c:pt idx="171">
                  <c:v>44611</c:v>
                </c:pt>
                <c:pt idx="172">
                  <c:v>44612</c:v>
                </c:pt>
                <c:pt idx="173">
                  <c:v>44613</c:v>
                </c:pt>
                <c:pt idx="174">
                  <c:v>44614</c:v>
                </c:pt>
                <c:pt idx="175">
                  <c:v>44615</c:v>
                </c:pt>
                <c:pt idx="176">
                  <c:v>44616</c:v>
                </c:pt>
                <c:pt idx="177">
                  <c:v>44617</c:v>
                </c:pt>
                <c:pt idx="178">
                  <c:v>44618</c:v>
                </c:pt>
                <c:pt idx="179">
                  <c:v>44619</c:v>
                </c:pt>
                <c:pt idx="180">
                  <c:v>44620</c:v>
                </c:pt>
                <c:pt idx="181">
                  <c:v>44621</c:v>
                </c:pt>
                <c:pt idx="182">
                  <c:v>44622</c:v>
                </c:pt>
                <c:pt idx="183">
                  <c:v>44623</c:v>
                </c:pt>
                <c:pt idx="184">
                  <c:v>44624</c:v>
                </c:pt>
                <c:pt idx="185">
                  <c:v>44625</c:v>
                </c:pt>
                <c:pt idx="186">
                  <c:v>44626</c:v>
                </c:pt>
                <c:pt idx="187">
                  <c:v>44627</c:v>
                </c:pt>
                <c:pt idx="188">
                  <c:v>44628</c:v>
                </c:pt>
                <c:pt idx="189">
                  <c:v>44629</c:v>
                </c:pt>
                <c:pt idx="190">
                  <c:v>44630</c:v>
                </c:pt>
                <c:pt idx="191">
                  <c:v>44631</c:v>
                </c:pt>
                <c:pt idx="192">
                  <c:v>44632</c:v>
                </c:pt>
                <c:pt idx="193">
                  <c:v>44633</c:v>
                </c:pt>
                <c:pt idx="194">
                  <c:v>44634</c:v>
                </c:pt>
                <c:pt idx="195">
                  <c:v>44635</c:v>
                </c:pt>
                <c:pt idx="196">
                  <c:v>44636</c:v>
                </c:pt>
                <c:pt idx="197">
                  <c:v>44637</c:v>
                </c:pt>
                <c:pt idx="198">
                  <c:v>44638</c:v>
                </c:pt>
                <c:pt idx="199">
                  <c:v>44639</c:v>
                </c:pt>
                <c:pt idx="200">
                  <c:v>44640</c:v>
                </c:pt>
                <c:pt idx="201">
                  <c:v>44641</c:v>
                </c:pt>
                <c:pt idx="202">
                  <c:v>44642</c:v>
                </c:pt>
                <c:pt idx="203">
                  <c:v>44643</c:v>
                </c:pt>
                <c:pt idx="204">
                  <c:v>44644</c:v>
                </c:pt>
                <c:pt idx="205">
                  <c:v>44645</c:v>
                </c:pt>
                <c:pt idx="206">
                  <c:v>44646</c:v>
                </c:pt>
                <c:pt idx="207">
                  <c:v>44647</c:v>
                </c:pt>
                <c:pt idx="208">
                  <c:v>44648</c:v>
                </c:pt>
                <c:pt idx="209">
                  <c:v>44649</c:v>
                </c:pt>
                <c:pt idx="210">
                  <c:v>44650</c:v>
                </c:pt>
                <c:pt idx="211">
                  <c:v>44651</c:v>
                </c:pt>
                <c:pt idx="212">
                  <c:v>44652</c:v>
                </c:pt>
                <c:pt idx="213">
                  <c:v>44653</c:v>
                </c:pt>
                <c:pt idx="214">
                  <c:v>44654</c:v>
                </c:pt>
                <c:pt idx="215">
                  <c:v>44655</c:v>
                </c:pt>
                <c:pt idx="216">
                  <c:v>44656</c:v>
                </c:pt>
                <c:pt idx="217">
                  <c:v>44657</c:v>
                </c:pt>
                <c:pt idx="218">
                  <c:v>44658</c:v>
                </c:pt>
                <c:pt idx="219">
                  <c:v>44659</c:v>
                </c:pt>
                <c:pt idx="220">
                  <c:v>44660</c:v>
                </c:pt>
                <c:pt idx="221">
                  <c:v>44661</c:v>
                </c:pt>
                <c:pt idx="222">
                  <c:v>44662</c:v>
                </c:pt>
                <c:pt idx="223">
                  <c:v>44663</c:v>
                </c:pt>
                <c:pt idx="224">
                  <c:v>44664</c:v>
                </c:pt>
                <c:pt idx="225">
                  <c:v>44665</c:v>
                </c:pt>
                <c:pt idx="226">
                  <c:v>44666</c:v>
                </c:pt>
                <c:pt idx="227">
                  <c:v>44667</c:v>
                </c:pt>
                <c:pt idx="228">
                  <c:v>44668</c:v>
                </c:pt>
                <c:pt idx="229">
                  <c:v>44669</c:v>
                </c:pt>
                <c:pt idx="230">
                  <c:v>44670</c:v>
                </c:pt>
                <c:pt idx="231">
                  <c:v>44671</c:v>
                </c:pt>
                <c:pt idx="232">
                  <c:v>44672</c:v>
                </c:pt>
                <c:pt idx="233">
                  <c:v>44673</c:v>
                </c:pt>
                <c:pt idx="234">
                  <c:v>44674</c:v>
                </c:pt>
                <c:pt idx="235">
                  <c:v>44675</c:v>
                </c:pt>
                <c:pt idx="236">
                  <c:v>44676</c:v>
                </c:pt>
                <c:pt idx="237">
                  <c:v>44677</c:v>
                </c:pt>
                <c:pt idx="238">
                  <c:v>44678</c:v>
                </c:pt>
                <c:pt idx="239">
                  <c:v>44679</c:v>
                </c:pt>
                <c:pt idx="240">
                  <c:v>44680</c:v>
                </c:pt>
                <c:pt idx="241">
                  <c:v>44681</c:v>
                </c:pt>
              </c:numCache>
            </c:numRef>
          </c:cat>
          <c:val>
            <c:numRef>
              <c:f>data_graph_ic!$BF$3:$BF$244</c:f>
              <c:numCache>
                <c:formatCode>General</c:formatCode>
                <c:ptCount val="24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50.254668930390402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46.859083191850502</c:v>
                </c:pt>
                <c:pt idx="97">
                  <c:v>#N/A</c:v>
                </c:pt>
                <c:pt idx="98">
                  <c:v>#N/A</c:v>
                </c:pt>
                <c:pt idx="99">
                  <c:v>43.463497453310602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40.067911714770702</c:v>
                </c:pt>
                <c:pt idx="104">
                  <c:v>#N/A</c:v>
                </c:pt>
                <c:pt idx="105">
                  <c:v>38.030560271646799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36.672325976230901</c:v>
                </c:pt>
                <c:pt idx="110">
                  <c:v>#N/A</c:v>
                </c:pt>
                <c:pt idx="111">
                  <c:v>#N/A</c:v>
                </c:pt>
                <c:pt idx="112">
                  <c:v>40.7470288624787</c:v>
                </c:pt>
                <c:pt idx="113">
                  <c:v>#N/A</c:v>
                </c:pt>
                <c:pt idx="114">
                  <c:v>#N/A</c:v>
                </c:pt>
                <c:pt idx="115">
                  <c:v>47.5382003395585</c:v>
                </c:pt>
                <c:pt idx="116">
                  <c:v>#N/A</c:v>
                </c:pt>
                <c:pt idx="117">
                  <c:v>#N/A</c:v>
                </c:pt>
                <c:pt idx="118">
                  <c:v>59.083191850594197</c:v>
                </c:pt>
                <c:pt idx="119">
                  <c:v>#N/A</c:v>
                </c:pt>
                <c:pt idx="120">
                  <c:v>#N/A</c:v>
                </c:pt>
                <c:pt idx="121">
                  <c:v>74.7028862478777</c:v>
                </c:pt>
                <c:pt idx="122">
                  <c:v>#N/A</c:v>
                </c:pt>
                <c:pt idx="123">
                  <c:v>84.889643463497407</c:v>
                </c:pt>
                <c:pt idx="124">
                  <c:v>#N/A</c:v>
                </c:pt>
                <c:pt idx="125">
                  <c:v>#N/A</c:v>
                </c:pt>
                <c:pt idx="126">
                  <c:v>100.50933786077999</c:v>
                </c:pt>
                <c:pt idx="127">
                  <c:v>#N/A</c:v>
                </c:pt>
                <c:pt idx="128">
                  <c:v>#N/A</c:v>
                </c:pt>
                <c:pt idx="129">
                  <c:v>115.449915110356</c:v>
                </c:pt>
                <c:pt idx="130">
                  <c:v>#N/A</c:v>
                </c:pt>
                <c:pt idx="131">
                  <c:v>#N/A</c:v>
                </c:pt>
                <c:pt idx="132">
                  <c:v>127.6740237691</c:v>
                </c:pt>
                <c:pt idx="133">
                  <c:v>#N/A</c:v>
                </c:pt>
                <c:pt idx="134">
                  <c:v>#N/A</c:v>
                </c:pt>
                <c:pt idx="135">
                  <c:v>135.14431239388699</c:v>
                </c:pt>
                <c:pt idx="136">
                  <c:v>#N/A</c:v>
                </c:pt>
                <c:pt idx="137">
                  <c:v>#N/A</c:v>
                </c:pt>
                <c:pt idx="138">
                  <c:v>140.57724957555101</c:v>
                </c:pt>
                <c:pt idx="139">
                  <c:v>#N/A</c:v>
                </c:pt>
                <c:pt idx="140">
                  <c:v>#N/A</c:v>
                </c:pt>
                <c:pt idx="141">
                  <c:v>139.898132427843</c:v>
                </c:pt>
                <c:pt idx="142">
                  <c:v>#N/A</c:v>
                </c:pt>
                <c:pt idx="143">
                  <c:v>#N/A</c:v>
                </c:pt>
                <c:pt idx="144">
                  <c:v>133.10696095076401</c:v>
                </c:pt>
                <c:pt idx="145">
                  <c:v>#N/A</c:v>
                </c:pt>
                <c:pt idx="146">
                  <c:v>#N/A</c:v>
                </c:pt>
                <c:pt idx="147">
                  <c:v>125.63667232597599</c:v>
                </c:pt>
                <c:pt idx="148">
                  <c:v>#N/A</c:v>
                </c:pt>
                <c:pt idx="149">
                  <c:v>117.48726655348</c:v>
                </c:pt>
                <c:pt idx="150">
                  <c:v>#N/A</c:v>
                </c:pt>
                <c:pt idx="151">
                  <c:v>#N/A</c:v>
                </c:pt>
                <c:pt idx="152">
                  <c:v>109.337860780984</c:v>
                </c:pt>
                <c:pt idx="153">
                  <c:v>#N/A</c:v>
                </c:pt>
                <c:pt idx="154">
                  <c:v>95.0764006791171</c:v>
                </c:pt>
                <c:pt idx="155">
                  <c:v>#N/A</c:v>
                </c:pt>
                <c:pt idx="156">
                  <c:v>#N/A</c:v>
                </c:pt>
                <c:pt idx="157">
                  <c:v>84.210526315789394</c:v>
                </c:pt>
                <c:pt idx="158">
                  <c:v>#N/A</c:v>
                </c:pt>
                <c:pt idx="159">
                  <c:v>#N/A</c:v>
                </c:pt>
                <c:pt idx="160">
                  <c:v>73.344651952461803</c:v>
                </c:pt>
                <c:pt idx="161">
                  <c:v>#N/A</c:v>
                </c:pt>
                <c:pt idx="162">
                  <c:v>59.083191850594197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46.179966044142603</c:v>
                </c:pt>
                <c:pt idx="167">
                  <c:v>#N/A</c:v>
                </c:pt>
                <c:pt idx="168">
                  <c:v>#N/A</c:v>
                </c:pt>
                <c:pt idx="169">
                  <c:v>38.709677419354797</c:v>
                </c:pt>
                <c:pt idx="170">
                  <c:v>#N/A</c:v>
                </c:pt>
                <c:pt idx="171">
                  <c:v>30.560271646859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20.3735144312393</c:v>
                </c:pt>
                <c:pt idx="177">
                  <c:v>#N/A</c:v>
                </c:pt>
                <c:pt idx="178">
                  <c:v>#N/A</c:v>
                </c:pt>
                <c:pt idx="179">
                  <c:v>16.9779286926994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12.9032258064516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10.1867572156196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7.47028862478777</c:v>
                </c:pt>
                <c:pt idx="193">
                  <c:v>#N/A</c:v>
                </c:pt>
                <c:pt idx="194">
                  <c:v>#N/A</c:v>
                </c:pt>
                <c:pt idx="195">
                  <c:v>5.4329371816638297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4.07470288624787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1.3582342954159501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736-440F-BDD4-1A45C698EBDF}"/>
            </c:ext>
          </c:extLst>
        </c:ser>
        <c:ser>
          <c:idx val="7"/>
          <c:order val="7"/>
          <c:tx>
            <c:strRef>
              <c:f>data_graph_ic!$BG$2</c:f>
              <c:strCache>
                <c:ptCount val="1"/>
                <c:pt idx="0">
                  <c:v>2021/12/21_hoog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data_graph_ic!$AY$3:$AY$244</c:f>
              <c:numCache>
                <c:formatCode>m/d/yyyy</c:formatCode>
                <c:ptCount val="242"/>
                <c:pt idx="0">
                  <c:v>44440</c:v>
                </c:pt>
                <c:pt idx="1">
                  <c:v>44441</c:v>
                </c:pt>
                <c:pt idx="2">
                  <c:v>44442</c:v>
                </c:pt>
                <c:pt idx="3">
                  <c:v>44443</c:v>
                </c:pt>
                <c:pt idx="4">
                  <c:v>44444</c:v>
                </c:pt>
                <c:pt idx="5">
                  <c:v>44445</c:v>
                </c:pt>
                <c:pt idx="6">
                  <c:v>44446</c:v>
                </c:pt>
                <c:pt idx="7">
                  <c:v>44447</c:v>
                </c:pt>
                <c:pt idx="8">
                  <c:v>44448</c:v>
                </c:pt>
                <c:pt idx="9">
                  <c:v>44449</c:v>
                </c:pt>
                <c:pt idx="10">
                  <c:v>44450</c:v>
                </c:pt>
                <c:pt idx="11">
                  <c:v>44451</c:v>
                </c:pt>
                <c:pt idx="12">
                  <c:v>44452</c:v>
                </c:pt>
                <c:pt idx="13">
                  <c:v>44453</c:v>
                </c:pt>
                <c:pt idx="14">
                  <c:v>44454</c:v>
                </c:pt>
                <c:pt idx="15">
                  <c:v>44455</c:v>
                </c:pt>
                <c:pt idx="16">
                  <c:v>44456</c:v>
                </c:pt>
                <c:pt idx="17">
                  <c:v>44457</c:v>
                </c:pt>
                <c:pt idx="18">
                  <c:v>44458</c:v>
                </c:pt>
                <c:pt idx="19">
                  <c:v>44459</c:v>
                </c:pt>
                <c:pt idx="20">
                  <c:v>44460</c:v>
                </c:pt>
                <c:pt idx="21">
                  <c:v>44461</c:v>
                </c:pt>
                <c:pt idx="22">
                  <c:v>44462</c:v>
                </c:pt>
                <c:pt idx="23">
                  <c:v>44463</c:v>
                </c:pt>
                <c:pt idx="24">
                  <c:v>44464</c:v>
                </c:pt>
                <c:pt idx="25">
                  <c:v>44465</c:v>
                </c:pt>
                <c:pt idx="26">
                  <c:v>44466</c:v>
                </c:pt>
                <c:pt idx="27">
                  <c:v>44467</c:v>
                </c:pt>
                <c:pt idx="28">
                  <c:v>44468</c:v>
                </c:pt>
                <c:pt idx="29">
                  <c:v>44469</c:v>
                </c:pt>
                <c:pt idx="30">
                  <c:v>44470</c:v>
                </c:pt>
                <c:pt idx="31">
                  <c:v>44471</c:v>
                </c:pt>
                <c:pt idx="32">
                  <c:v>44472</c:v>
                </c:pt>
                <c:pt idx="33">
                  <c:v>44473</c:v>
                </c:pt>
                <c:pt idx="34">
                  <c:v>44474</c:v>
                </c:pt>
                <c:pt idx="35">
                  <c:v>44475</c:v>
                </c:pt>
                <c:pt idx="36">
                  <c:v>44476</c:v>
                </c:pt>
                <c:pt idx="37">
                  <c:v>44477</c:v>
                </c:pt>
                <c:pt idx="38">
                  <c:v>44478</c:v>
                </c:pt>
                <c:pt idx="39">
                  <c:v>44479</c:v>
                </c:pt>
                <c:pt idx="40">
                  <c:v>44480</c:v>
                </c:pt>
                <c:pt idx="41">
                  <c:v>44481</c:v>
                </c:pt>
                <c:pt idx="42">
                  <c:v>44482</c:v>
                </c:pt>
                <c:pt idx="43">
                  <c:v>44483</c:v>
                </c:pt>
                <c:pt idx="44">
                  <c:v>44484</c:v>
                </c:pt>
                <c:pt idx="45">
                  <c:v>44485</c:v>
                </c:pt>
                <c:pt idx="46">
                  <c:v>44486</c:v>
                </c:pt>
                <c:pt idx="47">
                  <c:v>44487</c:v>
                </c:pt>
                <c:pt idx="48">
                  <c:v>44488</c:v>
                </c:pt>
                <c:pt idx="49">
                  <c:v>44489</c:v>
                </c:pt>
                <c:pt idx="50">
                  <c:v>44490</c:v>
                </c:pt>
                <c:pt idx="51">
                  <c:v>44491</c:v>
                </c:pt>
                <c:pt idx="52">
                  <c:v>44492</c:v>
                </c:pt>
                <c:pt idx="53">
                  <c:v>44493</c:v>
                </c:pt>
                <c:pt idx="54">
                  <c:v>44494</c:v>
                </c:pt>
                <c:pt idx="55">
                  <c:v>44495</c:v>
                </c:pt>
                <c:pt idx="56">
                  <c:v>44496</c:v>
                </c:pt>
                <c:pt idx="57">
                  <c:v>44497</c:v>
                </c:pt>
                <c:pt idx="58">
                  <c:v>44498</c:v>
                </c:pt>
                <c:pt idx="59">
                  <c:v>44499</c:v>
                </c:pt>
                <c:pt idx="60">
                  <c:v>44500</c:v>
                </c:pt>
                <c:pt idx="61">
                  <c:v>44501</c:v>
                </c:pt>
                <c:pt idx="62">
                  <c:v>44502</c:v>
                </c:pt>
                <c:pt idx="63">
                  <c:v>44503</c:v>
                </c:pt>
                <c:pt idx="64">
                  <c:v>44504</c:v>
                </c:pt>
                <c:pt idx="65">
                  <c:v>44505</c:v>
                </c:pt>
                <c:pt idx="66">
                  <c:v>44506</c:v>
                </c:pt>
                <c:pt idx="67">
                  <c:v>44507</c:v>
                </c:pt>
                <c:pt idx="68">
                  <c:v>44508</c:v>
                </c:pt>
                <c:pt idx="69">
                  <c:v>44509</c:v>
                </c:pt>
                <c:pt idx="70">
                  <c:v>44510</c:v>
                </c:pt>
                <c:pt idx="71">
                  <c:v>44511</c:v>
                </c:pt>
                <c:pt idx="72">
                  <c:v>44512</c:v>
                </c:pt>
                <c:pt idx="73">
                  <c:v>44513</c:v>
                </c:pt>
                <c:pt idx="74">
                  <c:v>44514</c:v>
                </c:pt>
                <c:pt idx="75">
                  <c:v>44515</c:v>
                </c:pt>
                <c:pt idx="76">
                  <c:v>44516</c:v>
                </c:pt>
                <c:pt idx="77">
                  <c:v>44517</c:v>
                </c:pt>
                <c:pt idx="78">
                  <c:v>44518</c:v>
                </c:pt>
                <c:pt idx="79">
                  <c:v>44519</c:v>
                </c:pt>
                <c:pt idx="80">
                  <c:v>44520</c:v>
                </c:pt>
                <c:pt idx="81">
                  <c:v>44521</c:v>
                </c:pt>
                <c:pt idx="82">
                  <c:v>44522</c:v>
                </c:pt>
                <c:pt idx="83">
                  <c:v>44523</c:v>
                </c:pt>
                <c:pt idx="84">
                  <c:v>44524</c:v>
                </c:pt>
                <c:pt idx="85">
                  <c:v>44525</c:v>
                </c:pt>
                <c:pt idx="86">
                  <c:v>44526</c:v>
                </c:pt>
                <c:pt idx="87">
                  <c:v>44527</c:v>
                </c:pt>
                <c:pt idx="88">
                  <c:v>44528</c:v>
                </c:pt>
                <c:pt idx="89">
                  <c:v>44529</c:v>
                </c:pt>
                <c:pt idx="90">
                  <c:v>44530</c:v>
                </c:pt>
                <c:pt idx="91">
                  <c:v>44531</c:v>
                </c:pt>
                <c:pt idx="92">
                  <c:v>44532</c:v>
                </c:pt>
                <c:pt idx="93">
                  <c:v>44533</c:v>
                </c:pt>
                <c:pt idx="94">
                  <c:v>44534</c:v>
                </c:pt>
                <c:pt idx="95">
                  <c:v>44535</c:v>
                </c:pt>
                <c:pt idx="96">
                  <c:v>44536</c:v>
                </c:pt>
                <c:pt idx="97">
                  <c:v>44537</c:v>
                </c:pt>
                <c:pt idx="98">
                  <c:v>44538</c:v>
                </c:pt>
                <c:pt idx="99">
                  <c:v>44539</c:v>
                </c:pt>
                <c:pt idx="100">
                  <c:v>44540</c:v>
                </c:pt>
                <c:pt idx="101">
                  <c:v>44541</c:v>
                </c:pt>
                <c:pt idx="102">
                  <c:v>44542</c:v>
                </c:pt>
                <c:pt idx="103">
                  <c:v>44543</c:v>
                </c:pt>
                <c:pt idx="104">
                  <c:v>44544</c:v>
                </c:pt>
                <c:pt idx="105">
                  <c:v>44545</c:v>
                </c:pt>
                <c:pt idx="106">
                  <c:v>44546</c:v>
                </c:pt>
                <c:pt idx="107">
                  <c:v>44547</c:v>
                </c:pt>
                <c:pt idx="108">
                  <c:v>44548</c:v>
                </c:pt>
                <c:pt idx="109">
                  <c:v>44549</c:v>
                </c:pt>
                <c:pt idx="110">
                  <c:v>44550</c:v>
                </c:pt>
                <c:pt idx="111">
                  <c:v>44551</c:v>
                </c:pt>
                <c:pt idx="112">
                  <c:v>44552</c:v>
                </c:pt>
                <c:pt idx="113">
                  <c:v>44553</c:v>
                </c:pt>
                <c:pt idx="114">
                  <c:v>44554</c:v>
                </c:pt>
                <c:pt idx="115">
                  <c:v>44555</c:v>
                </c:pt>
                <c:pt idx="116">
                  <c:v>44556</c:v>
                </c:pt>
                <c:pt idx="117">
                  <c:v>44557</c:v>
                </c:pt>
                <c:pt idx="118">
                  <c:v>44558</c:v>
                </c:pt>
                <c:pt idx="119">
                  <c:v>44559</c:v>
                </c:pt>
                <c:pt idx="120">
                  <c:v>44560</c:v>
                </c:pt>
                <c:pt idx="121">
                  <c:v>44561</c:v>
                </c:pt>
                <c:pt idx="122">
                  <c:v>44562</c:v>
                </c:pt>
                <c:pt idx="123">
                  <c:v>44563</c:v>
                </c:pt>
                <c:pt idx="124">
                  <c:v>44564</c:v>
                </c:pt>
                <c:pt idx="125">
                  <c:v>44565</c:v>
                </c:pt>
                <c:pt idx="126">
                  <c:v>44566</c:v>
                </c:pt>
                <c:pt idx="127">
                  <c:v>44567</c:v>
                </c:pt>
                <c:pt idx="128">
                  <c:v>44568</c:v>
                </c:pt>
                <c:pt idx="129">
                  <c:v>44569</c:v>
                </c:pt>
                <c:pt idx="130">
                  <c:v>44570</c:v>
                </c:pt>
                <c:pt idx="131">
                  <c:v>44571</c:v>
                </c:pt>
                <c:pt idx="132">
                  <c:v>44572</c:v>
                </c:pt>
                <c:pt idx="133">
                  <c:v>44573</c:v>
                </c:pt>
                <c:pt idx="134">
                  <c:v>44574</c:v>
                </c:pt>
                <c:pt idx="135">
                  <c:v>44575</c:v>
                </c:pt>
                <c:pt idx="136">
                  <c:v>44576</c:v>
                </c:pt>
                <c:pt idx="137">
                  <c:v>44577</c:v>
                </c:pt>
                <c:pt idx="138">
                  <c:v>44578</c:v>
                </c:pt>
                <c:pt idx="139">
                  <c:v>44579</c:v>
                </c:pt>
                <c:pt idx="140">
                  <c:v>44580</c:v>
                </c:pt>
                <c:pt idx="141">
                  <c:v>44581</c:v>
                </c:pt>
                <c:pt idx="142">
                  <c:v>44582</c:v>
                </c:pt>
                <c:pt idx="143">
                  <c:v>44583</c:v>
                </c:pt>
                <c:pt idx="144">
                  <c:v>44584</c:v>
                </c:pt>
                <c:pt idx="145">
                  <c:v>44585</c:v>
                </c:pt>
                <c:pt idx="146">
                  <c:v>44586</c:v>
                </c:pt>
                <c:pt idx="147">
                  <c:v>44587</c:v>
                </c:pt>
                <c:pt idx="148">
                  <c:v>44588</c:v>
                </c:pt>
                <c:pt idx="149">
                  <c:v>44589</c:v>
                </c:pt>
                <c:pt idx="150">
                  <c:v>44590</c:v>
                </c:pt>
                <c:pt idx="151">
                  <c:v>44591</c:v>
                </c:pt>
                <c:pt idx="152">
                  <c:v>44592</c:v>
                </c:pt>
                <c:pt idx="153">
                  <c:v>44593</c:v>
                </c:pt>
                <c:pt idx="154">
                  <c:v>44594</c:v>
                </c:pt>
                <c:pt idx="155">
                  <c:v>44595</c:v>
                </c:pt>
                <c:pt idx="156">
                  <c:v>44596</c:v>
                </c:pt>
                <c:pt idx="157">
                  <c:v>44597</c:v>
                </c:pt>
                <c:pt idx="158">
                  <c:v>44598</c:v>
                </c:pt>
                <c:pt idx="159">
                  <c:v>44599</c:v>
                </c:pt>
                <c:pt idx="160">
                  <c:v>44600</c:v>
                </c:pt>
                <c:pt idx="161">
                  <c:v>44601</c:v>
                </c:pt>
                <c:pt idx="162">
                  <c:v>44602</c:v>
                </c:pt>
                <c:pt idx="163">
                  <c:v>44603</c:v>
                </c:pt>
                <c:pt idx="164">
                  <c:v>44604</c:v>
                </c:pt>
                <c:pt idx="165">
                  <c:v>44605</c:v>
                </c:pt>
                <c:pt idx="166">
                  <c:v>44606</c:v>
                </c:pt>
                <c:pt idx="167">
                  <c:v>44607</c:v>
                </c:pt>
                <c:pt idx="168">
                  <c:v>44608</c:v>
                </c:pt>
                <c:pt idx="169">
                  <c:v>44609</c:v>
                </c:pt>
                <c:pt idx="170">
                  <c:v>44610</c:v>
                </c:pt>
                <c:pt idx="171">
                  <c:v>44611</c:v>
                </c:pt>
                <c:pt idx="172">
                  <c:v>44612</c:v>
                </c:pt>
                <c:pt idx="173">
                  <c:v>44613</c:v>
                </c:pt>
                <c:pt idx="174">
                  <c:v>44614</c:v>
                </c:pt>
                <c:pt idx="175">
                  <c:v>44615</c:v>
                </c:pt>
                <c:pt idx="176">
                  <c:v>44616</c:v>
                </c:pt>
                <c:pt idx="177">
                  <c:v>44617</c:v>
                </c:pt>
                <c:pt idx="178">
                  <c:v>44618</c:v>
                </c:pt>
                <c:pt idx="179">
                  <c:v>44619</c:v>
                </c:pt>
                <c:pt idx="180">
                  <c:v>44620</c:v>
                </c:pt>
                <c:pt idx="181">
                  <c:v>44621</c:v>
                </c:pt>
                <c:pt idx="182">
                  <c:v>44622</c:v>
                </c:pt>
                <c:pt idx="183">
                  <c:v>44623</c:v>
                </c:pt>
                <c:pt idx="184">
                  <c:v>44624</c:v>
                </c:pt>
                <c:pt idx="185">
                  <c:v>44625</c:v>
                </c:pt>
                <c:pt idx="186">
                  <c:v>44626</c:v>
                </c:pt>
                <c:pt idx="187">
                  <c:v>44627</c:v>
                </c:pt>
                <c:pt idx="188">
                  <c:v>44628</c:v>
                </c:pt>
                <c:pt idx="189">
                  <c:v>44629</c:v>
                </c:pt>
                <c:pt idx="190">
                  <c:v>44630</c:v>
                </c:pt>
                <c:pt idx="191">
                  <c:v>44631</c:v>
                </c:pt>
                <c:pt idx="192">
                  <c:v>44632</c:v>
                </c:pt>
                <c:pt idx="193">
                  <c:v>44633</c:v>
                </c:pt>
                <c:pt idx="194">
                  <c:v>44634</c:v>
                </c:pt>
                <c:pt idx="195">
                  <c:v>44635</c:v>
                </c:pt>
                <c:pt idx="196">
                  <c:v>44636</c:v>
                </c:pt>
                <c:pt idx="197">
                  <c:v>44637</c:v>
                </c:pt>
                <c:pt idx="198">
                  <c:v>44638</c:v>
                </c:pt>
                <c:pt idx="199">
                  <c:v>44639</c:v>
                </c:pt>
                <c:pt idx="200">
                  <c:v>44640</c:v>
                </c:pt>
                <c:pt idx="201">
                  <c:v>44641</c:v>
                </c:pt>
                <c:pt idx="202">
                  <c:v>44642</c:v>
                </c:pt>
                <c:pt idx="203">
                  <c:v>44643</c:v>
                </c:pt>
                <c:pt idx="204">
                  <c:v>44644</c:v>
                </c:pt>
                <c:pt idx="205">
                  <c:v>44645</c:v>
                </c:pt>
                <c:pt idx="206">
                  <c:v>44646</c:v>
                </c:pt>
                <c:pt idx="207">
                  <c:v>44647</c:v>
                </c:pt>
                <c:pt idx="208">
                  <c:v>44648</c:v>
                </c:pt>
                <c:pt idx="209">
                  <c:v>44649</c:v>
                </c:pt>
                <c:pt idx="210">
                  <c:v>44650</c:v>
                </c:pt>
                <c:pt idx="211">
                  <c:v>44651</c:v>
                </c:pt>
                <c:pt idx="212">
                  <c:v>44652</c:v>
                </c:pt>
                <c:pt idx="213">
                  <c:v>44653</c:v>
                </c:pt>
                <c:pt idx="214">
                  <c:v>44654</c:v>
                </c:pt>
                <c:pt idx="215">
                  <c:v>44655</c:v>
                </c:pt>
                <c:pt idx="216">
                  <c:v>44656</c:v>
                </c:pt>
                <c:pt idx="217">
                  <c:v>44657</c:v>
                </c:pt>
                <c:pt idx="218">
                  <c:v>44658</c:v>
                </c:pt>
                <c:pt idx="219">
                  <c:v>44659</c:v>
                </c:pt>
                <c:pt idx="220">
                  <c:v>44660</c:v>
                </c:pt>
                <c:pt idx="221">
                  <c:v>44661</c:v>
                </c:pt>
                <c:pt idx="222">
                  <c:v>44662</c:v>
                </c:pt>
                <c:pt idx="223">
                  <c:v>44663</c:v>
                </c:pt>
                <c:pt idx="224">
                  <c:v>44664</c:v>
                </c:pt>
                <c:pt idx="225">
                  <c:v>44665</c:v>
                </c:pt>
                <c:pt idx="226">
                  <c:v>44666</c:v>
                </c:pt>
                <c:pt idx="227">
                  <c:v>44667</c:v>
                </c:pt>
                <c:pt idx="228">
                  <c:v>44668</c:v>
                </c:pt>
                <c:pt idx="229">
                  <c:v>44669</c:v>
                </c:pt>
                <c:pt idx="230">
                  <c:v>44670</c:v>
                </c:pt>
                <c:pt idx="231">
                  <c:v>44671</c:v>
                </c:pt>
                <c:pt idx="232">
                  <c:v>44672</c:v>
                </c:pt>
                <c:pt idx="233">
                  <c:v>44673</c:v>
                </c:pt>
                <c:pt idx="234">
                  <c:v>44674</c:v>
                </c:pt>
                <c:pt idx="235">
                  <c:v>44675</c:v>
                </c:pt>
                <c:pt idx="236">
                  <c:v>44676</c:v>
                </c:pt>
                <c:pt idx="237">
                  <c:v>44677</c:v>
                </c:pt>
                <c:pt idx="238">
                  <c:v>44678</c:v>
                </c:pt>
                <c:pt idx="239">
                  <c:v>44679</c:v>
                </c:pt>
                <c:pt idx="240">
                  <c:v>44680</c:v>
                </c:pt>
                <c:pt idx="241">
                  <c:v>44681</c:v>
                </c:pt>
              </c:numCache>
            </c:numRef>
          </c:cat>
          <c:val>
            <c:numRef>
              <c:f>data_graph_ic!$BG$3:$BG$244</c:f>
              <c:numCache>
                <c:formatCode>General</c:formatCode>
                <c:ptCount val="24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40.067911714770702</c:v>
                </c:pt>
                <c:pt idx="114">
                  <c:v>#N/A</c:v>
                </c:pt>
                <c:pt idx="115">
                  <c:v>#N/A</c:v>
                </c:pt>
                <c:pt idx="116">
                  <c:v>51.612903225806399</c:v>
                </c:pt>
                <c:pt idx="117">
                  <c:v>#N/A</c:v>
                </c:pt>
                <c:pt idx="118">
                  <c:v>#N/A</c:v>
                </c:pt>
                <c:pt idx="119">
                  <c:v>67.232597623089902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105.942275042444</c:v>
                </c:pt>
                <c:pt idx="125">
                  <c:v>#N/A</c:v>
                </c:pt>
                <c:pt idx="126">
                  <c:v>129.711375212224</c:v>
                </c:pt>
                <c:pt idx="127">
                  <c:v>#N/A</c:v>
                </c:pt>
                <c:pt idx="128">
                  <c:v>#N/A</c:v>
                </c:pt>
                <c:pt idx="129">
                  <c:v>157.55517826825101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210.52631578947299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264.85568760611199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308.99830220713</c:v>
                </c:pt>
                <c:pt idx="143">
                  <c:v>324.61799660441397</c:v>
                </c:pt>
                <c:pt idx="144">
                  <c:v>#N/A</c:v>
                </c:pt>
                <c:pt idx="145">
                  <c:v>337.52122241086499</c:v>
                </c:pt>
                <c:pt idx="146">
                  <c:v>#N/A</c:v>
                </c:pt>
                <c:pt idx="147">
                  <c:v>340.91680814940503</c:v>
                </c:pt>
                <c:pt idx="148">
                  <c:v>#N/A</c:v>
                </c:pt>
                <c:pt idx="149">
                  <c:v>339.558573853989</c:v>
                </c:pt>
                <c:pt idx="150">
                  <c:v>331.40916808149399</c:v>
                </c:pt>
                <c:pt idx="151">
                  <c:v>319.18505942274999</c:v>
                </c:pt>
                <c:pt idx="152">
                  <c:v>#N/A</c:v>
                </c:pt>
                <c:pt idx="153">
                  <c:v>301.528013582342</c:v>
                </c:pt>
                <c:pt idx="154">
                  <c:v>#N/A</c:v>
                </c:pt>
                <c:pt idx="155">
                  <c:v>273.68421052631498</c:v>
                </c:pt>
                <c:pt idx="156">
                  <c:v>#N/A</c:v>
                </c:pt>
                <c:pt idx="157">
                  <c:v>251.95246179966</c:v>
                </c:pt>
                <c:pt idx="158">
                  <c:v>#N/A</c:v>
                </c:pt>
                <c:pt idx="159">
                  <c:v>228.18336162988101</c:v>
                </c:pt>
                <c:pt idx="160">
                  <c:v>#N/A</c:v>
                </c:pt>
                <c:pt idx="161">
                  <c:v>183.36162988115399</c:v>
                </c:pt>
                <c:pt idx="162">
                  <c:v>#N/A</c:v>
                </c:pt>
                <c:pt idx="163">
                  <c:v>#N/A</c:v>
                </c:pt>
                <c:pt idx="164">
                  <c:v>148.04753820033901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100.50933786077999</c:v>
                </c:pt>
                <c:pt idx="169">
                  <c:v>#N/A</c:v>
                </c:pt>
                <c:pt idx="170">
                  <c:v>76.740237691001695</c:v>
                </c:pt>
                <c:pt idx="171">
                  <c:v>#N/A</c:v>
                </c:pt>
                <c:pt idx="172">
                  <c:v>61.1205432937181</c:v>
                </c:pt>
                <c:pt idx="173">
                  <c:v>#N/A</c:v>
                </c:pt>
                <c:pt idx="174">
                  <c:v>50.9337860780984</c:v>
                </c:pt>
                <c:pt idx="175">
                  <c:v>43.463497453310602</c:v>
                </c:pt>
                <c:pt idx="176">
                  <c:v>#N/A</c:v>
                </c:pt>
                <c:pt idx="177">
                  <c:v>36.672325976230901</c:v>
                </c:pt>
                <c:pt idx="178">
                  <c:v>29.881154499151101</c:v>
                </c:pt>
                <c:pt idx="179">
                  <c:v>#N/A</c:v>
                </c:pt>
                <c:pt idx="180">
                  <c:v>23.7691001697792</c:v>
                </c:pt>
                <c:pt idx="181">
                  <c:v>#N/A</c:v>
                </c:pt>
                <c:pt idx="182">
                  <c:v>19.015280135823399</c:v>
                </c:pt>
                <c:pt idx="183">
                  <c:v>#N/A</c:v>
                </c:pt>
                <c:pt idx="184">
                  <c:v>#N/A</c:v>
                </c:pt>
                <c:pt idx="185">
                  <c:v>12.9032258064516</c:v>
                </c:pt>
                <c:pt idx="186">
                  <c:v>#N/A</c:v>
                </c:pt>
                <c:pt idx="187">
                  <c:v>#N/A</c:v>
                </c:pt>
                <c:pt idx="188">
                  <c:v>10.1867572156196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7.47028862478777</c:v>
                </c:pt>
                <c:pt idx="193">
                  <c:v>#N/A</c:v>
                </c:pt>
                <c:pt idx="194">
                  <c:v>#N/A</c:v>
                </c:pt>
                <c:pt idx="195">
                  <c:v>6.7911714770797902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736-440F-BDD4-1A45C698EBDF}"/>
            </c:ext>
          </c:extLst>
        </c:ser>
        <c:ser>
          <c:idx val="8"/>
          <c:order val="8"/>
          <c:tx>
            <c:strRef>
              <c:f>data_graph_ic!$BH$2</c:f>
              <c:strCache>
                <c:ptCount val="1"/>
                <c:pt idx="0">
                  <c:v>2022/01/20_laag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data_graph_ic!$AY$3:$AY$244</c:f>
              <c:numCache>
                <c:formatCode>m/d/yyyy</c:formatCode>
                <c:ptCount val="242"/>
                <c:pt idx="0">
                  <c:v>44440</c:v>
                </c:pt>
                <c:pt idx="1">
                  <c:v>44441</c:v>
                </c:pt>
                <c:pt idx="2">
                  <c:v>44442</c:v>
                </c:pt>
                <c:pt idx="3">
                  <c:v>44443</c:v>
                </c:pt>
                <c:pt idx="4">
                  <c:v>44444</c:v>
                </c:pt>
                <c:pt idx="5">
                  <c:v>44445</c:v>
                </c:pt>
                <c:pt idx="6">
                  <c:v>44446</c:v>
                </c:pt>
                <c:pt idx="7">
                  <c:v>44447</c:v>
                </c:pt>
                <c:pt idx="8">
                  <c:v>44448</c:v>
                </c:pt>
                <c:pt idx="9">
                  <c:v>44449</c:v>
                </c:pt>
                <c:pt idx="10">
                  <c:v>44450</c:v>
                </c:pt>
                <c:pt idx="11">
                  <c:v>44451</c:v>
                </c:pt>
                <c:pt idx="12">
                  <c:v>44452</c:v>
                </c:pt>
                <c:pt idx="13">
                  <c:v>44453</c:v>
                </c:pt>
                <c:pt idx="14">
                  <c:v>44454</c:v>
                </c:pt>
                <c:pt idx="15">
                  <c:v>44455</c:v>
                </c:pt>
                <c:pt idx="16">
                  <c:v>44456</c:v>
                </c:pt>
                <c:pt idx="17">
                  <c:v>44457</c:v>
                </c:pt>
                <c:pt idx="18">
                  <c:v>44458</c:v>
                </c:pt>
                <c:pt idx="19">
                  <c:v>44459</c:v>
                </c:pt>
                <c:pt idx="20">
                  <c:v>44460</c:v>
                </c:pt>
                <c:pt idx="21">
                  <c:v>44461</c:v>
                </c:pt>
                <c:pt idx="22">
                  <c:v>44462</c:v>
                </c:pt>
                <c:pt idx="23">
                  <c:v>44463</c:v>
                </c:pt>
                <c:pt idx="24">
                  <c:v>44464</c:v>
                </c:pt>
                <c:pt idx="25">
                  <c:v>44465</c:v>
                </c:pt>
                <c:pt idx="26">
                  <c:v>44466</c:v>
                </c:pt>
                <c:pt idx="27">
                  <c:v>44467</c:v>
                </c:pt>
                <c:pt idx="28">
                  <c:v>44468</c:v>
                </c:pt>
                <c:pt idx="29">
                  <c:v>44469</c:v>
                </c:pt>
                <c:pt idx="30">
                  <c:v>44470</c:v>
                </c:pt>
                <c:pt idx="31">
                  <c:v>44471</c:v>
                </c:pt>
                <c:pt idx="32">
                  <c:v>44472</c:v>
                </c:pt>
                <c:pt idx="33">
                  <c:v>44473</c:v>
                </c:pt>
                <c:pt idx="34">
                  <c:v>44474</c:v>
                </c:pt>
                <c:pt idx="35">
                  <c:v>44475</c:v>
                </c:pt>
                <c:pt idx="36">
                  <c:v>44476</c:v>
                </c:pt>
                <c:pt idx="37">
                  <c:v>44477</c:v>
                </c:pt>
                <c:pt idx="38">
                  <c:v>44478</c:v>
                </c:pt>
                <c:pt idx="39">
                  <c:v>44479</c:v>
                </c:pt>
                <c:pt idx="40">
                  <c:v>44480</c:v>
                </c:pt>
                <c:pt idx="41">
                  <c:v>44481</c:v>
                </c:pt>
                <c:pt idx="42">
                  <c:v>44482</c:v>
                </c:pt>
                <c:pt idx="43">
                  <c:v>44483</c:v>
                </c:pt>
                <c:pt idx="44">
                  <c:v>44484</c:v>
                </c:pt>
                <c:pt idx="45">
                  <c:v>44485</c:v>
                </c:pt>
                <c:pt idx="46">
                  <c:v>44486</c:v>
                </c:pt>
                <c:pt idx="47">
                  <c:v>44487</c:v>
                </c:pt>
                <c:pt idx="48">
                  <c:v>44488</c:v>
                </c:pt>
                <c:pt idx="49">
                  <c:v>44489</c:v>
                </c:pt>
                <c:pt idx="50">
                  <c:v>44490</c:v>
                </c:pt>
                <c:pt idx="51">
                  <c:v>44491</c:v>
                </c:pt>
                <c:pt idx="52">
                  <c:v>44492</c:v>
                </c:pt>
                <c:pt idx="53">
                  <c:v>44493</c:v>
                </c:pt>
                <c:pt idx="54">
                  <c:v>44494</c:v>
                </c:pt>
                <c:pt idx="55">
                  <c:v>44495</c:v>
                </c:pt>
                <c:pt idx="56">
                  <c:v>44496</c:v>
                </c:pt>
                <c:pt idx="57">
                  <c:v>44497</c:v>
                </c:pt>
                <c:pt idx="58">
                  <c:v>44498</c:v>
                </c:pt>
                <c:pt idx="59">
                  <c:v>44499</c:v>
                </c:pt>
                <c:pt idx="60">
                  <c:v>44500</c:v>
                </c:pt>
                <c:pt idx="61">
                  <c:v>44501</c:v>
                </c:pt>
                <c:pt idx="62">
                  <c:v>44502</c:v>
                </c:pt>
                <c:pt idx="63">
                  <c:v>44503</c:v>
                </c:pt>
                <c:pt idx="64">
                  <c:v>44504</c:v>
                </c:pt>
                <c:pt idx="65">
                  <c:v>44505</c:v>
                </c:pt>
                <c:pt idx="66">
                  <c:v>44506</c:v>
                </c:pt>
                <c:pt idx="67">
                  <c:v>44507</c:v>
                </c:pt>
                <c:pt idx="68">
                  <c:v>44508</c:v>
                </c:pt>
                <c:pt idx="69">
                  <c:v>44509</c:v>
                </c:pt>
                <c:pt idx="70">
                  <c:v>44510</c:v>
                </c:pt>
                <c:pt idx="71">
                  <c:v>44511</c:v>
                </c:pt>
                <c:pt idx="72">
                  <c:v>44512</c:v>
                </c:pt>
                <c:pt idx="73">
                  <c:v>44513</c:v>
                </c:pt>
                <c:pt idx="74">
                  <c:v>44514</c:v>
                </c:pt>
                <c:pt idx="75">
                  <c:v>44515</c:v>
                </c:pt>
                <c:pt idx="76">
                  <c:v>44516</c:v>
                </c:pt>
                <c:pt idx="77">
                  <c:v>44517</c:v>
                </c:pt>
                <c:pt idx="78">
                  <c:v>44518</c:v>
                </c:pt>
                <c:pt idx="79">
                  <c:v>44519</c:v>
                </c:pt>
                <c:pt idx="80">
                  <c:v>44520</c:v>
                </c:pt>
                <c:pt idx="81">
                  <c:v>44521</c:v>
                </c:pt>
                <c:pt idx="82">
                  <c:v>44522</c:v>
                </c:pt>
                <c:pt idx="83">
                  <c:v>44523</c:v>
                </c:pt>
                <c:pt idx="84">
                  <c:v>44524</c:v>
                </c:pt>
                <c:pt idx="85">
                  <c:v>44525</c:v>
                </c:pt>
                <c:pt idx="86">
                  <c:v>44526</c:v>
                </c:pt>
                <c:pt idx="87">
                  <c:v>44527</c:v>
                </c:pt>
                <c:pt idx="88">
                  <c:v>44528</c:v>
                </c:pt>
                <c:pt idx="89">
                  <c:v>44529</c:v>
                </c:pt>
                <c:pt idx="90">
                  <c:v>44530</c:v>
                </c:pt>
                <c:pt idx="91">
                  <c:v>44531</c:v>
                </c:pt>
                <c:pt idx="92">
                  <c:v>44532</c:v>
                </c:pt>
                <c:pt idx="93">
                  <c:v>44533</c:v>
                </c:pt>
                <c:pt idx="94">
                  <c:v>44534</c:v>
                </c:pt>
                <c:pt idx="95">
                  <c:v>44535</c:v>
                </c:pt>
                <c:pt idx="96">
                  <c:v>44536</c:v>
                </c:pt>
                <c:pt idx="97">
                  <c:v>44537</c:v>
                </c:pt>
                <c:pt idx="98">
                  <c:v>44538</c:v>
                </c:pt>
                <c:pt idx="99">
                  <c:v>44539</c:v>
                </c:pt>
                <c:pt idx="100">
                  <c:v>44540</c:v>
                </c:pt>
                <c:pt idx="101">
                  <c:v>44541</c:v>
                </c:pt>
                <c:pt idx="102">
                  <c:v>44542</c:v>
                </c:pt>
                <c:pt idx="103">
                  <c:v>44543</c:v>
                </c:pt>
                <c:pt idx="104">
                  <c:v>44544</c:v>
                </c:pt>
                <c:pt idx="105">
                  <c:v>44545</c:v>
                </c:pt>
                <c:pt idx="106">
                  <c:v>44546</c:v>
                </c:pt>
                <c:pt idx="107">
                  <c:v>44547</c:v>
                </c:pt>
                <c:pt idx="108">
                  <c:v>44548</c:v>
                </c:pt>
                <c:pt idx="109">
                  <c:v>44549</c:v>
                </c:pt>
                <c:pt idx="110">
                  <c:v>44550</c:v>
                </c:pt>
                <c:pt idx="111">
                  <c:v>44551</c:v>
                </c:pt>
                <c:pt idx="112">
                  <c:v>44552</c:v>
                </c:pt>
                <c:pt idx="113">
                  <c:v>44553</c:v>
                </c:pt>
                <c:pt idx="114">
                  <c:v>44554</c:v>
                </c:pt>
                <c:pt idx="115">
                  <c:v>44555</c:v>
                </c:pt>
                <c:pt idx="116">
                  <c:v>44556</c:v>
                </c:pt>
                <c:pt idx="117">
                  <c:v>44557</c:v>
                </c:pt>
                <c:pt idx="118">
                  <c:v>44558</c:v>
                </c:pt>
                <c:pt idx="119">
                  <c:v>44559</c:v>
                </c:pt>
                <c:pt idx="120">
                  <c:v>44560</c:v>
                </c:pt>
                <c:pt idx="121">
                  <c:v>44561</c:v>
                </c:pt>
                <c:pt idx="122">
                  <c:v>44562</c:v>
                </c:pt>
                <c:pt idx="123">
                  <c:v>44563</c:v>
                </c:pt>
                <c:pt idx="124">
                  <c:v>44564</c:v>
                </c:pt>
                <c:pt idx="125">
                  <c:v>44565</c:v>
                </c:pt>
                <c:pt idx="126">
                  <c:v>44566</c:v>
                </c:pt>
                <c:pt idx="127">
                  <c:v>44567</c:v>
                </c:pt>
                <c:pt idx="128">
                  <c:v>44568</c:v>
                </c:pt>
                <c:pt idx="129">
                  <c:v>44569</c:v>
                </c:pt>
                <c:pt idx="130">
                  <c:v>44570</c:v>
                </c:pt>
                <c:pt idx="131">
                  <c:v>44571</c:v>
                </c:pt>
                <c:pt idx="132">
                  <c:v>44572</c:v>
                </c:pt>
                <c:pt idx="133">
                  <c:v>44573</c:v>
                </c:pt>
                <c:pt idx="134">
                  <c:v>44574</c:v>
                </c:pt>
                <c:pt idx="135">
                  <c:v>44575</c:v>
                </c:pt>
                <c:pt idx="136">
                  <c:v>44576</c:v>
                </c:pt>
                <c:pt idx="137">
                  <c:v>44577</c:v>
                </c:pt>
                <c:pt idx="138">
                  <c:v>44578</c:v>
                </c:pt>
                <c:pt idx="139">
                  <c:v>44579</c:v>
                </c:pt>
                <c:pt idx="140">
                  <c:v>44580</c:v>
                </c:pt>
                <c:pt idx="141">
                  <c:v>44581</c:v>
                </c:pt>
                <c:pt idx="142">
                  <c:v>44582</c:v>
                </c:pt>
                <c:pt idx="143">
                  <c:v>44583</c:v>
                </c:pt>
                <c:pt idx="144">
                  <c:v>44584</c:v>
                </c:pt>
                <c:pt idx="145">
                  <c:v>44585</c:v>
                </c:pt>
                <c:pt idx="146">
                  <c:v>44586</c:v>
                </c:pt>
                <c:pt idx="147">
                  <c:v>44587</c:v>
                </c:pt>
                <c:pt idx="148">
                  <c:v>44588</c:v>
                </c:pt>
                <c:pt idx="149">
                  <c:v>44589</c:v>
                </c:pt>
                <c:pt idx="150">
                  <c:v>44590</c:v>
                </c:pt>
                <c:pt idx="151">
                  <c:v>44591</c:v>
                </c:pt>
                <c:pt idx="152">
                  <c:v>44592</c:v>
                </c:pt>
                <c:pt idx="153">
                  <c:v>44593</c:v>
                </c:pt>
                <c:pt idx="154">
                  <c:v>44594</c:v>
                </c:pt>
                <c:pt idx="155">
                  <c:v>44595</c:v>
                </c:pt>
                <c:pt idx="156">
                  <c:v>44596</c:v>
                </c:pt>
                <c:pt idx="157">
                  <c:v>44597</c:v>
                </c:pt>
                <c:pt idx="158">
                  <c:v>44598</c:v>
                </c:pt>
                <c:pt idx="159">
                  <c:v>44599</c:v>
                </c:pt>
                <c:pt idx="160">
                  <c:v>44600</c:v>
                </c:pt>
                <c:pt idx="161">
                  <c:v>44601</c:v>
                </c:pt>
                <c:pt idx="162">
                  <c:v>44602</c:v>
                </c:pt>
                <c:pt idx="163">
                  <c:v>44603</c:v>
                </c:pt>
                <c:pt idx="164">
                  <c:v>44604</c:v>
                </c:pt>
                <c:pt idx="165">
                  <c:v>44605</c:v>
                </c:pt>
                <c:pt idx="166">
                  <c:v>44606</c:v>
                </c:pt>
                <c:pt idx="167">
                  <c:v>44607</c:v>
                </c:pt>
                <c:pt idx="168">
                  <c:v>44608</c:v>
                </c:pt>
                <c:pt idx="169">
                  <c:v>44609</c:v>
                </c:pt>
                <c:pt idx="170">
                  <c:v>44610</c:v>
                </c:pt>
                <c:pt idx="171">
                  <c:v>44611</c:v>
                </c:pt>
                <c:pt idx="172">
                  <c:v>44612</c:v>
                </c:pt>
                <c:pt idx="173">
                  <c:v>44613</c:v>
                </c:pt>
                <c:pt idx="174">
                  <c:v>44614</c:v>
                </c:pt>
                <c:pt idx="175">
                  <c:v>44615</c:v>
                </c:pt>
                <c:pt idx="176">
                  <c:v>44616</c:v>
                </c:pt>
                <c:pt idx="177">
                  <c:v>44617</c:v>
                </c:pt>
                <c:pt idx="178">
                  <c:v>44618</c:v>
                </c:pt>
                <c:pt idx="179">
                  <c:v>44619</c:v>
                </c:pt>
                <c:pt idx="180">
                  <c:v>44620</c:v>
                </c:pt>
                <c:pt idx="181">
                  <c:v>44621</c:v>
                </c:pt>
                <c:pt idx="182">
                  <c:v>44622</c:v>
                </c:pt>
                <c:pt idx="183">
                  <c:v>44623</c:v>
                </c:pt>
                <c:pt idx="184">
                  <c:v>44624</c:v>
                </c:pt>
                <c:pt idx="185">
                  <c:v>44625</c:v>
                </c:pt>
                <c:pt idx="186">
                  <c:v>44626</c:v>
                </c:pt>
                <c:pt idx="187">
                  <c:v>44627</c:v>
                </c:pt>
                <c:pt idx="188">
                  <c:v>44628</c:v>
                </c:pt>
                <c:pt idx="189">
                  <c:v>44629</c:v>
                </c:pt>
                <c:pt idx="190">
                  <c:v>44630</c:v>
                </c:pt>
                <c:pt idx="191">
                  <c:v>44631</c:v>
                </c:pt>
                <c:pt idx="192">
                  <c:v>44632</c:v>
                </c:pt>
                <c:pt idx="193">
                  <c:v>44633</c:v>
                </c:pt>
                <c:pt idx="194">
                  <c:v>44634</c:v>
                </c:pt>
                <c:pt idx="195">
                  <c:v>44635</c:v>
                </c:pt>
                <c:pt idx="196">
                  <c:v>44636</c:v>
                </c:pt>
                <c:pt idx="197">
                  <c:v>44637</c:v>
                </c:pt>
                <c:pt idx="198">
                  <c:v>44638</c:v>
                </c:pt>
                <c:pt idx="199">
                  <c:v>44639</c:v>
                </c:pt>
                <c:pt idx="200">
                  <c:v>44640</c:v>
                </c:pt>
                <c:pt idx="201">
                  <c:v>44641</c:v>
                </c:pt>
                <c:pt idx="202">
                  <c:v>44642</c:v>
                </c:pt>
                <c:pt idx="203">
                  <c:v>44643</c:v>
                </c:pt>
                <c:pt idx="204">
                  <c:v>44644</c:v>
                </c:pt>
                <c:pt idx="205">
                  <c:v>44645</c:v>
                </c:pt>
                <c:pt idx="206">
                  <c:v>44646</c:v>
                </c:pt>
                <c:pt idx="207">
                  <c:v>44647</c:v>
                </c:pt>
                <c:pt idx="208">
                  <c:v>44648</c:v>
                </c:pt>
                <c:pt idx="209">
                  <c:v>44649</c:v>
                </c:pt>
                <c:pt idx="210">
                  <c:v>44650</c:v>
                </c:pt>
                <c:pt idx="211">
                  <c:v>44651</c:v>
                </c:pt>
                <c:pt idx="212">
                  <c:v>44652</c:v>
                </c:pt>
                <c:pt idx="213">
                  <c:v>44653</c:v>
                </c:pt>
                <c:pt idx="214">
                  <c:v>44654</c:v>
                </c:pt>
                <c:pt idx="215">
                  <c:v>44655</c:v>
                </c:pt>
                <c:pt idx="216">
                  <c:v>44656</c:v>
                </c:pt>
                <c:pt idx="217">
                  <c:v>44657</c:v>
                </c:pt>
                <c:pt idx="218">
                  <c:v>44658</c:v>
                </c:pt>
                <c:pt idx="219">
                  <c:v>44659</c:v>
                </c:pt>
                <c:pt idx="220">
                  <c:v>44660</c:v>
                </c:pt>
                <c:pt idx="221">
                  <c:v>44661</c:v>
                </c:pt>
                <c:pt idx="222">
                  <c:v>44662</c:v>
                </c:pt>
                <c:pt idx="223">
                  <c:v>44663</c:v>
                </c:pt>
                <c:pt idx="224">
                  <c:v>44664</c:v>
                </c:pt>
                <c:pt idx="225">
                  <c:v>44665</c:v>
                </c:pt>
                <c:pt idx="226">
                  <c:v>44666</c:v>
                </c:pt>
                <c:pt idx="227">
                  <c:v>44667</c:v>
                </c:pt>
                <c:pt idx="228">
                  <c:v>44668</c:v>
                </c:pt>
                <c:pt idx="229">
                  <c:v>44669</c:v>
                </c:pt>
                <c:pt idx="230">
                  <c:v>44670</c:v>
                </c:pt>
                <c:pt idx="231">
                  <c:v>44671</c:v>
                </c:pt>
                <c:pt idx="232">
                  <c:v>44672</c:v>
                </c:pt>
                <c:pt idx="233">
                  <c:v>44673</c:v>
                </c:pt>
                <c:pt idx="234">
                  <c:v>44674</c:v>
                </c:pt>
                <c:pt idx="235">
                  <c:v>44675</c:v>
                </c:pt>
                <c:pt idx="236">
                  <c:v>44676</c:v>
                </c:pt>
                <c:pt idx="237">
                  <c:v>44677</c:v>
                </c:pt>
                <c:pt idx="238">
                  <c:v>44678</c:v>
                </c:pt>
                <c:pt idx="239">
                  <c:v>44679</c:v>
                </c:pt>
                <c:pt idx="240">
                  <c:v>44680</c:v>
                </c:pt>
                <c:pt idx="241">
                  <c:v>44681</c:v>
                </c:pt>
              </c:numCache>
            </c:numRef>
          </c:cat>
          <c:val>
            <c:numRef>
              <c:f>data_graph_ic!$BH$3:$BH$244</c:f>
              <c:numCache>
                <c:formatCode>General</c:formatCode>
                <c:ptCount val="24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21.180030257186001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22.6928895612708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23.4493192133131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27.987897125567301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32.526475037821399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38.577912254160303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43.4947049924357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47.655068078668599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49.546142208774498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49.924357034795698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48.033282904689798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44.251134644478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39.712556732223902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34.795763993948498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28.366111951588501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24.205748865355499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18.154311649016599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14.3721633888048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10.211800302571801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8.3207261724659602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6.8078668683812396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736-440F-BDD4-1A45C698EBDF}"/>
            </c:ext>
          </c:extLst>
        </c:ser>
        <c:ser>
          <c:idx val="9"/>
          <c:order val="9"/>
          <c:tx>
            <c:strRef>
              <c:f>data_graph_ic!$BI$2</c:f>
              <c:strCache>
                <c:ptCount val="1"/>
                <c:pt idx="0">
                  <c:v>2022/01/20_hoog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data_graph_ic!$AY$3:$AY$244</c:f>
              <c:numCache>
                <c:formatCode>m/d/yyyy</c:formatCode>
                <c:ptCount val="242"/>
                <c:pt idx="0">
                  <c:v>44440</c:v>
                </c:pt>
                <c:pt idx="1">
                  <c:v>44441</c:v>
                </c:pt>
                <c:pt idx="2">
                  <c:v>44442</c:v>
                </c:pt>
                <c:pt idx="3">
                  <c:v>44443</c:v>
                </c:pt>
                <c:pt idx="4">
                  <c:v>44444</c:v>
                </c:pt>
                <c:pt idx="5">
                  <c:v>44445</c:v>
                </c:pt>
                <c:pt idx="6">
                  <c:v>44446</c:v>
                </c:pt>
                <c:pt idx="7">
                  <c:v>44447</c:v>
                </c:pt>
                <c:pt idx="8">
                  <c:v>44448</c:v>
                </c:pt>
                <c:pt idx="9">
                  <c:v>44449</c:v>
                </c:pt>
                <c:pt idx="10">
                  <c:v>44450</c:v>
                </c:pt>
                <c:pt idx="11">
                  <c:v>44451</c:v>
                </c:pt>
                <c:pt idx="12">
                  <c:v>44452</c:v>
                </c:pt>
                <c:pt idx="13">
                  <c:v>44453</c:v>
                </c:pt>
                <c:pt idx="14">
                  <c:v>44454</c:v>
                </c:pt>
                <c:pt idx="15">
                  <c:v>44455</c:v>
                </c:pt>
                <c:pt idx="16">
                  <c:v>44456</c:v>
                </c:pt>
                <c:pt idx="17">
                  <c:v>44457</c:v>
                </c:pt>
                <c:pt idx="18">
                  <c:v>44458</c:v>
                </c:pt>
                <c:pt idx="19">
                  <c:v>44459</c:v>
                </c:pt>
                <c:pt idx="20">
                  <c:v>44460</c:v>
                </c:pt>
                <c:pt idx="21">
                  <c:v>44461</c:v>
                </c:pt>
                <c:pt idx="22">
                  <c:v>44462</c:v>
                </c:pt>
                <c:pt idx="23">
                  <c:v>44463</c:v>
                </c:pt>
                <c:pt idx="24">
                  <c:v>44464</c:v>
                </c:pt>
                <c:pt idx="25">
                  <c:v>44465</c:v>
                </c:pt>
                <c:pt idx="26">
                  <c:v>44466</c:v>
                </c:pt>
                <c:pt idx="27">
                  <c:v>44467</c:v>
                </c:pt>
                <c:pt idx="28">
                  <c:v>44468</c:v>
                </c:pt>
                <c:pt idx="29">
                  <c:v>44469</c:v>
                </c:pt>
                <c:pt idx="30">
                  <c:v>44470</c:v>
                </c:pt>
                <c:pt idx="31">
                  <c:v>44471</c:v>
                </c:pt>
                <c:pt idx="32">
                  <c:v>44472</c:v>
                </c:pt>
                <c:pt idx="33">
                  <c:v>44473</c:v>
                </c:pt>
                <c:pt idx="34">
                  <c:v>44474</c:v>
                </c:pt>
                <c:pt idx="35">
                  <c:v>44475</c:v>
                </c:pt>
                <c:pt idx="36">
                  <c:v>44476</c:v>
                </c:pt>
                <c:pt idx="37">
                  <c:v>44477</c:v>
                </c:pt>
                <c:pt idx="38">
                  <c:v>44478</c:v>
                </c:pt>
                <c:pt idx="39">
                  <c:v>44479</c:v>
                </c:pt>
                <c:pt idx="40">
                  <c:v>44480</c:v>
                </c:pt>
                <c:pt idx="41">
                  <c:v>44481</c:v>
                </c:pt>
                <c:pt idx="42">
                  <c:v>44482</c:v>
                </c:pt>
                <c:pt idx="43">
                  <c:v>44483</c:v>
                </c:pt>
                <c:pt idx="44">
                  <c:v>44484</c:v>
                </c:pt>
                <c:pt idx="45">
                  <c:v>44485</c:v>
                </c:pt>
                <c:pt idx="46">
                  <c:v>44486</c:v>
                </c:pt>
                <c:pt idx="47">
                  <c:v>44487</c:v>
                </c:pt>
                <c:pt idx="48">
                  <c:v>44488</c:v>
                </c:pt>
                <c:pt idx="49">
                  <c:v>44489</c:v>
                </c:pt>
                <c:pt idx="50">
                  <c:v>44490</c:v>
                </c:pt>
                <c:pt idx="51">
                  <c:v>44491</c:v>
                </c:pt>
                <c:pt idx="52">
                  <c:v>44492</c:v>
                </c:pt>
                <c:pt idx="53">
                  <c:v>44493</c:v>
                </c:pt>
                <c:pt idx="54">
                  <c:v>44494</c:v>
                </c:pt>
                <c:pt idx="55">
                  <c:v>44495</c:v>
                </c:pt>
                <c:pt idx="56">
                  <c:v>44496</c:v>
                </c:pt>
                <c:pt idx="57">
                  <c:v>44497</c:v>
                </c:pt>
                <c:pt idx="58">
                  <c:v>44498</c:v>
                </c:pt>
                <c:pt idx="59">
                  <c:v>44499</c:v>
                </c:pt>
                <c:pt idx="60">
                  <c:v>44500</c:v>
                </c:pt>
                <c:pt idx="61">
                  <c:v>44501</c:v>
                </c:pt>
                <c:pt idx="62">
                  <c:v>44502</c:v>
                </c:pt>
                <c:pt idx="63">
                  <c:v>44503</c:v>
                </c:pt>
                <c:pt idx="64">
                  <c:v>44504</c:v>
                </c:pt>
                <c:pt idx="65">
                  <c:v>44505</c:v>
                </c:pt>
                <c:pt idx="66">
                  <c:v>44506</c:v>
                </c:pt>
                <c:pt idx="67">
                  <c:v>44507</c:v>
                </c:pt>
                <c:pt idx="68">
                  <c:v>44508</c:v>
                </c:pt>
                <c:pt idx="69">
                  <c:v>44509</c:v>
                </c:pt>
                <c:pt idx="70">
                  <c:v>44510</c:v>
                </c:pt>
                <c:pt idx="71">
                  <c:v>44511</c:v>
                </c:pt>
                <c:pt idx="72">
                  <c:v>44512</c:v>
                </c:pt>
                <c:pt idx="73">
                  <c:v>44513</c:v>
                </c:pt>
                <c:pt idx="74">
                  <c:v>44514</c:v>
                </c:pt>
                <c:pt idx="75">
                  <c:v>44515</c:v>
                </c:pt>
                <c:pt idx="76">
                  <c:v>44516</c:v>
                </c:pt>
                <c:pt idx="77">
                  <c:v>44517</c:v>
                </c:pt>
                <c:pt idx="78">
                  <c:v>44518</c:v>
                </c:pt>
                <c:pt idx="79">
                  <c:v>44519</c:v>
                </c:pt>
                <c:pt idx="80">
                  <c:v>44520</c:v>
                </c:pt>
                <c:pt idx="81">
                  <c:v>44521</c:v>
                </c:pt>
                <c:pt idx="82">
                  <c:v>44522</c:v>
                </c:pt>
                <c:pt idx="83">
                  <c:v>44523</c:v>
                </c:pt>
                <c:pt idx="84">
                  <c:v>44524</c:v>
                </c:pt>
                <c:pt idx="85">
                  <c:v>44525</c:v>
                </c:pt>
                <c:pt idx="86">
                  <c:v>44526</c:v>
                </c:pt>
                <c:pt idx="87">
                  <c:v>44527</c:v>
                </c:pt>
                <c:pt idx="88">
                  <c:v>44528</c:v>
                </c:pt>
                <c:pt idx="89">
                  <c:v>44529</c:v>
                </c:pt>
                <c:pt idx="90">
                  <c:v>44530</c:v>
                </c:pt>
                <c:pt idx="91">
                  <c:v>44531</c:v>
                </c:pt>
                <c:pt idx="92">
                  <c:v>44532</c:v>
                </c:pt>
                <c:pt idx="93">
                  <c:v>44533</c:v>
                </c:pt>
                <c:pt idx="94">
                  <c:v>44534</c:v>
                </c:pt>
                <c:pt idx="95">
                  <c:v>44535</c:v>
                </c:pt>
                <c:pt idx="96">
                  <c:v>44536</c:v>
                </c:pt>
                <c:pt idx="97">
                  <c:v>44537</c:v>
                </c:pt>
                <c:pt idx="98">
                  <c:v>44538</c:v>
                </c:pt>
                <c:pt idx="99">
                  <c:v>44539</c:v>
                </c:pt>
                <c:pt idx="100">
                  <c:v>44540</c:v>
                </c:pt>
                <c:pt idx="101">
                  <c:v>44541</c:v>
                </c:pt>
                <c:pt idx="102">
                  <c:v>44542</c:v>
                </c:pt>
                <c:pt idx="103">
                  <c:v>44543</c:v>
                </c:pt>
                <c:pt idx="104">
                  <c:v>44544</c:v>
                </c:pt>
                <c:pt idx="105">
                  <c:v>44545</c:v>
                </c:pt>
                <c:pt idx="106">
                  <c:v>44546</c:v>
                </c:pt>
                <c:pt idx="107">
                  <c:v>44547</c:v>
                </c:pt>
                <c:pt idx="108">
                  <c:v>44548</c:v>
                </c:pt>
                <c:pt idx="109">
                  <c:v>44549</c:v>
                </c:pt>
                <c:pt idx="110">
                  <c:v>44550</c:v>
                </c:pt>
                <c:pt idx="111">
                  <c:v>44551</c:v>
                </c:pt>
                <c:pt idx="112">
                  <c:v>44552</c:v>
                </c:pt>
                <c:pt idx="113">
                  <c:v>44553</c:v>
                </c:pt>
                <c:pt idx="114">
                  <c:v>44554</c:v>
                </c:pt>
                <c:pt idx="115">
                  <c:v>44555</c:v>
                </c:pt>
                <c:pt idx="116">
                  <c:v>44556</c:v>
                </c:pt>
                <c:pt idx="117">
                  <c:v>44557</c:v>
                </c:pt>
                <c:pt idx="118">
                  <c:v>44558</c:v>
                </c:pt>
                <c:pt idx="119">
                  <c:v>44559</c:v>
                </c:pt>
                <c:pt idx="120">
                  <c:v>44560</c:v>
                </c:pt>
                <c:pt idx="121">
                  <c:v>44561</c:v>
                </c:pt>
                <c:pt idx="122">
                  <c:v>44562</c:v>
                </c:pt>
                <c:pt idx="123">
                  <c:v>44563</c:v>
                </c:pt>
                <c:pt idx="124">
                  <c:v>44564</c:v>
                </c:pt>
                <c:pt idx="125">
                  <c:v>44565</c:v>
                </c:pt>
                <c:pt idx="126">
                  <c:v>44566</c:v>
                </c:pt>
                <c:pt idx="127">
                  <c:v>44567</c:v>
                </c:pt>
                <c:pt idx="128">
                  <c:v>44568</c:v>
                </c:pt>
                <c:pt idx="129">
                  <c:v>44569</c:v>
                </c:pt>
                <c:pt idx="130">
                  <c:v>44570</c:v>
                </c:pt>
                <c:pt idx="131">
                  <c:v>44571</c:v>
                </c:pt>
                <c:pt idx="132">
                  <c:v>44572</c:v>
                </c:pt>
                <c:pt idx="133">
                  <c:v>44573</c:v>
                </c:pt>
                <c:pt idx="134">
                  <c:v>44574</c:v>
                </c:pt>
                <c:pt idx="135">
                  <c:v>44575</c:v>
                </c:pt>
                <c:pt idx="136">
                  <c:v>44576</c:v>
                </c:pt>
                <c:pt idx="137">
                  <c:v>44577</c:v>
                </c:pt>
                <c:pt idx="138">
                  <c:v>44578</c:v>
                </c:pt>
                <c:pt idx="139">
                  <c:v>44579</c:v>
                </c:pt>
                <c:pt idx="140">
                  <c:v>44580</c:v>
                </c:pt>
                <c:pt idx="141">
                  <c:v>44581</c:v>
                </c:pt>
                <c:pt idx="142">
                  <c:v>44582</c:v>
                </c:pt>
                <c:pt idx="143">
                  <c:v>44583</c:v>
                </c:pt>
                <c:pt idx="144">
                  <c:v>44584</c:v>
                </c:pt>
                <c:pt idx="145">
                  <c:v>44585</c:v>
                </c:pt>
                <c:pt idx="146">
                  <c:v>44586</c:v>
                </c:pt>
                <c:pt idx="147">
                  <c:v>44587</c:v>
                </c:pt>
                <c:pt idx="148">
                  <c:v>44588</c:v>
                </c:pt>
                <c:pt idx="149">
                  <c:v>44589</c:v>
                </c:pt>
                <c:pt idx="150">
                  <c:v>44590</c:v>
                </c:pt>
                <c:pt idx="151">
                  <c:v>44591</c:v>
                </c:pt>
                <c:pt idx="152">
                  <c:v>44592</c:v>
                </c:pt>
                <c:pt idx="153">
                  <c:v>44593</c:v>
                </c:pt>
                <c:pt idx="154">
                  <c:v>44594</c:v>
                </c:pt>
                <c:pt idx="155">
                  <c:v>44595</c:v>
                </c:pt>
                <c:pt idx="156">
                  <c:v>44596</c:v>
                </c:pt>
                <c:pt idx="157">
                  <c:v>44597</c:v>
                </c:pt>
                <c:pt idx="158">
                  <c:v>44598</c:v>
                </c:pt>
                <c:pt idx="159">
                  <c:v>44599</c:v>
                </c:pt>
                <c:pt idx="160">
                  <c:v>44600</c:v>
                </c:pt>
                <c:pt idx="161">
                  <c:v>44601</c:v>
                </c:pt>
                <c:pt idx="162">
                  <c:v>44602</c:v>
                </c:pt>
                <c:pt idx="163">
                  <c:v>44603</c:v>
                </c:pt>
                <c:pt idx="164">
                  <c:v>44604</c:v>
                </c:pt>
                <c:pt idx="165">
                  <c:v>44605</c:v>
                </c:pt>
                <c:pt idx="166">
                  <c:v>44606</c:v>
                </c:pt>
                <c:pt idx="167">
                  <c:v>44607</c:v>
                </c:pt>
                <c:pt idx="168">
                  <c:v>44608</c:v>
                </c:pt>
                <c:pt idx="169">
                  <c:v>44609</c:v>
                </c:pt>
                <c:pt idx="170">
                  <c:v>44610</c:v>
                </c:pt>
                <c:pt idx="171">
                  <c:v>44611</c:v>
                </c:pt>
                <c:pt idx="172">
                  <c:v>44612</c:v>
                </c:pt>
                <c:pt idx="173">
                  <c:v>44613</c:v>
                </c:pt>
                <c:pt idx="174">
                  <c:v>44614</c:v>
                </c:pt>
                <c:pt idx="175">
                  <c:v>44615</c:v>
                </c:pt>
                <c:pt idx="176">
                  <c:v>44616</c:v>
                </c:pt>
                <c:pt idx="177">
                  <c:v>44617</c:v>
                </c:pt>
                <c:pt idx="178">
                  <c:v>44618</c:v>
                </c:pt>
                <c:pt idx="179">
                  <c:v>44619</c:v>
                </c:pt>
                <c:pt idx="180">
                  <c:v>44620</c:v>
                </c:pt>
                <c:pt idx="181">
                  <c:v>44621</c:v>
                </c:pt>
                <c:pt idx="182">
                  <c:v>44622</c:v>
                </c:pt>
                <c:pt idx="183">
                  <c:v>44623</c:v>
                </c:pt>
                <c:pt idx="184">
                  <c:v>44624</c:v>
                </c:pt>
                <c:pt idx="185">
                  <c:v>44625</c:v>
                </c:pt>
                <c:pt idx="186">
                  <c:v>44626</c:v>
                </c:pt>
                <c:pt idx="187">
                  <c:v>44627</c:v>
                </c:pt>
                <c:pt idx="188">
                  <c:v>44628</c:v>
                </c:pt>
                <c:pt idx="189">
                  <c:v>44629</c:v>
                </c:pt>
                <c:pt idx="190">
                  <c:v>44630</c:v>
                </c:pt>
                <c:pt idx="191">
                  <c:v>44631</c:v>
                </c:pt>
                <c:pt idx="192">
                  <c:v>44632</c:v>
                </c:pt>
                <c:pt idx="193">
                  <c:v>44633</c:v>
                </c:pt>
                <c:pt idx="194">
                  <c:v>44634</c:v>
                </c:pt>
                <c:pt idx="195">
                  <c:v>44635</c:v>
                </c:pt>
                <c:pt idx="196">
                  <c:v>44636</c:v>
                </c:pt>
                <c:pt idx="197">
                  <c:v>44637</c:v>
                </c:pt>
                <c:pt idx="198">
                  <c:v>44638</c:v>
                </c:pt>
                <c:pt idx="199">
                  <c:v>44639</c:v>
                </c:pt>
                <c:pt idx="200">
                  <c:v>44640</c:v>
                </c:pt>
                <c:pt idx="201">
                  <c:v>44641</c:v>
                </c:pt>
                <c:pt idx="202">
                  <c:v>44642</c:v>
                </c:pt>
                <c:pt idx="203">
                  <c:v>44643</c:v>
                </c:pt>
                <c:pt idx="204">
                  <c:v>44644</c:v>
                </c:pt>
                <c:pt idx="205">
                  <c:v>44645</c:v>
                </c:pt>
                <c:pt idx="206">
                  <c:v>44646</c:v>
                </c:pt>
                <c:pt idx="207">
                  <c:v>44647</c:v>
                </c:pt>
                <c:pt idx="208">
                  <c:v>44648</c:v>
                </c:pt>
                <c:pt idx="209">
                  <c:v>44649</c:v>
                </c:pt>
                <c:pt idx="210">
                  <c:v>44650</c:v>
                </c:pt>
                <c:pt idx="211">
                  <c:v>44651</c:v>
                </c:pt>
                <c:pt idx="212">
                  <c:v>44652</c:v>
                </c:pt>
                <c:pt idx="213">
                  <c:v>44653</c:v>
                </c:pt>
                <c:pt idx="214">
                  <c:v>44654</c:v>
                </c:pt>
                <c:pt idx="215">
                  <c:v>44655</c:v>
                </c:pt>
                <c:pt idx="216">
                  <c:v>44656</c:v>
                </c:pt>
                <c:pt idx="217">
                  <c:v>44657</c:v>
                </c:pt>
                <c:pt idx="218">
                  <c:v>44658</c:v>
                </c:pt>
                <c:pt idx="219">
                  <c:v>44659</c:v>
                </c:pt>
                <c:pt idx="220">
                  <c:v>44660</c:v>
                </c:pt>
                <c:pt idx="221">
                  <c:v>44661</c:v>
                </c:pt>
                <c:pt idx="222">
                  <c:v>44662</c:v>
                </c:pt>
                <c:pt idx="223">
                  <c:v>44663</c:v>
                </c:pt>
                <c:pt idx="224">
                  <c:v>44664</c:v>
                </c:pt>
                <c:pt idx="225">
                  <c:v>44665</c:v>
                </c:pt>
                <c:pt idx="226">
                  <c:v>44666</c:v>
                </c:pt>
                <c:pt idx="227">
                  <c:v>44667</c:v>
                </c:pt>
                <c:pt idx="228">
                  <c:v>44668</c:v>
                </c:pt>
                <c:pt idx="229">
                  <c:v>44669</c:v>
                </c:pt>
                <c:pt idx="230">
                  <c:v>44670</c:v>
                </c:pt>
                <c:pt idx="231">
                  <c:v>44671</c:v>
                </c:pt>
                <c:pt idx="232">
                  <c:v>44672</c:v>
                </c:pt>
                <c:pt idx="233">
                  <c:v>44673</c:v>
                </c:pt>
                <c:pt idx="234">
                  <c:v>44674</c:v>
                </c:pt>
                <c:pt idx="235">
                  <c:v>44675</c:v>
                </c:pt>
                <c:pt idx="236">
                  <c:v>44676</c:v>
                </c:pt>
                <c:pt idx="237">
                  <c:v>44677</c:v>
                </c:pt>
                <c:pt idx="238">
                  <c:v>44678</c:v>
                </c:pt>
                <c:pt idx="239">
                  <c:v>44679</c:v>
                </c:pt>
                <c:pt idx="240">
                  <c:v>44680</c:v>
                </c:pt>
                <c:pt idx="241">
                  <c:v>44681</c:v>
                </c:pt>
              </c:numCache>
            </c:numRef>
          </c:cat>
          <c:val>
            <c:numRef>
              <c:f>data_graph_ic!$BI$3:$BI$244</c:f>
              <c:numCache>
                <c:formatCode>General</c:formatCode>
                <c:ptCount val="24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21.9364599092284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23.0711043872919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27.231467473524901</c:v>
                </c:pt>
                <c:pt idx="143">
                  <c:v>#N/A</c:v>
                </c:pt>
                <c:pt idx="144">
                  <c:v>#N/A</c:v>
                </c:pt>
                <c:pt idx="145">
                  <c:v>35.173978819969697</c:v>
                </c:pt>
                <c:pt idx="146">
                  <c:v>#N/A</c:v>
                </c:pt>
                <c:pt idx="147">
                  <c:v>#N/A</c:v>
                </c:pt>
                <c:pt idx="148">
                  <c:v>46.898638426626299</c:v>
                </c:pt>
                <c:pt idx="149">
                  <c:v>#N/A</c:v>
                </c:pt>
                <c:pt idx="150">
                  <c:v>59.7579425113464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82.450832072617203</c:v>
                </c:pt>
                <c:pt idx="155">
                  <c:v>#N/A</c:v>
                </c:pt>
                <c:pt idx="156">
                  <c:v>#N/A</c:v>
                </c:pt>
                <c:pt idx="157">
                  <c:v>110.43872919818401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144.099848714069</c:v>
                </c:pt>
                <c:pt idx="162">
                  <c:v>#N/A</c:v>
                </c:pt>
                <c:pt idx="163">
                  <c:v>167.549167927382</c:v>
                </c:pt>
                <c:pt idx="164">
                  <c:v>#N/A</c:v>
                </c:pt>
                <c:pt idx="165">
                  <c:v>#N/A</c:v>
                </c:pt>
                <c:pt idx="166">
                  <c:v>189.485627836611</c:v>
                </c:pt>
                <c:pt idx="167">
                  <c:v>197.80635400907701</c:v>
                </c:pt>
                <c:pt idx="168">
                  <c:v>#N/A</c:v>
                </c:pt>
                <c:pt idx="169">
                  <c:v>204.992435703479</c:v>
                </c:pt>
                <c:pt idx="170">
                  <c:v>#N/A</c:v>
                </c:pt>
                <c:pt idx="171">
                  <c:v>206.88350983358501</c:v>
                </c:pt>
                <c:pt idx="172">
                  <c:v>#N/A</c:v>
                </c:pt>
                <c:pt idx="173">
                  <c:v>205.74886535552099</c:v>
                </c:pt>
                <c:pt idx="174">
                  <c:v>201.21028744326699</c:v>
                </c:pt>
                <c:pt idx="175">
                  <c:v>197.049924357034</c:v>
                </c:pt>
                <c:pt idx="176">
                  <c:v>189.10741301058999</c:v>
                </c:pt>
                <c:pt idx="177">
                  <c:v>#N/A</c:v>
                </c:pt>
                <c:pt idx="178">
                  <c:v>172.84417549167901</c:v>
                </c:pt>
                <c:pt idx="179">
                  <c:v>#N/A</c:v>
                </c:pt>
                <c:pt idx="180">
                  <c:v>157.33736762481001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133.88804841149701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103.63086232980299</c:v>
                </c:pt>
                <c:pt idx="189">
                  <c:v>#N/A</c:v>
                </c:pt>
                <c:pt idx="190">
                  <c:v>#N/A</c:v>
                </c:pt>
                <c:pt idx="191">
                  <c:v>80.181543116490104</c:v>
                </c:pt>
                <c:pt idx="192">
                  <c:v>#N/A</c:v>
                </c:pt>
                <c:pt idx="193">
                  <c:v>#N/A</c:v>
                </c:pt>
                <c:pt idx="194">
                  <c:v>60.136157337367599</c:v>
                </c:pt>
                <c:pt idx="195">
                  <c:v>#N/A</c:v>
                </c:pt>
                <c:pt idx="196">
                  <c:v>#N/A</c:v>
                </c:pt>
                <c:pt idx="197">
                  <c:v>45.0075642965204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31.391830559757899</c:v>
                </c:pt>
                <c:pt idx="202">
                  <c:v>#N/A</c:v>
                </c:pt>
                <c:pt idx="203">
                  <c:v>#N/A</c:v>
                </c:pt>
                <c:pt idx="204">
                  <c:v>22.3146747352496</c:v>
                </c:pt>
                <c:pt idx="205">
                  <c:v>#N/A</c:v>
                </c:pt>
                <c:pt idx="206">
                  <c:v>17.776096822995399</c:v>
                </c:pt>
                <c:pt idx="207">
                  <c:v>#N/A</c:v>
                </c:pt>
                <c:pt idx="208">
                  <c:v>#N/A</c:v>
                </c:pt>
                <c:pt idx="209">
                  <c:v>12.1028744326777</c:v>
                </c:pt>
                <c:pt idx="210">
                  <c:v>#N/A</c:v>
                </c:pt>
                <c:pt idx="211">
                  <c:v>#N/A</c:v>
                </c:pt>
                <c:pt idx="212">
                  <c:v>8.6989409984871404</c:v>
                </c:pt>
                <c:pt idx="213">
                  <c:v>#N/A</c:v>
                </c:pt>
                <c:pt idx="214">
                  <c:v>#N/A</c:v>
                </c:pt>
                <c:pt idx="215">
                  <c:v>6.4296520423600603</c:v>
                </c:pt>
                <c:pt idx="216">
                  <c:v>#N/A</c:v>
                </c:pt>
                <c:pt idx="217">
                  <c:v>#N/A</c:v>
                </c:pt>
                <c:pt idx="218">
                  <c:v>4.1603630862329801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2.6475037821482599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2.6475037821482599</c:v>
                </c:pt>
                <c:pt idx="227">
                  <c:v>#N/A</c:v>
                </c:pt>
                <c:pt idx="228">
                  <c:v>#N/A</c:v>
                </c:pt>
                <c:pt idx="229">
                  <c:v>1.8910741301059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1.1346444780635401</c:v>
                </c:pt>
                <c:pt idx="234">
                  <c:v>#N/A</c:v>
                </c:pt>
                <c:pt idx="235">
                  <c:v>#N/A</c:v>
                </c:pt>
                <c:pt idx="236">
                  <c:v>1.51285930408472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736-440F-BDD4-1A45C698EBDF}"/>
            </c:ext>
          </c:extLst>
        </c:ser>
        <c:ser>
          <c:idx val="10"/>
          <c:order val="10"/>
          <c:tx>
            <c:strRef>
              <c:f>data_graph_ic!$BJ$2</c:f>
              <c:strCache>
                <c:ptCount val="1"/>
                <c:pt idx="0">
                  <c:v>2022/01/26_laag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data_graph_ic!$AY$3:$AY$244</c:f>
              <c:numCache>
                <c:formatCode>m/d/yyyy</c:formatCode>
                <c:ptCount val="242"/>
                <c:pt idx="0">
                  <c:v>44440</c:v>
                </c:pt>
                <c:pt idx="1">
                  <c:v>44441</c:v>
                </c:pt>
                <c:pt idx="2">
                  <c:v>44442</c:v>
                </c:pt>
                <c:pt idx="3">
                  <c:v>44443</c:v>
                </c:pt>
                <c:pt idx="4">
                  <c:v>44444</c:v>
                </c:pt>
                <c:pt idx="5">
                  <c:v>44445</c:v>
                </c:pt>
                <c:pt idx="6">
                  <c:v>44446</c:v>
                </c:pt>
                <c:pt idx="7">
                  <c:v>44447</c:v>
                </c:pt>
                <c:pt idx="8">
                  <c:v>44448</c:v>
                </c:pt>
                <c:pt idx="9">
                  <c:v>44449</c:v>
                </c:pt>
                <c:pt idx="10">
                  <c:v>44450</c:v>
                </c:pt>
                <c:pt idx="11">
                  <c:v>44451</c:v>
                </c:pt>
                <c:pt idx="12">
                  <c:v>44452</c:v>
                </c:pt>
                <c:pt idx="13">
                  <c:v>44453</c:v>
                </c:pt>
                <c:pt idx="14">
                  <c:v>44454</c:v>
                </c:pt>
                <c:pt idx="15">
                  <c:v>44455</c:v>
                </c:pt>
                <c:pt idx="16">
                  <c:v>44456</c:v>
                </c:pt>
                <c:pt idx="17">
                  <c:v>44457</c:v>
                </c:pt>
                <c:pt idx="18">
                  <c:v>44458</c:v>
                </c:pt>
                <c:pt idx="19">
                  <c:v>44459</c:v>
                </c:pt>
                <c:pt idx="20">
                  <c:v>44460</c:v>
                </c:pt>
                <c:pt idx="21">
                  <c:v>44461</c:v>
                </c:pt>
                <c:pt idx="22">
                  <c:v>44462</c:v>
                </c:pt>
                <c:pt idx="23">
                  <c:v>44463</c:v>
                </c:pt>
                <c:pt idx="24">
                  <c:v>44464</c:v>
                </c:pt>
                <c:pt idx="25">
                  <c:v>44465</c:v>
                </c:pt>
                <c:pt idx="26">
                  <c:v>44466</c:v>
                </c:pt>
                <c:pt idx="27">
                  <c:v>44467</c:v>
                </c:pt>
                <c:pt idx="28">
                  <c:v>44468</c:v>
                </c:pt>
                <c:pt idx="29">
                  <c:v>44469</c:v>
                </c:pt>
                <c:pt idx="30">
                  <c:v>44470</c:v>
                </c:pt>
                <c:pt idx="31">
                  <c:v>44471</c:v>
                </c:pt>
                <c:pt idx="32">
                  <c:v>44472</c:v>
                </c:pt>
                <c:pt idx="33">
                  <c:v>44473</c:v>
                </c:pt>
                <c:pt idx="34">
                  <c:v>44474</c:v>
                </c:pt>
                <c:pt idx="35">
                  <c:v>44475</c:v>
                </c:pt>
                <c:pt idx="36">
                  <c:v>44476</c:v>
                </c:pt>
                <c:pt idx="37">
                  <c:v>44477</c:v>
                </c:pt>
                <c:pt idx="38">
                  <c:v>44478</c:v>
                </c:pt>
                <c:pt idx="39">
                  <c:v>44479</c:v>
                </c:pt>
                <c:pt idx="40">
                  <c:v>44480</c:v>
                </c:pt>
                <c:pt idx="41">
                  <c:v>44481</c:v>
                </c:pt>
                <c:pt idx="42">
                  <c:v>44482</c:v>
                </c:pt>
                <c:pt idx="43">
                  <c:v>44483</c:v>
                </c:pt>
                <c:pt idx="44">
                  <c:v>44484</c:v>
                </c:pt>
                <c:pt idx="45">
                  <c:v>44485</c:v>
                </c:pt>
                <c:pt idx="46">
                  <c:v>44486</c:v>
                </c:pt>
                <c:pt idx="47">
                  <c:v>44487</c:v>
                </c:pt>
                <c:pt idx="48">
                  <c:v>44488</c:v>
                </c:pt>
                <c:pt idx="49">
                  <c:v>44489</c:v>
                </c:pt>
                <c:pt idx="50">
                  <c:v>44490</c:v>
                </c:pt>
                <c:pt idx="51">
                  <c:v>44491</c:v>
                </c:pt>
                <c:pt idx="52">
                  <c:v>44492</c:v>
                </c:pt>
                <c:pt idx="53">
                  <c:v>44493</c:v>
                </c:pt>
                <c:pt idx="54">
                  <c:v>44494</c:v>
                </c:pt>
                <c:pt idx="55">
                  <c:v>44495</c:v>
                </c:pt>
                <c:pt idx="56">
                  <c:v>44496</c:v>
                </c:pt>
                <c:pt idx="57">
                  <c:v>44497</c:v>
                </c:pt>
                <c:pt idx="58">
                  <c:v>44498</c:v>
                </c:pt>
                <c:pt idx="59">
                  <c:v>44499</c:v>
                </c:pt>
                <c:pt idx="60">
                  <c:v>44500</c:v>
                </c:pt>
                <c:pt idx="61">
                  <c:v>44501</c:v>
                </c:pt>
                <c:pt idx="62">
                  <c:v>44502</c:v>
                </c:pt>
                <c:pt idx="63">
                  <c:v>44503</c:v>
                </c:pt>
                <c:pt idx="64">
                  <c:v>44504</c:v>
                </c:pt>
                <c:pt idx="65">
                  <c:v>44505</c:v>
                </c:pt>
                <c:pt idx="66">
                  <c:v>44506</c:v>
                </c:pt>
                <c:pt idx="67">
                  <c:v>44507</c:v>
                </c:pt>
                <c:pt idx="68">
                  <c:v>44508</c:v>
                </c:pt>
                <c:pt idx="69">
                  <c:v>44509</c:v>
                </c:pt>
                <c:pt idx="70">
                  <c:v>44510</c:v>
                </c:pt>
                <c:pt idx="71">
                  <c:v>44511</c:v>
                </c:pt>
                <c:pt idx="72">
                  <c:v>44512</c:v>
                </c:pt>
                <c:pt idx="73">
                  <c:v>44513</c:v>
                </c:pt>
                <c:pt idx="74">
                  <c:v>44514</c:v>
                </c:pt>
                <c:pt idx="75">
                  <c:v>44515</c:v>
                </c:pt>
                <c:pt idx="76">
                  <c:v>44516</c:v>
                </c:pt>
                <c:pt idx="77">
                  <c:v>44517</c:v>
                </c:pt>
                <c:pt idx="78">
                  <c:v>44518</c:v>
                </c:pt>
                <c:pt idx="79">
                  <c:v>44519</c:v>
                </c:pt>
                <c:pt idx="80">
                  <c:v>44520</c:v>
                </c:pt>
                <c:pt idx="81">
                  <c:v>44521</c:v>
                </c:pt>
                <c:pt idx="82">
                  <c:v>44522</c:v>
                </c:pt>
                <c:pt idx="83">
                  <c:v>44523</c:v>
                </c:pt>
                <c:pt idx="84">
                  <c:v>44524</c:v>
                </c:pt>
                <c:pt idx="85">
                  <c:v>44525</c:v>
                </c:pt>
                <c:pt idx="86">
                  <c:v>44526</c:v>
                </c:pt>
                <c:pt idx="87">
                  <c:v>44527</c:v>
                </c:pt>
                <c:pt idx="88">
                  <c:v>44528</c:v>
                </c:pt>
                <c:pt idx="89">
                  <c:v>44529</c:v>
                </c:pt>
                <c:pt idx="90">
                  <c:v>44530</c:v>
                </c:pt>
                <c:pt idx="91">
                  <c:v>44531</c:v>
                </c:pt>
                <c:pt idx="92">
                  <c:v>44532</c:v>
                </c:pt>
                <c:pt idx="93">
                  <c:v>44533</c:v>
                </c:pt>
                <c:pt idx="94">
                  <c:v>44534</c:v>
                </c:pt>
                <c:pt idx="95">
                  <c:v>44535</c:v>
                </c:pt>
                <c:pt idx="96">
                  <c:v>44536</c:v>
                </c:pt>
                <c:pt idx="97">
                  <c:v>44537</c:v>
                </c:pt>
                <c:pt idx="98">
                  <c:v>44538</c:v>
                </c:pt>
                <c:pt idx="99">
                  <c:v>44539</c:v>
                </c:pt>
                <c:pt idx="100">
                  <c:v>44540</c:v>
                </c:pt>
                <c:pt idx="101">
                  <c:v>44541</c:v>
                </c:pt>
                <c:pt idx="102">
                  <c:v>44542</c:v>
                </c:pt>
                <c:pt idx="103">
                  <c:v>44543</c:v>
                </c:pt>
                <c:pt idx="104">
                  <c:v>44544</c:v>
                </c:pt>
                <c:pt idx="105">
                  <c:v>44545</c:v>
                </c:pt>
                <c:pt idx="106">
                  <c:v>44546</c:v>
                </c:pt>
                <c:pt idx="107">
                  <c:v>44547</c:v>
                </c:pt>
                <c:pt idx="108">
                  <c:v>44548</c:v>
                </c:pt>
                <c:pt idx="109">
                  <c:v>44549</c:v>
                </c:pt>
                <c:pt idx="110">
                  <c:v>44550</c:v>
                </c:pt>
                <c:pt idx="111">
                  <c:v>44551</c:v>
                </c:pt>
                <c:pt idx="112">
                  <c:v>44552</c:v>
                </c:pt>
                <c:pt idx="113">
                  <c:v>44553</c:v>
                </c:pt>
                <c:pt idx="114">
                  <c:v>44554</c:v>
                </c:pt>
                <c:pt idx="115">
                  <c:v>44555</c:v>
                </c:pt>
                <c:pt idx="116">
                  <c:v>44556</c:v>
                </c:pt>
                <c:pt idx="117">
                  <c:v>44557</c:v>
                </c:pt>
                <c:pt idx="118">
                  <c:v>44558</c:v>
                </c:pt>
                <c:pt idx="119">
                  <c:v>44559</c:v>
                </c:pt>
                <c:pt idx="120">
                  <c:v>44560</c:v>
                </c:pt>
                <c:pt idx="121">
                  <c:v>44561</c:v>
                </c:pt>
                <c:pt idx="122">
                  <c:v>44562</c:v>
                </c:pt>
                <c:pt idx="123">
                  <c:v>44563</c:v>
                </c:pt>
                <c:pt idx="124">
                  <c:v>44564</c:v>
                </c:pt>
                <c:pt idx="125">
                  <c:v>44565</c:v>
                </c:pt>
                <c:pt idx="126">
                  <c:v>44566</c:v>
                </c:pt>
                <c:pt idx="127">
                  <c:v>44567</c:v>
                </c:pt>
                <c:pt idx="128">
                  <c:v>44568</c:v>
                </c:pt>
                <c:pt idx="129">
                  <c:v>44569</c:v>
                </c:pt>
                <c:pt idx="130">
                  <c:v>44570</c:v>
                </c:pt>
                <c:pt idx="131">
                  <c:v>44571</c:v>
                </c:pt>
                <c:pt idx="132">
                  <c:v>44572</c:v>
                </c:pt>
                <c:pt idx="133">
                  <c:v>44573</c:v>
                </c:pt>
                <c:pt idx="134">
                  <c:v>44574</c:v>
                </c:pt>
                <c:pt idx="135">
                  <c:v>44575</c:v>
                </c:pt>
                <c:pt idx="136">
                  <c:v>44576</c:v>
                </c:pt>
                <c:pt idx="137">
                  <c:v>44577</c:v>
                </c:pt>
                <c:pt idx="138">
                  <c:v>44578</c:v>
                </c:pt>
                <c:pt idx="139">
                  <c:v>44579</c:v>
                </c:pt>
                <c:pt idx="140">
                  <c:v>44580</c:v>
                </c:pt>
                <c:pt idx="141">
                  <c:v>44581</c:v>
                </c:pt>
                <c:pt idx="142">
                  <c:v>44582</c:v>
                </c:pt>
                <c:pt idx="143">
                  <c:v>44583</c:v>
                </c:pt>
                <c:pt idx="144">
                  <c:v>44584</c:v>
                </c:pt>
                <c:pt idx="145">
                  <c:v>44585</c:v>
                </c:pt>
                <c:pt idx="146">
                  <c:v>44586</c:v>
                </c:pt>
                <c:pt idx="147">
                  <c:v>44587</c:v>
                </c:pt>
                <c:pt idx="148">
                  <c:v>44588</c:v>
                </c:pt>
                <c:pt idx="149">
                  <c:v>44589</c:v>
                </c:pt>
                <c:pt idx="150">
                  <c:v>44590</c:v>
                </c:pt>
                <c:pt idx="151">
                  <c:v>44591</c:v>
                </c:pt>
                <c:pt idx="152">
                  <c:v>44592</c:v>
                </c:pt>
                <c:pt idx="153">
                  <c:v>44593</c:v>
                </c:pt>
                <c:pt idx="154">
                  <c:v>44594</c:v>
                </c:pt>
                <c:pt idx="155">
                  <c:v>44595</c:v>
                </c:pt>
                <c:pt idx="156">
                  <c:v>44596</c:v>
                </c:pt>
                <c:pt idx="157">
                  <c:v>44597</c:v>
                </c:pt>
                <c:pt idx="158">
                  <c:v>44598</c:v>
                </c:pt>
                <c:pt idx="159">
                  <c:v>44599</c:v>
                </c:pt>
                <c:pt idx="160">
                  <c:v>44600</c:v>
                </c:pt>
                <c:pt idx="161">
                  <c:v>44601</c:v>
                </c:pt>
                <c:pt idx="162">
                  <c:v>44602</c:v>
                </c:pt>
                <c:pt idx="163">
                  <c:v>44603</c:v>
                </c:pt>
                <c:pt idx="164">
                  <c:v>44604</c:v>
                </c:pt>
                <c:pt idx="165">
                  <c:v>44605</c:v>
                </c:pt>
                <c:pt idx="166">
                  <c:v>44606</c:v>
                </c:pt>
                <c:pt idx="167">
                  <c:v>44607</c:v>
                </c:pt>
                <c:pt idx="168">
                  <c:v>44608</c:v>
                </c:pt>
                <c:pt idx="169">
                  <c:v>44609</c:v>
                </c:pt>
                <c:pt idx="170">
                  <c:v>44610</c:v>
                </c:pt>
                <c:pt idx="171">
                  <c:v>44611</c:v>
                </c:pt>
                <c:pt idx="172">
                  <c:v>44612</c:v>
                </c:pt>
                <c:pt idx="173">
                  <c:v>44613</c:v>
                </c:pt>
                <c:pt idx="174">
                  <c:v>44614</c:v>
                </c:pt>
                <c:pt idx="175">
                  <c:v>44615</c:v>
                </c:pt>
                <c:pt idx="176">
                  <c:v>44616</c:v>
                </c:pt>
                <c:pt idx="177">
                  <c:v>44617</c:v>
                </c:pt>
                <c:pt idx="178">
                  <c:v>44618</c:v>
                </c:pt>
                <c:pt idx="179">
                  <c:v>44619</c:v>
                </c:pt>
                <c:pt idx="180">
                  <c:v>44620</c:v>
                </c:pt>
                <c:pt idx="181">
                  <c:v>44621</c:v>
                </c:pt>
                <c:pt idx="182">
                  <c:v>44622</c:v>
                </c:pt>
                <c:pt idx="183">
                  <c:v>44623</c:v>
                </c:pt>
                <c:pt idx="184">
                  <c:v>44624</c:v>
                </c:pt>
                <c:pt idx="185">
                  <c:v>44625</c:v>
                </c:pt>
                <c:pt idx="186">
                  <c:v>44626</c:v>
                </c:pt>
                <c:pt idx="187">
                  <c:v>44627</c:v>
                </c:pt>
                <c:pt idx="188">
                  <c:v>44628</c:v>
                </c:pt>
                <c:pt idx="189">
                  <c:v>44629</c:v>
                </c:pt>
                <c:pt idx="190">
                  <c:v>44630</c:v>
                </c:pt>
                <c:pt idx="191">
                  <c:v>44631</c:v>
                </c:pt>
                <c:pt idx="192">
                  <c:v>44632</c:v>
                </c:pt>
                <c:pt idx="193">
                  <c:v>44633</c:v>
                </c:pt>
                <c:pt idx="194">
                  <c:v>44634</c:v>
                </c:pt>
                <c:pt idx="195">
                  <c:v>44635</c:v>
                </c:pt>
                <c:pt idx="196">
                  <c:v>44636</c:v>
                </c:pt>
                <c:pt idx="197">
                  <c:v>44637</c:v>
                </c:pt>
                <c:pt idx="198">
                  <c:v>44638</c:v>
                </c:pt>
                <c:pt idx="199">
                  <c:v>44639</c:v>
                </c:pt>
                <c:pt idx="200">
                  <c:v>44640</c:v>
                </c:pt>
                <c:pt idx="201">
                  <c:v>44641</c:v>
                </c:pt>
                <c:pt idx="202">
                  <c:v>44642</c:v>
                </c:pt>
                <c:pt idx="203">
                  <c:v>44643</c:v>
                </c:pt>
                <c:pt idx="204">
                  <c:v>44644</c:v>
                </c:pt>
                <c:pt idx="205">
                  <c:v>44645</c:v>
                </c:pt>
                <c:pt idx="206">
                  <c:v>44646</c:v>
                </c:pt>
                <c:pt idx="207">
                  <c:v>44647</c:v>
                </c:pt>
                <c:pt idx="208">
                  <c:v>44648</c:v>
                </c:pt>
                <c:pt idx="209">
                  <c:v>44649</c:v>
                </c:pt>
                <c:pt idx="210">
                  <c:v>44650</c:v>
                </c:pt>
                <c:pt idx="211">
                  <c:v>44651</c:v>
                </c:pt>
                <c:pt idx="212">
                  <c:v>44652</c:v>
                </c:pt>
                <c:pt idx="213">
                  <c:v>44653</c:v>
                </c:pt>
                <c:pt idx="214">
                  <c:v>44654</c:v>
                </c:pt>
                <c:pt idx="215">
                  <c:v>44655</c:v>
                </c:pt>
                <c:pt idx="216">
                  <c:v>44656</c:v>
                </c:pt>
                <c:pt idx="217">
                  <c:v>44657</c:v>
                </c:pt>
                <c:pt idx="218">
                  <c:v>44658</c:v>
                </c:pt>
                <c:pt idx="219">
                  <c:v>44659</c:v>
                </c:pt>
                <c:pt idx="220">
                  <c:v>44660</c:v>
                </c:pt>
                <c:pt idx="221">
                  <c:v>44661</c:v>
                </c:pt>
                <c:pt idx="222">
                  <c:v>44662</c:v>
                </c:pt>
                <c:pt idx="223">
                  <c:v>44663</c:v>
                </c:pt>
                <c:pt idx="224">
                  <c:v>44664</c:v>
                </c:pt>
                <c:pt idx="225">
                  <c:v>44665</c:v>
                </c:pt>
                <c:pt idx="226">
                  <c:v>44666</c:v>
                </c:pt>
                <c:pt idx="227">
                  <c:v>44667</c:v>
                </c:pt>
                <c:pt idx="228">
                  <c:v>44668</c:v>
                </c:pt>
                <c:pt idx="229">
                  <c:v>44669</c:v>
                </c:pt>
                <c:pt idx="230">
                  <c:v>44670</c:v>
                </c:pt>
                <c:pt idx="231">
                  <c:v>44671</c:v>
                </c:pt>
                <c:pt idx="232">
                  <c:v>44672</c:v>
                </c:pt>
                <c:pt idx="233">
                  <c:v>44673</c:v>
                </c:pt>
                <c:pt idx="234">
                  <c:v>44674</c:v>
                </c:pt>
                <c:pt idx="235">
                  <c:v>44675</c:v>
                </c:pt>
                <c:pt idx="236">
                  <c:v>44676</c:v>
                </c:pt>
                <c:pt idx="237">
                  <c:v>44677</c:v>
                </c:pt>
                <c:pt idx="238">
                  <c:v>44678</c:v>
                </c:pt>
                <c:pt idx="239">
                  <c:v>44679</c:v>
                </c:pt>
                <c:pt idx="240">
                  <c:v>44680</c:v>
                </c:pt>
                <c:pt idx="241">
                  <c:v>44681</c:v>
                </c:pt>
              </c:numCache>
            </c:numRef>
          </c:cat>
          <c:val>
            <c:numRef>
              <c:f>data_graph_ic!$BJ$3:$BJ$244</c:f>
              <c:numCache>
                <c:formatCode>General</c:formatCode>
                <c:ptCount val="24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14.437781109445201</c:v>
                </c:pt>
                <c:pt idx="152">
                  <c:v>#N/A</c:v>
                </c:pt>
                <c:pt idx="153">
                  <c:v>16.461769115442198</c:v>
                </c:pt>
                <c:pt idx="154">
                  <c:v>#N/A</c:v>
                </c:pt>
                <c:pt idx="155">
                  <c:v>18.620689655172399</c:v>
                </c:pt>
                <c:pt idx="156">
                  <c:v>#N/A</c:v>
                </c:pt>
                <c:pt idx="157">
                  <c:v>#N/A</c:v>
                </c:pt>
                <c:pt idx="158">
                  <c:v>21.4542728635682</c:v>
                </c:pt>
                <c:pt idx="159">
                  <c:v>#N/A</c:v>
                </c:pt>
                <c:pt idx="160">
                  <c:v>24.152923538230802</c:v>
                </c:pt>
                <c:pt idx="161">
                  <c:v>#N/A</c:v>
                </c:pt>
                <c:pt idx="162">
                  <c:v>27.121439280359802</c:v>
                </c:pt>
                <c:pt idx="163">
                  <c:v>#N/A</c:v>
                </c:pt>
                <c:pt idx="164">
                  <c:v>#N/A</c:v>
                </c:pt>
                <c:pt idx="165">
                  <c:v>30.6296851574212</c:v>
                </c:pt>
                <c:pt idx="166">
                  <c:v>#N/A</c:v>
                </c:pt>
                <c:pt idx="167">
                  <c:v>33.5982008995502</c:v>
                </c:pt>
                <c:pt idx="168">
                  <c:v>#N/A</c:v>
                </c:pt>
                <c:pt idx="169">
                  <c:v>37.106446776611698</c:v>
                </c:pt>
                <c:pt idx="170">
                  <c:v>#N/A</c:v>
                </c:pt>
                <c:pt idx="171">
                  <c:v>#N/A</c:v>
                </c:pt>
                <c:pt idx="172">
                  <c:v>40.884557721139402</c:v>
                </c:pt>
                <c:pt idx="173">
                  <c:v>#N/A</c:v>
                </c:pt>
                <c:pt idx="174">
                  <c:v>#N/A</c:v>
                </c:pt>
                <c:pt idx="175">
                  <c:v>44.392803598200899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47.631184407796098</c:v>
                </c:pt>
                <c:pt idx="180">
                  <c:v>#N/A</c:v>
                </c:pt>
                <c:pt idx="181">
                  <c:v>#N/A</c:v>
                </c:pt>
                <c:pt idx="182">
                  <c:v>47.631184407796098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46.551724137930997</c:v>
                </c:pt>
                <c:pt idx="187">
                  <c:v>#N/A</c:v>
                </c:pt>
                <c:pt idx="188">
                  <c:v>#N/A</c:v>
                </c:pt>
                <c:pt idx="189">
                  <c:v>44.392803598200899</c:v>
                </c:pt>
                <c:pt idx="190">
                  <c:v>#N/A</c:v>
                </c:pt>
                <c:pt idx="191">
                  <c:v>42.368815592203902</c:v>
                </c:pt>
                <c:pt idx="192">
                  <c:v>#N/A</c:v>
                </c:pt>
                <c:pt idx="193">
                  <c:v>39.265367316341802</c:v>
                </c:pt>
                <c:pt idx="194">
                  <c:v>#N/A</c:v>
                </c:pt>
                <c:pt idx="195">
                  <c:v>35.487256371813999</c:v>
                </c:pt>
                <c:pt idx="196">
                  <c:v>#N/A</c:v>
                </c:pt>
                <c:pt idx="197">
                  <c:v>#N/A</c:v>
                </c:pt>
                <c:pt idx="198">
                  <c:v>31.9790104947526</c:v>
                </c:pt>
                <c:pt idx="199">
                  <c:v>#N/A</c:v>
                </c:pt>
                <c:pt idx="200">
                  <c:v>28.335832083958</c:v>
                </c:pt>
                <c:pt idx="201">
                  <c:v>#N/A</c:v>
                </c:pt>
                <c:pt idx="202">
                  <c:v>#N/A</c:v>
                </c:pt>
                <c:pt idx="203">
                  <c:v>24.962518740629601</c:v>
                </c:pt>
                <c:pt idx="204">
                  <c:v>#N/A</c:v>
                </c:pt>
                <c:pt idx="205">
                  <c:v>#N/A</c:v>
                </c:pt>
                <c:pt idx="206">
                  <c:v>21.319340329835001</c:v>
                </c:pt>
                <c:pt idx="207">
                  <c:v>#N/A</c:v>
                </c:pt>
                <c:pt idx="208">
                  <c:v>#N/A</c:v>
                </c:pt>
                <c:pt idx="209">
                  <c:v>18.080959520239801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14.302848575712099</c:v>
                </c:pt>
                <c:pt idx="214">
                  <c:v>#N/A</c:v>
                </c:pt>
                <c:pt idx="215">
                  <c:v>#N/A</c:v>
                </c:pt>
                <c:pt idx="216">
                  <c:v>11.8740629685157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8.3658170914542698</c:v>
                </c:pt>
                <c:pt idx="221">
                  <c:v>#N/A</c:v>
                </c:pt>
                <c:pt idx="222">
                  <c:v>#N/A</c:v>
                </c:pt>
                <c:pt idx="223">
                  <c:v>6.6116941529235298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4.7226386806596699</c:v>
                </c:pt>
                <c:pt idx="228">
                  <c:v>#N/A</c:v>
                </c:pt>
                <c:pt idx="229">
                  <c:v>#N/A</c:v>
                </c:pt>
                <c:pt idx="230">
                  <c:v>3.50824587706146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2.0239880059969999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736-440F-BDD4-1A45C698EBDF}"/>
            </c:ext>
          </c:extLst>
        </c:ser>
        <c:ser>
          <c:idx val="11"/>
          <c:order val="11"/>
          <c:tx>
            <c:strRef>
              <c:f>data_graph_ic!$BK$2</c:f>
              <c:strCache>
                <c:ptCount val="1"/>
                <c:pt idx="0">
                  <c:v>2022/01/26_hoog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data_graph_ic!$AY$3:$AY$244</c:f>
              <c:numCache>
                <c:formatCode>m/d/yyyy</c:formatCode>
                <c:ptCount val="242"/>
                <c:pt idx="0">
                  <c:v>44440</c:v>
                </c:pt>
                <c:pt idx="1">
                  <c:v>44441</c:v>
                </c:pt>
                <c:pt idx="2">
                  <c:v>44442</c:v>
                </c:pt>
                <c:pt idx="3">
                  <c:v>44443</c:v>
                </c:pt>
                <c:pt idx="4">
                  <c:v>44444</c:v>
                </c:pt>
                <c:pt idx="5">
                  <c:v>44445</c:v>
                </c:pt>
                <c:pt idx="6">
                  <c:v>44446</c:v>
                </c:pt>
                <c:pt idx="7">
                  <c:v>44447</c:v>
                </c:pt>
                <c:pt idx="8">
                  <c:v>44448</c:v>
                </c:pt>
                <c:pt idx="9">
                  <c:v>44449</c:v>
                </c:pt>
                <c:pt idx="10">
                  <c:v>44450</c:v>
                </c:pt>
                <c:pt idx="11">
                  <c:v>44451</c:v>
                </c:pt>
                <c:pt idx="12">
                  <c:v>44452</c:v>
                </c:pt>
                <c:pt idx="13">
                  <c:v>44453</c:v>
                </c:pt>
                <c:pt idx="14">
                  <c:v>44454</c:v>
                </c:pt>
                <c:pt idx="15">
                  <c:v>44455</c:v>
                </c:pt>
                <c:pt idx="16">
                  <c:v>44456</c:v>
                </c:pt>
                <c:pt idx="17">
                  <c:v>44457</c:v>
                </c:pt>
                <c:pt idx="18">
                  <c:v>44458</c:v>
                </c:pt>
                <c:pt idx="19">
                  <c:v>44459</c:v>
                </c:pt>
                <c:pt idx="20">
                  <c:v>44460</c:v>
                </c:pt>
                <c:pt idx="21">
                  <c:v>44461</c:v>
                </c:pt>
                <c:pt idx="22">
                  <c:v>44462</c:v>
                </c:pt>
                <c:pt idx="23">
                  <c:v>44463</c:v>
                </c:pt>
                <c:pt idx="24">
                  <c:v>44464</c:v>
                </c:pt>
                <c:pt idx="25">
                  <c:v>44465</c:v>
                </c:pt>
                <c:pt idx="26">
                  <c:v>44466</c:v>
                </c:pt>
                <c:pt idx="27">
                  <c:v>44467</c:v>
                </c:pt>
                <c:pt idx="28">
                  <c:v>44468</c:v>
                </c:pt>
                <c:pt idx="29">
                  <c:v>44469</c:v>
                </c:pt>
                <c:pt idx="30">
                  <c:v>44470</c:v>
                </c:pt>
                <c:pt idx="31">
                  <c:v>44471</c:v>
                </c:pt>
                <c:pt idx="32">
                  <c:v>44472</c:v>
                </c:pt>
                <c:pt idx="33">
                  <c:v>44473</c:v>
                </c:pt>
                <c:pt idx="34">
                  <c:v>44474</c:v>
                </c:pt>
                <c:pt idx="35">
                  <c:v>44475</c:v>
                </c:pt>
                <c:pt idx="36">
                  <c:v>44476</c:v>
                </c:pt>
                <c:pt idx="37">
                  <c:v>44477</c:v>
                </c:pt>
                <c:pt idx="38">
                  <c:v>44478</c:v>
                </c:pt>
                <c:pt idx="39">
                  <c:v>44479</c:v>
                </c:pt>
                <c:pt idx="40">
                  <c:v>44480</c:v>
                </c:pt>
                <c:pt idx="41">
                  <c:v>44481</c:v>
                </c:pt>
                <c:pt idx="42">
                  <c:v>44482</c:v>
                </c:pt>
                <c:pt idx="43">
                  <c:v>44483</c:v>
                </c:pt>
                <c:pt idx="44">
                  <c:v>44484</c:v>
                </c:pt>
                <c:pt idx="45">
                  <c:v>44485</c:v>
                </c:pt>
                <c:pt idx="46">
                  <c:v>44486</c:v>
                </c:pt>
                <c:pt idx="47">
                  <c:v>44487</c:v>
                </c:pt>
                <c:pt idx="48">
                  <c:v>44488</c:v>
                </c:pt>
                <c:pt idx="49">
                  <c:v>44489</c:v>
                </c:pt>
                <c:pt idx="50">
                  <c:v>44490</c:v>
                </c:pt>
                <c:pt idx="51">
                  <c:v>44491</c:v>
                </c:pt>
                <c:pt idx="52">
                  <c:v>44492</c:v>
                </c:pt>
                <c:pt idx="53">
                  <c:v>44493</c:v>
                </c:pt>
                <c:pt idx="54">
                  <c:v>44494</c:v>
                </c:pt>
                <c:pt idx="55">
                  <c:v>44495</c:v>
                </c:pt>
                <c:pt idx="56">
                  <c:v>44496</c:v>
                </c:pt>
                <c:pt idx="57">
                  <c:v>44497</c:v>
                </c:pt>
                <c:pt idx="58">
                  <c:v>44498</c:v>
                </c:pt>
                <c:pt idx="59">
                  <c:v>44499</c:v>
                </c:pt>
                <c:pt idx="60">
                  <c:v>44500</c:v>
                </c:pt>
                <c:pt idx="61">
                  <c:v>44501</c:v>
                </c:pt>
                <c:pt idx="62">
                  <c:v>44502</c:v>
                </c:pt>
                <c:pt idx="63">
                  <c:v>44503</c:v>
                </c:pt>
                <c:pt idx="64">
                  <c:v>44504</c:v>
                </c:pt>
                <c:pt idx="65">
                  <c:v>44505</c:v>
                </c:pt>
                <c:pt idx="66">
                  <c:v>44506</c:v>
                </c:pt>
                <c:pt idx="67">
                  <c:v>44507</c:v>
                </c:pt>
                <c:pt idx="68">
                  <c:v>44508</c:v>
                </c:pt>
                <c:pt idx="69">
                  <c:v>44509</c:v>
                </c:pt>
                <c:pt idx="70">
                  <c:v>44510</c:v>
                </c:pt>
                <c:pt idx="71">
                  <c:v>44511</c:v>
                </c:pt>
                <c:pt idx="72">
                  <c:v>44512</c:v>
                </c:pt>
                <c:pt idx="73">
                  <c:v>44513</c:v>
                </c:pt>
                <c:pt idx="74">
                  <c:v>44514</c:v>
                </c:pt>
                <c:pt idx="75">
                  <c:v>44515</c:v>
                </c:pt>
                <c:pt idx="76">
                  <c:v>44516</c:v>
                </c:pt>
                <c:pt idx="77">
                  <c:v>44517</c:v>
                </c:pt>
                <c:pt idx="78">
                  <c:v>44518</c:v>
                </c:pt>
                <c:pt idx="79">
                  <c:v>44519</c:v>
                </c:pt>
                <c:pt idx="80">
                  <c:v>44520</c:v>
                </c:pt>
                <c:pt idx="81">
                  <c:v>44521</c:v>
                </c:pt>
                <c:pt idx="82">
                  <c:v>44522</c:v>
                </c:pt>
                <c:pt idx="83">
                  <c:v>44523</c:v>
                </c:pt>
                <c:pt idx="84">
                  <c:v>44524</c:v>
                </c:pt>
                <c:pt idx="85">
                  <c:v>44525</c:v>
                </c:pt>
                <c:pt idx="86">
                  <c:v>44526</c:v>
                </c:pt>
                <c:pt idx="87">
                  <c:v>44527</c:v>
                </c:pt>
                <c:pt idx="88">
                  <c:v>44528</c:v>
                </c:pt>
                <c:pt idx="89">
                  <c:v>44529</c:v>
                </c:pt>
                <c:pt idx="90">
                  <c:v>44530</c:v>
                </c:pt>
                <c:pt idx="91">
                  <c:v>44531</c:v>
                </c:pt>
                <c:pt idx="92">
                  <c:v>44532</c:v>
                </c:pt>
                <c:pt idx="93">
                  <c:v>44533</c:v>
                </c:pt>
                <c:pt idx="94">
                  <c:v>44534</c:v>
                </c:pt>
                <c:pt idx="95">
                  <c:v>44535</c:v>
                </c:pt>
                <c:pt idx="96">
                  <c:v>44536</c:v>
                </c:pt>
                <c:pt idx="97">
                  <c:v>44537</c:v>
                </c:pt>
                <c:pt idx="98">
                  <c:v>44538</c:v>
                </c:pt>
                <c:pt idx="99">
                  <c:v>44539</c:v>
                </c:pt>
                <c:pt idx="100">
                  <c:v>44540</c:v>
                </c:pt>
                <c:pt idx="101">
                  <c:v>44541</c:v>
                </c:pt>
                <c:pt idx="102">
                  <c:v>44542</c:v>
                </c:pt>
                <c:pt idx="103">
                  <c:v>44543</c:v>
                </c:pt>
                <c:pt idx="104">
                  <c:v>44544</c:v>
                </c:pt>
                <c:pt idx="105">
                  <c:v>44545</c:v>
                </c:pt>
                <c:pt idx="106">
                  <c:v>44546</c:v>
                </c:pt>
                <c:pt idx="107">
                  <c:v>44547</c:v>
                </c:pt>
                <c:pt idx="108">
                  <c:v>44548</c:v>
                </c:pt>
                <c:pt idx="109">
                  <c:v>44549</c:v>
                </c:pt>
                <c:pt idx="110">
                  <c:v>44550</c:v>
                </c:pt>
                <c:pt idx="111">
                  <c:v>44551</c:v>
                </c:pt>
                <c:pt idx="112">
                  <c:v>44552</c:v>
                </c:pt>
                <c:pt idx="113">
                  <c:v>44553</c:v>
                </c:pt>
                <c:pt idx="114">
                  <c:v>44554</c:v>
                </c:pt>
                <c:pt idx="115">
                  <c:v>44555</c:v>
                </c:pt>
                <c:pt idx="116">
                  <c:v>44556</c:v>
                </c:pt>
                <c:pt idx="117">
                  <c:v>44557</c:v>
                </c:pt>
                <c:pt idx="118">
                  <c:v>44558</c:v>
                </c:pt>
                <c:pt idx="119">
                  <c:v>44559</c:v>
                </c:pt>
                <c:pt idx="120">
                  <c:v>44560</c:v>
                </c:pt>
                <c:pt idx="121">
                  <c:v>44561</c:v>
                </c:pt>
                <c:pt idx="122">
                  <c:v>44562</c:v>
                </c:pt>
                <c:pt idx="123">
                  <c:v>44563</c:v>
                </c:pt>
                <c:pt idx="124">
                  <c:v>44564</c:v>
                </c:pt>
                <c:pt idx="125">
                  <c:v>44565</c:v>
                </c:pt>
                <c:pt idx="126">
                  <c:v>44566</c:v>
                </c:pt>
                <c:pt idx="127">
                  <c:v>44567</c:v>
                </c:pt>
                <c:pt idx="128">
                  <c:v>44568</c:v>
                </c:pt>
                <c:pt idx="129">
                  <c:v>44569</c:v>
                </c:pt>
                <c:pt idx="130">
                  <c:v>44570</c:v>
                </c:pt>
                <c:pt idx="131">
                  <c:v>44571</c:v>
                </c:pt>
                <c:pt idx="132">
                  <c:v>44572</c:v>
                </c:pt>
                <c:pt idx="133">
                  <c:v>44573</c:v>
                </c:pt>
                <c:pt idx="134">
                  <c:v>44574</c:v>
                </c:pt>
                <c:pt idx="135">
                  <c:v>44575</c:v>
                </c:pt>
                <c:pt idx="136">
                  <c:v>44576</c:v>
                </c:pt>
                <c:pt idx="137">
                  <c:v>44577</c:v>
                </c:pt>
                <c:pt idx="138">
                  <c:v>44578</c:v>
                </c:pt>
                <c:pt idx="139">
                  <c:v>44579</c:v>
                </c:pt>
                <c:pt idx="140">
                  <c:v>44580</c:v>
                </c:pt>
                <c:pt idx="141">
                  <c:v>44581</c:v>
                </c:pt>
                <c:pt idx="142">
                  <c:v>44582</c:v>
                </c:pt>
                <c:pt idx="143">
                  <c:v>44583</c:v>
                </c:pt>
                <c:pt idx="144">
                  <c:v>44584</c:v>
                </c:pt>
                <c:pt idx="145">
                  <c:v>44585</c:v>
                </c:pt>
                <c:pt idx="146">
                  <c:v>44586</c:v>
                </c:pt>
                <c:pt idx="147">
                  <c:v>44587</c:v>
                </c:pt>
                <c:pt idx="148">
                  <c:v>44588</c:v>
                </c:pt>
                <c:pt idx="149">
                  <c:v>44589</c:v>
                </c:pt>
                <c:pt idx="150">
                  <c:v>44590</c:v>
                </c:pt>
                <c:pt idx="151">
                  <c:v>44591</c:v>
                </c:pt>
                <c:pt idx="152">
                  <c:v>44592</c:v>
                </c:pt>
                <c:pt idx="153">
                  <c:v>44593</c:v>
                </c:pt>
                <c:pt idx="154">
                  <c:v>44594</c:v>
                </c:pt>
                <c:pt idx="155">
                  <c:v>44595</c:v>
                </c:pt>
                <c:pt idx="156">
                  <c:v>44596</c:v>
                </c:pt>
                <c:pt idx="157">
                  <c:v>44597</c:v>
                </c:pt>
                <c:pt idx="158">
                  <c:v>44598</c:v>
                </c:pt>
                <c:pt idx="159">
                  <c:v>44599</c:v>
                </c:pt>
                <c:pt idx="160">
                  <c:v>44600</c:v>
                </c:pt>
                <c:pt idx="161">
                  <c:v>44601</c:v>
                </c:pt>
                <c:pt idx="162">
                  <c:v>44602</c:v>
                </c:pt>
                <c:pt idx="163">
                  <c:v>44603</c:v>
                </c:pt>
                <c:pt idx="164">
                  <c:v>44604</c:v>
                </c:pt>
                <c:pt idx="165">
                  <c:v>44605</c:v>
                </c:pt>
                <c:pt idx="166">
                  <c:v>44606</c:v>
                </c:pt>
                <c:pt idx="167">
                  <c:v>44607</c:v>
                </c:pt>
                <c:pt idx="168">
                  <c:v>44608</c:v>
                </c:pt>
                <c:pt idx="169">
                  <c:v>44609</c:v>
                </c:pt>
                <c:pt idx="170">
                  <c:v>44610</c:v>
                </c:pt>
                <c:pt idx="171">
                  <c:v>44611</c:v>
                </c:pt>
                <c:pt idx="172">
                  <c:v>44612</c:v>
                </c:pt>
                <c:pt idx="173">
                  <c:v>44613</c:v>
                </c:pt>
                <c:pt idx="174">
                  <c:v>44614</c:v>
                </c:pt>
                <c:pt idx="175">
                  <c:v>44615</c:v>
                </c:pt>
                <c:pt idx="176">
                  <c:v>44616</c:v>
                </c:pt>
                <c:pt idx="177">
                  <c:v>44617</c:v>
                </c:pt>
                <c:pt idx="178">
                  <c:v>44618</c:v>
                </c:pt>
                <c:pt idx="179">
                  <c:v>44619</c:v>
                </c:pt>
                <c:pt idx="180">
                  <c:v>44620</c:v>
                </c:pt>
                <c:pt idx="181">
                  <c:v>44621</c:v>
                </c:pt>
                <c:pt idx="182">
                  <c:v>44622</c:v>
                </c:pt>
                <c:pt idx="183">
                  <c:v>44623</c:v>
                </c:pt>
                <c:pt idx="184">
                  <c:v>44624</c:v>
                </c:pt>
                <c:pt idx="185">
                  <c:v>44625</c:v>
                </c:pt>
                <c:pt idx="186">
                  <c:v>44626</c:v>
                </c:pt>
                <c:pt idx="187">
                  <c:v>44627</c:v>
                </c:pt>
                <c:pt idx="188">
                  <c:v>44628</c:v>
                </c:pt>
                <c:pt idx="189">
                  <c:v>44629</c:v>
                </c:pt>
                <c:pt idx="190">
                  <c:v>44630</c:v>
                </c:pt>
                <c:pt idx="191">
                  <c:v>44631</c:v>
                </c:pt>
                <c:pt idx="192">
                  <c:v>44632</c:v>
                </c:pt>
                <c:pt idx="193">
                  <c:v>44633</c:v>
                </c:pt>
                <c:pt idx="194">
                  <c:v>44634</c:v>
                </c:pt>
                <c:pt idx="195">
                  <c:v>44635</c:v>
                </c:pt>
                <c:pt idx="196">
                  <c:v>44636</c:v>
                </c:pt>
                <c:pt idx="197">
                  <c:v>44637</c:v>
                </c:pt>
                <c:pt idx="198">
                  <c:v>44638</c:v>
                </c:pt>
                <c:pt idx="199">
                  <c:v>44639</c:v>
                </c:pt>
                <c:pt idx="200">
                  <c:v>44640</c:v>
                </c:pt>
                <c:pt idx="201">
                  <c:v>44641</c:v>
                </c:pt>
                <c:pt idx="202">
                  <c:v>44642</c:v>
                </c:pt>
                <c:pt idx="203">
                  <c:v>44643</c:v>
                </c:pt>
                <c:pt idx="204">
                  <c:v>44644</c:v>
                </c:pt>
                <c:pt idx="205">
                  <c:v>44645</c:v>
                </c:pt>
                <c:pt idx="206">
                  <c:v>44646</c:v>
                </c:pt>
                <c:pt idx="207">
                  <c:v>44647</c:v>
                </c:pt>
                <c:pt idx="208">
                  <c:v>44648</c:v>
                </c:pt>
                <c:pt idx="209">
                  <c:v>44649</c:v>
                </c:pt>
                <c:pt idx="210">
                  <c:v>44650</c:v>
                </c:pt>
                <c:pt idx="211">
                  <c:v>44651</c:v>
                </c:pt>
                <c:pt idx="212">
                  <c:v>44652</c:v>
                </c:pt>
                <c:pt idx="213">
                  <c:v>44653</c:v>
                </c:pt>
                <c:pt idx="214">
                  <c:v>44654</c:v>
                </c:pt>
                <c:pt idx="215">
                  <c:v>44655</c:v>
                </c:pt>
                <c:pt idx="216">
                  <c:v>44656</c:v>
                </c:pt>
                <c:pt idx="217">
                  <c:v>44657</c:v>
                </c:pt>
                <c:pt idx="218">
                  <c:v>44658</c:v>
                </c:pt>
                <c:pt idx="219">
                  <c:v>44659</c:v>
                </c:pt>
                <c:pt idx="220">
                  <c:v>44660</c:v>
                </c:pt>
                <c:pt idx="221">
                  <c:v>44661</c:v>
                </c:pt>
                <c:pt idx="222">
                  <c:v>44662</c:v>
                </c:pt>
                <c:pt idx="223">
                  <c:v>44663</c:v>
                </c:pt>
                <c:pt idx="224">
                  <c:v>44664</c:v>
                </c:pt>
                <c:pt idx="225">
                  <c:v>44665</c:v>
                </c:pt>
                <c:pt idx="226">
                  <c:v>44666</c:v>
                </c:pt>
                <c:pt idx="227">
                  <c:v>44667</c:v>
                </c:pt>
                <c:pt idx="228">
                  <c:v>44668</c:v>
                </c:pt>
                <c:pt idx="229">
                  <c:v>44669</c:v>
                </c:pt>
                <c:pt idx="230">
                  <c:v>44670</c:v>
                </c:pt>
                <c:pt idx="231">
                  <c:v>44671</c:v>
                </c:pt>
                <c:pt idx="232">
                  <c:v>44672</c:v>
                </c:pt>
                <c:pt idx="233">
                  <c:v>44673</c:v>
                </c:pt>
                <c:pt idx="234">
                  <c:v>44674</c:v>
                </c:pt>
                <c:pt idx="235">
                  <c:v>44675</c:v>
                </c:pt>
                <c:pt idx="236">
                  <c:v>44676</c:v>
                </c:pt>
                <c:pt idx="237">
                  <c:v>44677</c:v>
                </c:pt>
                <c:pt idx="238">
                  <c:v>44678</c:v>
                </c:pt>
                <c:pt idx="239">
                  <c:v>44679</c:v>
                </c:pt>
                <c:pt idx="240">
                  <c:v>44680</c:v>
                </c:pt>
                <c:pt idx="241">
                  <c:v>44681</c:v>
                </c:pt>
              </c:numCache>
            </c:numRef>
          </c:cat>
          <c:val>
            <c:numRef>
              <c:f>data_graph_ic!$BK$3:$BK$244</c:f>
              <c:numCache>
                <c:formatCode>General</c:formatCode>
                <c:ptCount val="24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14.9775112443778</c:v>
                </c:pt>
                <c:pt idx="152">
                  <c:v>#N/A</c:v>
                </c:pt>
                <c:pt idx="153">
                  <c:v>18.080959520239801</c:v>
                </c:pt>
                <c:pt idx="154">
                  <c:v>#N/A</c:v>
                </c:pt>
                <c:pt idx="155">
                  <c:v>21.859070464767601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27.661169415292299</c:v>
                </c:pt>
                <c:pt idx="160">
                  <c:v>#N/A</c:v>
                </c:pt>
                <c:pt idx="161">
                  <c:v>32.383808095951998</c:v>
                </c:pt>
                <c:pt idx="162">
                  <c:v>#N/A</c:v>
                </c:pt>
                <c:pt idx="163">
                  <c:v>38.725637181409297</c:v>
                </c:pt>
                <c:pt idx="164">
                  <c:v>#N/A</c:v>
                </c:pt>
                <c:pt idx="165">
                  <c:v>43.178410794602698</c:v>
                </c:pt>
                <c:pt idx="166">
                  <c:v>#N/A</c:v>
                </c:pt>
                <c:pt idx="167">
                  <c:v>#N/A</c:v>
                </c:pt>
                <c:pt idx="168">
                  <c:v>48.8455772113943</c:v>
                </c:pt>
                <c:pt idx="169">
                  <c:v>#N/A</c:v>
                </c:pt>
                <c:pt idx="170">
                  <c:v>54.107946026986497</c:v>
                </c:pt>
                <c:pt idx="171">
                  <c:v>#N/A</c:v>
                </c:pt>
                <c:pt idx="172">
                  <c:v>58.965517241379303</c:v>
                </c:pt>
                <c:pt idx="173">
                  <c:v>#N/A</c:v>
                </c:pt>
                <c:pt idx="174">
                  <c:v>63.013493253373298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66.521739130434696</c:v>
                </c:pt>
                <c:pt idx="179">
                  <c:v>#N/A</c:v>
                </c:pt>
                <c:pt idx="180">
                  <c:v>#N/A</c:v>
                </c:pt>
                <c:pt idx="181">
                  <c:v>67.331334332833507</c:v>
                </c:pt>
                <c:pt idx="182">
                  <c:v>#N/A</c:v>
                </c:pt>
                <c:pt idx="183">
                  <c:v>#N/A</c:v>
                </c:pt>
                <c:pt idx="184">
                  <c:v>66.116941529235305</c:v>
                </c:pt>
                <c:pt idx="185">
                  <c:v>#N/A</c:v>
                </c:pt>
                <c:pt idx="186">
                  <c:v>63.418290854572703</c:v>
                </c:pt>
                <c:pt idx="187">
                  <c:v>60.314842578710604</c:v>
                </c:pt>
                <c:pt idx="188">
                  <c:v>#N/A</c:v>
                </c:pt>
                <c:pt idx="189">
                  <c:v>55.592203898050897</c:v>
                </c:pt>
                <c:pt idx="190">
                  <c:v>#N/A</c:v>
                </c:pt>
                <c:pt idx="191">
                  <c:v>52.623688155921997</c:v>
                </c:pt>
                <c:pt idx="192">
                  <c:v>#N/A</c:v>
                </c:pt>
                <c:pt idx="193">
                  <c:v>47.901049475262298</c:v>
                </c:pt>
                <c:pt idx="194">
                  <c:v>#N/A</c:v>
                </c:pt>
                <c:pt idx="195">
                  <c:v>43.313343328335797</c:v>
                </c:pt>
                <c:pt idx="196">
                  <c:v>#N/A</c:v>
                </c:pt>
                <c:pt idx="197">
                  <c:v>39.265367316341802</c:v>
                </c:pt>
                <c:pt idx="198">
                  <c:v>#N/A</c:v>
                </c:pt>
                <c:pt idx="199">
                  <c:v>35.352323838080899</c:v>
                </c:pt>
                <c:pt idx="200">
                  <c:v>#N/A</c:v>
                </c:pt>
                <c:pt idx="201">
                  <c:v>32.1139430284857</c:v>
                </c:pt>
                <c:pt idx="202">
                  <c:v>#N/A</c:v>
                </c:pt>
                <c:pt idx="203">
                  <c:v>#N/A</c:v>
                </c:pt>
                <c:pt idx="204">
                  <c:v>27.931034482758601</c:v>
                </c:pt>
                <c:pt idx="205">
                  <c:v>#N/A</c:v>
                </c:pt>
                <c:pt idx="206">
                  <c:v>24.4227886056971</c:v>
                </c:pt>
                <c:pt idx="207">
                  <c:v>#N/A</c:v>
                </c:pt>
                <c:pt idx="208">
                  <c:v>#N/A</c:v>
                </c:pt>
                <c:pt idx="209">
                  <c:v>20.779610194902499</c:v>
                </c:pt>
                <c:pt idx="210">
                  <c:v>#N/A</c:v>
                </c:pt>
                <c:pt idx="211">
                  <c:v>18.080959520239801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14.437781109445201</c:v>
                </c:pt>
                <c:pt idx="216">
                  <c:v>#N/A</c:v>
                </c:pt>
                <c:pt idx="217">
                  <c:v>11.8740629685157</c:v>
                </c:pt>
                <c:pt idx="218">
                  <c:v>#N/A</c:v>
                </c:pt>
                <c:pt idx="219">
                  <c:v>#N/A</c:v>
                </c:pt>
                <c:pt idx="220">
                  <c:v>9.4452773613193397</c:v>
                </c:pt>
                <c:pt idx="221">
                  <c:v>#N/A</c:v>
                </c:pt>
                <c:pt idx="222">
                  <c:v>7.6911544227885997</c:v>
                </c:pt>
                <c:pt idx="223">
                  <c:v>#N/A</c:v>
                </c:pt>
                <c:pt idx="224">
                  <c:v>6.4767616191904001</c:v>
                </c:pt>
                <c:pt idx="225">
                  <c:v>#N/A</c:v>
                </c:pt>
                <c:pt idx="226">
                  <c:v>#N/A</c:v>
                </c:pt>
                <c:pt idx="227">
                  <c:v>5.5322338830584696</c:v>
                </c:pt>
                <c:pt idx="228">
                  <c:v>#N/A</c:v>
                </c:pt>
                <c:pt idx="229">
                  <c:v>#N/A</c:v>
                </c:pt>
                <c:pt idx="230">
                  <c:v>4.1829085457271296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2.9685157421289299</c:v>
                </c:pt>
                <c:pt idx="235">
                  <c:v>#N/A</c:v>
                </c:pt>
                <c:pt idx="236">
                  <c:v>#N/A</c:v>
                </c:pt>
                <c:pt idx="237">
                  <c:v>2.2938530734632598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736-440F-BDD4-1A45C698EBDF}"/>
            </c:ext>
          </c:extLst>
        </c:ser>
        <c:ser>
          <c:idx val="12"/>
          <c:order val="12"/>
          <c:tx>
            <c:strRef>
              <c:f>data_graph_ic!$BL$2</c:f>
              <c:strCache>
                <c:ptCount val="1"/>
                <c:pt idx="0">
                  <c:v>LCPS_7_dgn_gem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data_graph_ic!$AY$3:$AY$244</c:f>
              <c:numCache>
                <c:formatCode>m/d/yyyy</c:formatCode>
                <c:ptCount val="242"/>
                <c:pt idx="0">
                  <c:v>44440</c:v>
                </c:pt>
                <c:pt idx="1">
                  <c:v>44441</c:v>
                </c:pt>
                <c:pt idx="2">
                  <c:v>44442</c:v>
                </c:pt>
                <c:pt idx="3">
                  <c:v>44443</c:v>
                </c:pt>
                <c:pt idx="4">
                  <c:v>44444</c:v>
                </c:pt>
                <c:pt idx="5">
                  <c:v>44445</c:v>
                </c:pt>
                <c:pt idx="6">
                  <c:v>44446</c:v>
                </c:pt>
                <c:pt idx="7">
                  <c:v>44447</c:v>
                </c:pt>
                <c:pt idx="8">
                  <c:v>44448</c:v>
                </c:pt>
                <c:pt idx="9">
                  <c:v>44449</c:v>
                </c:pt>
                <c:pt idx="10">
                  <c:v>44450</c:v>
                </c:pt>
                <c:pt idx="11">
                  <c:v>44451</c:v>
                </c:pt>
                <c:pt idx="12">
                  <c:v>44452</c:v>
                </c:pt>
                <c:pt idx="13">
                  <c:v>44453</c:v>
                </c:pt>
                <c:pt idx="14">
                  <c:v>44454</c:v>
                </c:pt>
                <c:pt idx="15">
                  <c:v>44455</c:v>
                </c:pt>
                <c:pt idx="16">
                  <c:v>44456</c:v>
                </c:pt>
                <c:pt idx="17">
                  <c:v>44457</c:v>
                </c:pt>
                <c:pt idx="18">
                  <c:v>44458</c:v>
                </c:pt>
                <c:pt idx="19">
                  <c:v>44459</c:v>
                </c:pt>
                <c:pt idx="20">
                  <c:v>44460</c:v>
                </c:pt>
                <c:pt idx="21">
                  <c:v>44461</c:v>
                </c:pt>
                <c:pt idx="22">
                  <c:v>44462</c:v>
                </c:pt>
                <c:pt idx="23">
                  <c:v>44463</c:v>
                </c:pt>
                <c:pt idx="24">
                  <c:v>44464</c:v>
                </c:pt>
                <c:pt idx="25">
                  <c:v>44465</c:v>
                </c:pt>
                <c:pt idx="26">
                  <c:v>44466</c:v>
                </c:pt>
                <c:pt idx="27">
                  <c:v>44467</c:v>
                </c:pt>
                <c:pt idx="28">
                  <c:v>44468</c:v>
                </c:pt>
                <c:pt idx="29">
                  <c:v>44469</c:v>
                </c:pt>
                <c:pt idx="30">
                  <c:v>44470</c:v>
                </c:pt>
                <c:pt idx="31">
                  <c:v>44471</c:v>
                </c:pt>
                <c:pt idx="32">
                  <c:v>44472</c:v>
                </c:pt>
                <c:pt idx="33">
                  <c:v>44473</c:v>
                </c:pt>
                <c:pt idx="34">
                  <c:v>44474</c:v>
                </c:pt>
                <c:pt idx="35">
                  <c:v>44475</c:v>
                </c:pt>
                <c:pt idx="36">
                  <c:v>44476</c:v>
                </c:pt>
                <c:pt idx="37">
                  <c:v>44477</c:v>
                </c:pt>
                <c:pt idx="38">
                  <c:v>44478</c:v>
                </c:pt>
                <c:pt idx="39">
                  <c:v>44479</c:v>
                </c:pt>
                <c:pt idx="40">
                  <c:v>44480</c:v>
                </c:pt>
                <c:pt idx="41">
                  <c:v>44481</c:v>
                </c:pt>
                <c:pt idx="42">
                  <c:v>44482</c:v>
                </c:pt>
                <c:pt idx="43">
                  <c:v>44483</c:v>
                </c:pt>
                <c:pt idx="44">
                  <c:v>44484</c:v>
                </c:pt>
                <c:pt idx="45">
                  <c:v>44485</c:v>
                </c:pt>
                <c:pt idx="46">
                  <c:v>44486</c:v>
                </c:pt>
                <c:pt idx="47">
                  <c:v>44487</c:v>
                </c:pt>
                <c:pt idx="48">
                  <c:v>44488</c:v>
                </c:pt>
                <c:pt idx="49">
                  <c:v>44489</c:v>
                </c:pt>
                <c:pt idx="50">
                  <c:v>44490</c:v>
                </c:pt>
                <c:pt idx="51">
                  <c:v>44491</c:v>
                </c:pt>
                <c:pt idx="52">
                  <c:v>44492</c:v>
                </c:pt>
                <c:pt idx="53">
                  <c:v>44493</c:v>
                </c:pt>
                <c:pt idx="54">
                  <c:v>44494</c:v>
                </c:pt>
                <c:pt idx="55">
                  <c:v>44495</c:v>
                </c:pt>
                <c:pt idx="56">
                  <c:v>44496</c:v>
                </c:pt>
                <c:pt idx="57">
                  <c:v>44497</c:v>
                </c:pt>
                <c:pt idx="58">
                  <c:v>44498</c:v>
                </c:pt>
                <c:pt idx="59">
                  <c:v>44499</c:v>
                </c:pt>
                <c:pt idx="60">
                  <c:v>44500</c:v>
                </c:pt>
                <c:pt idx="61">
                  <c:v>44501</c:v>
                </c:pt>
                <c:pt idx="62">
                  <c:v>44502</c:v>
                </c:pt>
                <c:pt idx="63">
                  <c:v>44503</c:v>
                </c:pt>
                <c:pt idx="64">
                  <c:v>44504</c:v>
                </c:pt>
                <c:pt idx="65">
                  <c:v>44505</c:v>
                </c:pt>
                <c:pt idx="66">
                  <c:v>44506</c:v>
                </c:pt>
                <c:pt idx="67">
                  <c:v>44507</c:v>
                </c:pt>
                <c:pt idx="68">
                  <c:v>44508</c:v>
                </c:pt>
                <c:pt idx="69">
                  <c:v>44509</c:v>
                </c:pt>
                <c:pt idx="70">
                  <c:v>44510</c:v>
                </c:pt>
                <c:pt idx="71">
                  <c:v>44511</c:v>
                </c:pt>
                <c:pt idx="72">
                  <c:v>44512</c:v>
                </c:pt>
                <c:pt idx="73">
                  <c:v>44513</c:v>
                </c:pt>
                <c:pt idx="74">
                  <c:v>44514</c:v>
                </c:pt>
                <c:pt idx="75">
                  <c:v>44515</c:v>
                </c:pt>
                <c:pt idx="76">
                  <c:v>44516</c:v>
                </c:pt>
                <c:pt idx="77">
                  <c:v>44517</c:v>
                </c:pt>
                <c:pt idx="78">
                  <c:v>44518</c:v>
                </c:pt>
                <c:pt idx="79">
                  <c:v>44519</c:v>
                </c:pt>
                <c:pt idx="80">
                  <c:v>44520</c:v>
                </c:pt>
                <c:pt idx="81">
                  <c:v>44521</c:v>
                </c:pt>
                <c:pt idx="82">
                  <c:v>44522</c:v>
                </c:pt>
                <c:pt idx="83">
                  <c:v>44523</c:v>
                </c:pt>
                <c:pt idx="84">
                  <c:v>44524</c:v>
                </c:pt>
                <c:pt idx="85">
                  <c:v>44525</c:v>
                </c:pt>
                <c:pt idx="86">
                  <c:v>44526</c:v>
                </c:pt>
                <c:pt idx="87">
                  <c:v>44527</c:v>
                </c:pt>
                <c:pt idx="88">
                  <c:v>44528</c:v>
                </c:pt>
                <c:pt idx="89">
                  <c:v>44529</c:v>
                </c:pt>
                <c:pt idx="90">
                  <c:v>44530</c:v>
                </c:pt>
                <c:pt idx="91">
                  <c:v>44531</c:v>
                </c:pt>
                <c:pt idx="92">
                  <c:v>44532</c:v>
                </c:pt>
                <c:pt idx="93">
                  <c:v>44533</c:v>
                </c:pt>
                <c:pt idx="94">
                  <c:v>44534</c:v>
                </c:pt>
                <c:pt idx="95">
                  <c:v>44535</c:v>
                </c:pt>
                <c:pt idx="96">
                  <c:v>44536</c:v>
                </c:pt>
                <c:pt idx="97">
                  <c:v>44537</c:v>
                </c:pt>
                <c:pt idx="98">
                  <c:v>44538</c:v>
                </c:pt>
                <c:pt idx="99">
                  <c:v>44539</c:v>
                </c:pt>
                <c:pt idx="100">
                  <c:v>44540</c:v>
                </c:pt>
                <c:pt idx="101">
                  <c:v>44541</c:v>
                </c:pt>
                <c:pt idx="102">
                  <c:v>44542</c:v>
                </c:pt>
                <c:pt idx="103">
                  <c:v>44543</c:v>
                </c:pt>
                <c:pt idx="104">
                  <c:v>44544</c:v>
                </c:pt>
                <c:pt idx="105">
                  <c:v>44545</c:v>
                </c:pt>
                <c:pt idx="106">
                  <c:v>44546</c:v>
                </c:pt>
                <c:pt idx="107">
                  <c:v>44547</c:v>
                </c:pt>
                <c:pt idx="108">
                  <c:v>44548</c:v>
                </c:pt>
                <c:pt idx="109">
                  <c:v>44549</c:v>
                </c:pt>
                <c:pt idx="110">
                  <c:v>44550</c:v>
                </c:pt>
                <c:pt idx="111">
                  <c:v>44551</c:v>
                </c:pt>
                <c:pt idx="112">
                  <c:v>44552</c:v>
                </c:pt>
                <c:pt idx="113">
                  <c:v>44553</c:v>
                </c:pt>
                <c:pt idx="114">
                  <c:v>44554</c:v>
                </c:pt>
                <c:pt idx="115">
                  <c:v>44555</c:v>
                </c:pt>
                <c:pt idx="116">
                  <c:v>44556</c:v>
                </c:pt>
                <c:pt idx="117">
                  <c:v>44557</c:v>
                </c:pt>
                <c:pt idx="118">
                  <c:v>44558</c:v>
                </c:pt>
                <c:pt idx="119">
                  <c:v>44559</c:v>
                </c:pt>
                <c:pt idx="120">
                  <c:v>44560</c:v>
                </c:pt>
                <c:pt idx="121">
                  <c:v>44561</c:v>
                </c:pt>
                <c:pt idx="122">
                  <c:v>44562</c:v>
                </c:pt>
                <c:pt idx="123">
                  <c:v>44563</c:v>
                </c:pt>
                <c:pt idx="124">
                  <c:v>44564</c:v>
                </c:pt>
                <c:pt idx="125">
                  <c:v>44565</c:v>
                </c:pt>
                <c:pt idx="126">
                  <c:v>44566</c:v>
                </c:pt>
                <c:pt idx="127">
                  <c:v>44567</c:v>
                </c:pt>
                <c:pt idx="128">
                  <c:v>44568</c:v>
                </c:pt>
                <c:pt idx="129">
                  <c:v>44569</c:v>
                </c:pt>
                <c:pt idx="130">
                  <c:v>44570</c:v>
                </c:pt>
                <c:pt idx="131">
                  <c:v>44571</c:v>
                </c:pt>
                <c:pt idx="132">
                  <c:v>44572</c:v>
                </c:pt>
                <c:pt idx="133">
                  <c:v>44573</c:v>
                </c:pt>
                <c:pt idx="134">
                  <c:v>44574</c:v>
                </c:pt>
                <c:pt idx="135">
                  <c:v>44575</c:v>
                </c:pt>
                <c:pt idx="136">
                  <c:v>44576</c:v>
                </c:pt>
                <c:pt idx="137">
                  <c:v>44577</c:v>
                </c:pt>
                <c:pt idx="138">
                  <c:v>44578</c:v>
                </c:pt>
                <c:pt idx="139">
                  <c:v>44579</c:v>
                </c:pt>
                <c:pt idx="140">
                  <c:v>44580</c:v>
                </c:pt>
                <c:pt idx="141">
                  <c:v>44581</c:v>
                </c:pt>
                <c:pt idx="142">
                  <c:v>44582</c:v>
                </c:pt>
                <c:pt idx="143">
                  <c:v>44583</c:v>
                </c:pt>
                <c:pt idx="144">
                  <c:v>44584</c:v>
                </c:pt>
                <c:pt idx="145">
                  <c:v>44585</c:v>
                </c:pt>
                <c:pt idx="146">
                  <c:v>44586</c:v>
                </c:pt>
                <c:pt idx="147">
                  <c:v>44587</c:v>
                </c:pt>
                <c:pt idx="148">
                  <c:v>44588</c:v>
                </c:pt>
                <c:pt idx="149">
                  <c:v>44589</c:v>
                </c:pt>
                <c:pt idx="150">
                  <c:v>44590</c:v>
                </c:pt>
                <c:pt idx="151">
                  <c:v>44591</c:v>
                </c:pt>
                <c:pt idx="152">
                  <c:v>44592</c:v>
                </c:pt>
                <c:pt idx="153">
                  <c:v>44593</c:v>
                </c:pt>
                <c:pt idx="154">
                  <c:v>44594</c:v>
                </c:pt>
                <c:pt idx="155">
                  <c:v>44595</c:v>
                </c:pt>
                <c:pt idx="156">
                  <c:v>44596</c:v>
                </c:pt>
                <c:pt idx="157">
                  <c:v>44597</c:v>
                </c:pt>
                <c:pt idx="158">
                  <c:v>44598</c:v>
                </c:pt>
                <c:pt idx="159">
                  <c:v>44599</c:v>
                </c:pt>
                <c:pt idx="160">
                  <c:v>44600</c:v>
                </c:pt>
                <c:pt idx="161">
                  <c:v>44601</c:v>
                </c:pt>
                <c:pt idx="162">
                  <c:v>44602</c:v>
                </c:pt>
                <c:pt idx="163">
                  <c:v>44603</c:v>
                </c:pt>
                <c:pt idx="164">
                  <c:v>44604</c:v>
                </c:pt>
                <c:pt idx="165">
                  <c:v>44605</c:v>
                </c:pt>
                <c:pt idx="166">
                  <c:v>44606</c:v>
                </c:pt>
                <c:pt idx="167">
                  <c:v>44607</c:v>
                </c:pt>
                <c:pt idx="168">
                  <c:v>44608</c:v>
                </c:pt>
                <c:pt idx="169">
                  <c:v>44609</c:v>
                </c:pt>
                <c:pt idx="170">
                  <c:v>44610</c:v>
                </c:pt>
                <c:pt idx="171">
                  <c:v>44611</c:v>
                </c:pt>
                <c:pt idx="172">
                  <c:v>44612</c:v>
                </c:pt>
                <c:pt idx="173">
                  <c:v>44613</c:v>
                </c:pt>
                <c:pt idx="174">
                  <c:v>44614</c:v>
                </c:pt>
                <c:pt idx="175">
                  <c:v>44615</c:v>
                </c:pt>
                <c:pt idx="176">
                  <c:v>44616</c:v>
                </c:pt>
                <c:pt idx="177">
                  <c:v>44617</c:v>
                </c:pt>
                <c:pt idx="178">
                  <c:v>44618</c:v>
                </c:pt>
                <c:pt idx="179">
                  <c:v>44619</c:v>
                </c:pt>
                <c:pt idx="180">
                  <c:v>44620</c:v>
                </c:pt>
                <c:pt idx="181">
                  <c:v>44621</c:v>
                </c:pt>
                <c:pt idx="182">
                  <c:v>44622</c:v>
                </c:pt>
                <c:pt idx="183">
                  <c:v>44623</c:v>
                </c:pt>
                <c:pt idx="184">
                  <c:v>44624</c:v>
                </c:pt>
                <c:pt idx="185">
                  <c:v>44625</c:v>
                </c:pt>
                <c:pt idx="186">
                  <c:v>44626</c:v>
                </c:pt>
                <c:pt idx="187">
                  <c:v>44627</c:v>
                </c:pt>
                <c:pt idx="188">
                  <c:v>44628</c:v>
                </c:pt>
                <c:pt idx="189">
                  <c:v>44629</c:v>
                </c:pt>
                <c:pt idx="190">
                  <c:v>44630</c:v>
                </c:pt>
                <c:pt idx="191">
                  <c:v>44631</c:v>
                </c:pt>
                <c:pt idx="192">
                  <c:v>44632</c:v>
                </c:pt>
                <c:pt idx="193">
                  <c:v>44633</c:v>
                </c:pt>
                <c:pt idx="194">
                  <c:v>44634</c:v>
                </c:pt>
                <c:pt idx="195">
                  <c:v>44635</c:v>
                </c:pt>
                <c:pt idx="196">
                  <c:v>44636</c:v>
                </c:pt>
                <c:pt idx="197">
                  <c:v>44637</c:v>
                </c:pt>
                <c:pt idx="198">
                  <c:v>44638</c:v>
                </c:pt>
                <c:pt idx="199">
                  <c:v>44639</c:v>
                </c:pt>
                <c:pt idx="200">
                  <c:v>44640</c:v>
                </c:pt>
                <c:pt idx="201">
                  <c:v>44641</c:v>
                </c:pt>
                <c:pt idx="202">
                  <c:v>44642</c:v>
                </c:pt>
                <c:pt idx="203">
                  <c:v>44643</c:v>
                </c:pt>
                <c:pt idx="204">
                  <c:v>44644</c:v>
                </c:pt>
                <c:pt idx="205">
                  <c:v>44645</c:v>
                </c:pt>
                <c:pt idx="206">
                  <c:v>44646</c:v>
                </c:pt>
                <c:pt idx="207">
                  <c:v>44647</c:v>
                </c:pt>
                <c:pt idx="208">
                  <c:v>44648</c:v>
                </c:pt>
                <c:pt idx="209">
                  <c:v>44649</c:v>
                </c:pt>
                <c:pt idx="210">
                  <c:v>44650</c:v>
                </c:pt>
                <c:pt idx="211">
                  <c:v>44651</c:v>
                </c:pt>
                <c:pt idx="212">
                  <c:v>44652</c:v>
                </c:pt>
                <c:pt idx="213">
                  <c:v>44653</c:v>
                </c:pt>
                <c:pt idx="214">
                  <c:v>44654</c:v>
                </c:pt>
                <c:pt idx="215">
                  <c:v>44655</c:v>
                </c:pt>
                <c:pt idx="216">
                  <c:v>44656</c:v>
                </c:pt>
                <c:pt idx="217">
                  <c:v>44657</c:v>
                </c:pt>
                <c:pt idx="218">
                  <c:v>44658</c:v>
                </c:pt>
                <c:pt idx="219">
                  <c:v>44659</c:v>
                </c:pt>
                <c:pt idx="220">
                  <c:v>44660</c:v>
                </c:pt>
                <c:pt idx="221">
                  <c:v>44661</c:v>
                </c:pt>
                <c:pt idx="222">
                  <c:v>44662</c:v>
                </c:pt>
                <c:pt idx="223">
                  <c:v>44663</c:v>
                </c:pt>
                <c:pt idx="224">
                  <c:v>44664</c:v>
                </c:pt>
                <c:pt idx="225">
                  <c:v>44665</c:v>
                </c:pt>
                <c:pt idx="226">
                  <c:v>44666</c:v>
                </c:pt>
                <c:pt idx="227">
                  <c:v>44667</c:v>
                </c:pt>
                <c:pt idx="228">
                  <c:v>44668</c:v>
                </c:pt>
                <c:pt idx="229">
                  <c:v>44669</c:v>
                </c:pt>
                <c:pt idx="230">
                  <c:v>44670</c:v>
                </c:pt>
                <c:pt idx="231">
                  <c:v>44671</c:v>
                </c:pt>
                <c:pt idx="232">
                  <c:v>44672</c:v>
                </c:pt>
                <c:pt idx="233">
                  <c:v>44673</c:v>
                </c:pt>
                <c:pt idx="234">
                  <c:v>44674</c:v>
                </c:pt>
                <c:pt idx="235">
                  <c:v>44675</c:v>
                </c:pt>
                <c:pt idx="236">
                  <c:v>44676</c:v>
                </c:pt>
                <c:pt idx="237">
                  <c:v>44677</c:v>
                </c:pt>
                <c:pt idx="238">
                  <c:v>44678</c:v>
                </c:pt>
                <c:pt idx="239">
                  <c:v>44679</c:v>
                </c:pt>
                <c:pt idx="240">
                  <c:v>44680</c:v>
                </c:pt>
                <c:pt idx="241">
                  <c:v>44681</c:v>
                </c:pt>
              </c:numCache>
            </c:numRef>
          </c:cat>
          <c:val>
            <c:numRef>
              <c:f>data_graph_ic!$BL$3:$BL$244</c:f>
              <c:numCache>
                <c:formatCode>General</c:formatCode>
                <c:ptCount val="242"/>
                <c:pt idx="0">
                  <c:v>13.571428571428571</c:v>
                </c:pt>
                <c:pt idx="1">
                  <c:v>14.571428571428571</c:v>
                </c:pt>
                <c:pt idx="2">
                  <c:v>14</c:v>
                </c:pt>
                <c:pt idx="3">
                  <c:v>12.285714285714286</c:v>
                </c:pt>
                <c:pt idx="4">
                  <c:v>11.428571428571429</c:v>
                </c:pt>
                <c:pt idx="5">
                  <c:v>12</c:v>
                </c:pt>
                <c:pt idx="6">
                  <c:v>12.142857142857142</c:v>
                </c:pt>
                <c:pt idx="7">
                  <c:v>14</c:v>
                </c:pt>
                <c:pt idx="8">
                  <c:v>13.714285714285714</c:v>
                </c:pt>
                <c:pt idx="9">
                  <c:v>13.571428571428571</c:v>
                </c:pt>
                <c:pt idx="10">
                  <c:v>14.714285714285714</c:v>
                </c:pt>
                <c:pt idx="11">
                  <c:v>14.428571428571429</c:v>
                </c:pt>
                <c:pt idx="12">
                  <c:v>13.428571428571429</c:v>
                </c:pt>
                <c:pt idx="13">
                  <c:v>13.142857142857142</c:v>
                </c:pt>
                <c:pt idx="14">
                  <c:v>11.714285714285714</c:v>
                </c:pt>
                <c:pt idx="15">
                  <c:v>11.571428571428571</c:v>
                </c:pt>
                <c:pt idx="16">
                  <c:v>11.285714285714286</c:v>
                </c:pt>
                <c:pt idx="17">
                  <c:v>9.5714285714285712</c:v>
                </c:pt>
                <c:pt idx="18">
                  <c:v>9.7142857142857135</c:v>
                </c:pt>
                <c:pt idx="19">
                  <c:v>9.8571428571428577</c:v>
                </c:pt>
                <c:pt idx="20">
                  <c:v>10.428571428571429</c:v>
                </c:pt>
                <c:pt idx="21">
                  <c:v>11.285714285714286</c:v>
                </c:pt>
                <c:pt idx="22">
                  <c:v>10.142857142857142</c:v>
                </c:pt>
                <c:pt idx="23">
                  <c:v>10.285714285714286</c:v>
                </c:pt>
                <c:pt idx="24">
                  <c:v>10.571428571428571</c:v>
                </c:pt>
                <c:pt idx="25">
                  <c:v>10.714285714285714</c:v>
                </c:pt>
                <c:pt idx="26">
                  <c:v>10</c:v>
                </c:pt>
                <c:pt idx="27">
                  <c:v>8.8571428571428577</c:v>
                </c:pt>
                <c:pt idx="28">
                  <c:v>7.2857142857142856</c:v>
                </c:pt>
                <c:pt idx="29">
                  <c:v>7.4285714285714288</c:v>
                </c:pt>
                <c:pt idx="30">
                  <c:v>6.8571428571428568</c:v>
                </c:pt>
                <c:pt idx="31">
                  <c:v>7</c:v>
                </c:pt>
                <c:pt idx="32">
                  <c:v>6.7142857142857144</c:v>
                </c:pt>
                <c:pt idx="33">
                  <c:v>7.2857142857142856</c:v>
                </c:pt>
                <c:pt idx="34">
                  <c:v>9.2857142857142865</c:v>
                </c:pt>
                <c:pt idx="35">
                  <c:v>10</c:v>
                </c:pt>
                <c:pt idx="36">
                  <c:v>10.142857142857142</c:v>
                </c:pt>
                <c:pt idx="37">
                  <c:v>10</c:v>
                </c:pt>
                <c:pt idx="38">
                  <c:v>9.5714285714285712</c:v>
                </c:pt>
                <c:pt idx="39">
                  <c:v>9.8571428571428577</c:v>
                </c:pt>
                <c:pt idx="40">
                  <c:v>10.428571428571429</c:v>
                </c:pt>
                <c:pt idx="41">
                  <c:v>9.4285714285714288</c:v>
                </c:pt>
                <c:pt idx="42">
                  <c:v>9</c:v>
                </c:pt>
                <c:pt idx="43">
                  <c:v>10</c:v>
                </c:pt>
                <c:pt idx="44">
                  <c:v>10.714285714285714</c:v>
                </c:pt>
                <c:pt idx="45">
                  <c:v>12.142857142857142</c:v>
                </c:pt>
                <c:pt idx="46">
                  <c:v>12.714285714285714</c:v>
                </c:pt>
                <c:pt idx="47">
                  <c:v>12.428571428571429</c:v>
                </c:pt>
                <c:pt idx="48">
                  <c:v>14</c:v>
                </c:pt>
                <c:pt idx="49">
                  <c:v>15.285714285714286</c:v>
                </c:pt>
                <c:pt idx="50">
                  <c:v>15.571428571428571</c:v>
                </c:pt>
                <c:pt idx="51">
                  <c:v>17</c:v>
                </c:pt>
                <c:pt idx="52">
                  <c:v>16.857142857142858</c:v>
                </c:pt>
                <c:pt idx="53">
                  <c:v>17.428571428571427</c:v>
                </c:pt>
                <c:pt idx="54">
                  <c:v>18.428571428571427</c:v>
                </c:pt>
                <c:pt idx="55">
                  <c:v>17.428571428571427</c:v>
                </c:pt>
                <c:pt idx="56">
                  <c:v>17.857142857142858</c:v>
                </c:pt>
                <c:pt idx="57">
                  <c:v>17.285714285714285</c:v>
                </c:pt>
                <c:pt idx="58">
                  <c:v>18</c:v>
                </c:pt>
                <c:pt idx="59">
                  <c:v>17.714285714285715</c:v>
                </c:pt>
                <c:pt idx="60">
                  <c:v>17.285714285714285</c:v>
                </c:pt>
                <c:pt idx="61">
                  <c:v>17.142857142857142</c:v>
                </c:pt>
                <c:pt idx="62">
                  <c:v>18.285714285714285</c:v>
                </c:pt>
                <c:pt idx="63">
                  <c:v>20</c:v>
                </c:pt>
                <c:pt idx="64">
                  <c:v>21.571428571428573</c:v>
                </c:pt>
                <c:pt idx="65">
                  <c:v>21.857142857142858</c:v>
                </c:pt>
                <c:pt idx="66">
                  <c:v>23.714285714285715</c:v>
                </c:pt>
                <c:pt idx="67">
                  <c:v>25.428571428571427</c:v>
                </c:pt>
                <c:pt idx="68">
                  <c:v>27.857142857142858</c:v>
                </c:pt>
                <c:pt idx="69">
                  <c:v>27.285714285714285</c:v>
                </c:pt>
                <c:pt idx="70">
                  <c:v>26.285714285714285</c:v>
                </c:pt>
                <c:pt idx="71">
                  <c:v>26.714285714285715</c:v>
                </c:pt>
                <c:pt idx="72">
                  <c:v>27.571428571428573</c:v>
                </c:pt>
                <c:pt idx="73">
                  <c:v>29.428571428571427</c:v>
                </c:pt>
                <c:pt idx="74">
                  <c:v>30.285714285714285</c:v>
                </c:pt>
                <c:pt idx="75">
                  <c:v>29</c:v>
                </c:pt>
                <c:pt idx="76">
                  <c:v>32</c:v>
                </c:pt>
                <c:pt idx="77">
                  <c:v>33.428571428571431</c:v>
                </c:pt>
                <c:pt idx="78">
                  <c:v>36.857142857142854</c:v>
                </c:pt>
                <c:pt idx="79">
                  <c:v>39</c:v>
                </c:pt>
                <c:pt idx="80">
                  <c:v>38</c:v>
                </c:pt>
                <c:pt idx="81">
                  <c:v>38.428571428571431</c:v>
                </c:pt>
                <c:pt idx="82">
                  <c:v>39.571428571428569</c:v>
                </c:pt>
                <c:pt idx="83">
                  <c:v>41.285714285714285</c:v>
                </c:pt>
                <c:pt idx="84">
                  <c:v>42.857142857142854</c:v>
                </c:pt>
                <c:pt idx="85">
                  <c:v>42.428571428571431</c:v>
                </c:pt>
                <c:pt idx="86">
                  <c:v>42</c:v>
                </c:pt>
                <c:pt idx="87">
                  <c:v>44.714285714285715</c:v>
                </c:pt>
                <c:pt idx="88">
                  <c:v>46.285714285714285</c:v>
                </c:pt>
                <c:pt idx="89">
                  <c:v>48.285714285714285</c:v>
                </c:pt>
                <c:pt idx="90">
                  <c:v>47.714285714285715</c:v>
                </c:pt>
                <c:pt idx="91">
                  <c:v>47</c:v>
                </c:pt>
                <c:pt idx="92">
                  <c:v>48.285714285714285</c:v>
                </c:pt>
                <c:pt idx="93">
                  <c:v>46.857142857142854</c:v>
                </c:pt>
                <c:pt idx="94">
                  <c:v>43.714285714285715</c:v>
                </c:pt>
                <c:pt idx="95">
                  <c:v>41.857142857142854</c:v>
                </c:pt>
                <c:pt idx="96">
                  <c:v>42.285714285714285</c:v>
                </c:pt>
                <c:pt idx="97">
                  <c:v>40.714285714285715</c:v>
                </c:pt>
                <c:pt idx="98">
                  <c:v>41.285714285714285</c:v>
                </c:pt>
                <c:pt idx="99">
                  <c:v>37.714285714285715</c:v>
                </c:pt>
                <c:pt idx="100">
                  <c:v>40</c:v>
                </c:pt>
                <c:pt idx="101">
                  <c:v>41.714285714285715</c:v>
                </c:pt>
                <c:pt idx="102">
                  <c:v>41.714285714285715</c:v>
                </c:pt>
                <c:pt idx="103">
                  <c:v>38.571428571428569</c:v>
                </c:pt>
                <c:pt idx="104">
                  <c:v>40.142857142857146</c:v>
                </c:pt>
                <c:pt idx="105">
                  <c:v>38.428571428571431</c:v>
                </c:pt>
                <c:pt idx="106">
                  <c:v>38.571428571428569</c:v>
                </c:pt>
                <c:pt idx="107">
                  <c:v>36.571428571428569</c:v>
                </c:pt>
                <c:pt idx="108">
                  <c:v>34.857142857142854</c:v>
                </c:pt>
                <c:pt idx="109">
                  <c:v>33.857142857142854</c:v>
                </c:pt>
                <c:pt idx="110">
                  <c:v>33.857142857142854</c:v>
                </c:pt>
                <c:pt idx="111">
                  <c:v>31.571428571428573</c:v>
                </c:pt>
                <c:pt idx="112">
                  <c:v>30.714285714285715</c:v>
                </c:pt>
                <c:pt idx="113">
                  <c:v>29.428571428571427</c:v>
                </c:pt>
                <c:pt idx="114">
                  <c:v>27.428571428571427</c:v>
                </c:pt>
                <c:pt idx="115">
                  <c:v>26.428571428571427</c:v>
                </c:pt>
                <c:pt idx="116">
                  <c:v>26</c:v>
                </c:pt>
                <c:pt idx="117">
                  <c:v>25.857142857142858</c:v>
                </c:pt>
                <c:pt idx="118">
                  <c:v>26</c:v>
                </c:pt>
                <c:pt idx="119">
                  <c:v>26.142857142857142</c:v>
                </c:pt>
                <c:pt idx="120">
                  <c:v>25.285714285714285</c:v>
                </c:pt>
                <c:pt idx="121">
                  <c:v>25</c:v>
                </c:pt>
                <c:pt idx="122">
                  <c:v>24.285714285714285</c:v>
                </c:pt>
                <c:pt idx="123">
                  <c:v>23.428571428571427</c:v>
                </c:pt>
                <c:pt idx="124">
                  <c:v>22.285714285714285</c:v>
                </c:pt>
                <c:pt idx="125">
                  <c:v>21.714285714285715</c:v>
                </c:pt>
                <c:pt idx="126">
                  <c:v>19.428571428571427</c:v>
                </c:pt>
                <c:pt idx="127">
                  <c:v>18.428571428571427</c:v>
                </c:pt>
                <c:pt idx="128">
                  <c:v>17.571428571428573</c:v>
                </c:pt>
                <c:pt idx="129">
                  <c:v>17.428571428571427</c:v>
                </c:pt>
                <c:pt idx="130">
                  <c:v>16.857142857142858</c:v>
                </c:pt>
                <c:pt idx="131">
                  <c:v>17</c:v>
                </c:pt>
                <c:pt idx="132">
                  <c:v>16</c:v>
                </c:pt>
                <c:pt idx="133">
                  <c:v>15.714285714285714</c:v>
                </c:pt>
                <c:pt idx="134">
                  <c:v>15.714285714285714</c:v>
                </c:pt>
                <c:pt idx="135">
                  <c:v>15.142857142857142</c:v>
                </c:pt>
                <c:pt idx="136">
                  <c:v>14.428571428571429</c:v>
                </c:pt>
                <c:pt idx="137">
                  <c:v>14.714285714285714</c:v>
                </c:pt>
                <c:pt idx="138">
                  <c:v>13.285714285714286</c:v>
                </c:pt>
                <c:pt idx="139">
                  <c:v>11.285714285714286</c:v>
                </c:pt>
                <c:pt idx="140">
                  <c:v>10.714285714285714</c:v>
                </c:pt>
                <c:pt idx="141">
                  <c:v>11.285714285714286</c:v>
                </c:pt>
                <c:pt idx="142">
                  <c:v>11.142857142857142</c:v>
                </c:pt>
                <c:pt idx="143">
                  <c:v>10.714285714285714</c:v>
                </c:pt>
                <c:pt idx="144">
                  <c:v>9.7142857142857135</c:v>
                </c:pt>
                <c:pt idx="145">
                  <c:v>9.5714285714285712</c:v>
                </c:pt>
                <c:pt idx="146">
                  <c:v>9.5714285714285712</c:v>
                </c:pt>
                <c:pt idx="147">
                  <c:v>10.714285714285714</c:v>
                </c:pt>
                <c:pt idx="148">
                  <c:v>10</c:v>
                </c:pt>
                <c:pt idx="149">
                  <c:v>10.857142857142858</c:v>
                </c:pt>
                <c:pt idx="150">
                  <c:v>11.142857142857142</c:v>
                </c:pt>
                <c:pt idx="151">
                  <c:v>11.428571428571429</c:v>
                </c:pt>
                <c:pt idx="152">
                  <c:v>11.571428571428571</c:v>
                </c:pt>
                <c:pt idx="153">
                  <c:v>13.285714285714286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5736-440F-BDD4-1A45C698EB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5205488"/>
        <c:axId val="1475205072"/>
      </c:lineChart>
      <c:dateAx>
        <c:axId val="147520548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475205072"/>
        <c:crosses val="autoZero"/>
        <c:auto val="1"/>
        <c:lblOffset val="100"/>
        <c:baseTimeUnit val="days"/>
      </c:dateAx>
      <c:valAx>
        <c:axId val="147520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475205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L"/>
              <a:t>IC_opnames_voorspellingen_RIVM</a:t>
            </a:r>
            <a:r>
              <a:rPr lang="en-NL" baseline="0"/>
              <a:t> (logaritmische schaal)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data_graph_ic!$AZ$2</c:f>
              <c:strCache>
                <c:ptCount val="1"/>
                <c:pt idx="0">
                  <c:v>2021/09/15_laag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data_graph_ic!$AY$3:$AY$244</c:f>
              <c:numCache>
                <c:formatCode>m/d/yyyy</c:formatCode>
                <c:ptCount val="242"/>
                <c:pt idx="0">
                  <c:v>44440</c:v>
                </c:pt>
                <c:pt idx="1">
                  <c:v>44441</c:v>
                </c:pt>
                <c:pt idx="2">
                  <c:v>44442</c:v>
                </c:pt>
                <c:pt idx="3">
                  <c:v>44443</c:v>
                </c:pt>
                <c:pt idx="4">
                  <c:v>44444</c:v>
                </c:pt>
                <c:pt idx="5">
                  <c:v>44445</c:v>
                </c:pt>
                <c:pt idx="6">
                  <c:v>44446</c:v>
                </c:pt>
                <c:pt idx="7">
                  <c:v>44447</c:v>
                </c:pt>
                <c:pt idx="8">
                  <c:v>44448</c:v>
                </c:pt>
                <c:pt idx="9">
                  <c:v>44449</c:v>
                </c:pt>
                <c:pt idx="10">
                  <c:v>44450</c:v>
                </c:pt>
                <c:pt idx="11">
                  <c:v>44451</c:v>
                </c:pt>
                <c:pt idx="12">
                  <c:v>44452</c:v>
                </c:pt>
                <c:pt idx="13">
                  <c:v>44453</c:v>
                </c:pt>
                <c:pt idx="14">
                  <c:v>44454</c:v>
                </c:pt>
                <c:pt idx="15">
                  <c:v>44455</c:v>
                </c:pt>
                <c:pt idx="16">
                  <c:v>44456</c:v>
                </c:pt>
                <c:pt idx="17">
                  <c:v>44457</c:v>
                </c:pt>
                <c:pt idx="18">
                  <c:v>44458</c:v>
                </c:pt>
                <c:pt idx="19">
                  <c:v>44459</c:v>
                </c:pt>
                <c:pt idx="20">
                  <c:v>44460</c:v>
                </c:pt>
                <c:pt idx="21">
                  <c:v>44461</c:v>
                </c:pt>
                <c:pt idx="22">
                  <c:v>44462</c:v>
                </c:pt>
                <c:pt idx="23">
                  <c:v>44463</c:v>
                </c:pt>
                <c:pt idx="24">
                  <c:v>44464</c:v>
                </c:pt>
                <c:pt idx="25">
                  <c:v>44465</c:v>
                </c:pt>
                <c:pt idx="26">
                  <c:v>44466</c:v>
                </c:pt>
                <c:pt idx="27">
                  <c:v>44467</c:v>
                </c:pt>
                <c:pt idx="28">
                  <c:v>44468</c:v>
                </c:pt>
                <c:pt idx="29">
                  <c:v>44469</c:v>
                </c:pt>
                <c:pt idx="30">
                  <c:v>44470</c:v>
                </c:pt>
                <c:pt idx="31">
                  <c:v>44471</c:v>
                </c:pt>
                <c:pt idx="32">
                  <c:v>44472</c:v>
                </c:pt>
                <c:pt idx="33">
                  <c:v>44473</c:v>
                </c:pt>
                <c:pt idx="34">
                  <c:v>44474</c:v>
                </c:pt>
                <c:pt idx="35">
                  <c:v>44475</c:v>
                </c:pt>
                <c:pt idx="36">
                  <c:v>44476</c:v>
                </c:pt>
                <c:pt idx="37">
                  <c:v>44477</c:v>
                </c:pt>
                <c:pt idx="38">
                  <c:v>44478</c:v>
                </c:pt>
                <c:pt idx="39">
                  <c:v>44479</c:v>
                </c:pt>
                <c:pt idx="40">
                  <c:v>44480</c:v>
                </c:pt>
                <c:pt idx="41">
                  <c:v>44481</c:v>
                </c:pt>
                <c:pt idx="42">
                  <c:v>44482</c:v>
                </c:pt>
                <c:pt idx="43">
                  <c:v>44483</c:v>
                </c:pt>
                <c:pt idx="44">
                  <c:v>44484</c:v>
                </c:pt>
                <c:pt idx="45">
                  <c:v>44485</c:v>
                </c:pt>
                <c:pt idx="46">
                  <c:v>44486</c:v>
                </c:pt>
                <c:pt idx="47">
                  <c:v>44487</c:v>
                </c:pt>
                <c:pt idx="48">
                  <c:v>44488</c:v>
                </c:pt>
                <c:pt idx="49">
                  <c:v>44489</c:v>
                </c:pt>
                <c:pt idx="50">
                  <c:v>44490</c:v>
                </c:pt>
                <c:pt idx="51">
                  <c:v>44491</c:v>
                </c:pt>
                <c:pt idx="52">
                  <c:v>44492</c:v>
                </c:pt>
                <c:pt idx="53">
                  <c:v>44493</c:v>
                </c:pt>
                <c:pt idx="54">
                  <c:v>44494</c:v>
                </c:pt>
                <c:pt idx="55">
                  <c:v>44495</c:v>
                </c:pt>
                <c:pt idx="56">
                  <c:v>44496</c:v>
                </c:pt>
                <c:pt idx="57">
                  <c:v>44497</c:v>
                </c:pt>
                <c:pt idx="58">
                  <c:v>44498</c:v>
                </c:pt>
                <c:pt idx="59">
                  <c:v>44499</c:v>
                </c:pt>
                <c:pt idx="60">
                  <c:v>44500</c:v>
                </c:pt>
                <c:pt idx="61">
                  <c:v>44501</c:v>
                </c:pt>
                <c:pt idx="62">
                  <c:v>44502</c:v>
                </c:pt>
                <c:pt idx="63">
                  <c:v>44503</c:v>
                </c:pt>
                <c:pt idx="64">
                  <c:v>44504</c:v>
                </c:pt>
                <c:pt idx="65">
                  <c:v>44505</c:v>
                </c:pt>
                <c:pt idx="66">
                  <c:v>44506</c:v>
                </c:pt>
                <c:pt idx="67">
                  <c:v>44507</c:v>
                </c:pt>
                <c:pt idx="68">
                  <c:v>44508</c:v>
                </c:pt>
                <c:pt idx="69">
                  <c:v>44509</c:v>
                </c:pt>
                <c:pt idx="70">
                  <c:v>44510</c:v>
                </c:pt>
                <c:pt idx="71">
                  <c:v>44511</c:v>
                </c:pt>
                <c:pt idx="72">
                  <c:v>44512</c:v>
                </c:pt>
                <c:pt idx="73">
                  <c:v>44513</c:v>
                </c:pt>
                <c:pt idx="74">
                  <c:v>44514</c:v>
                </c:pt>
                <c:pt idx="75">
                  <c:v>44515</c:v>
                </c:pt>
                <c:pt idx="76">
                  <c:v>44516</c:v>
                </c:pt>
                <c:pt idx="77">
                  <c:v>44517</c:v>
                </c:pt>
                <c:pt idx="78">
                  <c:v>44518</c:v>
                </c:pt>
                <c:pt idx="79">
                  <c:v>44519</c:v>
                </c:pt>
                <c:pt idx="80">
                  <c:v>44520</c:v>
                </c:pt>
                <c:pt idx="81">
                  <c:v>44521</c:v>
                </c:pt>
                <c:pt idx="82">
                  <c:v>44522</c:v>
                </c:pt>
                <c:pt idx="83">
                  <c:v>44523</c:v>
                </c:pt>
                <c:pt idx="84">
                  <c:v>44524</c:v>
                </c:pt>
                <c:pt idx="85">
                  <c:v>44525</c:v>
                </c:pt>
                <c:pt idx="86">
                  <c:v>44526</c:v>
                </c:pt>
                <c:pt idx="87">
                  <c:v>44527</c:v>
                </c:pt>
                <c:pt idx="88">
                  <c:v>44528</c:v>
                </c:pt>
                <c:pt idx="89">
                  <c:v>44529</c:v>
                </c:pt>
                <c:pt idx="90">
                  <c:v>44530</c:v>
                </c:pt>
                <c:pt idx="91">
                  <c:v>44531</c:v>
                </c:pt>
                <c:pt idx="92">
                  <c:v>44532</c:v>
                </c:pt>
                <c:pt idx="93">
                  <c:v>44533</c:v>
                </c:pt>
                <c:pt idx="94">
                  <c:v>44534</c:v>
                </c:pt>
                <c:pt idx="95">
                  <c:v>44535</c:v>
                </c:pt>
                <c:pt idx="96">
                  <c:v>44536</c:v>
                </c:pt>
                <c:pt idx="97">
                  <c:v>44537</c:v>
                </c:pt>
                <c:pt idx="98">
                  <c:v>44538</c:v>
                </c:pt>
                <c:pt idx="99">
                  <c:v>44539</c:v>
                </c:pt>
                <c:pt idx="100">
                  <c:v>44540</c:v>
                </c:pt>
                <c:pt idx="101">
                  <c:v>44541</c:v>
                </c:pt>
                <c:pt idx="102">
                  <c:v>44542</c:v>
                </c:pt>
                <c:pt idx="103">
                  <c:v>44543</c:v>
                </c:pt>
                <c:pt idx="104">
                  <c:v>44544</c:v>
                </c:pt>
                <c:pt idx="105">
                  <c:v>44545</c:v>
                </c:pt>
                <c:pt idx="106">
                  <c:v>44546</c:v>
                </c:pt>
                <c:pt idx="107">
                  <c:v>44547</c:v>
                </c:pt>
                <c:pt idx="108">
                  <c:v>44548</c:v>
                </c:pt>
                <c:pt idx="109">
                  <c:v>44549</c:v>
                </c:pt>
                <c:pt idx="110">
                  <c:v>44550</c:v>
                </c:pt>
                <c:pt idx="111">
                  <c:v>44551</c:v>
                </c:pt>
                <c:pt idx="112">
                  <c:v>44552</c:v>
                </c:pt>
                <c:pt idx="113">
                  <c:v>44553</c:v>
                </c:pt>
                <c:pt idx="114">
                  <c:v>44554</c:v>
                </c:pt>
                <c:pt idx="115">
                  <c:v>44555</c:v>
                </c:pt>
                <c:pt idx="116">
                  <c:v>44556</c:v>
                </c:pt>
                <c:pt idx="117">
                  <c:v>44557</c:v>
                </c:pt>
                <c:pt idx="118">
                  <c:v>44558</c:v>
                </c:pt>
                <c:pt idx="119">
                  <c:v>44559</c:v>
                </c:pt>
                <c:pt idx="120">
                  <c:v>44560</c:v>
                </c:pt>
                <c:pt idx="121">
                  <c:v>44561</c:v>
                </c:pt>
                <c:pt idx="122">
                  <c:v>44562</c:v>
                </c:pt>
                <c:pt idx="123">
                  <c:v>44563</c:v>
                </c:pt>
                <c:pt idx="124">
                  <c:v>44564</c:v>
                </c:pt>
                <c:pt idx="125">
                  <c:v>44565</c:v>
                </c:pt>
                <c:pt idx="126">
                  <c:v>44566</c:v>
                </c:pt>
                <c:pt idx="127">
                  <c:v>44567</c:v>
                </c:pt>
                <c:pt idx="128">
                  <c:v>44568</c:v>
                </c:pt>
                <c:pt idx="129">
                  <c:v>44569</c:v>
                </c:pt>
                <c:pt idx="130">
                  <c:v>44570</c:v>
                </c:pt>
                <c:pt idx="131">
                  <c:v>44571</c:v>
                </c:pt>
                <c:pt idx="132">
                  <c:v>44572</c:v>
                </c:pt>
                <c:pt idx="133">
                  <c:v>44573</c:v>
                </c:pt>
                <c:pt idx="134">
                  <c:v>44574</c:v>
                </c:pt>
                <c:pt idx="135">
                  <c:v>44575</c:v>
                </c:pt>
                <c:pt idx="136">
                  <c:v>44576</c:v>
                </c:pt>
                <c:pt idx="137">
                  <c:v>44577</c:v>
                </c:pt>
                <c:pt idx="138">
                  <c:v>44578</c:v>
                </c:pt>
                <c:pt idx="139">
                  <c:v>44579</c:v>
                </c:pt>
                <c:pt idx="140">
                  <c:v>44580</c:v>
                </c:pt>
                <c:pt idx="141">
                  <c:v>44581</c:v>
                </c:pt>
                <c:pt idx="142">
                  <c:v>44582</c:v>
                </c:pt>
                <c:pt idx="143">
                  <c:v>44583</c:v>
                </c:pt>
                <c:pt idx="144">
                  <c:v>44584</c:v>
                </c:pt>
                <c:pt idx="145">
                  <c:v>44585</c:v>
                </c:pt>
                <c:pt idx="146">
                  <c:v>44586</c:v>
                </c:pt>
                <c:pt idx="147">
                  <c:v>44587</c:v>
                </c:pt>
                <c:pt idx="148">
                  <c:v>44588</c:v>
                </c:pt>
                <c:pt idx="149">
                  <c:v>44589</c:v>
                </c:pt>
                <c:pt idx="150">
                  <c:v>44590</c:v>
                </c:pt>
                <c:pt idx="151">
                  <c:v>44591</c:v>
                </c:pt>
                <c:pt idx="152">
                  <c:v>44592</c:v>
                </c:pt>
                <c:pt idx="153">
                  <c:v>44593</c:v>
                </c:pt>
                <c:pt idx="154">
                  <c:v>44594</c:v>
                </c:pt>
                <c:pt idx="155">
                  <c:v>44595</c:v>
                </c:pt>
                <c:pt idx="156">
                  <c:v>44596</c:v>
                </c:pt>
                <c:pt idx="157">
                  <c:v>44597</c:v>
                </c:pt>
                <c:pt idx="158">
                  <c:v>44598</c:v>
                </c:pt>
                <c:pt idx="159">
                  <c:v>44599</c:v>
                </c:pt>
                <c:pt idx="160">
                  <c:v>44600</c:v>
                </c:pt>
                <c:pt idx="161">
                  <c:v>44601</c:v>
                </c:pt>
                <c:pt idx="162">
                  <c:v>44602</c:v>
                </c:pt>
                <c:pt idx="163">
                  <c:v>44603</c:v>
                </c:pt>
                <c:pt idx="164">
                  <c:v>44604</c:v>
                </c:pt>
                <c:pt idx="165">
                  <c:v>44605</c:v>
                </c:pt>
                <c:pt idx="166">
                  <c:v>44606</c:v>
                </c:pt>
                <c:pt idx="167">
                  <c:v>44607</c:v>
                </c:pt>
                <c:pt idx="168">
                  <c:v>44608</c:v>
                </c:pt>
                <c:pt idx="169">
                  <c:v>44609</c:v>
                </c:pt>
                <c:pt idx="170">
                  <c:v>44610</c:v>
                </c:pt>
                <c:pt idx="171">
                  <c:v>44611</c:v>
                </c:pt>
                <c:pt idx="172">
                  <c:v>44612</c:v>
                </c:pt>
                <c:pt idx="173">
                  <c:v>44613</c:v>
                </c:pt>
                <c:pt idx="174">
                  <c:v>44614</c:v>
                </c:pt>
                <c:pt idx="175">
                  <c:v>44615</c:v>
                </c:pt>
                <c:pt idx="176">
                  <c:v>44616</c:v>
                </c:pt>
                <c:pt idx="177">
                  <c:v>44617</c:v>
                </c:pt>
                <c:pt idx="178">
                  <c:v>44618</c:v>
                </c:pt>
                <c:pt idx="179">
                  <c:v>44619</c:v>
                </c:pt>
                <c:pt idx="180">
                  <c:v>44620</c:v>
                </c:pt>
                <c:pt idx="181">
                  <c:v>44621</c:v>
                </c:pt>
                <c:pt idx="182">
                  <c:v>44622</c:v>
                </c:pt>
                <c:pt idx="183">
                  <c:v>44623</c:v>
                </c:pt>
                <c:pt idx="184">
                  <c:v>44624</c:v>
                </c:pt>
                <c:pt idx="185">
                  <c:v>44625</c:v>
                </c:pt>
                <c:pt idx="186">
                  <c:v>44626</c:v>
                </c:pt>
                <c:pt idx="187">
                  <c:v>44627</c:v>
                </c:pt>
                <c:pt idx="188">
                  <c:v>44628</c:v>
                </c:pt>
                <c:pt idx="189">
                  <c:v>44629</c:v>
                </c:pt>
                <c:pt idx="190">
                  <c:v>44630</c:v>
                </c:pt>
                <c:pt idx="191">
                  <c:v>44631</c:v>
                </c:pt>
                <c:pt idx="192">
                  <c:v>44632</c:v>
                </c:pt>
                <c:pt idx="193">
                  <c:v>44633</c:v>
                </c:pt>
                <c:pt idx="194">
                  <c:v>44634</c:v>
                </c:pt>
                <c:pt idx="195">
                  <c:v>44635</c:v>
                </c:pt>
                <c:pt idx="196">
                  <c:v>44636</c:v>
                </c:pt>
                <c:pt idx="197">
                  <c:v>44637</c:v>
                </c:pt>
                <c:pt idx="198">
                  <c:v>44638</c:v>
                </c:pt>
                <c:pt idx="199">
                  <c:v>44639</c:v>
                </c:pt>
                <c:pt idx="200">
                  <c:v>44640</c:v>
                </c:pt>
                <c:pt idx="201">
                  <c:v>44641</c:v>
                </c:pt>
                <c:pt idx="202">
                  <c:v>44642</c:v>
                </c:pt>
                <c:pt idx="203">
                  <c:v>44643</c:v>
                </c:pt>
                <c:pt idx="204">
                  <c:v>44644</c:v>
                </c:pt>
                <c:pt idx="205">
                  <c:v>44645</c:v>
                </c:pt>
                <c:pt idx="206">
                  <c:v>44646</c:v>
                </c:pt>
                <c:pt idx="207">
                  <c:v>44647</c:v>
                </c:pt>
                <c:pt idx="208">
                  <c:v>44648</c:v>
                </c:pt>
                <c:pt idx="209">
                  <c:v>44649</c:v>
                </c:pt>
                <c:pt idx="210">
                  <c:v>44650</c:v>
                </c:pt>
                <c:pt idx="211">
                  <c:v>44651</c:v>
                </c:pt>
                <c:pt idx="212">
                  <c:v>44652</c:v>
                </c:pt>
                <c:pt idx="213">
                  <c:v>44653</c:v>
                </c:pt>
                <c:pt idx="214">
                  <c:v>44654</c:v>
                </c:pt>
                <c:pt idx="215">
                  <c:v>44655</c:v>
                </c:pt>
                <c:pt idx="216">
                  <c:v>44656</c:v>
                </c:pt>
                <c:pt idx="217">
                  <c:v>44657</c:v>
                </c:pt>
                <c:pt idx="218">
                  <c:v>44658</c:v>
                </c:pt>
                <c:pt idx="219">
                  <c:v>44659</c:v>
                </c:pt>
                <c:pt idx="220">
                  <c:v>44660</c:v>
                </c:pt>
                <c:pt idx="221">
                  <c:v>44661</c:v>
                </c:pt>
                <c:pt idx="222">
                  <c:v>44662</c:v>
                </c:pt>
                <c:pt idx="223">
                  <c:v>44663</c:v>
                </c:pt>
                <c:pt idx="224">
                  <c:v>44664</c:v>
                </c:pt>
                <c:pt idx="225">
                  <c:v>44665</c:v>
                </c:pt>
                <c:pt idx="226">
                  <c:v>44666</c:v>
                </c:pt>
                <c:pt idx="227">
                  <c:v>44667</c:v>
                </c:pt>
                <c:pt idx="228">
                  <c:v>44668</c:v>
                </c:pt>
                <c:pt idx="229">
                  <c:v>44669</c:v>
                </c:pt>
                <c:pt idx="230">
                  <c:v>44670</c:v>
                </c:pt>
                <c:pt idx="231">
                  <c:v>44671</c:v>
                </c:pt>
                <c:pt idx="232">
                  <c:v>44672</c:v>
                </c:pt>
                <c:pt idx="233">
                  <c:v>44673</c:v>
                </c:pt>
                <c:pt idx="234">
                  <c:v>44674</c:v>
                </c:pt>
                <c:pt idx="235">
                  <c:v>44675</c:v>
                </c:pt>
                <c:pt idx="236">
                  <c:v>44676</c:v>
                </c:pt>
                <c:pt idx="237">
                  <c:v>44677</c:v>
                </c:pt>
                <c:pt idx="238">
                  <c:v>44678</c:v>
                </c:pt>
                <c:pt idx="239">
                  <c:v>44679</c:v>
                </c:pt>
                <c:pt idx="240">
                  <c:v>44680</c:v>
                </c:pt>
                <c:pt idx="241">
                  <c:v>44681</c:v>
                </c:pt>
              </c:numCache>
            </c:numRef>
          </c:cat>
          <c:val>
            <c:numRef>
              <c:f>data_graph_ic!$AZ$3:$AZ$244</c:f>
              <c:numCache>
                <c:formatCode>General</c:formatCode>
                <c:ptCount val="24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8.8541666666666607</c:v>
                </c:pt>
                <c:pt idx="4">
                  <c:v>#N/A</c:v>
                </c:pt>
                <c:pt idx="5">
                  <c:v>7.5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5.9375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4.9479166666666599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4.0104166666666599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3.6458333333333299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3.2291666666666599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3.0208333333333299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2.8125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2.8125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2.8125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2.8125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2.9166666666666599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3.28125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3.3854166666666599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3.6979166666666599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4.0104166666666599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4.4791666666666599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4.84375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5.3645833333333304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5.625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5.625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5.625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5.46875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5.2083333333333304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4.7916666666666599</c:v>
                </c:pt>
                <c:pt idx="175">
                  <c:v>#N/A</c:v>
                </c:pt>
                <c:pt idx="176">
                  <c:v>#N/A</c:v>
                </c:pt>
                <c:pt idx="177">
                  <c:v>4.6354166666666599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AD-4650-8F00-BCDE84FCC24E}"/>
            </c:ext>
          </c:extLst>
        </c:ser>
        <c:ser>
          <c:idx val="1"/>
          <c:order val="1"/>
          <c:tx>
            <c:strRef>
              <c:f>data_graph_ic!$BA$2</c:f>
              <c:strCache>
                <c:ptCount val="1"/>
                <c:pt idx="0">
                  <c:v>2021/09/15_hoog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data_graph_ic!$AY$3:$AY$244</c:f>
              <c:numCache>
                <c:formatCode>m/d/yyyy</c:formatCode>
                <c:ptCount val="242"/>
                <c:pt idx="0">
                  <c:v>44440</c:v>
                </c:pt>
                <c:pt idx="1">
                  <c:v>44441</c:v>
                </c:pt>
                <c:pt idx="2">
                  <c:v>44442</c:v>
                </c:pt>
                <c:pt idx="3">
                  <c:v>44443</c:v>
                </c:pt>
                <c:pt idx="4">
                  <c:v>44444</c:v>
                </c:pt>
                <c:pt idx="5">
                  <c:v>44445</c:v>
                </c:pt>
                <c:pt idx="6">
                  <c:v>44446</c:v>
                </c:pt>
                <c:pt idx="7">
                  <c:v>44447</c:v>
                </c:pt>
                <c:pt idx="8">
                  <c:v>44448</c:v>
                </c:pt>
                <c:pt idx="9">
                  <c:v>44449</c:v>
                </c:pt>
                <c:pt idx="10">
                  <c:v>44450</c:v>
                </c:pt>
                <c:pt idx="11">
                  <c:v>44451</c:v>
                </c:pt>
                <c:pt idx="12">
                  <c:v>44452</c:v>
                </c:pt>
                <c:pt idx="13">
                  <c:v>44453</c:v>
                </c:pt>
                <c:pt idx="14">
                  <c:v>44454</c:v>
                </c:pt>
                <c:pt idx="15">
                  <c:v>44455</c:v>
                </c:pt>
                <c:pt idx="16">
                  <c:v>44456</c:v>
                </c:pt>
                <c:pt idx="17">
                  <c:v>44457</c:v>
                </c:pt>
                <c:pt idx="18">
                  <c:v>44458</c:v>
                </c:pt>
                <c:pt idx="19">
                  <c:v>44459</c:v>
                </c:pt>
                <c:pt idx="20">
                  <c:v>44460</c:v>
                </c:pt>
                <c:pt idx="21">
                  <c:v>44461</c:v>
                </c:pt>
                <c:pt idx="22">
                  <c:v>44462</c:v>
                </c:pt>
                <c:pt idx="23">
                  <c:v>44463</c:v>
                </c:pt>
                <c:pt idx="24">
                  <c:v>44464</c:v>
                </c:pt>
                <c:pt idx="25">
                  <c:v>44465</c:v>
                </c:pt>
                <c:pt idx="26">
                  <c:v>44466</c:v>
                </c:pt>
                <c:pt idx="27">
                  <c:v>44467</c:v>
                </c:pt>
                <c:pt idx="28">
                  <c:v>44468</c:v>
                </c:pt>
                <c:pt idx="29">
                  <c:v>44469</c:v>
                </c:pt>
                <c:pt idx="30">
                  <c:v>44470</c:v>
                </c:pt>
                <c:pt idx="31">
                  <c:v>44471</c:v>
                </c:pt>
                <c:pt idx="32">
                  <c:v>44472</c:v>
                </c:pt>
                <c:pt idx="33">
                  <c:v>44473</c:v>
                </c:pt>
                <c:pt idx="34">
                  <c:v>44474</c:v>
                </c:pt>
                <c:pt idx="35">
                  <c:v>44475</c:v>
                </c:pt>
                <c:pt idx="36">
                  <c:v>44476</c:v>
                </c:pt>
                <c:pt idx="37">
                  <c:v>44477</c:v>
                </c:pt>
                <c:pt idx="38">
                  <c:v>44478</c:v>
                </c:pt>
                <c:pt idx="39">
                  <c:v>44479</c:v>
                </c:pt>
                <c:pt idx="40">
                  <c:v>44480</c:v>
                </c:pt>
                <c:pt idx="41">
                  <c:v>44481</c:v>
                </c:pt>
                <c:pt idx="42">
                  <c:v>44482</c:v>
                </c:pt>
                <c:pt idx="43">
                  <c:v>44483</c:v>
                </c:pt>
                <c:pt idx="44">
                  <c:v>44484</c:v>
                </c:pt>
                <c:pt idx="45">
                  <c:v>44485</c:v>
                </c:pt>
                <c:pt idx="46">
                  <c:v>44486</c:v>
                </c:pt>
                <c:pt idx="47">
                  <c:v>44487</c:v>
                </c:pt>
                <c:pt idx="48">
                  <c:v>44488</c:v>
                </c:pt>
                <c:pt idx="49">
                  <c:v>44489</c:v>
                </c:pt>
                <c:pt idx="50">
                  <c:v>44490</c:v>
                </c:pt>
                <c:pt idx="51">
                  <c:v>44491</c:v>
                </c:pt>
                <c:pt idx="52">
                  <c:v>44492</c:v>
                </c:pt>
                <c:pt idx="53">
                  <c:v>44493</c:v>
                </c:pt>
                <c:pt idx="54">
                  <c:v>44494</c:v>
                </c:pt>
                <c:pt idx="55">
                  <c:v>44495</c:v>
                </c:pt>
                <c:pt idx="56">
                  <c:v>44496</c:v>
                </c:pt>
                <c:pt idx="57">
                  <c:v>44497</c:v>
                </c:pt>
                <c:pt idx="58">
                  <c:v>44498</c:v>
                </c:pt>
                <c:pt idx="59">
                  <c:v>44499</c:v>
                </c:pt>
                <c:pt idx="60">
                  <c:v>44500</c:v>
                </c:pt>
                <c:pt idx="61">
                  <c:v>44501</c:v>
                </c:pt>
                <c:pt idx="62">
                  <c:v>44502</c:v>
                </c:pt>
                <c:pt idx="63">
                  <c:v>44503</c:v>
                </c:pt>
                <c:pt idx="64">
                  <c:v>44504</c:v>
                </c:pt>
                <c:pt idx="65">
                  <c:v>44505</c:v>
                </c:pt>
                <c:pt idx="66">
                  <c:v>44506</c:v>
                </c:pt>
                <c:pt idx="67">
                  <c:v>44507</c:v>
                </c:pt>
                <c:pt idx="68">
                  <c:v>44508</c:v>
                </c:pt>
                <c:pt idx="69">
                  <c:v>44509</c:v>
                </c:pt>
                <c:pt idx="70">
                  <c:v>44510</c:v>
                </c:pt>
                <c:pt idx="71">
                  <c:v>44511</c:v>
                </c:pt>
                <c:pt idx="72">
                  <c:v>44512</c:v>
                </c:pt>
                <c:pt idx="73">
                  <c:v>44513</c:v>
                </c:pt>
                <c:pt idx="74">
                  <c:v>44514</c:v>
                </c:pt>
                <c:pt idx="75">
                  <c:v>44515</c:v>
                </c:pt>
                <c:pt idx="76">
                  <c:v>44516</c:v>
                </c:pt>
                <c:pt idx="77">
                  <c:v>44517</c:v>
                </c:pt>
                <c:pt idx="78">
                  <c:v>44518</c:v>
                </c:pt>
                <c:pt idx="79">
                  <c:v>44519</c:v>
                </c:pt>
                <c:pt idx="80">
                  <c:v>44520</c:v>
                </c:pt>
                <c:pt idx="81">
                  <c:v>44521</c:v>
                </c:pt>
                <c:pt idx="82">
                  <c:v>44522</c:v>
                </c:pt>
                <c:pt idx="83">
                  <c:v>44523</c:v>
                </c:pt>
                <c:pt idx="84">
                  <c:v>44524</c:v>
                </c:pt>
                <c:pt idx="85">
                  <c:v>44525</c:v>
                </c:pt>
                <c:pt idx="86">
                  <c:v>44526</c:v>
                </c:pt>
                <c:pt idx="87">
                  <c:v>44527</c:v>
                </c:pt>
                <c:pt idx="88">
                  <c:v>44528</c:v>
                </c:pt>
                <c:pt idx="89">
                  <c:v>44529</c:v>
                </c:pt>
                <c:pt idx="90">
                  <c:v>44530</c:v>
                </c:pt>
                <c:pt idx="91">
                  <c:v>44531</c:v>
                </c:pt>
                <c:pt idx="92">
                  <c:v>44532</c:v>
                </c:pt>
                <c:pt idx="93">
                  <c:v>44533</c:v>
                </c:pt>
                <c:pt idx="94">
                  <c:v>44534</c:v>
                </c:pt>
                <c:pt idx="95">
                  <c:v>44535</c:v>
                </c:pt>
                <c:pt idx="96">
                  <c:v>44536</c:v>
                </c:pt>
                <c:pt idx="97">
                  <c:v>44537</c:v>
                </c:pt>
                <c:pt idx="98">
                  <c:v>44538</c:v>
                </c:pt>
                <c:pt idx="99">
                  <c:v>44539</c:v>
                </c:pt>
                <c:pt idx="100">
                  <c:v>44540</c:v>
                </c:pt>
                <c:pt idx="101">
                  <c:v>44541</c:v>
                </c:pt>
                <c:pt idx="102">
                  <c:v>44542</c:v>
                </c:pt>
                <c:pt idx="103">
                  <c:v>44543</c:v>
                </c:pt>
                <c:pt idx="104">
                  <c:v>44544</c:v>
                </c:pt>
                <c:pt idx="105">
                  <c:v>44545</c:v>
                </c:pt>
                <c:pt idx="106">
                  <c:v>44546</c:v>
                </c:pt>
                <c:pt idx="107">
                  <c:v>44547</c:v>
                </c:pt>
                <c:pt idx="108">
                  <c:v>44548</c:v>
                </c:pt>
                <c:pt idx="109">
                  <c:v>44549</c:v>
                </c:pt>
                <c:pt idx="110">
                  <c:v>44550</c:v>
                </c:pt>
                <c:pt idx="111">
                  <c:v>44551</c:v>
                </c:pt>
                <c:pt idx="112">
                  <c:v>44552</c:v>
                </c:pt>
                <c:pt idx="113">
                  <c:v>44553</c:v>
                </c:pt>
                <c:pt idx="114">
                  <c:v>44554</c:v>
                </c:pt>
                <c:pt idx="115">
                  <c:v>44555</c:v>
                </c:pt>
                <c:pt idx="116">
                  <c:v>44556</c:v>
                </c:pt>
                <c:pt idx="117">
                  <c:v>44557</c:v>
                </c:pt>
                <c:pt idx="118">
                  <c:v>44558</c:v>
                </c:pt>
                <c:pt idx="119">
                  <c:v>44559</c:v>
                </c:pt>
                <c:pt idx="120">
                  <c:v>44560</c:v>
                </c:pt>
                <c:pt idx="121">
                  <c:v>44561</c:v>
                </c:pt>
                <c:pt idx="122">
                  <c:v>44562</c:v>
                </c:pt>
                <c:pt idx="123">
                  <c:v>44563</c:v>
                </c:pt>
                <c:pt idx="124">
                  <c:v>44564</c:v>
                </c:pt>
                <c:pt idx="125">
                  <c:v>44565</c:v>
                </c:pt>
                <c:pt idx="126">
                  <c:v>44566</c:v>
                </c:pt>
                <c:pt idx="127">
                  <c:v>44567</c:v>
                </c:pt>
                <c:pt idx="128">
                  <c:v>44568</c:v>
                </c:pt>
                <c:pt idx="129">
                  <c:v>44569</c:v>
                </c:pt>
                <c:pt idx="130">
                  <c:v>44570</c:v>
                </c:pt>
                <c:pt idx="131">
                  <c:v>44571</c:v>
                </c:pt>
                <c:pt idx="132">
                  <c:v>44572</c:v>
                </c:pt>
                <c:pt idx="133">
                  <c:v>44573</c:v>
                </c:pt>
                <c:pt idx="134">
                  <c:v>44574</c:v>
                </c:pt>
                <c:pt idx="135">
                  <c:v>44575</c:v>
                </c:pt>
                <c:pt idx="136">
                  <c:v>44576</c:v>
                </c:pt>
                <c:pt idx="137">
                  <c:v>44577</c:v>
                </c:pt>
                <c:pt idx="138">
                  <c:v>44578</c:v>
                </c:pt>
                <c:pt idx="139">
                  <c:v>44579</c:v>
                </c:pt>
                <c:pt idx="140">
                  <c:v>44580</c:v>
                </c:pt>
                <c:pt idx="141">
                  <c:v>44581</c:v>
                </c:pt>
                <c:pt idx="142">
                  <c:v>44582</c:v>
                </c:pt>
                <c:pt idx="143">
                  <c:v>44583</c:v>
                </c:pt>
                <c:pt idx="144">
                  <c:v>44584</c:v>
                </c:pt>
                <c:pt idx="145">
                  <c:v>44585</c:v>
                </c:pt>
                <c:pt idx="146">
                  <c:v>44586</c:v>
                </c:pt>
                <c:pt idx="147">
                  <c:v>44587</c:v>
                </c:pt>
                <c:pt idx="148">
                  <c:v>44588</c:v>
                </c:pt>
                <c:pt idx="149">
                  <c:v>44589</c:v>
                </c:pt>
                <c:pt idx="150">
                  <c:v>44590</c:v>
                </c:pt>
                <c:pt idx="151">
                  <c:v>44591</c:v>
                </c:pt>
                <c:pt idx="152">
                  <c:v>44592</c:v>
                </c:pt>
                <c:pt idx="153">
                  <c:v>44593</c:v>
                </c:pt>
                <c:pt idx="154">
                  <c:v>44594</c:v>
                </c:pt>
                <c:pt idx="155">
                  <c:v>44595</c:v>
                </c:pt>
                <c:pt idx="156">
                  <c:v>44596</c:v>
                </c:pt>
                <c:pt idx="157">
                  <c:v>44597</c:v>
                </c:pt>
                <c:pt idx="158">
                  <c:v>44598</c:v>
                </c:pt>
                <c:pt idx="159">
                  <c:v>44599</c:v>
                </c:pt>
                <c:pt idx="160">
                  <c:v>44600</c:v>
                </c:pt>
                <c:pt idx="161">
                  <c:v>44601</c:v>
                </c:pt>
                <c:pt idx="162">
                  <c:v>44602</c:v>
                </c:pt>
                <c:pt idx="163">
                  <c:v>44603</c:v>
                </c:pt>
                <c:pt idx="164">
                  <c:v>44604</c:v>
                </c:pt>
                <c:pt idx="165">
                  <c:v>44605</c:v>
                </c:pt>
                <c:pt idx="166">
                  <c:v>44606</c:v>
                </c:pt>
                <c:pt idx="167">
                  <c:v>44607</c:v>
                </c:pt>
                <c:pt idx="168">
                  <c:v>44608</c:v>
                </c:pt>
                <c:pt idx="169">
                  <c:v>44609</c:v>
                </c:pt>
                <c:pt idx="170">
                  <c:v>44610</c:v>
                </c:pt>
                <c:pt idx="171">
                  <c:v>44611</c:v>
                </c:pt>
                <c:pt idx="172">
                  <c:v>44612</c:v>
                </c:pt>
                <c:pt idx="173">
                  <c:v>44613</c:v>
                </c:pt>
                <c:pt idx="174">
                  <c:v>44614</c:v>
                </c:pt>
                <c:pt idx="175">
                  <c:v>44615</c:v>
                </c:pt>
                <c:pt idx="176">
                  <c:v>44616</c:v>
                </c:pt>
                <c:pt idx="177">
                  <c:v>44617</c:v>
                </c:pt>
                <c:pt idx="178">
                  <c:v>44618</c:v>
                </c:pt>
                <c:pt idx="179">
                  <c:v>44619</c:v>
                </c:pt>
                <c:pt idx="180">
                  <c:v>44620</c:v>
                </c:pt>
                <c:pt idx="181">
                  <c:v>44621</c:v>
                </c:pt>
                <c:pt idx="182">
                  <c:v>44622</c:v>
                </c:pt>
                <c:pt idx="183">
                  <c:v>44623</c:v>
                </c:pt>
                <c:pt idx="184">
                  <c:v>44624</c:v>
                </c:pt>
                <c:pt idx="185">
                  <c:v>44625</c:v>
                </c:pt>
                <c:pt idx="186">
                  <c:v>44626</c:v>
                </c:pt>
                <c:pt idx="187">
                  <c:v>44627</c:v>
                </c:pt>
                <c:pt idx="188">
                  <c:v>44628</c:v>
                </c:pt>
                <c:pt idx="189">
                  <c:v>44629</c:v>
                </c:pt>
                <c:pt idx="190">
                  <c:v>44630</c:v>
                </c:pt>
                <c:pt idx="191">
                  <c:v>44631</c:v>
                </c:pt>
                <c:pt idx="192">
                  <c:v>44632</c:v>
                </c:pt>
                <c:pt idx="193">
                  <c:v>44633</c:v>
                </c:pt>
                <c:pt idx="194">
                  <c:v>44634</c:v>
                </c:pt>
                <c:pt idx="195">
                  <c:v>44635</c:v>
                </c:pt>
                <c:pt idx="196">
                  <c:v>44636</c:v>
                </c:pt>
                <c:pt idx="197">
                  <c:v>44637</c:v>
                </c:pt>
                <c:pt idx="198">
                  <c:v>44638</c:v>
                </c:pt>
                <c:pt idx="199">
                  <c:v>44639</c:v>
                </c:pt>
                <c:pt idx="200">
                  <c:v>44640</c:v>
                </c:pt>
                <c:pt idx="201">
                  <c:v>44641</c:v>
                </c:pt>
                <c:pt idx="202">
                  <c:v>44642</c:v>
                </c:pt>
                <c:pt idx="203">
                  <c:v>44643</c:v>
                </c:pt>
                <c:pt idx="204">
                  <c:v>44644</c:v>
                </c:pt>
                <c:pt idx="205">
                  <c:v>44645</c:v>
                </c:pt>
                <c:pt idx="206">
                  <c:v>44646</c:v>
                </c:pt>
                <c:pt idx="207">
                  <c:v>44647</c:v>
                </c:pt>
                <c:pt idx="208">
                  <c:v>44648</c:v>
                </c:pt>
                <c:pt idx="209">
                  <c:v>44649</c:v>
                </c:pt>
                <c:pt idx="210">
                  <c:v>44650</c:v>
                </c:pt>
                <c:pt idx="211">
                  <c:v>44651</c:v>
                </c:pt>
                <c:pt idx="212">
                  <c:v>44652</c:v>
                </c:pt>
                <c:pt idx="213">
                  <c:v>44653</c:v>
                </c:pt>
                <c:pt idx="214">
                  <c:v>44654</c:v>
                </c:pt>
                <c:pt idx="215">
                  <c:v>44655</c:v>
                </c:pt>
                <c:pt idx="216">
                  <c:v>44656</c:v>
                </c:pt>
                <c:pt idx="217">
                  <c:v>44657</c:v>
                </c:pt>
                <c:pt idx="218">
                  <c:v>44658</c:v>
                </c:pt>
                <c:pt idx="219">
                  <c:v>44659</c:v>
                </c:pt>
                <c:pt idx="220">
                  <c:v>44660</c:v>
                </c:pt>
                <c:pt idx="221">
                  <c:v>44661</c:v>
                </c:pt>
                <c:pt idx="222">
                  <c:v>44662</c:v>
                </c:pt>
                <c:pt idx="223">
                  <c:v>44663</c:v>
                </c:pt>
                <c:pt idx="224">
                  <c:v>44664</c:v>
                </c:pt>
                <c:pt idx="225">
                  <c:v>44665</c:v>
                </c:pt>
                <c:pt idx="226">
                  <c:v>44666</c:v>
                </c:pt>
                <c:pt idx="227">
                  <c:v>44667</c:v>
                </c:pt>
                <c:pt idx="228">
                  <c:v>44668</c:v>
                </c:pt>
                <c:pt idx="229">
                  <c:v>44669</c:v>
                </c:pt>
                <c:pt idx="230">
                  <c:v>44670</c:v>
                </c:pt>
                <c:pt idx="231">
                  <c:v>44671</c:v>
                </c:pt>
                <c:pt idx="232">
                  <c:v>44672</c:v>
                </c:pt>
                <c:pt idx="233">
                  <c:v>44673</c:v>
                </c:pt>
                <c:pt idx="234">
                  <c:v>44674</c:v>
                </c:pt>
                <c:pt idx="235">
                  <c:v>44675</c:v>
                </c:pt>
                <c:pt idx="236">
                  <c:v>44676</c:v>
                </c:pt>
                <c:pt idx="237">
                  <c:v>44677</c:v>
                </c:pt>
                <c:pt idx="238">
                  <c:v>44678</c:v>
                </c:pt>
                <c:pt idx="239">
                  <c:v>44679</c:v>
                </c:pt>
                <c:pt idx="240">
                  <c:v>44680</c:v>
                </c:pt>
                <c:pt idx="241">
                  <c:v>44681</c:v>
                </c:pt>
              </c:numCache>
            </c:numRef>
          </c:cat>
          <c:val>
            <c:numRef>
              <c:f>data_graph_ic!$BA$3:$BA$244</c:f>
              <c:numCache>
                <c:formatCode>General</c:formatCode>
                <c:ptCount val="24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3.4895833333333299</c:v>
                </c:pt>
                <c:pt idx="31">
                  <c:v>#N/A</c:v>
                </c:pt>
                <c:pt idx="32">
                  <c:v>#N/A</c:v>
                </c:pt>
                <c:pt idx="33">
                  <c:v>3.5416666666666599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3.6458333333333299</c:v>
                </c:pt>
                <c:pt idx="38">
                  <c:v>#N/A</c:v>
                </c:pt>
                <c:pt idx="39">
                  <c:v>#N/A</c:v>
                </c:pt>
                <c:pt idx="40">
                  <c:v>3.90625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4.1666666666666599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4.4791666666666599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4.84375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5.2604166666666599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5.78125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6.3020833333333304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6.71875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7.3958333333333304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7.9166666666666599</c:v>
                </c:pt>
                <c:pt idx="80">
                  <c:v>#N/A</c:v>
                </c:pt>
                <c:pt idx="81">
                  <c:v>#N/A</c:v>
                </c:pt>
                <c:pt idx="82">
                  <c:v>8.75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9.375</c:v>
                </c:pt>
                <c:pt idx="87">
                  <c:v>#N/A</c:v>
                </c:pt>
                <c:pt idx="88">
                  <c:v>#N/A</c:v>
                </c:pt>
                <c:pt idx="89">
                  <c:v>10.2083333333333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11.1458333333333</c:v>
                </c:pt>
                <c:pt idx="95">
                  <c:v>#N/A</c:v>
                </c:pt>
                <c:pt idx="96">
                  <c:v>#N/A</c:v>
                </c:pt>
                <c:pt idx="97">
                  <c:v>12.1354166666666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13.0729166666666</c:v>
                </c:pt>
                <c:pt idx="102">
                  <c:v>#N/A</c:v>
                </c:pt>
                <c:pt idx="103">
                  <c:v>#N/A</c:v>
                </c:pt>
                <c:pt idx="104">
                  <c:v>13.8541666666666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14.8958333333333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15.5729166666666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15.9895833333333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15.6770833333333</c:v>
                </c:pt>
                <c:pt idx="122">
                  <c:v>#N/A</c:v>
                </c:pt>
                <c:pt idx="123">
                  <c:v>#N/A</c:v>
                </c:pt>
                <c:pt idx="124">
                  <c:v>15.46875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15.15625</c:v>
                </c:pt>
                <c:pt idx="129">
                  <c:v>#N/A</c:v>
                </c:pt>
                <c:pt idx="130">
                  <c:v>#N/A</c:v>
                </c:pt>
                <c:pt idx="131">
                  <c:v>14.7395833333333</c:v>
                </c:pt>
                <c:pt idx="132">
                  <c:v>#N/A</c:v>
                </c:pt>
                <c:pt idx="133">
                  <c:v>14.1666666666666</c:v>
                </c:pt>
                <c:pt idx="134">
                  <c:v>#N/A</c:v>
                </c:pt>
                <c:pt idx="135">
                  <c:v>#N/A</c:v>
                </c:pt>
                <c:pt idx="136">
                  <c:v>13.59375</c:v>
                </c:pt>
                <c:pt idx="137">
                  <c:v>#N/A</c:v>
                </c:pt>
                <c:pt idx="138">
                  <c:v>13.28125</c:v>
                </c:pt>
                <c:pt idx="139">
                  <c:v>#N/A</c:v>
                </c:pt>
                <c:pt idx="140">
                  <c:v>#N/A</c:v>
                </c:pt>
                <c:pt idx="141">
                  <c:v>12.65625</c:v>
                </c:pt>
                <c:pt idx="142">
                  <c:v>#N/A</c:v>
                </c:pt>
                <c:pt idx="143">
                  <c:v>#N/A</c:v>
                </c:pt>
                <c:pt idx="144">
                  <c:v>12.03125</c:v>
                </c:pt>
                <c:pt idx="145">
                  <c:v>#N/A</c:v>
                </c:pt>
                <c:pt idx="146">
                  <c:v>#N/A</c:v>
                </c:pt>
                <c:pt idx="147">
                  <c:v>11.3020833333333</c:v>
                </c:pt>
                <c:pt idx="148">
                  <c:v>#N/A</c:v>
                </c:pt>
                <c:pt idx="149">
                  <c:v>10.8333333333333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10.0520833333333</c:v>
                </c:pt>
                <c:pt idx="154">
                  <c:v>#N/A</c:v>
                </c:pt>
                <c:pt idx="155">
                  <c:v>#N/A</c:v>
                </c:pt>
                <c:pt idx="156">
                  <c:v>9.2708333333333304</c:v>
                </c:pt>
                <c:pt idx="157">
                  <c:v>#N/A</c:v>
                </c:pt>
                <c:pt idx="158">
                  <c:v>#N/A</c:v>
                </c:pt>
                <c:pt idx="159">
                  <c:v>8.5416666666666607</c:v>
                </c:pt>
                <c:pt idx="160">
                  <c:v>#N/A</c:v>
                </c:pt>
                <c:pt idx="161">
                  <c:v>#N/A</c:v>
                </c:pt>
                <c:pt idx="162">
                  <c:v>7.7083333333333304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7.03125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6.3020833333333304</c:v>
                </c:pt>
                <c:pt idx="172">
                  <c:v>#N/A</c:v>
                </c:pt>
                <c:pt idx="173">
                  <c:v>#N/A</c:v>
                </c:pt>
                <c:pt idx="174">
                  <c:v>5.6770833333333304</c:v>
                </c:pt>
                <c:pt idx="175">
                  <c:v>#N/A</c:v>
                </c:pt>
                <c:pt idx="176">
                  <c:v>5.3125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AD-4650-8F00-BCDE84FCC24E}"/>
            </c:ext>
          </c:extLst>
        </c:ser>
        <c:ser>
          <c:idx val="2"/>
          <c:order val="2"/>
          <c:tx>
            <c:strRef>
              <c:f>data_graph_ic!$BB$2</c:f>
              <c:strCache>
                <c:ptCount val="1"/>
                <c:pt idx="0">
                  <c:v>2021/11/03_laag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data_graph_ic!$AY$3:$AY$244</c:f>
              <c:numCache>
                <c:formatCode>m/d/yyyy</c:formatCode>
                <c:ptCount val="242"/>
                <c:pt idx="0">
                  <c:v>44440</c:v>
                </c:pt>
                <c:pt idx="1">
                  <c:v>44441</c:v>
                </c:pt>
                <c:pt idx="2">
                  <c:v>44442</c:v>
                </c:pt>
                <c:pt idx="3">
                  <c:v>44443</c:v>
                </c:pt>
                <c:pt idx="4">
                  <c:v>44444</c:v>
                </c:pt>
                <c:pt idx="5">
                  <c:v>44445</c:v>
                </c:pt>
                <c:pt idx="6">
                  <c:v>44446</c:v>
                </c:pt>
                <c:pt idx="7">
                  <c:v>44447</c:v>
                </c:pt>
                <c:pt idx="8">
                  <c:v>44448</c:v>
                </c:pt>
                <c:pt idx="9">
                  <c:v>44449</c:v>
                </c:pt>
                <c:pt idx="10">
                  <c:v>44450</c:v>
                </c:pt>
                <c:pt idx="11">
                  <c:v>44451</c:v>
                </c:pt>
                <c:pt idx="12">
                  <c:v>44452</c:v>
                </c:pt>
                <c:pt idx="13">
                  <c:v>44453</c:v>
                </c:pt>
                <c:pt idx="14">
                  <c:v>44454</c:v>
                </c:pt>
                <c:pt idx="15">
                  <c:v>44455</c:v>
                </c:pt>
                <c:pt idx="16">
                  <c:v>44456</c:v>
                </c:pt>
                <c:pt idx="17">
                  <c:v>44457</c:v>
                </c:pt>
                <c:pt idx="18">
                  <c:v>44458</c:v>
                </c:pt>
                <c:pt idx="19">
                  <c:v>44459</c:v>
                </c:pt>
                <c:pt idx="20">
                  <c:v>44460</c:v>
                </c:pt>
                <c:pt idx="21">
                  <c:v>44461</c:v>
                </c:pt>
                <c:pt idx="22">
                  <c:v>44462</c:v>
                </c:pt>
                <c:pt idx="23">
                  <c:v>44463</c:v>
                </c:pt>
                <c:pt idx="24">
                  <c:v>44464</c:v>
                </c:pt>
                <c:pt idx="25">
                  <c:v>44465</c:v>
                </c:pt>
                <c:pt idx="26">
                  <c:v>44466</c:v>
                </c:pt>
                <c:pt idx="27">
                  <c:v>44467</c:v>
                </c:pt>
                <c:pt idx="28">
                  <c:v>44468</c:v>
                </c:pt>
                <c:pt idx="29">
                  <c:v>44469</c:v>
                </c:pt>
                <c:pt idx="30">
                  <c:v>44470</c:v>
                </c:pt>
                <c:pt idx="31">
                  <c:v>44471</c:v>
                </c:pt>
                <c:pt idx="32">
                  <c:v>44472</c:v>
                </c:pt>
                <c:pt idx="33">
                  <c:v>44473</c:v>
                </c:pt>
                <c:pt idx="34">
                  <c:v>44474</c:v>
                </c:pt>
                <c:pt idx="35">
                  <c:v>44475</c:v>
                </c:pt>
                <c:pt idx="36">
                  <c:v>44476</c:v>
                </c:pt>
                <c:pt idx="37">
                  <c:v>44477</c:v>
                </c:pt>
                <c:pt idx="38">
                  <c:v>44478</c:v>
                </c:pt>
                <c:pt idx="39">
                  <c:v>44479</c:v>
                </c:pt>
                <c:pt idx="40">
                  <c:v>44480</c:v>
                </c:pt>
                <c:pt idx="41">
                  <c:v>44481</c:v>
                </c:pt>
                <c:pt idx="42">
                  <c:v>44482</c:v>
                </c:pt>
                <c:pt idx="43">
                  <c:v>44483</c:v>
                </c:pt>
                <c:pt idx="44">
                  <c:v>44484</c:v>
                </c:pt>
                <c:pt idx="45">
                  <c:v>44485</c:v>
                </c:pt>
                <c:pt idx="46">
                  <c:v>44486</c:v>
                </c:pt>
                <c:pt idx="47">
                  <c:v>44487</c:v>
                </c:pt>
                <c:pt idx="48">
                  <c:v>44488</c:v>
                </c:pt>
                <c:pt idx="49">
                  <c:v>44489</c:v>
                </c:pt>
                <c:pt idx="50">
                  <c:v>44490</c:v>
                </c:pt>
                <c:pt idx="51">
                  <c:v>44491</c:v>
                </c:pt>
                <c:pt idx="52">
                  <c:v>44492</c:v>
                </c:pt>
                <c:pt idx="53">
                  <c:v>44493</c:v>
                </c:pt>
                <c:pt idx="54">
                  <c:v>44494</c:v>
                </c:pt>
                <c:pt idx="55">
                  <c:v>44495</c:v>
                </c:pt>
                <c:pt idx="56">
                  <c:v>44496</c:v>
                </c:pt>
                <c:pt idx="57">
                  <c:v>44497</c:v>
                </c:pt>
                <c:pt idx="58">
                  <c:v>44498</c:v>
                </c:pt>
                <c:pt idx="59">
                  <c:v>44499</c:v>
                </c:pt>
                <c:pt idx="60">
                  <c:v>44500</c:v>
                </c:pt>
                <c:pt idx="61">
                  <c:v>44501</c:v>
                </c:pt>
                <c:pt idx="62">
                  <c:v>44502</c:v>
                </c:pt>
                <c:pt idx="63">
                  <c:v>44503</c:v>
                </c:pt>
                <c:pt idx="64">
                  <c:v>44504</c:v>
                </c:pt>
                <c:pt idx="65">
                  <c:v>44505</c:v>
                </c:pt>
                <c:pt idx="66">
                  <c:v>44506</c:v>
                </c:pt>
                <c:pt idx="67">
                  <c:v>44507</c:v>
                </c:pt>
                <c:pt idx="68">
                  <c:v>44508</c:v>
                </c:pt>
                <c:pt idx="69">
                  <c:v>44509</c:v>
                </c:pt>
                <c:pt idx="70">
                  <c:v>44510</c:v>
                </c:pt>
                <c:pt idx="71">
                  <c:v>44511</c:v>
                </c:pt>
                <c:pt idx="72">
                  <c:v>44512</c:v>
                </c:pt>
                <c:pt idx="73">
                  <c:v>44513</c:v>
                </c:pt>
                <c:pt idx="74">
                  <c:v>44514</c:v>
                </c:pt>
                <c:pt idx="75">
                  <c:v>44515</c:v>
                </c:pt>
                <c:pt idx="76">
                  <c:v>44516</c:v>
                </c:pt>
                <c:pt idx="77">
                  <c:v>44517</c:v>
                </c:pt>
                <c:pt idx="78">
                  <c:v>44518</c:v>
                </c:pt>
                <c:pt idx="79">
                  <c:v>44519</c:v>
                </c:pt>
                <c:pt idx="80">
                  <c:v>44520</c:v>
                </c:pt>
                <c:pt idx="81">
                  <c:v>44521</c:v>
                </c:pt>
                <c:pt idx="82">
                  <c:v>44522</c:v>
                </c:pt>
                <c:pt idx="83">
                  <c:v>44523</c:v>
                </c:pt>
                <c:pt idx="84">
                  <c:v>44524</c:v>
                </c:pt>
                <c:pt idx="85">
                  <c:v>44525</c:v>
                </c:pt>
                <c:pt idx="86">
                  <c:v>44526</c:v>
                </c:pt>
                <c:pt idx="87">
                  <c:v>44527</c:v>
                </c:pt>
                <c:pt idx="88">
                  <c:v>44528</c:v>
                </c:pt>
                <c:pt idx="89">
                  <c:v>44529</c:v>
                </c:pt>
                <c:pt idx="90">
                  <c:v>44530</c:v>
                </c:pt>
                <c:pt idx="91">
                  <c:v>44531</c:v>
                </c:pt>
                <c:pt idx="92">
                  <c:v>44532</c:v>
                </c:pt>
                <c:pt idx="93">
                  <c:v>44533</c:v>
                </c:pt>
                <c:pt idx="94">
                  <c:v>44534</c:v>
                </c:pt>
                <c:pt idx="95">
                  <c:v>44535</c:v>
                </c:pt>
                <c:pt idx="96">
                  <c:v>44536</c:v>
                </c:pt>
                <c:pt idx="97">
                  <c:v>44537</c:v>
                </c:pt>
                <c:pt idx="98">
                  <c:v>44538</c:v>
                </c:pt>
                <c:pt idx="99">
                  <c:v>44539</c:v>
                </c:pt>
                <c:pt idx="100">
                  <c:v>44540</c:v>
                </c:pt>
                <c:pt idx="101">
                  <c:v>44541</c:v>
                </c:pt>
                <c:pt idx="102">
                  <c:v>44542</c:v>
                </c:pt>
                <c:pt idx="103">
                  <c:v>44543</c:v>
                </c:pt>
                <c:pt idx="104">
                  <c:v>44544</c:v>
                </c:pt>
                <c:pt idx="105">
                  <c:v>44545</c:v>
                </c:pt>
                <c:pt idx="106">
                  <c:v>44546</c:v>
                </c:pt>
                <c:pt idx="107">
                  <c:v>44547</c:v>
                </c:pt>
                <c:pt idx="108">
                  <c:v>44548</c:v>
                </c:pt>
                <c:pt idx="109">
                  <c:v>44549</c:v>
                </c:pt>
                <c:pt idx="110">
                  <c:v>44550</c:v>
                </c:pt>
                <c:pt idx="111">
                  <c:v>44551</c:v>
                </c:pt>
                <c:pt idx="112">
                  <c:v>44552</c:v>
                </c:pt>
                <c:pt idx="113">
                  <c:v>44553</c:v>
                </c:pt>
                <c:pt idx="114">
                  <c:v>44554</c:v>
                </c:pt>
                <c:pt idx="115">
                  <c:v>44555</c:v>
                </c:pt>
                <c:pt idx="116">
                  <c:v>44556</c:v>
                </c:pt>
                <c:pt idx="117">
                  <c:v>44557</c:v>
                </c:pt>
                <c:pt idx="118">
                  <c:v>44558</c:v>
                </c:pt>
                <c:pt idx="119">
                  <c:v>44559</c:v>
                </c:pt>
                <c:pt idx="120">
                  <c:v>44560</c:v>
                </c:pt>
                <c:pt idx="121">
                  <c:v>44561</c:v>
                </c:pt>
                <c:pt idx="122">
                  <c:v>44562</c:v>
                </c:pt>
                <c:pt idx="123">
                  <c:v>44563</c:v>
                </c:pt>
                <c:pt idx="124">
                  <c:v>44564</c:v>
                </c:pt>
                <c:pt idx="125">
                  <c:v>44565</c:v>
                </c:pt>
                <c:pt idx="126">
                  <c:v>44566</c:v>
                </c:pt>
                <c:pt idx="127">
                  <c:v>44567</c:v>
                </c:pt>
                <c:pt idx="128">
                  <c:v>44568</c:v>
                </c:pt>
                <c:pt idx="129">
                  <c:v>44569</c:v>
                </c:pt>
                <c:pt idx="130">
                  <c:v>44570</c:v>
                </c:pt>
                <c:pt idx="131">
                  <c:v>44571</c:v>
                </c:pt>
                <c:pt idx="132">
                  <c:v>44572</c:v>
                </c:pt>
                <c:pt idx="133">
                  <c:v>44573</c:v>
                </c:pt>
                <c:pt idx="134">
                  <c:v>44574</c:v>
                </c:pt>
                <c:pt idx="135">
                  <c:v>44575</c:v>
                </c:pt>
                <c:pt idx="136">
                  <c:v>44576</c:v>
                </c:pt>
                <c:pt idx="137">
                  <c:v>44577</c:v>
                </c:pt>
                <c:pt idx="138">
                  <c:v>44578</c:v>
                </c:pt>
                <c:pt idx="139">
                  <c:v>44579</c:v>
                </c:pt>
                <c:pt idx="140">
                  <c:v>44580</c:v>
                </c:pt>
                <c:pt idx="141">
                  <c:v>44581</c:v>
                </c:pt>
                <c:pt idx="142">
                  <c:v>44582</c:v>
                </c:pt>
                <c:pt idx="143">
                  <c:v>44583</c:v>
                </c:pt>
                <c:pt idx="144">
                  <c:v>44584</c:v>
                </c:pt>
                <c:pt idx="145">
                  <c:v>44585</c:v>
                </c:pt>
                <c:pt idx="146">
                  <c:v>44586</c:v>
                </c:pt>
                <c:pt idx="147">
                  <c:v>44587</c:v>
                </c:pt>
                <c:pt idx="148">
                  <c:v>44588</c:v>
                </c:pt>
                <c:pt idx="149">
                  <c:v>44589</c:v>
                </c:pt>
                <c:pt idx="150">
                  <c:v>44590</c:v>
                </c:pt>
                <c:pt idx="151">
                  <c:v>44591</c:v>
                </c:pt>
                <c:pt idx="152">
                  <c:v>44592</c:v>
                </c:pt>
                <c:pt idx="153">
                  <c:v>44593</c:v>
                </c:pt>
                <c:pt idx="154">
                  <c:v>44594</c:v>
                </c:pt>
                <c:pt idx="155">
                  <c:v>44595</c:v>
                </c:pt>
                <c:pt idx="156">
                  <c:v>44596</c:v>
                </c:pt>
                <c:pt idx="157">
                  <c:v>44597</c:v>
                </c:pt>
                <c:pt idx="158">
                  <c:v>44598</c:v>
                </c:pt>
                <c:pt idx="159">
                  <c:v>44599</c:v>
                </c:pt>
                <c:pt idx="160">
                  <c:v>44600</c:v>
                </c:pt>
                <c:pt idx="161">
                  <c:v>44601</c:v>
                </c:pt>
                <c:pt idx="162">
                  <c:v>44602</c:v>
                </c:pt>
                <c:pt idx="163">
                  <c:v>44603</c:v>
                </c:pt>
                <c:pt idx="164">
                  <c:v>44604</c:v>
                </c:pt>
                <c:pt idx="165">
                  <c:v>44605</c:v>
                </c:pt>
                <c:pt idx="166">
                  <c:v>44606</c:v>
                </c:pt>
                <c:pt idx="167">
                  <c:v>44607</c:v>
                </c:pt>
                <c:pt idx="168">
                  <c:v>44608</c:v>
                </c:pt>
                <c:pt idx="169">
                  <c:v>44609</c:v>
                </c:pt>
                <c:pt idx="170">
                  <c:v>44610</c:v>
                </c:pt>
                <c:pt idx="171">
                  <c:v>44611</c:v>
                </c:pt>
                <c:pt idx="172">
                  <c:v>44612</c:v>
                </c:pt>
                <c:pt idx="173">
                  <c:v>44613</c:v>
                </c:pt>
                <c:pt idx="174">
                  <c:v>44614</c:v>
                </c:pt>
                <c:pt idx="175">
                  <c:v>44615</c:v>
                </c:pt>
                <c:pt idx="176">
                  <c:v>44616</c:v>
                </c:pt>
                <c:pt idx="177">
                  <c:v>44617</c:v>
                </c:pt>
                <c:pt idx="178">
                  <c:v>44618</c:v>
                </c:pt>
                <c:pt idx="179">
                  <c:v>44619</c:v>
                </c:pt>
                <c:pt idx="180">
                  <c:v>44620</c:v>
                </c:pt>
                <c:pt idx="181">
                  <c:v>44621</c:v>
                </c:pt>
                <c:pt idx="182">
                  <c:v>44622</c:v>
                </c:pt>
                <c:pt idx="183">
                  <c:v>44623</c:v>
                </c:pt>
                <c:pt idx="184">
                  <c:v>44624</c:v>
                </c:pt>
                <c:pt idx="185">
                  <c:v>44625</c:v>
                </c:pt>
                <c:pt idx="186">
                  <c:v>44626</c:v>
                </c:pt>
                <c:pt idx="187">
                  <c:v>44627</c:v>
                </c:pt>
                <c:pt idx="188">
                  <c:v>44628</c:v>
                </c:pt>
                <c:pt idx="189">
                  <c:v>44629</c:v>
                </c:pt>
                <c:pt idx="190">
                  <c:v>44630</c:v>
                </c:pt>
                <c:pt idx="191">
                  <c:v>44631</c:v>
                </c:pt>
                <c:pt idx="192">
                  <c:v>44632</c:v>
                </c:pt>
                <c:pt idx="193">
                  <c:v>44633</c:v>
                </c:pt>
                <c:pt idx="194">
                  <c:v>44634</c:v>
                </c:pt>
                <c:pt idx="195">
                  <c:v>44635</c:v>
                </c:pt>
                <c:pt idx="196">
                  <c:v>44636</c:v>
                </c:pt>
                <c:pt idx="197">
                  <c:v>44637</c:v>
                </c:pt>
                <c:pt idx="198">
                  <c:v>44638</c:v>
                </c:pt>
                <c:pt idx="199">
                  <c:v>44639</c:v>
                </c:pt>
                <c:pt idx="200">
                  <c:v>44640</c:v>
                </c:pt>
                <c:pt idx="201">
                  <c:v>44641</c:v>
                </c:pt>
                <c:pt idx="202">
                  <c:v>44642</c:v>
                </c:pt>
                <c:pt idx="203">
                  <c:v>44643</c:v>
                </c:pt>
                <c:pt idx="204">
                  <c:v>44644</c:v>
                </c:pt>
                <c:pt idx="205">
                  <c:v>44645</c:v>
                </c:pt>
                <c:pt idx="206">
                  <c:v>44646</c:v>
                </c:pt>
                <c:pt idx="207">
                  <c:v>44647</c:v>
                </c:pt>
                <c:pt idx="208">
                  <c:v>44648</c:v>
                </c:pt>
                <c:pt idx="209">
                  <c:v>44649</c:v>
                </c:pt>
                <c:pt idx="210">
                  <c:v>44650</c:v>
                </c:pt>
                <c:pt idx="211">
                  <c:v>44651</c:v>
                </c:pt>
                <c:pt idx="212">
                  <c:v>44652</c:v>
                </c:pt>
                <c:pt idx="213">
                  <c:v>44653</c:v>
                </c:pt>
                <c:pt idx="214">
                  <c:v>44654</c:v>
                </c:pt>
                <c:pt idx="215">
                  <c:v>44655</c:v>
                </c:pt>
                <c:pt idx="216">
                  <c:v>44656</c:v>
                </c:pt>
                <c:pt idx="217">
                  <c:v>44657</c:v>
                </c:pt>
                <c:pt idx="218">
                  <c:v>44658</c:v>
                </c:pt>
                <c:pt idx="219">
                  <c:v>44659</c:v>
                </c:pt>
                <c:pt idx="220">
                  <c:v>44660</c:v>
                </c:pt>
                <c:pt idx="221">
                  <c:v>44661</c:v>
                </c:pt>
                <c:pt idx="222">
                  <c:v>44662</c:v>
                </c:pt>
                <c:pt idx="223">
                  <c:v>44663</c:v>
                </c:pt>
                <c:pt idx="224">
                  <c:v>44664</c:v>
                </c:pt>
                <c:pt idx="225">
                  <c:v>44665</c:v>
                </c:pt>
                <c:pt idx="226">
                  <c:v>44666</c:v>
                </c:pt>
                <c:pt idx="227">
                  <c:v>44667</c:v>
                </c:pt>
                <c:pt idx="228">
                  <c:v>44668</c:v>
                </c:pt>
                <c:pt idx="229">
                  <c:v>44669</c:v>
                </c:pt>
                <c:pt idx="230">
                  <c:v>44670</c:v>
                </c:pt>
                <c:pt idx="231">
                  <c:v>44671</c:v>
                </c:pt>
                <c:pt idx="232">
                  <c:v>44672</c:v>
                </c:pt>
                <c:pt idx="233">
                  <c:v>44673</c:v>
                </c:pt>
                <c:pt idx="234">
                  <c:v>44674</c:v>
                </c:pt>
                <c:pt idx="235">
                  <c:v>44675</c:v>
                </c:pt>
                <c:pt idx="236">
                  <c:v>44676</c:v>
                </c:pt>
                <c:pt idx="237">
                  <c:v>44677</c:v>
                </c:pt>
                <c:pt idx="238">
                  <c:v>44678</c:v>
                </c:pt>
                <c:pt idx="239">
                  <c:v>44679</c:v>
                </c:pt>
                <c:pt idx="240">
                  <c:v>44680</c:v>
                </c:pt>
                <c:pt idx="241">
                  <c:v>44681</c:v>
                </c:pt>
              </c:numCache>
            </c:numRef>
          </c:cat>
          <c:val>
            <c:numRef>
              <c:f>data_graph_ic!$BB$3:$BB$244</c:f>
              <c:numCache>
                <c:formatCode>General</c:formatCode>
                <c:ptCount val="24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21.141732283464499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21.8503937007874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22.440944881889699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22.3228346456692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22.3228346456692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22.086614173228298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21.732283464566901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21.4960629921259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20.905511811023601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19.960629921259802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19.251968503937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18.188976377952699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16.2992125984251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14.055118110236201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11.3385826771653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9.3307086614173205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7.6771653543307004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6.1417322834645596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4.8425196850393704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3.7795275590551101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3.0708661417322798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2.48031496062992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1.8897637795275499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1.7716535433070799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1.0629921259842501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AD-4650-8F00-BCDE84FCC24E}"/>
            </c:ext>
          </c:extLst>
        </c:ser>
        <c:ser>
          <c:idx val="3"/>
          <c:order val="3"/>
          <c:tx>
            <c:strRef>
              <c:f>data_graph_ic!$BC$2</c:f>
              <c:strCache>
                <c:ptCount val="1"/>
                <c:pt idx="0">
                  <c:v>2021/11/03_hoog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data_graph_ic!$AY$3:$AY$244</c:f>
              <c:numCache>
                <c:formatCode>m/d/yyyy</c:formatCode>
                <c:ptCount val="242"/>
                <c:pt idx="0">
                  <c:v>44440</c:v>
                </c:pt>
                <c:pt idx="1">
                  <c:v>44441</c:v>
                </c:pt>
                <c:pt idx="2">
                  <c:v>44442</c:v>
                </c:pt>
                <c:pt idx="3">
                  <c:v>44443</c:v>
                </c:pt>
                <c:pt idx="4">
                  <c:v>44444</c:v>
                </c:pt>
                <c:pt idx="5">
                  <c:v>44445</c:v>
                </c:pt>
                <c:pt idx="6">
                  <c:v>44446</c:v>
                </c:pt>
                <c:pt idx="7">
                  <c:v>44447</c:v>
                </c:pt>
                <c:pt idx="8">
                  <c:v>44448</c:v>
                </c:pt>
                <c:pt idx="9">
                  <c:v>44449</c:v>
                </c:pt>
                <c:pt idx="10">
                  <c:v>44450</c:v>
                </c:pt>
                <c:pt idx="11">
                  <c:v>44451</c:v>
                </c:pt>
                <c:pt idx="12">
                  <c:v>44452</c:v>
                </c:pt>
                <c:pt idx="13">
                  <c:v>44453</c:v>
                </c:pt>
                <c:pt idx="14">
                  <c:v>44454</c:v>
                </c:pt>
                <c:pt idx="15">
                  <c:v>44455</c:v>
                </c:pt>
                <c:pt idx="16">
                  <c:v>44456</c:v>
                </c:pt>
                <c:pt idx="17">
                  <c:v>44457</c:v>
                </c:pt>
                <c:pt idx="18">
                  <c:v>44458</c:v>
                </c:pt>
                <c:pt idx="19">
                  <c:v>44459</c:v>
                </c:pt>
                <c:pt idx="20">
                  <c:v>44460</c:v>
                </c:pt>
                <c:pt idx="21">
                  <c:v>44461</c:v>
                </c:pt>
                <c:pt idx="22">
                  <c:v>44462</c:v>
                </c:pt>
                <c:pt idx="23">
                  <c:v>44463</c:v>
                </c:pt>
                <c:pt idx="24">
                  <c:v>44464</c:v>
                </c:pt>
                <c:pt idx="25">
                  <c:v>44465</c:v>
                </c:pt>
                <c:pt idx="26">
                  <c:v>44466</c:v>
                </c:pt>
                <c:pt idx="27">
                  <c:v>44467</c:v>
                </c:pt>
                <c:pt idx="28">
                  <c:v>44468</c:v>
                </c:pt>
                <c:pt idx="29">
                  <c:v>44469</c:v>
                </c:pt>
                <c:pt idx="30">
                  <c:v>44470</c:v>
                </c:pt>
                <c:pt idx="31">
                  <c:v>44471</c:v>
                </c:pt>
                <c:pt idx="32">
                  <c:v>44472</c:v>
                </c:pt>
                <c:pt idx="33">
                  <c:v>44473</c:v>
                </c:pt>
                <c:pt idx="34">
                  <c:v>44474</c:v>
                </c:pt>
                <c:pt idx="35">
                  <c:v>44475</c:v>
                </c:pt>
                <c:pt idx="36">
                  <c:v>44476</c:v>
                </c:pt>
                <c:pt idx="37">
                  <c:v>44477</c:v>
                </c:pt>
                <c:pt idx="38">
                  <c:v>44478</c:v>
                </c:pt>
                <c:pt idx="39">
                  <c:v>44479</c:v>
                </c:pt>
                <c:pt idx="40">
                  <c:v>44480</c:v>
                </c:pt>
                <c:pt idx="41">
                  <c:v>44481</c:v>
                </c:pt>
                <c:pt idx="42">
                  <c:v>44482</c:v>
                </c:pt>
                <c:pt idx="43">
                  <c:v>44483</c:v>
                </c:pt>
                <c:pt idx="44">
                  <c:v>44484</c:v>
                </c:pt>
                <c:pt idx="45">
                  <c:v>44485</c:v>
                </c:pt>
                <c:pt idx="46">
                  <c:v>44486</c:v>
                </c:pt>
                <c:pt idx="47">
                  <c:v>44487</c:v>
                </c:pt>
                <c:pt idx="48">
                  <c:v>44488</c:v>
                </c:pt>
                <c:pt idx="49">
                  <c:v>44489</c:v>
                </c:pt>
                <c:pt idx="50">
                  <c:v>44490</c:v>
                </c:pt>
                <c:pt idx="51">
                  <c:v>44491</c:v>
                </c:pt>
                <c:pt idx="52">
                  <c:v>44492</c:v>
                </c:pt>
                <c:pt idx="53">
                  <c:v>44493</c:v>
                </c:pt>
                <c:pt idx="54">
                  <c:v>44494</c:v>
                </c:pt>
                <c:pt idx="55">
                  <c:v>44495</c:v>
                </c:pt>
                <c:pt idx="56">
                  <c:v>44496</c:v>
                </c:pt>
                <c:pt idx="57">
                  <c:v>44497</c:v>
                </c:pt>
                <c:pt idx="58">
                  <c:v>44498</c:v>
                </c:pt>
                <c:pt idx="59">
                  <c:v>44499</c:v>
                </c:pt>
                <c:pt idx="60">
                  <c:v>44500</c:v>
                </c:pt>
                <c:pt idx="61">
                  <c:v>44501</c:v>
                </c:pt>
                <c:pt idx="62">
                  <c:v>44502</c:v>
                </c:pt>
                <c:pt idx="63">
                  <c:v>44503</c:v>
                </c:pt>
                <c:pt idx="64">
                  <c:v>44504</c:v>
                </c:pt>
                <c:pt idx="65">
                  <c:v>44505</c:v>
                </c:pt>
                <c:pt idx="66">
                  <c:v>44506</c:v>
                </c:pt>
                <c:pt idx="67">
                  <c:v>44507</c:v>
                </c:pt>
                <c:pt idx="68">
                  <c:v>44508</c:v>
                </c:pt>
                <c:pt idx="69">
                  <c:v>44509</c:v>
                </c:pt>
                <c:pt idx="70">
                  <c:v>44510</c:v>
                </c:pt>
                <c:pt idx="71">
                  <c:v>44511</c:v>
                </c:pt>
                <c:pt idx="72">
                  <c:v>44512</c:v>
                </c:pt>
                <c:pt idx="73">
                  <c:v>44513</c:v>
                </c:pt>
                <c:pt idx="74">
                  <c:v>44514</c:v>
                </c:pt>
                <c:pt idx="75">
                  <c:v>44515</c:v>
                </c:pt>
                <c:pt idx="76">
                  <c:v>44516</c:v>
                </c:pt>
                <c:pt idx="77">
                  <c:v>44517</c:v>
                </c:pt>
                <c:pt idx="78">
                  <c:v>44518</c:v>
                </c:pt>
                <c:pt idx="79">
                  <c:v>44519</c:v>
                </c:pt>
                <c:pt idx="80">
                  <c:v>44520</c:v>
                </c:pt>
                <c:pt idx="81">
                  <c:v>44521</c:v>
                </c:pt>
                <c:pt idx="82">
                  <c:v>44522</c:v>
                </c:pt>
                <c:pt idx="83">
                  <c:v>44523</c:v>
                </c:pt>
                <c:pt idx="84">
                  <c:v>44524</c:v>
                </c:pt>
                <c:pt idx="85">
                  <c:v>44525</c:v>
                </c:pt>
                <c:pt idx="86">
                  <c:v>44526</c:v>
                </c:pt>
                <c:pt idx="87">
                  <c:v>44527</c:v>
                </c:pt>
                <c:pt idx="88">
                  <c:v>44528</c:v>
                </c:pt>
                <c:pt idx="89">
                  <c:v>44529</c:v>
                </c:pt>
                <c:pt idx="90">
                  <c:v>44530</c:v>
                </c:pt>
                <c:pt idx="91">
                  <c:v>44531</c:v>
                </c:pt>
                <c:pt idx="92">
                  <c:v>44532</c:v>
                </c:pt>
                <c:pt idx="93">
                  <c:v>44533</c:v>
                </c:pt>
                <c:pt idx="94">
                  <c:v>44534</c:v>
                </c:pt>
                <c:pt idx="95">
                  <c:v>44535</c:v>
                </c:pt>
                <c:pt idx="96">
                  <c:v>44536</c:v>
                </c:pt>
                <c:pt idx="97">
                  <c:v>44537</c:v>
                </c:pt>
                <c:pt idx="98">
                  <c:v>44538</c:v>
                </c:pt>
                <c:pt idx="99">
                  <c:v>44539</c:v>
                </c:pt>
                <c:pt idx="100">
                  <c:v>44540</c:v>
                </c:pt>
                <c:pt idx="101">
                  <c:v>44541</c:v>
                </c:pt>
                <c:pt idx="102">
                  <c:v>44542</c:v>
                </c:pt>
                <c:pt idx="103">
                  <c:v>44543</c:v>
                </c:pt>
                <c:pt idx="104">
                  <c:v>44544</c:v>
                </c:pt>
                <c:pt idx="105">
                  <c:v>44545</c:v>
                </c:pt>
                <c:pt idx="106">
                  <c:v>44546</c:v>
                </c:pt>
                <c:pt idx="107">
                  <c:v>44547</c:v>
                </c:pt>
                <c:pt idx="108">
                  <c:v>44548</c:v>
                </c:pt>
                <c:pt idx="109">
                  <c:v>44549</c:v>
                </c:pt>
                <c:pt idx="110">
                  <c:v>44550</c:v>
                </c:pt>
                <c:pt idx="111">
                  <c:v>44551</c:v>
                </c:pt>
                <c:pt idx="112">
                  <c:v>44552</c:v>
                </c:pt>
                <c:pt idx="113">
                  <c:v>44553</c:v>
                </c:pt>
                <c:pt idx="114">
                  <c:v>44554</c:v>
                </c:pt>
                <c:pt idx="115">
                  <c:v>44555</c:v>
                </c:pt>
                <c:pt idx="116">
                  <c:v>44556</c:v>
                </c:pt>
                <c:pt idx="117">
                  <c:v>44557</c:v>
                </c:pt>
                <c:pt idx="118">
                  <c:v>44558</c:v>
                </c:pt>
                <c:pt idx="119">
                  <c:v>44559</c:v>
                </c:pt>
                <c:pt idx="120">
                  <c:v>44560</c:v>
                </c:pt>
                <c:pt idx="121">
                  <c:v>44561</c:v>
                </c:pt>
                <c:pt idx="122">
                  <c:v>44562</c:v>
                </c:pt>
                <c:pt idx="123">
                  <c:v>44563</c:v>
                </c:pt>
                <c:pt idx="124">
                  <c:v>44564</c:v>
                </c:pt>
                <c:pt idx="125">
                  <c:v>44565</c:v>
                </c:pt>
                <c:pt idx="126">
                  <c:v>44566</c:v>
                </c:pt>
                <c:pt idx="127">
                  <c:v>44567</c:v>
                </c:pt>
                <c:pt idx="128">
                  <c:v>44568</c:v>
                </c:pt>
                <c:pt idx="129">
                  <c:v>44569</c:v>
                </c:pt>
                <c:pt idx="130">
                  <c:v>44570</c:v>
                </c:pt>
                <c:pt idx="131">
                  <c:v>44571</c:v>
                </c:pt>
                <c:pt idx="132">
                  <c:v>44572</c:v>
                </c:pt>
                <c:pt idx="133">
                  <c:v>44573</c:v>
                </c:pt>
                <c:pt idx="134">
                  <c:v>44574</c:v>
                </c:pt>
                <c:pt idx="135">
                  <c:v>44575</c:v>
                </c:pt>
                <c:pt idx="136">
                  <c:v>44576</c:v>
                </c:pt>
                <c:pt idx="137">
                  <c:v>44577</c:v>
                </c:pt>
                <c:pt idx="138">
                  <c:v>44578</c:v>
                </c:pt>
                <c:pt idx="139">
                  <c:v>44579</c:v>
                </c:pt>
                <c:pt idx="140">
                  <c:v>44580</c:v>
                </c:pt>
                <c:pt idx="141">
                  <c:v>44581</c:v>
                </c:pt>
                <c:pt idx="142">
                  <c:v>44582</c:v>
                </c:pt>
                <c:pt idx="143">
                  <c:v>44583</c:v>
                </c:pt>
                <c:pt idx="144">
                  <c:v>44584</c:v>
                </c:pt>
                <c:pt idx="145">
                  <c:v>44585</c:v>
                </c:pt>
                <c:pt idx="146">
                  <c:v>44586</c:v>
                </c:pt>
                <c:pt idx="147">
                  <c:v>44587</c:v>
                </c:pt>
                <c:pt idx="148">
                  <c:v>44588</c:v>
                </c:pt>
                <c:pt idx="149">
                  <c:v>44589</c:v>
                </c:pt>
                <c:pt idx="150">
                  <c:v>44590</c:v>
                </c:pt>
                <c:pt idx="151">
                  <c:v>44591</c:v>
                </c:pt>
                <c:pt idx="152">
                  <c:v>44592</c:v>
                </c:pt>
                <c:pt idx="153">
                  <c:v>44593</c:v>
                </c:pt>
                <c:pt idx="154">
                  <c:v>44594</c:v>
                </c:pt>
                <c:pt idx="155">
                  <c:v>44595</c:v>
                </c:pt>
                <c:pt idx="156">
                  <c:v>44596</c:v>
                </c:pt>
                <c:pt idx="157">
                  <c:v>44597</c:v>
                </c:pt>
                <c:pt idx="158">
                  <c:v>44598</c:v>
                </c:pt>
                <c:pt idx="159">
                  <c:v>44599</c:v>
                </c:pt>
                <c:pt idx="160">
                  <c:v>44600</c:v>
                </c:pt>
                <c:pt idx="161">
                  <c:v>44601</c:v>
                </c:pt>
                <c:pt idx="162">
                  <c:v>44602</c:v>
                </c:pt>
                <c:pt idx="163">
                  <c:v>44603</c:v>
                </c:pt>
                <c:pt idx="164">
                  <c:v>44604</c:v>
                </c:pt>
                <c:pt idx="165">
                  <c:v>44605</c:v>
                </c:pt>
                <c:pt idx="166">
                  <c:v>44606</c:v>
                </c:pt>
                <c:pt idx="167">
                  <c:v>44607</c:v>
                </c:pt>
                <c:pt idx="168">
                  <c:v>44608</c:v>
                </c:pt>
                <c:pt idx="169">
                  <c:v>44609</c:v>
                </c:pt>
                <c:pt idx="170">
                  <c:v>44610</c:v>
                </c:pt>
                <c:pt idx="171">
                  <c:v>44611</c:v>
                </c:pt>
                <c:pt idx="172">
                  <c:v>44612</c:v>
                </c:pt>
                <c:pt idx="173">
                  <c:v>44613</c:v>
                </c:pt>
                <c:pt idx="174">
                  <c:v>44614</c:v>
                </c:pt>
                <c:pt idx="175">
                  <c:v>44615</c:v>
                </c:pt>
                <c:pt idx="176">
                  <c:v>44616</c:v>
                </c:pt>
                <c:pt idx="177">
                  <c:v>44617</c:v>
                </c:pt>
                <c:pt idx="178">
                  <c:v>44618</c:v>
                </c:pt>
                <c:pt idx="179">
                  <c:v>44619</c:v>
                </c:pt>
                <c:pt idx="180">
                  <c:v>44620</c:v>
                </c:pt>
                <c:pt idx="181">
                  <c:v>44621</c:v>
                </c:pt>
                <c:pt idx="182">
                  <c:v>44622</c:v>
                </c:pt>
                <c:pt idx="183">
                  <c:v>44623</c:v>
                </c:pt>
                <c:pt idx="184">
                  <c:v>44624</c:v>
                </c:pt>
                <c:pt idx="185">
                  <c:v>44625</c:v>
                </c:pt>
                <c:pt idx="186">
                  <c:v>44626</c:v>
                </c:pt>
                <c:pt idx="187">
                  <c:v>44627</c:v>
                </c:pt>
                <c:pt idx="188">
                  <c:v>44628</c:v>
                </c:pt>
                <c:pt idx="189">
                  <c:v>44629</c:v>
                </c:pt>
                <c:pt idx="190">
                  <c:v>44630</c:v>
                </c:pt>
                <c:pt idx="191">
                  <c:v>44631</c:v>
                </c:pt>
                <c:pt idx="192">
                  <c:v>44632</c:v>
                </c:pt>
                <c:pt idx="193">
                  <c:v>44633</c:v>
                </c:pt>
                <c:pt idx="194">
                  <c:v>44634</c:v>
                </c:pt>
                <c:pt idx="195">
                  <c:v>44635</c:v>
                </c:pt>
                <c:pt idx="196">
                  <c:v>44636</c:v>
                </c:pt>
                <c:pt idx="197">
                  <c:v>44637</c:v>
                </c:pt>
                <c:pt idx="198">
                  <c:v>44638</c:v>
                </c:pt>
                <c:pt idx="199">
                  <c:v>44639</c:v>
                </c:pt>
                <c:pt idx="200">
                  <c:v>44640</c:v>
                </c:pt>
                <c:pt idx="201">
                  <c:v>44641</c:v>
                </c:pt>
                <c:pt idx="202">
                  <c:v>44642</c:v>
                </c:pt>
                <c:pt idx="203">
                  <c:v>44643</c:v>
                </c:pt>
                <c:pt idx="204">
                  <c:v>44644</c:v>
                </c:pt>
                <c:pt idx="205">
                  <c:v>44645</c:v>
                </c:pt>
                <c:pt idx="206">
                  <c:v>44646</c:v>
                </c:pt>
                <c:pt idx="207">
                  <c:v>44647</c:v>
                </c:pt>
                <c:pt idx="208">
                  <c:v>44648</c:v>
                </c:pt>
                <c:pt idx="209">
                  <c:v>44649</c:v>
                </c:pt>
                <c:pt idx="210">
                  <c:v>44650</c:v>
                </c:pt>
                <c:pt idx="211">
                  <c:v>44651</c:v>
                </c:pt>
                <c:pt idx="212">
                  <c:v>44652</c:v>
                </c:pt>
                <c:pt idx="213">
                  <c:v>44653</c:v>
                </c:pt>
                <c:pt idx="214">
                  <c:v>44654</c:v>
                </c:pt>
                <c:pt idx="215">
                  <c:v>44655</c:v>
                </c:pt>
                <c:pt idx="216">
                  <c:v>44656</c:v>
                </c:pt>
                <c:pt idx="217">
                  <c:v>44657</c:v>
                </c:pt>
                <c:pt idx="218">
                  <c:v>44658</c:v>
                </c:pt>
                <c:pt idx="219">
                  <c:v>44659</c:v>
                </c:pt>
                <c:pt idx="220">
                  <c:v>44660</c:v>
                </c:pt>
                <c:pt idx="221">
                  <c:v>44661</c:v>
                </c:pt>
                <c:pt idx="222">
                  <c:v>44662</c:v>
                </c:pt>
                <c:pt idx="223">
                  <c:v>44663</c:v>
                </c:pt>
                <c:pt idx="224">
                  <c:v>44664</c:v>
                </c:pt>
                <c:pt idx="225">
                  <c:v>44665</c:v>
                </c:pt>
                <c:pt idx="226">
                  <c:v>44666</c:v>
                </c:pt>
                <c:pt idx="227">
                  <c:v>44667</c:v>
                </c:pt>
                <c:pt idx="228">
                  <c:v>44668</c:v>
                </c:pt>
                <c:pt idx="229">
                  <c:v>44669</c:v>
                </c:pt>
                <c:pt idx="230">
                  <c:v>44670</c:v>
                </c:pt>
                <c:pt idx="231">
                  <c:v>44671</c:v>
                </c:pt>
                <c:pt idx="232">
                  <c:v>44672</c:v>
                </c:pt>
                <c:pt idx="233">
                  <c:v>44673</c:v>
                </c:pt>
                <c:pt idx="234">
                  <c:v>44674</c:v>
                </c:pt>
                <c:pt idx="235">
                  <c:v>44675</c:v>
                </c:pt>
                <c:pt idx="236">
                  <c:v>44676</c:v>
                </c:pt>
                <c:pt idx="237">
                  <c:v>44677</c:v>
                </c:pt>
                <c:pt idx="238">
                  <c:v>44678</c:v>
                </c:pt>
                <c:pt idx="239">
                  <c:v>44679</c:v>
                </c:pt>
                <c:pt idx="240">
                  <c:v>44680</c:v>
                </c:pt>
                <c:pt idx="241">
                  <c:v>44681</c:v>
                </c:pt>
              </c:numCache>
            </c:numRef>
          </c:cat>
          <c:val>
            <c:numRef>
              <c:f>data_graph_ic!$BC$3:$BC$244</c:f>
              <c:numCache>
                <c:formatCode>General</c:formatCode>
                <c:ptCount val="24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22.913385826771599</c:v>
                </c:pt>
                <c:pt idx="66">
                  <c:v>#N/A</c:v>
                </c:pt>
                <c:pt idx="67">
                  <c:v>#N/A</c:v>
                </c:pt>
                <c:pt idx="68">
                  <c:v>24.566929133858199</c:v>
                </c:pt>
                <c:pt idx="69">
                  <c:v>#N/A</c:v>
                </c:pt>
                <c:pt idx="70">
                  <c:v>#N/A</c:v>
                </c:pt>
                <c:pt idx="71">
                  <c:v>27.0472440944881</c:v>
                </c:pt>
                <c:pt idx="72">
                  <c:v>#N/A</c:v>
                </c:pt>
                <c:pt idx="73">
                  <c:v>29.1732283464566</c:v>
                </c:pt>
                <c:pt idx="74">
                  <c:v>#N/A</c:v>
                </c:pt>
                <c:pt idx="75">
                  <c:v>#N/A</c:v>
                </c:pt>
                <c:pt idx="76">
                  <c:v>32.2440944881889</c:v>
                </c:pt>
                <c:pt idx="77">
                  <c:v>#N/A</c:v>
                </c:pt>
                <c:pt idx="78">
                  <c:v>35.787401574803098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39.0944881889763</c:v>
                </c:pt>
                <c:pt idx="83">
                  <c:v>#N/A</c:v>
                </c:pt>
                <c:pt idx="84">
                  <c:v>#N/A</c:v>
                </c:pt>
                <c:pt idx="85">
                  <c:v>43.7007874015748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47.5984251968503</c:v>
                </c:pt>
                <c:pt idx="90">
                  <c:v>#N/A</c:v>
                </c:pt>
                <c:pt idx="91">
                  <c:v>#N/A</c:v>
                </c:pt>
                <c:pt idx="92">
                  <c:v>50.314960629921202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52.7952755905511</c:v>
                </c:pt>
                <c:pt idx="97">
                  <c:v>#N/A</c:v>
                </c:pt>
                <c:pt idx="98">
                  <c:v>#N/A</c:v>
                </c:pt>
                <c:pt idx="99">
                  <c:v>53.858267716535401</c:v>
                </c:pt>
                <c:pt idx="100">
                  <c:v>#N/A</c:v>
                </c:pt>
                <c:pt idx="101">
                  <c:v>#N/A</c:v>
                </c:pt>
                <c:pt idx="102">
                  <c:v>53.858267716535401</c:v>
                </c:pt>
                <c:pt idx="103">
                  <c:v>#N/A</c:v>
                </c:pt>
                <c:pt idx="104">
                  <c:v>#N/A</c:v>
                </c:pt>
                <c:pt idx="105">
                  <c:v>52.559055118110201</c:v>
                </c:pt>
                <c:pt idx="106">
                  <c:v>#N/A</c:v>
                </c:pt>
                <c:pt idx="107">
                  <c:v>51.023622047243997</c:v>
                </c:pt>
                <c:pt idx="108">
                  <c:v>#N/A</c:v>
                </c:pt>
                <c:pt idx="109">
                  <c:v>#N/A</c:v>
                </c:pt>
                <c:pt idx="110">
                  <c:v>48.543307086614099</c:v>
                </c:pt>
                <c:pt idx="111">
                  <c:v>#N/A</c:v>
                </c:pt>
                <c:pt idx="112">
                  <c:v>46.2992125984251</c:v>
                </c:pt>
                <c:pt idx="113">
                  <c:v>#N/A</c:v>
                </c:pt>
                <c:pt idx="114">
                  <c:v>44.173228346456597</c:v>
                </c:pt>
                <c:pt idx="115">
                  <c:v>#N/A</c:v>
                </c:pt>
                <c:pt idx="116">
                  <c:v>41.1023622047244</c:v>
                </c:pt>
                <c:pt idx="117">
                  <c:v>#N/A</c:v>
                </c:pt>
                <c:pt idx="118">
                  <c:v>37.913385826771602</c:v>
                </c:pt>
                <c:pt idx="119">
                  <c:v>#N/A</c:v>
                </c:pt>
                <c:pt idx="120">
                  <c:v>#N/A</c:v>
                </c:pt>
                <c:pt idx="121">
                  <c:v>34.251968503937</c:v>
                </c:pt>
                <c:pt idx="122">
                  <c:v>#N/A</c:v>
                </c:pt>
                <c:pt idx="123">
                  <c:v>31.653543307086601</c:v>
                </c:pt>
                <c:pt idx="124">
                  <c:v>#N/A</c:v>
                </c:pt>
                <c:pt idx="125">
                  <c:v>#N/A</c:v>
                </c:pt>
                <c:pt idx="126">
                  <c:v>27.637795275590499</c:v>
                </c:pt>
                <c:pt idx="127">
                  <c:v>#N/A</c:v>
                </c:pt>
                <c:pt idx="128">
                  <c:v>25.2755905511811</c:v>
                </c:pt>
                <c:pt idx="129">
                  <c:v>#N/A</c:v>
                </c:pt>
                <c:pt idx="130">
                  <c:v>22.7952755905511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19.960629921259802</c:v>
                </c:pt>
                <c:pt idx="135">
                  <c:v>#N/A</c:v>
                </c:pt>
                <c:pt idx="136">
                  <c:v>17.2440944881889</c:v>
                </c:pt>
                <c:pt idx="137">
                  <c:v>#N/A</c:v>
                </c:pt>
                <c:pt idx="138">
                  <c:v>#N/A</c:v>
                </c:pt>
                <c:pt idx="139">
                  <c:v>15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11.8110236220472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9.6850393700787407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8.0314960629921206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6.25984251968503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4.6062992125984197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3.8976377952755898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2.9527559055118102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2.3622047244094402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2.1259842519685002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1.6535433070866099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1.6535433070866099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BAD-4650-8F00-BCDE84FCC24E}"/>
            </c:ext>
          </c:extLst>
        </c:ser>
        <c:ser>
          <c:idx val="4"/>
          <c:order val="4"/>
          <c:tx>
            <c:strRef>
              <c:f>data_graph_ic!$BD$2</c:f>
              <c:strCache>
                <c:ptCount val="1"/>
                <c:pt idx="0">
                  <c:v>2021/11/15_laag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data_graph_ic!$AY$3:$AY$244</c:f>
              <c:numCache>
                <c:formatCode>m/d/yyyy</c:formatCode>
                <c:ptCount val="242"/>
                <c:pt idx="0">
                  <c:v>44440</c:v>
                </c:pt>
                <c:pt idx="1">
                  <c:v>44441</c:v>
                </c:pt>
                <c:pt idx="2">
                  <c:v>44442</c:v>
                </c:pt>
                <c:pt idx="3">
                  <c:v>44443</c:v>
                </c:pt>
                <c:pt idx="4">
                  <c:v>44444</c:v>
                </c:pt>
                <c:pt idx="5">
                  <c:v>44445</c:v>
                </c:pt>
                <c:pt idx="6">
                  <c:v>44446</c:v>
                </c:pt>
                <c:pt idx="7">
                  <c:v>44447</c:v>
                </c:pt>
                <c:pt idx="8">
                  <c:v>44448</c:v>
                </c:pt>
                <c:pt idx="9">
                  <c:v>44449</c:v>
                </c:pt>
                <c:pt idx="10">
                  <c:v>44450</c:v>
                </c:pt>
                <c:pt idx="11">
                  <c:v>44451</c:v>
                </c:pt>
                <c:pt idx="12">
                  <c:v>44452</c:v>
                </c:pt>
                <c:pt idx="13">
                  <c:v>44453</c:v>
                </c:pt>
                <c:pt idx="14">
                  <c:v>44454</c:v>
                </c:pt>
                <c:pt idx="15">
                  <c:v>44455</c:v>
                </c:pt>
                <c:pt idx="16">
                  <c:v>44456</c:v>
                </c:pt>
                <c:pt idx="17">
                  <c:v>44457</c:v>
                </c:pt>
                <c:pt idx="18">
                  <c:v>44458</c:v>
                </c:pt>
                <c:pt idx="19">
                  <c:v>44459</c:v>
                </c:pt>
                <c:pt idx="20">
                  <c:v>44460</c:v>
                </c:pt>
                <c:pt idx="21">
                  <c:v>44461</c:v>
                </c:pt>
                <c:pt idx="22">
                  <c:v>44462</c:v>
                </c:pt>
                <c:pt idx="23">
                  <c:v>44463</c:v>
                </c:pt>
                <c:pt idx="24">
                  <c:v>44464</c:v>
                </c:pt>
                <c:pt idx="25">
                  <c:v>44465</c:v>
                </c:pt>
                <c:pt idx="26">
                  <c:v>44466</c:v>
                </c:pt>
                <c:pt idx="27">
                  <c:v>44467</c:v>
                </c:pt>
                <c:pt idx="28">
                  <c:v>44468</c:v>
                </c:pt>
                <c:pt idx="29">
                  <c:v>44469</c:v>
                </c:pt>
                <c:pt idx="30">
                  <c:v>44470</c:v>
                </c:pt>
                <c:pt idx="31">
                  <c:v>44471</c:v>
                </c:pt>
                <c:pt idx="32">
                  <c:v>44472</c:v>
                </c:pt>
                <c:pt idx="33">
                  <c:v>44473</c:v>
                </c:pt>
                <c:pt idx="34">
                  <c:v>44474</c:v>
                </c:pt>
                <c:pt idx="35">
                  <c:v>44475</c:v>
                </c:pt>
                <c:pt idx="36">
                  <c:v>44476</c:v>
                </c:pt>
                <c:pt idx="37">
                  <c:v>44477</c:v>
                </c:pt>
                <c:pt idx="38">
                  <c:v>44478</c:v>
                </c:pt>
                <c:pt idx="39">
                  <c:v>44479</c:v>
                </c:pt>
                <c:pt idx="40">
                  <c:v>44480</c:v>
                </c:pt>
                <c:pt idx="41">
                  <c:v>44481</c:v>
                </c:pt>
                <c:pt idx="42">
                  <c:v>44482</c:v>
                </c:pt>
                <c:pt idx="43">
                  <c:v>44483</c:v>
                </c:pt>
                <c:pt idx="44">
                  <c:v>44484</c:v>
                </c:pt>
                <c:pt idx="45">
                  <c:v>44485</c:v>
                </c:pt>
                <c:pt idx="46">
                  <c:v>44486</c:v>
                </c:pt>
                <c:pt idx="47">
                  <c:v>44487</c:v>
                </c:pt>
                <c:pt idx="48">
                  <c:v>44488</c:v>
                </c:pt>
                <c:pt idx="49">
                  <c:v>44489</c:v>
                </c:pt>
                <c:pt idx="50">
                  <c:v>44490</c:v>
                </c:pt>
                <c:pt idx="51">
                  <c:v>44491</c:v>
                </c:pt>
                <c:pt idx="52">
                  <c:v>44492</c:v>
                </c:pt>
                <c:pt idx="53">
                  <c:v>44493</c:v>
                </c:pt>
                <c:pt idx="54">
                  <c:v>44494</c:v>
                </c:pt>
                <c:pt idx="55">
                  <c:v>44495</c:v>
                </c:pt>
                <c:pt idx="56">
                  <c:v>44496</c:v>
                </c:pt>
                <c:pt idx="57">
                  <c:v>44497</c:v>
                </c:pt>
                <c:pt idx="58">
                  <c:v>44498</c:v>
                </c:pt>
                <c:pt idx="59">
                  <c:v>44499</c:v>
                </c:pt>
                <c:pt idx="60">
                  <c:v>44500</c:v>
                </c:pt>
                <c:pt idx="61">
                  <c:v>44501</c:v>
                </c:pt>
                <c:pt idx="62">
                  <c:v>44502</c:v>
                </c:pt>
                <c:pt idx="63">
                  <c:v>44503</c:v>
                </c:pt>
                <c:pt idx="64">
                  <c:v>44504</c:v>
                </c:pt>
                <c:pt idx="65">
                  <c:v>44505</c:v>
                </c:pt>
                <c:pt idx="66">
                  <c:v>44506</c:v>
                </c:pt>
                <c:pt idx="67">
                  <c:v>44507</c:v>
                </c:pt>
                <c:pt idx="68">
                  <c:v>44508</c:v>
                </c:pt>
                <c:pt idx="69">
                  <c:v>44509</c:v>
                </c:pt>
                <c:pt idx="70">
                  <c:v>44510</c:v>
                </c:pt>
                <c:pt idx="71">
                  <c:v>44511</c:v>
                </c:pt>
                <c:pt idx="72">
                  <c:v>44512</c:v>
                </c:pt>
                <c:pt idx="73">
                  <c:v>44513</c:v>
                </c:pt>
                <c:pt idx="74">
                  <c:v>44514</c:v>
                </c:pt>
                <c:pt idx="75">
                  <c:v>44515</c:v>
                </c:pt>
                <c:pt idx="76">
                  <c:v>44516</c:v>
                </c:pt>
                <c:pt idx="77">
                  <c:v>44517</c:v>
                </c:pt>
                <c:pt idx="78">
                  <c:v>44518</c:v>
                </c:pt>
                <c:pt idx="79">
                  <c:v>44519</c:v>
                </c:pt>
                <c:pt idx="80">
                  <c:v>44520</c:v>
                </c:pt>
                <c:pt idx="81">
                  <c:v>44521</c:v>
                </c:pt>
                <c:pt idx="82">
                  <c:v>44522</c:v>
                </c:pt>
                <c:pt idx="83">
                  <c:v>44523</c:v>
                </c:pt>
                <c:pt idx="84">
                  <c:v>44524</c:v>
                </c:pt>
                <c:pt idx="85">
                  <c:v>44525</c:v>
                </c:pt>
                <c:pt idx="86">
                  <c:v>44526</c:v>
                </c:pt>
                <c:pt idx="87">
                  <c:v>44527</c:v>
                </c:pt>
                <c:pt idx="88">
                  <c:v>44528</c:v>
                </c:pt>
                <c:pt idx="89">
                  <c:v>44529</c:v>
                </c:pt>
                <c:pt idx="90">
                  <c:v>44530</c:v>
                </c:pt>
                <c:pt idx="91">
                  <c:v>44531</c:v>
                </c:pt>
                <c:pt idx="92">
                  <c:v>44532</c:v>
                </c:pt>
                <c:pt idx="93">
                  <c:v>44533</c:v>
                </c:pt>
                <c:pt idx="94">
                  <c:v>44534</c:v>
                </c:pt>
                <c:pt idx="95">
                  <c:v>44535</c:v>
                </c:pt>
                <c:pt idx="96">
                  <c:v>44536</c:v>
                </c:pt>
                <c:pt idx="97">
                  <c:v>44537</c:v>
                </c:pt>
                <c:pt idx="98">
                  <c:v>44538</c:v>
                </c:pt>
                <c:pt idx="99">
                  <c:v>44539</c:v>
                </c:pt>
                <c:pt idx="100">
                  <c:v>44540</c:v>
                </c:pt>
                <c:pt idx="101">
                  <c:v>44541</c:v>
                </c:pt>
                <c:pt idx="102">
                  <c:v>44542</c:v>
                </c:pt>
                <c:pt idx="103">
                  <c:v>44543</c:v>
                </c:pt>
                <c:pt idx="104">
                  <c:v>44544</c:v>
                </c:pt>
                <c:pt idx="105">
                  <c:v>44545</c:v>
                </c:pt>
                <c:pt idx="106">
                  <c:v>44546</c:v>
                </c:pt>
                <c:pt idx="107">
                  <c:v>44547</c:v>
                </c:pt>
                <c:pt idx="108">
                  <c:v>44548</c:v>
                </c:pt>
                <c:pt idx="109">
                  <c:v>44549</c:v>
                </c:pt>
                <c:pt idx="110">
                  <c:v>44550</c:v>
                </c:pt>
                <c:pt idx="111">
                  <c:v>44551</c:v>
                </c:pt>
                <c:pt idx="112">
                  <c:v>44552</c:v>
                </c:pt>
                <c:pt idx="113">
                  <c:v>44553</c:v>
                </c:pt>
                <c:pt idx="114">
                  <c:v>44554</c:v>
                </c:pt>
                <c:pt idx="115">
                  <c:v>44555</c:v>
                </c:pt>
                <c:pt idx="116">
                  <c:v>44556</c:v>
                </c:pt>
                <c:pt idx="117">
                  <c:v>44557</c:v>
                </c:pt>
                <c:pt idx="118">
                  <c:v>44558</c:v>
                </c:pt>
                <c:pt idx="119">
                  <c:v>44559</c:v>
                </c:pt>
                <c:pt idx="120">
                  <c:v>44560</c:v>
                </c:pt>
                <c:pt idx="121">
                  <c:v>44561</c:v>
                </c:pt>
                <c:pt idx="122">
                  <c:v>44562</c:v>
                </c:pt>
                <c:pt idx="123">
                  <c:v>44563</c:v>
                </c:pt>
                <c:pt idx="124">
                  <c:v>44564</c:v>
                </c:pt>
                <c:pt idx="125">
                  <c:v>44565</c:v>
                </c:pt>
                <c:pt idx="126">
                  <c:v>44566</c:v>
                </c:pt>
                <c:pt idx="127">
                  <c:v>44567</c:v>
                </c:pt>
                <c:pt idx="128">
                  <c:v>44568</c:v>
                </c:pt>
                <c:pt idx="129">
                  <c:v>44569</c:v>
                </c:pt>
                <c:pt idx="130">
                  <c:v>44570</c:v>
                </c:pt>
                <c:pt idx="131">
                  <c:v>44571</c:v>
                </c:pt>
                <c:pt idx="132">
                  <c:v>44572</c:v>
                </c:pt>
                <c:pt idx="133">
                  <c:v>44573</c:v>
                </c:pt>
                <c:pt idx="134">
                  <c:v>44574</c:v>
                </c:pt>
                <c:pt idx="135">
                  <c:v>44575</c:v>
                </c:pt>
                <c:pt idx="136">
                  <c:v>44576</c:v>
                </c:pt>
                <c:pt idx="137">
                  <c:v>44577</c:v>
                </c:pt>
                <c:pt idx="138">
                  <c:v>44578</c:v>
                </c:pt>
                <c:pt idx="139">
                  <c:v>44579</c:v>
                </c:pt>
                <c:pt idx="140">
                  <c:v>44580</c:v>
                </c:pt>
                <c:pt idx="141">
                  <c:v>44581</c:v>
                </c:pt>
                <c:pt idx="142">
                  <c:v>44582</c:v>
                </c:pt>
                <c:pt idx="143">
                  <c:v>44583</c:v>
                </c:pt>
                <c:pt idx="144">
                  <c:v>44584</c:v>
                </c:pt>
                <c:pt idx="145">
                  <c:v>44585</c:v>
                </c:pt>
                <c:pt idx="146">
                  <c:v>44586</c:v>
                </c:pt>
                <c:pt idx="147">
                  <c:v>44587</c:v>
                </c:pt>
                <c:pt idx="148">
                  <c:v>44588</c:v>
                </c:pt>
                <c:pt idx="149">
                  <c:v>44589</c:v>
                </c:pt>
                <c:pt idx="150">
                  <c:v>44590</c:v>
                </c:pt>
                <c:pt idx="151">
                  <c:v>44591</c:v>
                </c:pt>
                <c:pt idx="152">
                  <c:v>44592</c:v>
                </c:pt>
                <c:pt idx="153">
                  <c:v>44593</c:v>
                </c:pt>
                <c:pt idx="154">
                  <c:v>44594</c:v>
                </c:pt>
                <c:pt idx="155">
                  <c:v>44595</c:v>
                </c:pt>
                <c:pt idx="156">
                  <c:v>44596</c:v>
                </c:pt>
                <c:pt idx="157">
                  <c:v>44597</c:v>
                </c:pt>
                <c:pt idx="158">
                  <c:v>44598</c:v>
                </c:pt>
                <c:pt idx="159">
                  <c:v>44599</c:v>
                </c:pt>
                <c:pt idx="160">
                  <c:v>44600</c:v>
                </c:pt>
                <c:pt idx="161">
                  <c:v>44601</c:v>
                </c:pt>
                <c:pt idx="162">
                  <c:v>44602</c:v>
                </c:pt>
                <c:pt idx="163">
                  <c:v>44603</c:v>
                </c:pt>
                <c:pt idx="164">
                  <c:v>44604</c:v>
                </c:pt>
                <c:pt idx="165">
                  <c:v>44605</c:v>
                </c:pt>
                <c:pt idx="166">
                  <c:v>44606</c:v>
                </c:pt>
                <c:pt idx="167">
                  <c:v>44607</c:v>
                </c:pt>
                <c:pt idx="168">
                  <c:v>44608</c:v>
                </c:pt>
                <c:pt idx="169">
                  <c:v>44609</c:v>
                </c:pt>
                <c:pt idx="170">
                  <c:v>44610</c:v>
                </c:pt>
                <c:pt idx="171">
                  <c:v>44611</c:v>
                </c:pt>
                <c:pt idx="172">
                  <c:v>44612</c:v>
                </c:pt>
                <c:pt idx="173">
                  <c:v>44613</c:v>
                </c:pt>
                <c:pt idx="174">
                  <c:v>44614</c:v>
                </c:pt>
                <c:pt idx="175">
                  <c:v>44615</c:v>
                </c:pt>
                <c:pt idx="176">
                  <c:v>44616</c:v>
                </c:pt>
                <c:pt idx="177">
                  <c:v>44617</c:v>
                </c:pt>
                <c:pt idx="178">
                  <c:v>44618</c:v>
                </c:pt>
                <c:pt idx="179">
                  <c:v>44619</c:v>
                </c:pt>
                <c:pt idx="180">
                  <c:v>44620</c:v>
                </c:pt>
                <c:pt idx="181">
                  <c:v>44621</c:v>
                </c:pt>
                <c:pt idx="182">
                  <c:v>44622</c:v>
                </c:pt>
                <c:pt idx="183">
                  <c:v>44623</c:v>
                </c:pt>
                <c:pt idx="184">
                  <c:v>44624</c:v>
                </c:pt>
                <c:pt idx="185">
                  <c:v>44625</c:v>
                </c:pt>
                <c:pt idx="186">
                  <c:v>44626</c:v>
                </c:pt>
                <c:pt idx="187">
                  <c:v>44627</c:v>
                </c:pt>
                <c:pt idx="188">
                  <c:v>44628</c:v>
                </c:pt>
                <c:pt idx="189">
                  <c:v>44629</c:v>
                </c:pt>
                <c:pt idx="190">
                  <c:v>44630</c:v>
                </c:pt>
                <c:pt idx="191">
                  <c:v>44631</c:v>
                </c:pt>
                <c:pt idx="192">
                  <c:v>44632</c:v>
                </c:pt>
                <c:pt idx="193">
                  <c:v>44633</c:v>
                </c:pt>
                <c:pt idx="194">
                  <c:v>44634</c:v>
                </c:pt>
                <c:pt idx="195">
                  <c:v>44635</c:v>
                </c:pt>
                <c:pt idx="196">
                  <c:v>44636</c:v>
                </c:pt>
                <c:pt idx="197">
                  <c:v>44637</c:v>
                </c:pt>
                <c:pt idx="198">
                  <c:v>44638</c:v>
                </c:pt>
                <c:pt idx="199">
                  <c:v>44639</c:v>
                </c:pt>
                <c:pt idx="200">
                  <c:v>44640</c:v>
                </c:pt>
                <c:pt idx="201">
                  <c:v>44641</c:v>
                </c:pt>
                <c:pt idx="202">
                  <c:v>44642</c:v>
                </c:pt>
                <c:pt idx="203">
                  <c:v>44643</c:v>
                </c:pt>
                <c:pt idx="204">
                  <c:v>44644</c:v>
                </c:pt>
                <c:pt idx="205">
                  <c:v>44645</c:v>
                </c:pt>
                <c:pt idx="206">
                  <c:v>44646</c:v>
                </c:pt>
                <c:pt idx="207">
                  <c:v>44647</c:v>
                </c:pt>
                <c:pt idx="208">
                  <c:v>44648</c:v>
                </c:pt>
                <c:pt idx="209">
                  <c:v>44649</c:v>
                </c:pt>
                <c:pt idx="210">
                  <c:v>44650</c:v>
                </c:pt>
                <c:pt idx="211">
                  <c:v>44651</c:v>
                </c:pt>
                <c:pt idx="212">
                  <c:v>44652</c:v>
                </c:pt>
                <c:pt idx="213">
                  <c:v>44653</c:v>
                </c:pt>
                <c:pt idx="214">
                  <c:v>44654</c:v>
                </c:pt>
                <c:pt idx="215">
                  <c:v>44655</c:v>
                </c:pt>
                <c:pt idx="216">
                  <c:v>44656</c:v>
                </c:pt>
                <c:pt idx="217">
                  <c:v>44657</c:v>
                </c:pt>
                <c:pt idx="218">
                  <c:v>44658</c:v>
                </c:pt>
                <c:pt idx="219">
                  <c:v>44659</c:v>
                </c:pt>
                <c:pt idx="220">
                  <c:v>44660</c:v>
                </c:pt>
                <c:pt idx="221">
                  <c:v>44661</c:v>
                </c:pt>
                <c:pt idx="222">
                  <c:v>44662</c:v>
                </c:pt>
                <c:pt idx="223">
                  <c:v>44663</c:v>
                </c:pt>
                <c:pt idx="224">
                  <c:v>44664</c:v>
                </c:pt>
                <c:pt idx="225">
                  <c:v>44665</c:v>
                </c:pt>
                <c:pt idx="226">
                  <c:v>44666</c:v>
                </c:pt>
                <c:pt idx="227">
                  <c:v>44667</c:v>
                </c:pt>
                <c:pt idx="228">
                  <c:v>44668</c:v>
                </c:pt>
                <c:pt idx="229">
                  <c:v>44669</c:v>
                </c:pt>
                <c:pt idx="230">
                  <c:v>44670</c:v>
                </c:pt>
                <c:pt idx="231">
                  <c:v>44671</c:v>
                </c:pt>
                <c:pt idx="232">
                  <c:v>44672</c:v>
                </c:pt>
                <c:pt idx="233">
                  <c:v>44673</c:v>
                </c:pt>
                <c:pt idx="234">
                  <c:v>44674</c:v>
                </c:pt>
                <c:pt idx="235">
                  <c:v>44675</c:v>
                </c:pt>
                <c:pt idx="236">
                  <c:v>44676</c:v>
                </c:pt>
                <c:pt idx="237">
                  <c:v>44677</c:v>
                </c:pt>
                <c:pt idx="238">
                  <c:v>44678</c:v>
                </c:pt>
                <c:pt idx="239">
                  <c:v>44679</c:v>
                </c:pt>
                <c:pt idx="240">
                  <c:v>44680</c:v>
                </c:pt>
                <c:pt idx="241">
                  <c:v>44681</c:v>
                </c:pt>
              </c:numCache>
            </c:numRef>
          </c:cat>
          <c:val>
            <c:numRef>
              <c:f>data_graph_ic!$BD$3:$BD$244</c:f>
              <c:numCache>
                <c:formatCode>General</c:formatCode>
                <c:ptCount val="24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26.538461538461501</c:v>
                </c:pt>
                <c:pt idx="62">
                  <c:v>#N/A</c:v>
                </c:pt>
                <c:pt idx="63">
                  <c:v>27.564102564102502</c:v>
                </c:pt>
                <c:pt idx="64">
                  <c:v>#N/A</c:v>
                </c:pt>
                <c:pt idx="65">
                  <c:v>#N/A</c:v>
                </c:pt>
                <c:pt idx="66">
                  <c:v>27.948717948717899</c:v>
                </c:pt>
                <c:pt idx="67">
                  <c:v>#N/A</c:v>
                </c:pt>
                <c:pt idx="68">
                  <c:v>28.717948717948701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28.846153846153801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28.3333333333333</c:v>
                </c:pt>
                <c:pt idx="78">
                  <c:v>#N/A</c:v>
                </c:pt>
                <c:pt idx="79">
                  <c:v>#N/A</c:v>
                </c:pt>
                <c:pt idx="80">
                  <c:v>27.8205128205128</c:v>
                </c:pt>
                <c:pt idx="81">
                  <c:v>#N/A</c:v>
                </c:pt>
                <c:pt idx="82">
                  <c:v>#N/A</c:v>
                </c:pt>
                <c:pt idx="83">
                  <c:v>26.923076923076898</c:v>
                </c:pt>
                <c:pt idx="84">
                  <c:v>#N/A</c:v>
                </c:pt>
                <c:pt idx="85">
                  <c:v>#N/A</c:v>
                </c:pt>
                <c:pt idx="86">
                  <c:v>25.897435897435798</c:v>
                </c:pt>
                <c:pt idx="87">
                  <c:v>#N/A</c:v>
                </c:pt>
                <c:pt idx="88">
                  <c:v>#N/A</c:v>
                </c:pt>
                <c:pt idx="89">
                  <c:v>24.230769230769202</c:v>
                </c:pt>
                <c:pt idx="90">
                  <c:v>#N/A</c:v>
                </c:pt>
                <c:pt idx="91">
                  <c:v>#N/A</c:v>
                </c:pt>
                <c:pt idx="92">
                  <c:v>22.564102564102502</c:v>
                </c:pt>
                <c:pt idx="93">
                  <c:v>#N/A</c:v>
                </c:pt>
                <c:pt idx="94">
                  <c:v>#N/A</c:v>
                </c:pt>
                <c:pt idx="95">
                  <c:v>20.769230769230699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18.846153846153801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16.538461538461501</c:v>
                </c:pt>
                <c:pt idx="105">
                  <c:v>#N/A</c:v>
                </c:pt>
                <c:pt idx="106">
                  <c:v>#N/A</c:v>
                </c:pt>
                <c:pt idx="107">
                  <c:v>14.2307692307692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12.435897435897401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10.2564102564102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8.0769230769230695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6.1538461538461497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4.6153846153846096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3.2051282051282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2.6923076923076898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2.0512820512820502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1.5384615384615301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1.02564102564102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BAD-4650-8F00-BCDE84FCC24E}"/>
            </c:ext>
          </c:extLst>
        </c:ser>
        <c:ser>
          <c:idx val="5"/>
          <c:order val="5"/>
          <c:tx>
            <c:strRef>
              <c:f>data_graph_ic!$BE$2</c:f>
              <c:strCache>
                <c:ptCount val="1"/>
                <c:pt idx="0">
                  <c:v>2021/11/15_hoog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data_graph_ic!$AY$3:$AY$244</c:f>
              <c:numCache>
                <c:formatCode>m/d/yyyy</c:formatCode>
                <c:ptCount val="242"/>
                <c:pt idx="0">
                  <c:v>44440</c:v>
                </c:pt>
                <c:pt idx="1">
                  <c:v>44441</c:v>
                </c:pt>
                <c:pt idx="2">
                  <c:v>44442</c:v>
                </c:pt>
                <c:pt idx="3">
                  <c:v>44443</c:v>
                </c:pt>
                <c:pt idx="4">
                  <c:v>44444</c:v>
                </c:pt>
                <c:pt idx="5">
                  <c:v>44445</c:v>
                </c:pt>
                <c:pt idx="6">
                  <c:v>44446</c:v>
                </c:pt>
                <c:pt idx="7">
                  <c:v>44447</c:v>
                </c:pt>
                <c:pt idx="8">
                  <c:v>44448</c:v>
                </c:pt>
                <c:pt idx="9">
                  <c:v>44449</c:v>
                </c:pt>
                <c:pt idx="10">
                  <c:v>44450</c:v>
                </c:pt>
                <c:pt idx="11">
                  <c:v>44451</c:v>
                </c:pt>
                <c:pt idx="12">
                  <c:v>44452</c:v>
                </c:pt>
                <c:pt idx="13">
                  <c:v>44453</c:v>
                </c:pt>
                <c:pt idx="14">
                  <c:v>44454</c:v>
                </c:pt>
                <c:pt idx="15">
                  <c:v>44455</c:v>
                </c:pt>
                <c:pt idx="16">
                  <c:v>44456</c:v>
                </c:pt>
                <c:pt idx="17">
                  <c:v>44457</c:v>
                </c:pt>
                <c:pt idx="18">
                  <c:v>44458</c:v>
                </c:pt>
                <c:pt idx="19">
                  <c:v>44459</c:v>
                </c:pt>
                <c:pt idx="20">
                  <c:v>44460</c:v>
                </c:pt>
                <c:pt idx="21">
                  <c:v>44461</c:v>
                </c:pt>
                <c:pt idx="22">
                  <c:v>44462</c:v>
                </c:pt>
                <c:pt idx="23">
                  <c:v>44463</c:v>
                </c:pt>
                <c:pt idx="24">
                  <c:v>44464</c:v>
                </c:pt>
                <c:pt idx="25">
                  <c:v>44465</c:v>
                </c:pt>
                <c:pt idx="26">
                  <c:v>44466</c:v>
                </c:pt>
                <c:pt idx="27">
                  <c:v>44467</c:v>
                </c:pt>
                <c:pt idx="28">
                  <c:v>44468</c:v>
                </c:pt>
                <c:pt idx="29">
                  <c:v>44469</c:v>
                </c:pt>
                <c:pt idx="30">
                  <c:v>44470</c:v>
                </c:pt>
                <c:pt idx="31">
                  <c:v>44471</c:v>
                </c:pt>
                <c:pt idx="32">
                  <c:v>44472</c:v>
                </c:pt>
                <c:pt idx="33">
                  <c:v>44473</c:v>
                </c:pt>
                <c:pt idx="34">
                  <c:v>44474</c:v>
                </c:pt>
                <c:pt idx="35">
                  <c:v>44475</c:v>
                </c:pt>
                <c:pt idx="36">
                  <c:v>44476</c:v>
                </c:pt>
                <c:pt idx="37">
                  <c:v>44477</c:v>
                </c:pt>
                <c:pt idx="38">
                  <c:v>44478</c:v>
                </c:pt>
                <c:pt idx="39">
                  <c:v>44479</c:v>
                </c:pt>
                <c:pt idx="40">
                  <c:v>44480</c:v>
                </c:pt>
                <c:pt idx="41">
                  <c:v>44481</c:v>
                </c:pt>
                <c:pt idx="42">
                  <c:v>44482</c:v>
                </c:pt>
                <c:pt idx="43">
                  <c:v>44483</c:v>
                </c:pt>
                <c:pt idx="44">
                  <c:v>44484</c:v>
                </c:pt>
                <c:pt idx="45">
                  <c:v>44485</c:v>
                </c:pt>
                <c:pt idx="46">
                  <c:v>44486</c:v>
                </c:pt>
                <c:pt idx="47">
                  <c:v>44487</c:v>
                </c:pt>
                <c:pt idx="48">
                  <c:v>44488</c:v>
                </c:pt>
                <c:pt idx="49">
                  <c:v>44489</c:v>
                </c:pt>
                <c:pt idx="50">
                  <c:v>44490</c:v>
                </c:pt>
                <c:pt idx="51">
                  <c:v>44491</c:v>
                </c:pt>
                <c:pt idx="52">
                  <c:v>44492</c:v>
                </c:pt>
                <c:pt idx="53">
                  <c:v>44493</c:v>
                </c:pt>
                <c:pt idx="54">
                  <c:v>44494</c:v>
                </c:pt>
                <c:pt idx="55">
                  <c:v>44495</c:v>
                </c:pt>
                <c:pt idx="56">
                  <c:v>44496</c:v>
                </c:pt>
                <c:pt idx="57">
                  <c:v>44497</c:v>
                </c:pt>
                <c:pt idx="58">
                  <c:v>44498</c:v>
                </c:pt>
                <c:pt idx="59">
                  <c:v>44499</c:v>
                </c:pt>
                <c:pt idx="60">
                  <c:v>44500</c:v>
                </c:pt>
                <c:pt idx="61">
                  <c:v>44501</c:v>
                </c:pt>
                <c:pt idx="62">
                  <c:v>44502</c:v>
                </c:pt>
                <c:pt idx="63">
                  <c:v>44503</c:v>
                </c:pt>
                <c:pt idx="64">
                  <c:v>44504</c:v>
                </c:pt>
                <c:pt idx="65">
                  <c:v>44505</c:v>
                </c:pt>
                <c:pt idx="66">
                  <c:v>44506</c:v>
                </c:pt>
                <c:pt idx="67">
                  <c:v>44507</c:v>
                </c:pt>
                <c:pt idx="68">
                  <c:v>44508</c:v>
                </c:pt>
                <c:pt idx="69">
                  <c:v>44509</c:v>
                </c:pt>
                <c:pt idx="70">
                  <c:v>44510</c:v>
                </c:pt>
                <c:pt idx="71">
                  <c:v>44511</c:v>
                </c:pt>
                <c:pt idx="72">
                  <c:v>44512</c:v>
                </c:pt>
                <c:pt idx="73">
                  <c:v>44513</c:v>
                </c:pt>
                <c:pt idx="74">
                  <c:v>44514</c:v>
                </c:pt>
                <c:pt idx="75">
                  <c:v>44515</c:v>
                </c:pt>
                <c:pt idx="76">
                  <c:v>44516</c:v>
                </c:pt>
                <c:pt idx="77">
                  <c:v>44517</c:v>
                </c:pt>
                <c:pt idx="78">
                  <c:v>44518</c:v>
                </c:pt>
                <c:pt idx="79">
                  <c:v>44519</c:v>
                </c:pt>
                <c:pt idx="80">
                  <c:v>44520</c:v>
                </c:pt>
                <c:pt idx="81">
                  <c:v>44521</c:v>
                </c:pt>
                <c:pt idx="82">
                  <c:v>44522</c:v>
                </c:pt>
                <c:pt idx="83">
                  <c:v>44523</c:v>
                </c:pt>
                <c:pt idx="84">
                  <c:v>44524</c:v>
                </c:pt>
                <c:pt idx="85">
                  <c:v>44525</c:v>
                </c:pt>
                <c:pt idx="86">
                  <c:v>44526</c:v>
                </c:pt>
                <c:pt idx="87">
                  <c:v>44527</c:v>
                </c:pt>
                <c:pt idx="88">
                  <c:v>44528</c:v>
                </c:pt>
                <c:pt idx="89">
                  <c:v>44529</c:v>
                </c:pt>
                <c:pt idx="90">
                  <c:v>44530</c:v>
                </c:pt>
                <c:pt idx="91">
                  <c:v>44531</c:v>
                </c:pt>
                <c:pt idx="92">
                  <c:v>44532</c:v>
                </c:pt>
                <c:pt idx="93">
                  <c:v>44533</c:v>
                </c:pt>
                <c:pt idx="94">
                  <c:v>44534</c:v>
                </c:pt>
                <c:pt idx="95">
                  <c:v>44535</c:v>
                </c:pt>
                <c:pt idx="96">
                  <c:v>44536</c:v>
                </c:pt>
                <c:pt idx="97">
                  <c:v>44537</c:v>
                </c:pt>
                <c:pt idx="98">
                  <c:v>44538</c:v>
                </c:pt>
                <c:pt idx="99">
                  <c:v>44539</c:v>
                </c:pt>
                <c:pt idx="100">
                  <c:v>44540</c:v>
                </c:pt>
                <c:pt idx="101">
                  <c:v>44541</c:v>
                </c:pt>
                <c:pt idx="102">
                  <c:v>44542</c:v>
                </c:pt>
                <c:pt idx="103">
                  <c:v>44543</c:v>
                </c:pt>
                <c:pt idx="104">
                  <c:v>44544</c:v>
                </c:pt>
                <c:pt idx="105">
                  <c:v>44545</c:v>
                </c:pt>
                <c:pt idx="106">
                  <c:v>44546</c:v>
                </c:pt>
                <c:pt idx="107">
                  <c:v>44547</c:v>
                </c:pt>
                <c:pt idx="108">
                  <c:v>44548</c:v>
                </c:pt>
                <c:pt idx="109">
                  <c:v>44549</c:v>
                </c:pt>
                <c:pt idx="110">
                  <c:v>44550</c:v>
                </c:pt>
                <c:pt idx="111">
                  <c:v>44551</c:v>
                </c:pt>
                <c:pt idx="112">
                  <c:v>44552</c:v>
                </c:pt>
                <c:pt idx="113">
                  <c:v>44553</c:v>
                </c:pt>
                <c:pt idx="114">
                  <c:v>44554</c:v>
                </c:pt>
                <c:pt idx="115">
                  <c:v>44555</c:v>
                </c:pt>
                <c:pt idx="116">
                  <c:v>44556</c:v>
                </c:pt>
                <c:pt idx="117">
                  <c:v>44557</c:v>
                </c:pt>
                <c:pt idx="118">
                  <c:v>44558</c:v>
                </c:pt>
                <c:pt idx="119">
                  <c:v>44559</c:v>
                </c:pt>
                <c:pt idx="120">
                  <c:v>44560</c:v>
                </c:pt>
                <c:pt idx="121">
                  <c:v>44561</c:v>
                </c:pt>
                <c:pt idx="122">
                  <c:v>44562</c:v>
                </c:pt>
                <c:pt idx="123">
                  <c:v>44563</c:v>
                </c:pt>
                <c:pt idx="124">
                  <c:v>44564</c:v>
                </c:pt>
                <c:pt idx="125">
                  <c:v>44565</c:v>
                </c:pt>
                <c:pt idx="126">
                  <c:v>44566</c:v>
                </c:pt>
                <c:pt idx="127">
                  <c:v>44567</c:v>
                </c:pt>
                <c:pt idx="128">
                  <c:v>44568</c:v>
                </c:pt>
                <c:pt idx="129">
                  <c:v>44569</c:v>
                </c:pt>
                <c:pt idx="130">
                  <c:v>44570</c:v>
                </c:pt>
                <c:pt idx="131">
                  <c:v>44571</c:v>
                </c:pt>
                <c:pt idx="132">
                  <c:v>44572</c:v>
                </c:pt>
                <c:pt idx="133">
                  <c:v>44573</c:v>
                </c:pt>
                <c:pt idx="134">
                  <c:v>44574</c:v>
                </c:pt>
                <c:pt idx="135">
                  <c:v>44575</c:v>
                </c:pt>
                <c:pt idx="136">
                  <c:v>44576</c:v>
                </c:pt>
                <c:pt idx="137">
                  <c:v>44577</c:v>
                </c:pt>
                <c:pt idx="138">
                  <c:v>44578</c:v>
                </c:pt>
                <c:pt idx="139">
                  <c:v>44579</c:v>
                </c:pt>
                <c:pt idx="140">
                  <c:v>44580</c:v>
                </c:pt>
                <c:pt idx="141">
                  <c:v>44581</c:v>
                </c:pt>
                <c:pt idx="142">
                  <c:v>44582</c:v>
                </c:pt>
                <c:pt idx="143">
                  <c:v>44583</c:v>
                </c:pt>
                <c:pt idx="144">
                  <c:v>44584</c:v>
                </c:pt>
                <c:pt idx="145">
                  <c:v>44585</c:v>
                </c:pt>
                <c:pt idx="146">
                  <c:v>44586</c:v>
                </c:pt>
                <c:pt idx="147">
                  <c:v>44587</c:v>
                </c:pt>
                <c:pt idx="148">
                  <c:v>44588</c:v>
                </c:pt>
                <c:pt idx="149">
                  <c:v>44589</c:v>
                </c:pt>
                <c:pt idx="150">
                  <c:v>44590</c:v>
                </c:pt>
                <c:pt idx="151">
                  <c:v>44591</c:v>
                </c:pt>
                <c:pt idx="152">
                  <c:v>44592</c:v>
                </c:pt>
                <c:pt idx="153">
                  <c:v>44593</c:v>
                </c:pt>
                <c:pt idx="154">
                  <c:v>44594</c:v>
                </c:pt>
                <c:pt idx="155">
                  <c:v>44595</c:v>
                </c:pt>
                <c:pt idx="156">
                  <c:v>44596</c:v>
                </c:pt>
                <c:pt idx="157">
                  <c:v>44597</c:v>
                </c:pt>
                <c:pt idx="158">
                  <c:v>44598</c:v>
                </c:pt>
                <c:pt idx="159">
                  <c:v>44599</c:v>
                </c:pt>
                <c:pt idx="160">
                  <c:v>44600</c:v>
                </c:pt>
                <c:pt idx="161">
                  <c:v>44601</c:v>
                </c:pt>
                <c:pt idx="162">
                  <c:v>44602</c:v>
                </c:pt>
                <c:pt idx="163">
                  <c:v>44603</c:v>
                </c:pt>
                <c:pt idx="164">
                  <c:v>44604</c:v>
                </c:pt>
                <c:pt idx="165">
                  <c:v>44605</c:v>
                </c:pt>
                <c:pt idx="166">
                  <c:v>44606</c:v>
                </c:pt>
                <c:pt idx="167">
                  <c:v>44607</c:v>
                </c:pt>
                <c:pt idx="168">
                  <c:v>44608</c:v>
                </c:pt>
                <c:pt idx="169">
                  <c:v>44609</c:v>
                </c:pt>
                <c:pt idx="170">
                  <c:v>44610</c:v>
                </c:pt>
                <c:pt idx="171">
                  <c:v>44611</c:v>
                </c:pt>
                <c:pt idx="172">
                  <c:v>44612</c:v>
                </c:pt>
                <c:pt idx="173">
                  <c:v>44613</c:v>
                </c:pt>
                <c:pt idx="174">
                  <c:v>44614</c:v>
                </c:pt>
                <c:pt idx="175">
                  <c:v>44615</c:v>
                </c:pt>
                <c:pt idx="176">
                  <c:v>44616</c:v>
                </c:pt>
                <c:pt idx="177">
                  <c:v>44617</c:v>
                </c:pt>
                <c:pt idx="178">
                  <c:v>44618</c:v>
                </c:pt>
                <c:pt idx="179">
                  <c:v>44619</c:v>
                </c:pt>
                <c:pt idx="180">
                  <c:v>44620</c:v>
                </c:pt>
                <c:pt idx="181">
                  <c:v>44621</c:v>
                </c:pt>
                <c:pt idx="182">
                  <c:v>44622</c:v>
                </c:pt>
                <c:pt idx="183">
                  <c:v>44623</c:v>
                </c:pt>
                <c:pt idx="184">
                  <c:v>44624</c:v>
                </c:pt>
                <c:pt idx="185">
                  <c:v>44625</c:v>
                </c:pt>
                <c:pt idx="186">
                  <c:v>44626</c:v>
                </c:pt>
                <c:pt idx="187">
                  <c:v>44627</c:v>
                </c:pt>
                <c:pt idx="188">
                  <c:v>44628</c:v>
                </c:pt>
                <c:pt idx="189">
                  <c:v>44629</c:v>
                </c:pt>
                <c:pt idx="190">
                  <c:v>44630</c:v>
                </c:pt>
                <c:pt idx="191">
                  <c:v>44631</c:v>
                </c:pt>
                <c:pt idx="192">
                  <c:v>44632</c:v>
                </c:pt>
                <c:pt idx="193">
                  <c:v>44633</c:v>
                </c:pt>
                <c:pt idx="194">
                  <c:v>44634</c:v>
                </c:pt>
                <c:pt idx="195">
                  <c:v>44635</c:v>
                </c:pt>
                <c:pt idx="196">
                  <c:v>44636</c:v>
                </c:pt>
                <c:pt idx="197">
                  <c:v>44637</c:v>
                </c:pt>
                <c:pt idx="198">
                  <c:v>44638</c:v>
                </c:pt>
                <c:pt idx="199">
                  <c:v>44639</c:v>
                </c:pt>
                <c:pt idx="200">
                  <c:v>44640</c:v>
                </c:pt>
                <c:pt idx="201">
                  <c:v>44641</c:v>
                </c:pt>
                <c:pt idx="202">
                  <c:v>44642</c:v>
                </c:pt>
                <c:pt idx="203">
                  <c:v>44643</c:v>
                </c:pt>
                <c:pt idx="204">
                  <c:v>44644</c:v>
                </c:pt>
                <c:pt idx="205">
                  <c:v>44645</c:v>
                </c:pt>
                <c:pt idx="206">
                  <c:v>44646</c:v>
                </c:pt>
                <c:pt idx="207">
                  <c:v>44647</c:v>
                </c:pt>
                <c:pt idx="208">
                  <c:v>44648</c:v>
                </c:pt>
                <c:pt idx="209">
                  <c:v>44649</c:v>
                </c:pt>
                <c:pt idx="210">
                  <c:v>44650</c:v>
                </c:pt>
                <c:pt idx="211">
                  <c:v>44651</c:v>
                </c:pt>
                <c:pt idx="212">
                  <c:v>44652</c:v>
                </c:pt>
                <c:pt idx="213">
                  <c:v>44653</c:v>
                </c:pt>
                <c:pt idx="214">
                  <c:v>44654</c:v>
                </c:pt>
                <c:pt idx="215">
                  <c:v>44655</c:v>
                </c:pt>
                <c:pt idx="216">
                  <c:v>44656</c:v>
                </c:pt>
                <c:pt idx="217">
                  <c:v>44657</c:v>
                </c:pt>
                <c:pt idx="218">
                  <c:v>44658</c:v>
                </c:pt>
                <c:pt idx="219">
                  <c:v>44659</c:v>
                </c:pt>
                <c:pt idx="220">
                  <c:v>44660</c:v>
                </c:pt>
                <c:pt idx="221">
                  <c:v>44661</c:v>
                </c:pt>
                <c:pt idx="222">
                  <c:v>44662</c:v>
                </c:pt>
                <c:pt idx="223">
                  <c:v>44663</c:v>
                </c:pt>
                <c:pt idx="224">
                  <c:v>44664</c:v>
                </c:pt>
                <c:pt idx="225">
                  <c:v>44665</c:v>
                </c:pt>
                <c:pt idx="226">
                  <c:v>44666</c:v>
                </c:pt>
                <c:pt idx="227">
                  <c:v>44667</c:v>
                </c:pt>
                <c:pt idx="228">
                  <c:v>44668</c:v>
                </c:pt>
                <c:pt idx="229">
                  <c:v>44669</c:v>
                </c:pt>
                <c:pt idx="230">
                  <c:v>44670</c:v>
                </c:pt>
                <c:pt idx="231">
                  <c:v>44671</c:v>
                </c:pt>
                <c:pt idx="232">
                  <c:v>44672</c:v>
                </c:pt>
                <c:pt idx="233">
                  <c:v>44673</c:v>
                </c:pt>
                <c:pt idx="234">
                  <c:v>44674</c:v>
                </c:pt>
                <c:pt idx="235">
                  <c:v>44675</c:v>
                </c:pt>
                <c:pt idx="236">
                  <c:v>44676</c:v>
                </c:pt>
                <c:pt idx="237">
                  <c:v>44677</c:v>
                </c:pt>
                <c:pt idx="238">
                  <c:v>44678</c:v>
                </c:pt>
                <c:pt idx="239">
                  <c:v>44679</c:v>
                </c:pt>
                <c:pt idx="240">
                  <c:v>44680</c:v>
                </c:pt>
                <c:pt idx="241">
                  <c:v>44681</c:v>
                </c:pt>
              </c:numCache>
            </c:numRef>
          </c:cat>
          <c:val>
            <c:numRef>
              <c:f>data_graph_ic!$BE$3:$BE$244</c:f>
              <c:numCache>
                <c:formatCode>General</c:formatCode>
                <c:ptCount val="24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26.538461538461501</c:v>
                </c:pt>
                <c:pt idx="64">
                  <c:v>#N/A</c:v>
                </c:pt>
                <c:pt idx="65">
                  <c:v>#N/A</c:v>
                </c:pt>
                <c:pt idx="66">
                  <c:v>28.3333333333333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29.358974358974301</c:v>
                </c:pt>
                <c:pt idx="71">
                  <c:v>#N/A</c:v>
                </c:pt>
                <c:pt idx="72">
                  <c:v>30.897435897435798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32.692307692307601</c:v>
                </c:pt>
                <c:pt idx="77">
                  <c:v>#N/A</c:v>
                </c:pt>
                <c:pt idx="78">
                  <c:v>#N/A</c:v>
                </c:pt>
                <c:pt idx="79">
                  <c:v>35.256410256410199</c:v>
                </c:pt>
                <c:pt idx="80">
                  <c:v>#N/A</c:v>
                </c:pt>
                <c:pt idx="81">
                  <c:v>37.179487179487097</c:v>
                </c:pt>
                <c:pt idx="82">
                  <c:v>#N/A</c:v>
                </c:pt>
                <c:pt idx="83">
                  <c:v>#N/A</c:v>
                </c:pt>
                <c:pt idx="84">
                  <c:v>39.615384615384599</c:v>
                </c:pt>
                <c:pt idx="85">
                  <c:v>#N/A</c:v>
                </c:pt>
                <c:pt idx="86">
                  <c:v>#N/A</c:v>
                </c:pt>
                <c:pt idx="87">
                  <c:v>41.153846153846096</c:v>
                </c:pt>
                <c:pt idx="88">
                  <c:v>#N/A</c:v>
                </c:pt>
                <c:pt idx="89">
                  <c:v>41.6666666666666</c:v>
                </c:pt>
                <c:pt idx="90">
                  <c:v>#N/A</c:v>
                </c:pt>
                <c:pt idx="91">
                  <c:v>#N/A</c:v>
                </c:pt>
                <c:pt idx="92">
                  <c:v>41.153846153846096</c:v>
                </c:pt>
                <c:pt idx="93">
                  <c:v>#N/A</c:v>
                </c:pt>
                <c:pt idx="94">
                  <c:v>39.871794871794798</c:v>
                </c:pt>
                <c:pt idx="95">
                  <c:v>#N/A</c:v>
                </c:pt>
                <c:pt idx="96">
                  <c:v>#N/A</c:v>
                </c:pt>
                <c:pt idx="97">
                  <c:v>38.461538461538403</c:v>
                </c:pt>
                <c:pt idx="98">
                  <c:v>#N/A</c:v>
                </c:pt>
                <c:pt idx="99">
                  <c:v>36.282051282051199</c:v>
                </c:pt>
                <c:pt idx="100">
                  <c:v>#N/A</c:v>
                </c:pt>
                <c:pt idx="101">
                  <c:v>33.717948717948701</c:v>
                </c:pt>
                <c:pt idx="102">
                  <c:v>#N/A</c:v>
                </c:pt>
                <c:pt idx="103">
                  <c:v>#N/A</c:v>
                </c:pt>
                <c:pt idx="104">
                  <c:v>31.282051282051199</c:v>
                </c:pt>
                <c:pt idx="105">
                  <c:v>29.230769230769202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25.897435897435798</c:v>
                </c:pt>
                <c:pt idx="110">
                  <c:v>#N/A</c:v>
                </c:pt>
                <c:pt idx="111">
                  <c:v>23.205128205128201</c:v>
                </c:pt>
                <c:pt idx="112">
                  <c:v>#N/A</c:v>
                </c:pt>
                <c:pt idx="113">
                  <c:v>20.384615384615302</c:v>
                </c:pt>
                <c:pt idx="114">
                  <c:v>#N/A</c:v>
                </c:pt>
                <c:pt idx="115">
                  <c:v>#N/A</c:v>
                </c:pt>
                <c:pt idx="116">
                  <c:v>18.3333333333333</c:v>
                </c:pt>
                <c:pt idx="117">
                  <c:v>#N/A</c:v>
                </c:pt>
                <c:pt idx="118">
                  <c:v>16.282051282051199</c:v>
                </c:pt>
                <c:pt idx="119">
                  <c:v>#N/A</c:v>
                </c:pt>
                <c:pt idx="120">
                  <c:v>14.4871794871794</c:v>
                </c:pt>
                <c:pt idx="121">
                  <c:v>#N/A</c:v>
                </c:pt>
                <c:pt idx="122">
                  <c:v>#N/A</c:v>
                </c:pt>
                <c:pt idx="123">
                  <c:v>12.307692307692299</c:v>
                </c:pt>
                <c:pt idx="124">
                  <c:v>#N/A</c:v>
                </c:pt>
                <c:pt idx="125">
                  <c:v>10.6410256410256</c:v>
                </c:pt>
                <c:pt idx="126">
                  <c:v>#N/A</c:v>
                </c:pt>
                <c:pt idx="127">
                  <c:v>#N/A</c:v>
                </c:pt>
                <c:pt idx="128">
                  <c:v>8.8461538461538396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7.17948717948717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5.2564102564102502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3.84615384615384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2.94871794871794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2.3076923076922999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1.79487179487179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BAD-4650-8F00-BCDE84FCC24E}"/>
            </c:ext>
          </c:extLst>
        </c:ser>
        <c:ser>
          <c:idx val="6"/>
          <c:order val="6"/>
          <c:tx>
            <c:strRef>
              <c:f>data_graph_ic!$BF$2</c:f>
              <c:strCache>
                <c:ptCount val="1"/>
                <c:pt idx="0">
                  <c:v>2021/12/21_laag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data_graph_ic!$AY$3:$AY$244</c:f>
              <c:numCache>
                <c:formatCode>m/d/yyyy</c:formatCode>
                <c:ptCount val="242"/>
                <c:pt idx="0">
                  <c:v>44440</c:v>
                </c:pt>
                <c:pt idx="1">
                  <c:v>44441</c:v>
                </c:pt>
                <c:pt idx="2">
                  <c:v>44442</c:v>
                </c:pt>
                <c:pt idx="3">
                  <c:v>44443</c:v>
                </c:pt>
                <c:pt idx="4">
                  <c:v>44444</c:v>
                </c:pt>
                <c:pt idx="5">
                  <c:v>44445</c:v>
                </c:pt>
                <c:pt idx="6">
                  <c:v>44446</c:v>
                </c:pt>
                <c:pt idx="7">
                  <c:v>44447</c:v>
                </c:pt>
                <c:pt idx="8">
                  <c:v>44448</c:v>
                </c:pt>
                <c:pt idx="9">
                  <c:v>44449</c:v>
                </c:pt>
                <c:pt idx="10">
                  <c:v>44450</c:v>
                </c:pt>
                <c:pt idx="11">
                  <c:v>44451</c:v>
                </c:pt>
                <c:pt idx="12">
                  <c:v>44452</c:v>
                </c:pt>
                <c:pt idx="13">
                  <c:v>44453</c:v>
                </c:pt>
                <c:pt idx="14">
                  <c:v>44454</c:v>
                </c:pt>
                <c:pt idx="15">
                  <c:v>44455</c:v>
                </c:pt>
                <c:pt idx="16">
                  <c:v>44456</c:v>
                </c:pt>
                <c:pt idx="17">
                  <c:v>44457</c:v>
                </c:pt>
                <c:pt idx="18">
                  <c:v>44458</c:v>
                </c:pt>
                <c:pt idx="19">
                  <c:v>44459</c:v>
                </c:pt>
                <c:pt idx="20">
                  <c:v>44460</c:v>
                </c:pt>
                <c:pt idx="21">
                  <c:v>44461</c:v>
                </c:pt>
                <c:pt idx="22">
                  <c:v>44462</c:v>
                </c:pt>
                <c:pt idx="23">
                  <c:v>44463</c:v>
                </c:pt>
                <c:pt idx="24">
                  <c:v>44464</c:v>
                </c:pt>
                <c:pt idx="25">
                  <c:v>44465</c:v>
                </c:pt>
                <c:pt idx="26">
                  <c:v>44466</c:v>
                </c:pt>
                <c:pt idx="27">
                  <c:v>44467</c:v>
                </c:pt>
                <c:pt idx="28">
                  <c:v>44468</c:v>
                </c:pt>
                <c:pt idx="29">
                  <c:v>44469</c:v>
                </c:pt>
                <c:pt idx="30">
                  <c:v>44470</c:v>
                </c:pt>
                <c:pt idx="31">
                  <c:v>44471</c:v>
                </c:pt>
                <c:pt idx="32">
                  <c:v>44472</c:v>
                </c:pt>
                <c:pt idx="33">
                  <c:v>44473</c:v>
                </c:pt>
                <c:pt idx="34">
                  <c:v>44474</c:v>
                </c:pt>
                <c:pt idx="35">
                  <c:v>44475</c:v>
                </c:pt>
                <c:pt idx="36">
                  <c:v>44476</c:v>
                </c:pt>
                <c:pt idx="37">
                  <c:v>44477</c:v>
                </c:pt>
                <c:pt idx="38">
                  <c:v>44478</c:v>
                </c:pt>
                <c:pt idx="39">
                  <c:v>44479</c:v>
                </c:pt>
                <c:pt idx="40">
                  <c:v>44480</c:v>
                </c:pt>
                <c:pt idx="41">
                  <c:v>44481</c:v>
                </c:pt>
                <c:pt idx="42">
                  <c:v>44482</c:v>
                </c:pt>
                <c:pt idx="43">
                  <c:v>44483</c:v>
                </c:pt>
                <c:pt idx="44">
                  <c:v>44484</c:v>
                </c:pt>
                <c:pt idx="45">
                  <c:v>44485</c:v>
                </c:pt>
                <c:pt idx="46">
                  <c:v>44486</c:v>
                </c:pt>
                <c:pt idx="47">
                  <c:v>44487</c:v>
                </c:pt>
                <c:pt idx="48">
                  <c:v>44488</c:v>
                </c:pt>
                <c:pt idx="49">
                  <c:v>44489</c:v>
                </c:pt>
                <c:pt idx="50">
                  <c:v>44490</c:v>
                </c:pt>
                <c:pt idx="51">
                  <c:v>44491</c:v>
                </c:pt>
                <c:pt idx="52">
                  <c:v>44492</c:v>
                </c:pt>
                <c:pt idx="53">
                  <c:v>44493</c:v>
                </c:pt>
                <c:pt idx="54">
                  <c:v>44494</c:v>
                </c:pt>
                <c:pt idx="55">
                  <c:v>44495</c:v>
                </c:pt>
                <c:pt idx="56">
                  <c:v>44496</c:v>
                </c:pt>
                <c:pt idx="57">
                  <c:v>44497</c:v>
                </c:pt>
                <c:pt idx="58">
                  <c:v>44498</c:v>
                </c:pt>
                <c:pt idx="59">
                  <c:v>44499</c:v>
                </c:pt>
                <c:pt idx="60">
                  <c:v>44500</c:v>
                </c:pt>
                <c:pt idx="61">
                  <c:v>44501</c:v>
                </c:pt>
                <c:pt idx="62">
                  <c:v>44502</c:v>
                </c:pt>
                <c:pt idx="63">
                  <c:v>44503</c:v>
                </c:pt>
                <c:pt idx="64">
                  <c:v>44504</c:v>
                </c:pt>
                <c:pt idx="65">
                  <c:v>44505</c:v>
                </c:pt>
                <c:pt idx="66">
                  <c:v>44506</c:v>
                </c:pt>
                <c:pt idx="67">
                  <c:v>44507</c:v>
                </c:pt>
                <c:pt idx="68">
                  <c:v>44508</c:v>
                </c:pt>
                <c:pt idx="69">
                  <c:v>44509</c:v>
                </c:pt>
                <c:pt idx="70">
                  <c:v>44510</c:v>
                </c:pt>
                <c:pt idx="71">
                  <c:v>44511</c:v>
                </c:pt>
                <c:pt idx="72">
                  <c:v>44512</c:v>
                </c:pt>
                <c:pt idx="73">
                  <c:v>44513</c:v>
                </c:pt>
                <c:pt idx="74">
                  <c:v>44514</c:v>
                </c:pt>
                <c:pt idx="75">
                  <c:v>44515</c:v>
                </c:pt>
                <c:pt idx="76">
                  <c:v>44516</c:v>
                </c:pt>
                <c:pt idx="77">
                  <c:v>44517</c:v>
                </c:pt>
                <c:pt idx="78">
                  <c:v>44518</c:v>
                </c:pt>
                <c:pt idx="79">
                  <c:v>44519</c:v>
                </c:pt>
                <c:pt idx="80">
                  <c:v>44520</c:v>
                </c:pt>
                <c:pt idx="81">
                  <c:v>44521</c:v>
                </c:pt>
                <c:pt idx="82">
                  <c:v>44522</c:v>
                </c:pt>
                <c:pt idx="83">
                  <c:v>44523</c:v>
                </c:pt>
                <c:pt idx="84">
                  <c:v>44524</c:v>
                </c:pt>
                <c:pt idx="85">
                  <c:v>44525</c:v>
                </c:pt>
                <c:pt idx="86">
                  <c:v>44526</c:v>
                </c:pt>
                <c:pt idx="87">
                  <c:v>44527</c:v>
                </c:pt>
                <c:pt idx="88">
                  <c:v>44528</c:v>
                </c:pt>
                <c:pt idx="89">
                  <c:v>44529</c:v>
                </c:pt>
                <c:pt idx="90">
                  <c:v>44530</c:v>
                </c:pt>
                <c:pt idx="91">
                  <c:v>44531</c:v>
                </c:pt>
                <c:pt idx="92">
                  <c:v>44532</c:v>
                </c:pt>
                <c:pt idx="93">
                  <c:v>44533</c:v>
                </c:pt>
                <c:pt idx="94">
                  <c:v>44534</c:v>
                </c:pt>
                <c:pt idx="95">
                  <c:v>44535</c:v>
                </c:pt>
                <c:pt idx="96">
                  <c:v>44536</c:v>
                </c:pt>
                <c:pt idx="97">
                  <c:v>44537</c:v>
                </c:pt>
                <c:pt idx="98">
                  <c:v>44538</c:v>
                </c:pt>
                <c:pt idx="99">
                  <c:v>44539</c:v>
                </c:pt>
                <c:pt idx="100">
                  <c:v>44540</c:v>
                </c:pt>
                <c:pt idx="101">
                  <c:v>44541</c:v>
                </c:pt>
                <c:pt idx="102">
                  <c:v>44542</c:v>
                </c:pt>
                <c:pt idx="103">
                  <c:v>44543</c:v>
                </c:pt>
                <c:pt idx="104">
                  <c:v>44544</c:v>
                </c:pt>
                <c:pt idx="105">
                  <c:v>44545</c:v>
                </c:pt>
                <c:pt idx="106">
                  <c:v>44546</c:v>
                </c:pt>
                <c:pt idx="107">
                  <c:v>44547</c:v>
                </c:pt>
                <c:pt idx="108">
                  <c:v>44548</c:v>
                </c:pt>
                <c:pt idx="109">
                  <c:v>44549</c:v>
                </c:pt>
                <c:pt idx="110">
                  <c:v>44550</c:v>
                </c:pt>
                <c:pt idx="111">
                  <c:v>44551</c:v>
                </c:pt>
                <c:pt idx="112">
                  <c:v>44552</c:v>
                </c:pt>
                <c:pt idx="113">
                  <c:v>44553</c:v>
                </c:pt>
                <c:pt idx="114">
                  <c:v>44554</c:v>
                </c:pt>
                <c:pt idx="115">
                  <c:v>44555</c:v>
                </c:pt>
                <c:pt idx="116">
                  <c:v>44556</c:v>
                </c:pt>
                <c:pt idx="117">
                  <c:v>44557</c:v>
                </c:pt>
                <c:pt idx="118">
                  <c:v>44558</c:v>
                </c:pt>
                <c:pt idx="119">
                  <c:v>44559</c:v>
                </c:pt>
                <c:pt idx="120">
                  <c:v>44560</c:v>
                </c:pt>
                <c:pt idx="121">
                  <c:v>44561</c:v>
                </c:pt>
                <c:pt idx="122">
                  <c:v>44562</c:v>
                </c:pt>
                <c:pt idx="123">
                  <c:v>44563</c:v>
                </c:pt>
                <c:pt idx="124">
                  <c:v>44564</c:v>
                </c:pt>
                <c:pt idx="125">
                  <c:v>44565</c:v>
                </c:pt>
                <c:pt idx="126">
                  <c:v>44566</c:v>
                </c:pt>
                <c:pt idx="127">
                  <c:v>44567</c:v>
                </c:pt>
                <c:pt idx="128">
                  <c:v>44568</c:v>
                </c:pt>
                <c:pt idx="129">
                  <c:v>44569</c:v>
                </c:pt>
                <c:pt idx="130">
                  <c:v>44570</c:v>
                </c:pt>
                <c:pt idx="131">
                  <c:v>44571</c:v>
                </c:pt>
                <c:pt idx="132">
                  <c:v>44572</c:v>
                </c:pt>
                <c:pt idx="133">
                  <c:v>44573</c:v>
                </c:pt>
                <c:pt idx="134">
                  <c:v>44574</c:v>
                </c:pt>
                <c:pt idx="135">
                  <c:v>44575</c:v>
                </c:pt>
                <c:pt idx="136">
                  <c:v>44576</c:v>
                </c:pt>
                <c:pt idx="137">
                  <c:v>44577</c:v>
                </c:pt>
                <c:pt idx="138">
                  <c:v>44578</c:v>
                </c:pt>
                <c:pt idx="139">
                  <c:v>44579</c:v>
                </c:pt>
                <c:pt idx="140">
                  <c:v>44580</c:v>
                </c:pt>
                <c:pt idx="141">
                  <c:v>44581</c:v>
                </c:pt>
                <c:pt idx="142">
                  <c:v>44582</c:v>
                </c:pt>
                <c:pt idx="143">
                  <c:v>44583</c:v>
                </c:pt>
                <c:pt idx="144">
                  <c:v>44584</c:v>
                </c:pt>
                <c:pt idx="145">
                  <c:v>44585</c:v>
                </c:pt>
                <c:pt idx="146">
                  <c:v>44586</c:v>
                </c:pt>
                <c:pt idx="147">
                  <c:v>44587</c:v>
                </c:pt>
                <c:pt idx="148">
                  <c:v>44588</c:v>
                </c:pt>
                <c:pt idx="149">
                  <c:v>44589</c:v>
                </c:pt>
                <c:pt idx="150">
                  <c:v>44590</c:v>
                </c:pt>
                <c:pt idx="151">
                  <c:v>44591</c:v>
                </c:pt>
                <c:pt idx="152">
                  <c:v>44592</c:v>
                </c:pt>
                <c:pt idx="153">
                  <c:v>44593</c:v>
                </c:pt>
                <c:pt idx="154">
                  <c:v>44594</c:v>
                </c:pt>
                <c:pt idx="155">
                  <c:v>44595</c:v>
                </c:pt>
                <c:pt idx="156">
                  <c:v>44596</c:v>
                </c:pt>
                <c:pt idx="157">
                  <c:v>44597</c:v>
                </c:pt>
                <c:pt idx="158">
                  <c:v>44598</c:v>
                </c:pt>
                <c:pt idx="159">
                  <c:v>44599</c:v>
                </c:pt>
                <c:pt idx="160">
                  <c:v>44600</c:v>
                </c:pt>
                <c:pt idx="161">
                  <c:v>44601</c:v>
                </c:pt>
                <c:pt idx="162">
                  <c:v>44602</c:v>
                </c:pt>
                <c:pt idx="163">
                  <c:v>44603</c:v>
                </c:pt>
                <c:pt idx="164">
                  <c:v>44604</c:v>
                </c:pt>
                <c:pt idx="165">
                  <c:v>44605</c:v>
                </c:pt>
                <c:pt idx="166">
                  <c:v>44606</c:v>
                </c:pt>
                <c:pt idx="167">
                  <c:v>44607</c:v>
                </c:pt>
                <c:pt idx="168">
                  <c:v>44608</c:v>
                </c:pt>
                <c:pt idx="169">
                  <c:v>44609</c:v>
                </c:pt>
                <c:pt idx="170">
                  <c:v>44610</c:v>
                </c:pt>
                <c:pt idx="171">
                  <c:v>44611</c:v>
                </c:pt>
                <c:pt idx="172">
                  <c:v>44612</c:v>
                </c:pt>
                <c:pt idx="173">
                  <c:v>44613</c:v>
                </c:pt>
                <c:pt idx="174">
                  <c:v>44614</c:v>
                </c:pt>
                <c:pt idx="175">
                  <c:v>44615</c:v>
                </c:pt>
                <c:pt idx="176">
                  <c:v>44616</c:v>
                </c:pt>
                <c:pt idx="177">
                  <c:v>44617</c:v>
                </c:pt>
                <c:pt idx="178">
                  <c:v>44618</c:v>
                </c:pt>
                <c:pt idx="179">
                  <c:v>44619</c:v>
                </c:pt>
                <c:pt idx="180">
                  <c:v>44620</c:v>
                </c:pt>
                <c:pt idx="181">
                  <c:v>44621</c:v>
                </c:pt>
                <c:pt idx="182">
                  <c:v>44622</c:v>
                </c:pt>
                <c:pt idx="183">
                  <c:v>44623</c:v>
                </c:pt>
                <c:pt idx="184">
                  <c:v>44624</c:v>
                </c:pt>
                <c:pt idx="185">
                  <c:v>44625</c:v>
                </c:pt>
                <c:pt idx="186">
                  <c:v>44626</c:v>
                </c:pt>
                <c:pt idx="187">
                  <c:v>44627</c:v>
                </c:pt>
                <c:pt idx="188">
                  <c:v>44628</c:v>
                </c:pt>
                <c:pt idx="189">
                  <c:v>44629</c:v>
                </c:pt>
                <c:pt idx="190">
                  <c:v>44630</c:v>
                </c:pt>
                <c:pt idx="191">
                  <c:v>44631</c:v>
                </c:pt>
                <c:pt idx="192">
                  <c:v>44632</c:v>
                </c:pt>
                <c:pt idx="193">
                  <c:v>44633</c:v>
                </c:pt>
                <c:pt idx="194">
                  <c:v>44634</c:v>
                </c:pt>
                <c:pt idx="195">
                  <c:v>44635</c:v>
                </c:pt>
                <c:pt idx="196">
                  <c:v>44636</c:v>
                </c:pt>
                <c:pt idx="197">
                  <c:v>44637</c:v>
                </c:pt>
                <c:pt idx="198">
                  <c:v>44638</c:v>
                </c:pt>
                <c:pt idx="199">
                  <c:v>44639</c:v>
                </c:pt>
                <c:pt idx="200">
                  <c:v>44640</c:v>
                </c:pt>
                <c:pt idx="201">
                  <c:v>44641</c:v>
                </c:pt>
                <c:pt idx="202">
                  <c:v>44642</c:v>
                </c:pt>
                <c:pt idx="203">
                  <c:v>44643</c:v>
                </c:pt>
                <c:pt idx="204">
                  <c:v>44644</c:v>
                </c:pt>
                <c:pt idx="205">
                  <c:v>44645</c:v>
                </c:pt>
                <c:pt idx="206">
                  <c:v>44646</c:v>
                </c:pt>
                <c:pt idx="207">
                  <c:v>44647</c:v>
                </c:pt>
                <c:pt idx="208">
                  <c:v>44648</c:v>
                </c:pt>
                <c:pt idx="209">
                  <c:v>44649</c:v>
                </c:pt>
                <c:pt idx="210">
                  <c:v>44650</c:v>
                </c:pt>
                <c:pt idx="211">
                  <c:v>44651</c:v>
                </c:pt>
                <c:pt idx="212">
                  <c:v>44652</c:v>
                </c:pt>
                <c:pt idx="213">
                  <c:v>44653</c:v>
                </c:pt>
                <c:pt idx="214">
                  <c:v>44654</c:v>
                </c:pt>
                <c:pt idx="215">
                  <c:v>44655</c:v>
                </c:pt>
                <c:pt idx="216">
                  <c:v>44656</c:v>
                </c:pt>
                <c:pt idx="217">
                  <c:v>44657</c:v>
                </c:pt>
                <c:pt idx="218">
                  <c:v>44658</c:v>
                </c:pt>
                <c:pt idx="219">
                  <c:v>44659</c:v>
                </c:pt>
                <c:pt idx="220">
                  <c:v>44660</c:v>
                </c:pt>
                <c:pt idx="221">
                  <c:v>44661</c:v>
                </c:pt>
                <c:pt idx="222">
                  <c:v>44662</c:v>
                </c:pt>
                <c:pt idx="223">
                  <c:v>44663</c:v>
                </c:pt>
                <c:pt idx="224">
                  <c:v>44664</c:v>
                </c:pt>
                <c:pt idx="225">
                  <c:v>44665</c:v>
                </c:pt>
                <c:pt idx="226">
                  <c:v>44666</c:v>
                </c:pt>
                <c:pt idx="227">
                  <c:v>44667</c:v>
                </c:pt>
                <c:pt idx="228">
                  <c:v>44668</c:v>
                </c:pt>
                <c:pt idx="229">
                  <c:v>44669</c:v>
                </c:pt>
                <c:pt idx="230">
                  <c:v>44670</c:v>
                </c:pt>
                <c:pt idx="231">
                  <c:v>44671</c:v>
                </c:pt>
                <c:pt idx="232">
                  <c:v>44672</c:v>
                </c:pt>
                <c:pt idx="233">
                  <c:v>44673</c:v>
                </c:pt>
                <c:pt idx="234">
                  <c:v>44674</c:v>
                </c:pt>
                <c:pt idx="235">
                  <c:v>44675</c:v>
                </c:pt>
                <c:pt idx="236">
                  <c:v>44676</c:v>
                </c:pt>
                <c:pt idx="237">
                  <c:v>44677</c:v>
                </c:pt>
                <c:pt idx="238">
                  <c:v>44678</c:v>
                </c:pt>
                <c:pt idx="239">
                  <c:v>44679</c:v>
                </c:pt>
                <c:pt idx="240">
                  <c:v>44680</c:v>
                </c:pt>
                <c:pt idx="241">
                  <c:v>44681</c:v>
                </c:pt>
              </c:numCache>
            </c:numRef>
          </c:cat>
          <c:val>
            <c:numRef>
              <c:f>data_graph_ic!$BF$3:$BF$244</c:f>
              <c:numCache>
                <c:formatCode>General</c:formatCode>
                <c:ptCount val="24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50.254668930390402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46.859083191850502</c:v>
                </c:pt>
                <c:pt idx="97">
                  <c:v>#N/A</c:v>
                </c:pt>
                <c:pt idx="98">
                  <c:v>#N/A</c:v>
                </c:pt>
                <c:pt idx="99">
                  <c:v>43.463497453310602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40.067911714770702</c:v>
                </c:pt>
                <c:pt idx="104">
                  <c:v>#N/A</c:v>
                </c:pt>
                <c:pt idx="105">
                  <c:v>38.030560271646799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36.672325976230901</c:v>
                </c:pt>
                <c:pt idx="110">
                  <c:v>#N/A</c:v>
                </c:pt>
                <c:pt idx="111">
                  <c:v>#N/A</c:v>
                </c:pt>
                <c:pt idx="112">
                  <c:v>40.7470288624787</c:v>
                </c:pt>
                <c:pt idx="113">
                  <c:v>#N/A</c:v>
                </c:pt>
                <c:pt idx="114">
                  <c:v>#N/A</c:v>
                </c:pt>
                <c:pt idx="115">
                  <c:v>47.5382003395585</c:v>
                </c:pt>
                <c:pt idx="116">
                  <c:v>#N/A</c:v>
                </c:pt>
                <c:pt idx="117">
                  <c:v>#N/A</c:v>
                </c:pt>
                <c:pt idx="118">
                  <c:v>59.083191850594197</c:v>
                </c:pt>
                <c:pt idx="119">
                  <c:v>#N/A</c:v>
                </c:pt>
                <c:pt idx="120">
                  <c:v>#N/A</c:v>
                </c:pt>
                <c:pt idx="121">
                  <c:v>74.7028862478777</c:v>
                </c:pt>
                <c:pt idx="122">
                  <c:v>#N/A</c:v>
                </c:pt>
                <c:pt idx="123">
                  <c:v>84.889643463497407</c:v>
                </c:pt>
                <c:pt idx="124">
                  <c:v>#N/A</c:v>
                </c:pt>
                <c:pt idx="125">
                  <c:v>#N/A</c:v>
                </c:pt>
                <c:pt idx="126">
                  <c:v>100.50933786077999</c:v>
                </c:pt>
                <c:pt idx="127">
                  <c:v>#N/A</c:v>
                </c:pt>
                <c:pt idx="128">
                  <c:v>#N/A</c:v>
                </c:pt>
                <c:pt idx="129">
                  <c:v>115.449915110356</c:v>
                </c:pt>
                <c:pt idx="130">
                  <c:v>#N/A</c:v>
                </c:pt>
                <c:pt idx="131">
                  <c:v>#N/A</c:v>
                </c:pt>
                <c:pt idx="132">
                  <c:v>127.6740237691</c:v>
                </c:pt>
                <c:pt idx="133">
                  <c:v>#N/A</c:v>
                </c:pt>
                <c:pt idx="134">
                  <c:v>#N/A</c:v>
                </c:pt>
                <c:pt idx="135">
                  <c:v>135.14431239388699</c:v>
                </c:pt>
                <c:pt idx="136">
                  <c:v>#N/A</c:v>
                </c:pt>
                <c:pt idx="137">
                  <c:v>#N/A</c:v>
                </c:pt>
                <c:pt idx="138">
                  <c:v>140.57724957555101</c:v>
                </c:pt>
                <c:pt idx="139">
                  <c:v>#N/A</c:v>
                </c:pt>
                <c:pt idx="140">
                  <c:v>#N/A</c:v>
                </c:pt>
                <c:pt idx="141">
                  <c:v>139.898132427843</c:v>
                </c:pt>
                <c:pt idx="142">
                  <c:v>#N/A</c:v>
                </c:pt>
                <c:pt idx="143">
                  <c:v>#N/A</c:v>
                </c:pt>
                <c:pt idx="144">
                  <c:v>133.10696095076401</c:v>
                </c:pt>
                <c:pt idx="145">
                  <c:v>#N/A</c:v>
                </c:pt>
                <c:pt idx="146">
                  <c:v>#N/A</c:v>
                </c:pt>
                <c:pt idx="147">
                  <c:v>125.63667232597599</c:v>
                </c:pt>
                <c:pt idx="148">
                  <c:v>#N/A</c:v>
                </c:pt>
                <c:pt idx="149">
                  <c:v>117.48726655348</c:v>
                </c:pt>
                <c:pt idx="150">
                  <c:v>#N/A</c:v>
                </c:pt>
                <c:pt idx="151">
                  <c:v>#N/A</c:v>
                </c:pt>
                <c:pt idx="152">
                  <c:v>109.337860780984</c:v>
                </c:pt>
                <c:pt idx="153">
                  <c:v>#N/A</c:v>
                </c:pt>
                <c:pt idx="154">
                  <c:v>95.0764006791171</c:v>
                </c:pt>
                <c:pt idx="155">
                  <c:v>#N/A</c:v>
                </c:pt>
                <c:pt idx="156">
                  <c:v>#N/A</c:v>
                </c:pt>
                <c:pt idx="157">
                  <c:v>84.210526315789394</c:v>
                </c:pt>
                <c:pt idx="158">
                  <c:v>#N/A</c:v>
                </c:pt>
                <c:pt idx="159">
                  <c:v>#N/A</c:v>
                </c:pt>
                <c:pt idx="160">
                  <c:v>73.344651952461803</c:v>
                </c:pt>
                <c:pt idx="161">
                  <c:v>#N/A</c:v>
                </c:pt>
                <c:pt idx="162">
                  <c:v>59.083191850594197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46.179966044142603</c:v>
                </c:pt>
                <c:pt idx="167">
                  <c:v>#N/A</c:v>
                </c:pt>
                <c:pt idx="168">
                  <c:v>#N/A</c:v>
                </c:pt>
                <c:pt idx="169">
                  <c:v>38.709677419354797</c:v>
                </c:pt>
                <c:pt idx="170">
                  <c:v>#N/A</c:v>
                </c:pt>
                <c:pt idx="171">
                  <c:v>30.560271646859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20.3735144312393</c:v>
                </c:pt>
                <c:pt idx="177">
                  <c:v>#N/A</c:v>
                </c:pt>
                <c:pt idx="178">
                  <c:v>#N/A</c:v>
                </c:pt>
                <c:pt idx="179">
                  <c:v>16.9779286926994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12.9032258064516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10.1867572156196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7.47028862478777</c:v>
                </c:pt>
                <c:pt idx="193">
                  <c:v>#N/A</c:v>
                </c:pt>
                <c:pt idx="194">
                  <c:v>#N/A</c:v>
                </c:pt>
                <c:pt idx="195">
                  <c:v>5.4329371816638297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4.07470288624787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1.3582342954159501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BAD-4650-8F00-BCDE84FCC24E}"/>
            </c:ext>
          </c:extLst>
        </c:ser>
        <c:ser>
          <c:idx val="7"/>
          <c:order val="7"/>
          <c:tx>
            <c:strRef>
              <c:f>data_graph_ic!$BG$2</c:f>
              <c:strCache>
                <c:ptCount val="1"/>
                <c:pt idx="0">
                  <c:v>2021/12/21_hoog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data_graph_ic!$AY$3:$AY$244</c:f>
              <c:numCache>
                <c:formatCode>m/d/yyyy</c:formatCode>
                <c:ptCount val="242"/>
                <c:pt idx="0">
                  <c:v>44440</c:v>
                </c:pt>
                <c:pt idx="1">
                  <c:v>44441</c:v>
                </c:pt>
                <c:pt idx="2">
                  <c:v>44442</c:v>
                </c:pt>
                <c:pt idx="3">
                  <c:v>44443</c:v>
                </c:pt>
                <c:pt idx="4">
                  <c:v>44444</c:v>
                </c:pt>
                <c:pt idx="5">
                  <c:v>44445</c:v>
                </c:pt>
                <c:pt idx="6">
                  <c:v>44446</c:v>
                </c:pt>
                <c:pt idx="7">
                  <c:v>44447</c:v>
                </c:pt>
                <c:pt idx="8">
                  <c:v>44448</c:v>
                </c:pt>
                <c:pt idx="9">
                  <c:v>44449</c:v>
                </c:pt>
                <c:pt idx="10">
                  <c:v>44450</c:v>
                </c:pt>
                <c:pt idx="11">
                  <c:v>44451</c:v>
                </c:pt>
                <c:pt idx="12">
                  <c:v>44452</c:v>
                </c:pt>
                <c:pt idx="13">
                  <c:v>44453</c:v>
                </c:pt>
                <c:pt idx="14">
                  <c:v>44454</c:v>
                </c:pt>
                <c:pt idx="15">
                  <c:v>44455</c:v>
                </c:pt>
                <c:pt idx="16">
                  <c:v>44456</c:v>
                </c:pt>
                <c:pt idx="17">
                  <c:v>44457</c:v>
                </c:pt>
                <c:pt idx="18">
                  <c:v>44458</c:v>
                </c:pt>
                <c:pt idx="19">
                  <c:v>44459</c:v>
                </c:pt>
                <c:pt idx="20">
                  <c:v>44460</c:v>
                </c:pt>
                <c:pt idx="21">
                  <c:v>44461</c:v>
                </c:pt>
                <c:pt idx="22">
                  <c:v>44462</c:v>
                </c:pt>
                <c:pt idx="23">
                  <c:v>44463</c:v>
                </c:pt>
                <c:pt idx="24">
                  <c:v>44464</c:v>
                </c:pt>
                <c:pt idx="25">
                  <c:v>44465</c:v>
                </c:pt>
                <c:pt idx="26">
                  <c:v>44466</c:v>
                </c:pt>
                <c:pt idx="27">
                  <c:v>44467</c:v>
                </c:pt>
                <c:pt idx="28">
                  <c:v>44468</c:v>
                </c:pt>
                <c:pt idx="29">
                  <c:v>44469</c:v>
                </c:pt>
                <c:pt idx="30">
                  <c:v>44470</c:v>
                </c:pt>
                <c:pt idx="31">
                  <c:v>44471</c:v>
                </c:pt>
                <c:pt idx="32">
                  <c:v>44472</c:v>
                </c:pt>
                <c:pt idx="33">
                  <c:v>44473</c:v>
                </c:pt>
                <c:pt idx="34">
                  <c:v>44474</c:v>
                </c:pt>
                <c:pt idx="35">
                  <c:v>44475</c:v>
                </c:pt>
                <c:pt idx="36">
                  <c:v>44476</c:v>
                </c:pt>
                <c:pt idx="37">
                  <c:v>44477</c:v>
                </c:pt>
                <c:pt idx="38">
                  <c:v>44478</c:v>
                </c:pt>
                <c:pt idx="39">
                  <c:v>44479</c:v>
                </c:pt>
                <c:pt idx="40">
                  <c:v>44480</c:v>
                </c:pt>
                <c:pt idx="41">
                  <c:v>44481</c:v>
                </c:pt>
                <c:pt idx="42">
                  <c:v>44482</c:v>
                </c:pt>
                <c:pt idx="43">
                  <c:v>44483</c:v>
                </c:pt>
                <c:pt idx="44">
                  <c:v>44484</c:v>
                </c:pt>
                <c:pt idx="45">
                  <c:v>44485</c:v>
                </c:pt>
                <c:pt idx="46">
                  <c:v>44486</c:v>
                </c:pt>
                <c:pt idx="47">
                  <c:v>44487</c:v>
                </c:pt>
                <c:pt idx="48">
                  <c:v>44488</c:v>
                </c:pt>
                <c:pt idx="49">
                  <c:v>44489</c:v>
                </c:pt>
                <c:pt idx="50">
                  <c:v>44490</c:v>
                </c:pt>
                <c:pt idx="51">
                  <c:v>44491</c:v>
                </c:pt>
                <c:pt idx="52">
                  <c:v>44492</c:v>
                </c:pt>
                <c:pt idx="53">
                  <c:v>44493</c:v>
                </c:pt>
                <c:pt idx="54">
                  <c:v>44494</c:v>
                </c:pt>
                <c:pt idx="55">
                  <c:v>44495</c:v>
                </c:pt>
                <c:pt idx="56">
                  <c:v>44496</c:v>
                </c:pt>
                <c:pt idx="57">
                  <c:v>44497</c:v>
                </c:pt>
                <c:pt idx="58">
                  <c:v>44498</c:v>
                </c:pt>
                <c:pt idx="59">
                  <c:v>44499</c:v>
                </c:pt>
                <c:pt idx="60">
                  <c:v>44500</c:v>
                </c:pt>
                <c:pt idx="61">
                  <c:v>44501</c:v>
                </c:pt>
                <c:pt idx="62">
                  <c:v>44502</c:v>
                </c:pt>
                <c:pt idx="63">
                  <c:v>44503</c:v>
                </c:pt>
                <c:pt idx="64">
                  <c:v>44504</c:v>
                </c:pt>
                <c:pt idx="65">
                  <c:v>44505</c:v>
                </c:pt>
                <c:pt idx="66">
                  <c:v>44506</c:v>
                </c:pt>
                <c:pt idx="67">
                  <c:v>44507</c:v>
                </c:pt>
                <c:pt idx="68">
                  <c:v>44508</c:v>
                </c:pt>
                <c:pt idx="69">
                  <c:v>44509</c:v>
                </c:pt>
                <c:pt idx="70">
                  <c:v>44510</c:v>
                </c:pt>
                <c:pt idx="71">
                  <c:v>44511</c:v>
                </c:pt>
                <c:pt idx="72">
                  <c:v>44512</c:v>
                </c:pt>
                <c:pt idx="73">
                  <c:v>44513</c:v>
                </c:pt>
                <c:pt idx="74">
                  <c:v>44514</c:v>
                </c:pt>
                <c:pt idx="75">
                  <c:v>44515</c:v>
                </c:pt>
                <c:pt idx="76">
                  <c:v>44516</c:v>
                </c:pt>
                <c:pt idx="77">
                  <c:v>44517</c:v>
                </c:pt>
                <c:pt idx="78">
                  <c:v>44518</c:v>
                </c:pt>
                <c:pt idx="79">
                  <c:v>44519</c:v>
                </c:pt>
                <c:pt idx="80">
                  <c:v>44520</c:v>
                </c:pt>
                <c:pt idx="81">
                  <c:v>44521</c:v>
                </c:pt>
                <c:pt idx="82">
                  <c:v>44522</c:v>
                </c:pt>
                <c:pt idx="83">
                  <c:v>44523</c:v>
                </c:pt>
                <c:pt idx="84">
                  <c:v>44524</c:v>
                </c:pt>
                <c:pt idx="85">
                  <c:v>44525</c:v>
                </c:pt>
                <c:pt idx="86">
                  <c:v>44526</c:v>
                </c:pt>
                <c:pt idx="87">
                  <c:v>44527</c:v>
                </c:pt>
                <c:pt idx="88">
                  <c:v>44528</c:v>
                </c:pt>
                <c:pt idx="89">
                  <c:v>44529</c:v>
                </c:pt>
                <c:pt idx="90">
                  <c:v>44530</c:v>
                </c:pt>
                <c:pt idx="91">
                  <c:v>44531</c:v>
                </c:pt>
                <c:pt idx="92">
                  <c:v>44532</c:v>
                </c:pt>
                <c:pt idx="93">
                  <c:v>44533</c:v>
                </c:pt>
                <c:pt idx="94">
                  <c:v>44534</c:v>
                </c:pt>
                <c:pt idx="95">
                  <c:v>44535</c:v>
                </c:pt>
                <c:pt idx="96">
                  <c:v>44536</c:v>
                </c:pt>
                <c:pt idx="97">
                  <c:v>44537</c:v>
                </c:pt>
                <c:pt idx="98">
                  <c:v>44538</c:v>
                </c:pt>
                <c:pt idx="99">
                  <c:v>44539</c:v>
                </c:pt>
                <c:pt idx="100">
                  <c:v>44540</c:v>
                </c:pt>
                <c:pt idx="101">
                  <c:v>44541</c:v>
                </c:pt>
                <c:pt idx="102">
                  <c:v>44542</c:v>
                </c:pt>
                <c:pt idx="103">
                  <c:v>44543</c:v>
                </c:pt>
                <c:pt idx="104">
                  <c:v>44544</c:v>
                </c:pt>
                <c:pt idx="105">
                  <c:v>44545</c:v>
                </c:pt>
                <c:pt idx="106">
                  <c:v>44546</c:v>
                </c:pt>
                <c:pt idx="107">
                  <c:v>44547</c:v>
                </c:pt>
                <c:pt idx="108">
                  <c:v>44548</c:v>
                </c:pt>
                <c:pt idx="109">
                  <c:v>44549</c:v>
                </c:pt>
                <c:pt idx="110">
                  <c:v>44550</c:v>
                </c:pt>
                <c:pt idx="111">
                  <c:v>44551</c:v>
                </c:pt>
                <c:pt idx="112">
                  <c:v>44552</c:v>
                </c:pt>
                <c:pt idx="113">
                  <c:v>44553</c:v>
                </c:pt>
                <c:pt idx="114">
                  <c:v>44554</c:v>
                </c:pt>
                <c:pt idx="115">
                  <c:v>44555</c:v>
                </c:pt>
                <c:pt idx="116">
                  <c:v>44556</c:v>
                </c:pt>
                <c:pt idx="117">
                  <c:v>44557</c:v>
                </c:pt>
                <c:pt idx="118">
                  <c:v>44558</c:v>
                </c:pt>
                <c:pt idx="119">
                  <c:v>44559</c:v>
                </c:pt>
                <c:pt idx="120">
                  <c:v>44560</c:v>
                </c:pt>
                <c:pt idx="121">
                  <c:v>44561</c:v>
                </c:pt>
                <c:pt idx="122">
                  <c:v>44562</c:v>
                </c:pt>
                <c:pt idx="123">
                  <c:v>44563</c:v>
                </c:pt>
                <c:pt idx="124">
                  <c:v>44564</c:v>
                </c:pt>
                <c:pt idx="125">
                  <c:v>44565</c:v>
                </c:pt>
                <c:pt idx="126">
                  <c:v>44566</c:v>
                </c:pt>
                <c:pt idx="127">
                  <c:v>44567</c:v>
                </c:pt>
                <c:pt idx="128">
                  <c:v>44568</c:v>
                </c:pt>
                <c:pt idx="129">
                  <c:v>44569</c:v>
                </c:pt>
                <c:pt idx="130">
                  <c:v>44570</c:v>
                </c:pt>
                <c:pt idx="131">
                  <c:v>44571</c:v>
                </c:pt>
                <c:pt idx="132">
                  <c:v>44572</c:v>
                </c:pt>
                <c:pt idx="133">
                  <c:v>44573</c:v>
                </c:pt>
                <c:pt idx="134">
                  <c:v>44574</c:v>
                </c:pt>
                <c:pt idx="135">
                  <c:v>44575</c:v>
                </c:pt>
                <c:pt idx="136">
                  <c:v>44576</c:v>
                </c:pt>
                <c:pt idx="137">
                  <c:v>44577</c:v>
                </c:pt>
                <c:pt idx="138">
                  <c:v>44578</c:v>
                </c:pt>
                <c:pt idx="139">
                  <c:v>44579</c:v>
                </c:pt>
                <c:pt idx="140">
                  <c:v>44580</c:v>
                </c:pt>
                <c:pt idx="141">
                  <c:v>44581</c:v>
                </c:pt>
                <c:pt idx="142">
                  <c:v>44582</c:v>
                </c:pt>
                <c:pt idx="143">
                  <c:v>44583</c:v>
                </c:pt>
                <c:pt idx="144">
                  <c:v>44584</c:v>
                </c:pt>
                <c:pt idx="145">
                  <c:v>44585</c:v>
                </c:pt>
                <c:pt idx="146">
                  <c:v>44586</c:v>
                </c:pt>
                <c:pt idx="147">
                  <c:v>44587</c:v>
                </c:pt>
                <c:pt idx="148">
                  <c:v>44588</c:v>
                </c:pt>
                <c:pt idx="149">
                  <c:v>44589</c:v>
                </c:pt>
                <c:pt idx="150">
                  <c:v>44590</c:v>
                </c:pt>
                <c:pt idx="151">
                  <c:v>44591</c:v>
                </c:pt>
                <c:pt idx="152">
                  <c:v>44592</c:v>
                </c:pt>
                <c:pt idx="153">
                  <c:v>44593</c:v>
                </c:pt>
                <c:pt idx="154">
                  <c:v>44594</c:v>
                </c:pt>
                <c:pt idx="155">
                  <c:v>44595</c:v>
                </c:pt>
                <c:pt idx="156">
                  <c:v>44596</c:v>
                </c:pt>
                <c:pt idx="157">
                  <c:v>44597</c:v>
                </c:pt>
                <c:pt idx="158">
                  <c:v>44598</c:v>
                </c:pt>
                <c:pt idx="159">
                  <c:v>44599</c:v>
                </c:pt>
                <c:pt idx="160">
                  <c:v>44600</c:v>
                </c:pt>
                <c:pt idx="161">
                  <c:v>44601</c:v>
                </c:pt>
                <c:pt idx="162">
                  <c:v>44602</c:v>
                </c:pt>
                <c:pt idx="163">
                  <c:v>44603</c:v>
                </c:pt>
                <c:pt idx="164">
                  <c:v>44604</c:v>
                </c:pt>
                <c:pt idx="165">
                  <c:v>44605</c:v>
                </c:pt>
                <c:pt idx="166">
                  <c:v>44606</c:v>
                </c:pt>
                <c:pt idx="167">
                  <c:v>44607</c:v>
                </c:pt>
                <c:pt idx="168">
                  <c:v>44608</c:v>
                </c:pt>
                <c:pt idx="169">
                  <c:v>44609</c:v>
                </c:pt>
                <c:pt idx="170">
                  <c:v>44610</c:v>
                </c:pt>
                <c:pt idx="171">
                  <c:v>44611</c:v>
                </c:pt>
                <c:pt idx="172">
                  <c:v>44612</c:v>
                </c:pt>
                <c:pt idx="173">
                  <c:v>44613</c:v>
                </c:pt>
                <c:pt idx="174">
                  <c:v>44614</c:v>
                </c:pt>
                <c:pt idx="175">
                  <c:v>44615</c:v>
                </c:pt>
                <c:pt idx="176">
                  <c:v>44616</c:v>
                </c:pt>
                <c:pt idx="177">
                  <c:v>44617</c:v>
                </c:pt>
                <c:pt idx="178">
                  <c:v>44618</c:v>
                </c:pt>
                <c:pt idx="179">
                  <c:v>44619</c:v>
                </c:pt>
                <c:pt idx="180">
                  <c:v>44620</c:v>
                </c:pt>
                <c:pt idx="181">
                  <c:v>44621</c:v>
                </c:pt>
                <c:pt idx="182">
                  <c:v>44622</c:v>
                </c:pt>
                <c:pt idx="183">
                  <c:v>44623</c:v>
                </c:pt>
                <c:pt idx="184">
                  <c:v>44624</c:v>
                </c:pt>
                <c:pt idx="185">
                  <c:v>44625</c:v>
                </c:pt>
                <c:pt idx="186">
                  <c:v>44626</c:v>
                </c:pt>
                <c:pt idx="187">
                  <c:v>44627</c:v>
                </c:pt>
                <c:pt idx="188">
                  <c:v>44628</c:v>
                </c:pt>
                <c:pt idx="189">
                  <c:v>44629</c:v>
                </c:pt>
                <c:pt idx="190">
                  <c:v>44630</c:v>
                </c:pt>
                <c:pt idx="191">
                  <c:v>44631</c:v>
                </c:pt>
                <c:pt idx="192">
                  <c:v>44632</c:v>
                </c:pt>
                <c:pt idx="193">
                  <c:v>44633</c:v>
                </c:pt>
                <c:pt idx="194">
                  <c:v>44634</c:v>
                </c:pt>
                <c:pt idx="195">
                  <c:v>44635</c:v>
                </c:pt>
                <c:pt idx="196">
                  <c:v>44636</c:v>
                </c:pt>
                <c:pt idx="197">
                  <c:v>44637</c:v>
                </c:pt>
                <c:pt idx="198">
                  <c:v>44638</c:v>
                </c:pt>
                <c:pt idx="199">
                  <c:v>44639</c:v>
                </c:pt>
                <c:pt idx="200">
                  <c:v>44640</c:v>
                </c:pt>
                <c:pt idx="201">
                  <c:v>44641</c:v>
                </c:pt>
                <c:pt idx="202">
                  <c:v>44642</c:v>
                </c:pt>
                <c:pt idx="203">
                  <c:v>44643</c:v>
                </c:pt>
                <c:pt idx="204">
                  <c:v>44644</c:v>
                </c:pt>
                <c:pt idx="205">
                  <c:v>44645</c:v>
                </c:pt>
                <c:pt idx="206">
                  <c:v>44646</c:v>
                </c:pt>
                <c:pt idx="207">
                  <c:v>44647</c:v>
                </c:pt>
                <c:pt idx="208">
                  <c:v>44648</c:v>
                </c:pt>
                <c:pt idx="209">
                  <c:v>44649</c:v>
                </c:pt>
                <c:pt idx="210">
                  <c:v>44650</c:v>
                </c:pt>
                <c:pt idx="211">
                  <c:v>44651</c:v>
                </c:pt>
                <c:pt idx="212">
                  <c:v>44652</c:v>
                </c:pt>
                <c:pt idx="213">
                  <c:v>44653</c:v>
                </c:pt>
                <c:pt idx="214">
                  <c:v>44654</c:v>
                </c:pt>
                <c:pt idx="215">
                  <c:v>44655</c:v>
                </c:pt>
                <c:pt idx="216">
                  <c:v>44656</c:v>
                </c:pt>
                <c:pt idx="217">
                  <c:v>44657</c:v>
                </c:pt>
                <c:pt idx="218">
                  <c:v>44658</c:v>
                </c:pt>
                <c:pt idx="219">
                  <c:v>44659</c:v>
                </c:pt>
                <c:pt idx="220">
                  <c:v>44660</c:v>
                </c:pt>
                <c:pt idx="221">
                  <c:v>44661</c:v>
                </c:pt>
                <c:pt idx="222">
                  <c:v>44662</c:v>
                </c:pt>
                <c:pt idx="223">
                  <c:v>44663</c:v>
                </c:pt>
                <c:pt idx="224">
                  <c:v>44664</c:v>
                </c:pt>
                <c:pt idx="225">
                  <c:v>44665</c:v>
                </c:pt>
                <c:pt idx="226">
                  <c:v>44666</c:v>
                </c:pt>
                <c:pt idx="227">
                  <c:v>44667</c:v>
                </c:pt>
                <c:pt idx="228">
                  <c:v>44668</c:v>
                </c:pt>
                <c:pt idx="229">
                  <c:v>44669</c:v>
                </c:pt>
                <c:pt idx="230">
                  <c:v>44670</c:v>
                </c:pt>
                <c:pt idx="231">
                  <c:v>44671</c:v>
                </c:pt>
                <c:pt idx="232">
                  <c:v>44672</c:v>
                </c:pt>
                <c:pt idx="233">
                  <c:v>44673</c:v>
                </c:pt>
                <c:pt idx="234">
                  <c:v>44674</c:v>
                </c:pt>
                <c:pt idx="235">
                  <c:v>44675</c:v>
                </c:pt>
                <c:pt idx="236">
                  <c:v>44676</c:v>
                </c:pt>
                <c:pt idx="237">
                  <c:v>44677</c:v>
                </c:pt>
                <c:pt idx="238">
                  <c:v>44678</c:v>
                </c:pt>
                <c:pt idx="239">
                  <c:v>44679</c:v>
                </c:pt>
                <c:pt idx="240">
                  <c:v>44680</c:v>
                </c:pt>
                <c:pt idx="241">
                  <c:v>44681</c:v>
                </c:pt>
              </c:numCache>
            </c:numRef>
          </c:cat>
          <c:val>
            <c:numRef>
              <c:f>data_graph_ic!$BG$3:$BG$244</c:f>
              <c:numCache>
                <c:formatCode>General</c:formatCode>
                <c:ptCount val="24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40.067911714770702</c:v>
                </c:pt>
                <c:pt idx="114">
                  <c:v>#N/A</c:v>
                </c:pt>
                <c:pt idx="115">
                  <c:v>#N/A</c:v>
                </c:pt>
                <c:pt idx="116">
                  <c:v>51.612903225806399</c:v>
                </c:pt>
                <c:pt idx="117">
                  <c:v>#N/A</c:v>
                </c:pt>
                <c:pt idx="118">
                  <c:v>#N/A</c:v>
                </c:pt>
                <c:pt idx="119">
                  <c:v>67.232597623089902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105.942275042444</c:v>
                </c:pt>
                <c:pt idx="125">
                  <c:v>#N/A</c:v>
                </c:pt>
                <c:pt idx="126">
                  <c:v>129.711375212224</c:v>
                </c:pt>
                <c:pt idx="127">
                  <c:v>#N/A</c:v>
                </c:pt>
                <c:pt idx="128">
                  <c:v>#N/A</c:v>
                </c:pt>
                <c:pt idx="129">
                  <c:v>157.55517826825101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210.52631578947299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264.85568760611199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308.99830220713</c:v>
                </c:pt>
                <c:pt idx="143">
                  <c:v>324.61799660441397</c:v>
                </c:pt>
                <c:pt idx="144">
                  <c:v>#N/A</c:v>
                </c:pt>
                <c:pt idx="145">
                  <c:v>337.52122241086499</c:v>
                </c:pt>
                <c:pt idx="146">
                  <c:v>#N/A</c:v>
                </c:pt>
                <c:pt idx="147">
                  <c:v>340.91680814940503</c:v>
                </c:pt>
                <c:pt idx="148">
                  <c:v>#N/A</c:v>
                </c:pt>
                <c:pt idx="149">
                  <c:v>339.558573853989</c:v>
                </c:pt>
                <c:pt idx="150">
                  <c:v>331.40916808149399</c:v>
                </c:pt>
                <c:pt idx="151">
                  <c:v>319.18505942274999</c:v>
                </c:pt>
                <c:pt idx="152">
                  <c:v>#N/A</c:v>
                </c:pt>
                <c:pt idx="153">
                  <c:v>301.528013582342</c:v>
                </c:pt>
                <c:pt idx="154">
                  <c:v>#N/A</c:v>
                </c:pt>
                <c:pt idx="155">
                  <c:v>273.68421052631498</c:v>
                </c:pt>
                <c:pt idx="156">
                  <c:v>#N/A</c:v>
                </c:pt>
                <c:pt idx="157">
                  <c:v>251.95246179966</c:v>
                </c:pt>
                <c:pt idx="158">
                  <c:v>#N/A</c:v>
                </c:pt>
                <c:pt idx="159">
                  <c:v>228.18336162988101</c:v>
                </c:pt>
                <c:pt idx="160">
                  <c:v>#N/A</c:v>
                </c:pt>
                <c:pt idx="161">
                  <c:v>183.36162988115399</c:v>
                </c:pt>
                <c:pt idx="162">
                  <c:v>#N/A</c:v>
                </c:pt>
                <c:pt idx="163">
                  <c:v>#N/A</c:v>
                </c:pt>
                <c:pt idx="164">
                  <c:v>148.04753820033901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100.50933786077999</c:v>
                </c:pt>
                <c:pt idx="169">
                  <c:v>#N/A</c:v>
                </c:pt>
                <c:pt idx="170">
                  <c:v>76.740237691001695</c:v>
                </c:pt>
                <c:pt idx="171">
                  <c:v>#N/A</c:v>
                </c:pt>
                <c:pt idx="172">
                  <c:v>61.1205432937181</c:v>
                </c:pt>
                <c:pt idx="173">
                  <c:v>#N/A</c:v>
                </c:pt>
                <c:pt idx="174">
                  <c:v>50.9337860780984</c:v>
                </c:pt>
                <c:pt idx="175">
                  <c:v>43.463497453310602</c:v>
                </c:pt>
                <c:pt idx="176">
                  <c:v>#N/A</c:v>
                </c:pt>
                <c:pt idx="177">
                  <c:v>36.672325976230901</c:v>
                </c:pt>
                <c:pt idx="178">
                  <c:v>29.881154499151101</c:v>
                </c:pt>
                <c:pt idx="179">
                  <c:v>#N/A</c:v>
                </c:pt>
                <c:pt idx="180">
                  <c:v>23.7691001697792</c:v>
                </c:pt>
                <c:pt idx="181">
                  <c:v>#N/A</c:v>
                </c:pt>
                <c:pt idx="182">
                  <c:v>19.015280135823399</c:v>
                </c:pt>
                <c:pt idx="183">
                  <c:v>#N/A</c:v>
                </c:pt>
                <c:pt idx="184">
                  <c:v>#N/A</c:v>
                </c:pt>
                <c:pt idx="185">
                  <c:v>12.9032258064516</c:v>
                </c:pt>
                <c:pt idx="186">
                  <c:v>#N/A</c:v>
                </c:pt>
                <c:pt idx="187">
                  <c:v>#N/A</c:v>
                </c:pt>
                <c:pt idx="188">
                  <c:v>10.1867572156196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7.47028862478777</c:v>
                </c:pt>
                <c:pt idx="193">
                  <c:v>#N/A</c:v>
                </c:pt>
                <c:pt idx="194">
                  <c:v>#N/A</c:v>
                </c:pt>
                <c:pt idx="195">
                  <c:v>6.7911714770797902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BAD-4650-8F00-BCDE84FCC24E}"/>
            </c:ext>
          </c:extLst>
        </c:ser>
        <c:ser>
          <c:idx val="8"/>
          <c:order val="8"/>
          <c:tx>
            <c:strRef>
              <c:f>data_graph_ic!$BH$2</c:f>
              <c:strCache>
                <c:ptCount val="1"/>
                <c:pt idx="0">
                  <c:v>2022/01/20_laag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data_graph_ic!$AY$3:$AY$244</c:f>
              <c:numCache>
                <c:formatCode>m/d/yyyy</c:formatCode>
                <c:ptCount val="242"/>
                <c:pt idx="0">
                  <c:v>44440</c:v>
                </c:pt>
                <c:pt idx="1">
                  <c:v>44441</c:v>
                </c:pt>
                <c:pt idx="2">
                  <c:v>44442</c:v>
                </c:pt>
                <c:pt idx="3">
                  <c:v>44443</c:v>
                </c:pt>
                <c:pt idx="4">
                  <c:v>44444</c:v>
                </c:pt>
                <c:pt idx="5">
                  <c:v>44445</c:v>
                </c:pt>
                <c:pt idx="6">
                  <c:v>44446</c:v>
                </c:pt>
                <c:pt idx="7">
                  <c:v>44447</c:v>
                </c:pt>
                <c:pt idx="8">
                  <c:v>44448</c:v>
                </c:pt>
                <c:pt idx="9">
                  <c:v>44449</c:v>
                </c:pt>
                <c:pt idx="10">
                  <c:v>44450</c:v>
                </c:pt>
                <c:pt idx="11">
                  <c:v>44451</c:v>
                </c:pt>
                <c:pt idx="12">
                  <c:v>44452</c:v>
                </c:pt>
                <c:pt idx="13">
                  <c:v>44453</c:v>
                </c:pt>
                <c:pt idx="14">
                  <c:v>44454</c:v>
                </c:pt>
                <c:pt idx="15">
                  <c:v>44455</c:v>
                </c:pt>
                <c:pt idx="16">
                  <c:v>44456</c:v>
                </c:pt>
                <c:pt idx="17">
                  <c:v>44457</c:v>
                </c:pt>
                <c:pt idx="18">
                  <c:v>44458</c:v>
                </c:pt>
                <c:pt idx="19">
                  <c:v>44459</c:v>
                </c:pt>
                <c:pt idx="20">
                  <c:v>44460</c:v>
                </c:pt>
                <c:pt idx="21">
                  <c:v>44461</c:v>
                </c:pt>
                <c:pt idx="22">
                  <c:v>44462</c:v>
                </c:pt>
                <c:pt idx="23">
                  <c:v>44463</c:v>
                </c:pt>
                <c:pt idx="24">
                  <c:v>44464</c:v>
                </c:pt>
                <c:pt idx="25">
                  <c:v>44465</c:v>
                </c:pt>
                <c:pt idx="26">
                  <c:v>44466</c:v>
                </c:pt>
                <c:pt idx="27">
                  <c:v>44467</c:v>
                </c:pt>
                <c:pt idx="28">
                  <c:v>44468</c:v>
                </c:pt>
                <c:pt idx="29">
                  <c:v>44469</c:v>
                </c:pt>
                <c:pt idx="30">
                  <c:v>44470</c:v>
                </c:pt>
                <c:pt idx="31">
                  <c:v>44471</c:v>
                </c:pt>
                <c:pt idx="32">
                  <c:v>44472</c:v>
                </c:pt>
                <c:pt idx="33">
                  <c:v>44473</c:v>
                </c:pt>
                <c:pt idx="34">
                  <c:v>44474</c:v>
                </c:pt>
                <c:pt idx="35">
                  <c:v>44475</c:v>
                </c:pt>
                <c:pt idx="36">
                  <c:v>44476</c:v>
                </c:pt>
                <c:pt idx="37">
                  <c:v>44477</c:v>
                </c:pt>
                <c:pt idx="38">
                  <c:v>44478</c:v>
                </c:pt>
                <c:pt idx="39">
                  <c:v>44479</c:v>
                </c:pt>
                <c:pt idx="40">
                  <c:v>44480</c:v>
                </c:pt>
                <c:pt idx="41">
                  <c:v>44481</c:v>
                </c:pt>
                <c:pt idx="42">
                  <c:v>44482</c:v>
                </c:pt>
                <c:pt idx="43">
                  <c:v>44483</c:v>
                </c:pt>
                <c:pt idx="44">
                  <c:v>44484</c:v>
                </c:pt>
                <c:pt idx="45">
                  <c:v>44485</c:v>
                </c:pt>
                <c:pt idx="46">
                  <c:v>44486</c:v>
                </c:pt>
                <c:pt idx="47">
                  <c:v>44487</c:v>
                </c:pt>
                <c:pt idx="48">
                  <c:v>44488</c:v>
                </c:pt>
                <c:pt idx="49">
                  <c:v>44489</c:v>
                </c:pt>
                <c:pt idx="50">
                  <c:v>44490</c:v>
                </c:pt>
                <c:pt idx="51">
                  <c:v>44491</c:v>
                </c:pt>
                <c:pt idx="52">
                  <c:v>44492</c:v>
                </c:pt>
                <c:pt idx="53">
                  <c:v>44493</c:v>
                </c:pt>
                <c:pt idx="54">
                  <c:v>44494</c:v>
                </c:pt>
                <c:pt idx="55">
                  <c:v>44495</c:v>
                </c:pt>
                <c:pt idx="56">
                  <c:v>44496</c:v>
                </c:pt>
                <c:pt idx="57">
                  <c:v>44497</c:v>
                </c:pt>
                <c:pt idx="58">
                  <c:v>44498</c:v>
                </c:pt>
                <c:pt idx="59">
                  <c:v>44499</c:v>
                </c:pt>
                <c:pt idx="60">
                  <c:v>44500</c:v>
                </c:pt>
                <c:pt idx="61">
                  <c:v>44501</c:v>
                </c:pt>
                <c:pt idx="62">
                  <c:v>44502</c:v>
                </c:pt>
                <c:pt idx="63">
                  <c:v>44503</c:v>
                </c:pt>
                <c:pt idx="64">
                  <c:v>44504</c:v>
                </c:pt>
                <c:pt idx="65">
                  <c:v>44505</c:v>
                </c:pt>
                <c:pt idx="66">
                  <c:v>44506</c:v>
                </c:pt>
                <c:pt idx="67">
                  <c:v>44507</c:v>
                </c:pt>
                <c:pt idx="68">
                  <c:v>44508</c:v>
                </c:pt>
                <c:pt idx="69">
                  <c:v>44509</c:v>
                </c:pt>
                <c:pt idx="70">
                  <c:v>44510</c:v>
                </c:pt>
                <c:pt idx="71">
                  <c:v>44511</c:v>
                </c:pt>
                <c:pt idx="72">
                  <c:v>44512</c:v>
                </c:pt>
                <c:pt idx="73">
                  <c:v>44513</c:v>
                </c:pt>
                <c:pt idx="74">
                  <c:v>44514</c:v>
                </c:pt>
                <c:pt idx="75">
                  <c:v>44515</c:v>
                </c:pt>
                <c:pt idx="76">
                  <c:v>44516</c:v>
                </c:pt>
                <c:pt idx="77">
                  <c:v>44517</c:v>
                </c:pt>
                <c:pt idx="78">
                  <c:v>44518</c:v>
                </c:pt>
                <c:pt idx="79">
                  <c:v>44519</c:v>
                </c:pt>
                <c:pt idx="80">
                  <c:v>44520</c:v>
                </c:pt>
                <c:pt idx="81">
                  <c:v>44521</c:v>
                </c:pt>
                <c:pt idx="82">
                  <c:v>44522</c:v>
                </c:pt>
                <c:pt idx="83">
                  <c:v>44523</c:v>
                </c:pt>
                <c:pt idx="84">
                  <c:v>44524</c:v>
                </c:pt>
                <c:pt idx="85">
                  <c:v>44525</c:v>
                </c:pt>
                <c:pt idx="86">
                  <c:v>44526</c:v>
                </c:pt>
                <c:pt idx="87">
                  <c:v>44527</c:v>
                </c:pt>
                <c:pt idx="88">
                  <c:v>44528</c:v>
                </c:pt>
                <c:pt idx="89">
                  <c:v>44529</c:v>
                </c:pt>
                <c:pt idx="90">
                  <c:v>44530</c:v>
                </c:pt>
                <c:pt idx="91">
                  <c:v>44531</c:v>
                </c:pt>
                <c:pt idx="92">
                  <c:v>44532</c:v>
                </c:pt>
                <c:pt idx="93">
                  <c:v>44533</c:v>
                </c:pt>
                <c:pt idx="94">
                  <c:v>44534</c:v>
                </c:pt>
                <c:pt idx="95">
                  <c:v>44535</c:v>
                </c:pt>
                <c:pt idx="96">
                  <c:v>44536</c:v>
                </c:pt>
                <c:pt idx="97">
                  <c:v>44537</c:v>
                </c:pt>
                <c:pt idx="98">
                  <c:v>44538</c:v>
                </c:pt>
                <c:pt idx="99">
                  <c:v>44539</c:v>
                </c:pt>
                <c:pt idx="100">
                  <c:v>44540</c:v>
                </c:pt>
                <c:pt idx="101">
                  <c:v>44541</c:v>
                </c:pt>
                <c:pt idx="102">
                  <c:v>44542</c:v>
                </c:pt>
                <c:pt idx="103">
                  <c:v>44543</c:v>
                </c:pt>
                <c:pt idx="104">
                  <c:v>44544</c:v>
                </c:pt>
                <c:pt idx="105">
                  <c:v>44545</c:v>
                </c:pt>
                <c:pt idx="106">
                  <c:v>44546</c:v>
                </c:pt>
                <c:pt idx="107">
                  <c:v>44547</c:v>
                </c:pt>
                <c:pt idx="108">
                  <c:v>44548</c:v>
                </c:pt>
                <c:pt idx="109">
                  <c:v>44549</c:v>
                </c:pt>
                <c:pt idx="110">
                  <c:v>44550</c:v>
                </c:pt>
                <c:pt idx="111">
                  <c:v>44551</c:v>
                </c:pt>
                <c:pt idx="112">
                  <c:v>44552</c:v>
                </c:pt>
                <c:pt idx="113">
                  <c:v>44553</c:v>
                </c:pt>
                <c:pt idx="114">
                  <c:v>44554</c:v>
                </c:pt>
                <c:pt idx="115">
                  <c:v>44555</c:v>
                </c:pt>
                <c:pt idx="116">
                  <c:v>44556</c:v>
                </c:pt>
                <c:pt idx="117">
                  <c:v>44557</c:v>
                </c:pt>
                <c:pt idx="118">
                  <c:v>44558</c:v>
                </c:pt>
                <c:pt idx="119">
                  <c:v>44559</c:v>
                </c:pt>
                <c:pt idx="120">
                  <c:v>44560</c:v>
                </c:pt>
                <c:pt idx="121">
                  <c:v>44561</c:v>
                </c:pt>
                <c:pt idx="122">
                  <c:v>44562</c:v>
                </c:pt>
                <c:pt idx="123">
                  <c:v>44563</c:v>
                </c:pt>
                <c:pt idx="124">
                  <c:v>44564</c:v>
                </c:pt>
                <c:pt idx="125">
                  <c:v>44565</c:v>
                </c:pt>
                <c:pt idx="126">
                  <c:v>44566</c:v>
                </c:pt>
                <c:pt idx="127">
                  <c:v>44567</c:v>
                </c:pt>
                <c:pt idx="128">
                  <c:v>44568</c:v>
                </c:pt>
                <c:pt idx="129">
                  <c:v>44569</c:v>
                </c:pt>
                <c:pt idx="130">
                  <c:v>44570</c:v>
                </c:pt>
                <c:pt idx="131">
                  <c:v>44571</c:v>
                </c:pt>
                <c:pt idx="132">
                  <c:v>44572</c:v>
                </c:pt>
                <c:pt idx="133">
                  <c:v>44573</c:v>
                </c:pt>
                <c:pt idx="134">
                  <c:v>44574</c:v>
                </c:pt>
                <c:pt idx="135">
                  <c:v>44575</c:v>
                </c:pt>
                <c:pt idx="136">
                  <c:v>44576</c:v>
                </c:pt>
                <c:pt idx="137">
                  <c:v>44577</c:v>
                </c:pt>
                <c:pt idx="138">
                  <c:v>44578</c:v>
                </c:pt>
                <c:pt idx="139">
                  <c:v>44579</c:v>
                </c:pt>
                <c:pt idx="140">
                  <c:v>44580</c:v>
                </c:pt>
                <c:pt idx="141">
                  <c:v>44581</c:v>
                </c:pt>
                <c:pt idx="142">
                  <c:v>44582</c:v>
                </c:pt>
                <c:pt idx="143">
                  <c:v>44583</c:v>
                </c:pt>
                <c:pt idx="144">
                  <c:v>44584</c:v>
                </c:pt>
                <c:pt idx="145">
                  <c:v>44585</c:v>
                </c:pt>
                <c:pt idx="146">
                  <c:v>44586</c:v>
                </c:pt>
                <c:pt idx="147">
                  <c:v>44587</c:v>
                </c:pt>
                <c:pt idx="148">
                  <c:v>44588</c:v>
                </c:pt>
                <c:pt idx="149">
                  <c:v>44589</c:v>
                </c:pt>
                <c:pt idx="150">
                  <c:v>44590</c:v>
                </c:pt>
                <c:pt idx="151">
                  <c:v>44591</c:v>
                </c:pt>
                <c:pt idx="152">
                  <c:v>44592</c:v>
                </c:pt>
                <c:pt idx="153">
                  <c:v>44593</c:v>
                </c:pt>
                <c:pt idx="154">
                  <c:v>44594</c:v>
                </c:pt>
                <c:pt idx="155">
                  <c:v>44595</c:v>
                </c:pt>
                <c:pt idx="156">
                  <c:v>44596</c:v>
                </c:pt>
                <c:pt idx="157">
                  <c:v>44597</c:v>
                </c:pt>
                <c:pt idx="158">
                  <c:v>44598</c:v>
                </c:pt>
                <c:pt idx="159">
                  <c:v>44599</c:v>
                </c:pt>
                <c:pt idx="160">
                  <c:v>44600</c:v>
                </c:pt>
                <c:pt idx="161">
                  <c:v>44601</c:v>
                </c:pt>
                <c:pt idx="162">
                  <c:v>44602</c:v>
                </c:pt>
                <c:pt idx="163">
                  <c:v>44603</c:v>
                </c:pt>
                <c:pt idx="164">
                  <c:v>44604</c:v>
                </c:pt>
                <c:pt idx="165">
                  <c:v>44605</c:v>
                </c:pt>
                <c:pt idx="166">
                  <c:v>44606</c:v>
                </c:pt>
                <c:pt idx="167">
                  <c:v>44607</c:v>
                </c:pt>
                <c:pt idx="168">
                  <c:v>44608</c:v>
                </c:pt>
                <c:pt idx="169">
                  <c:v>44609</c:v>
                </c:pt>
                <c:pt idx="170">
                  <c:v>44610</c:v>
                </c:pt>
                <c:pt idx="171">
                  <c:v>44611</c:v>
                </c:pt>
                <c:pt idx="172">
                  <c:v>44612</c:v>
                </c:pt>
                <c:pt idx="173">
                  <c:v>44613</c:v>
                </c:pt>
                <c:pt idx="174">
                  <c:v>44614</c:v>
                </c:pt>
                <c:pt idx="175">
                  <c:v>44615</c:v>
                </c:pt>
                <c:pt idx="176">
                  <c:v>44616</c:v>
                </c:pt>
                <c:pt idx="177">
                  <c:v>44617</c:v>
                </c:pt>
                <c:pt idx="178">
                  <c:v>44618</c:v>
                </c:pt>
                <c:pt idx="179">
                  <c:v>44619</c:v>
                </c:pt>
                <c:pt idx="180">
                  <c:v>44620</c:v>
                </c:pt>
                <c:pt idx="181">
                  <c:v>44621</c:v>
                </c:pt>
                <c:pt idx="182">
                  <c:v>44622</c:v>
                </c:pt>
                <c:pt idx="183">
                  <c:v>44623</c:v>
                </c:pt>
                <c:pt idx="184">
                  <c:v>44624</c:v>
                </c:pt>
                <c:pt idx="185">
                  <c:v>44625</c:v>
                </c:pt>
                <c:pt idx="186">
                  <c:v>44626</c:v>
                </c:pt>
                <c:pt idx="187">
                  <c:v>44627</c:v>
                </c:pt>
                <c:pt idx="188">
                  <c:v>44628</c:v>
                </c:pt>
                <c:pt idx="189">
                  <c:v>44629</c:v>
                </c:pt>
                <c:pt idx="190">
                  <c:v>44630</c:v>
                </c:pt>
                <c:pt idx="191">
                  <c:v>44631</c:v>
                </c:pt>
                <c:pt idx="192">
                  <c:v>44632</c:v>
                </c:pt>
                <c:pt idx="193">
                  <c:v>44633</c:v>
                </c:pt>
                <c:pt idx="194">
                  <c:v>44634</c:v>
                </c:pt>
                <c:pt idx="195">
                  <c:v>44635</c:v>
                </c:pt>
                <c:pt idx="196">
                  <c:v>44636</c:v>
                </c:pt>
                <c:pt idx="197">
                  <c:v>44637</c:v>
                </c:pt>
                <c:pt idx="198">
                  <c:v>44638</c:v>
                </c:pt>
                <c:pt idx="199">
                  <c:v>44639</c:v>
                </c:pt>
                <c:pt idx="200">
                  <c:v>44640</c:v>
                </c:pt>
                <c:pt idx="201">
                  <c:v>44641</c:v>
                </c:pt>
                <c:pt idx="202">
                  <c:v>44642</c:v>
                </c:pt>
                <c:pt idx="203">
                  <c:v>44643</c:v>
                </c:pt>
                <c:pt idx="204">
                  <c:v>44644</c:v>
                </c:pt>
                <c:pt idx="205">
                  <c:v>44645</c:v>
                </c:pt>
                <c:pt idx="206">
                  <c:v>44646</c:v>
                </c:pt>
                <c:pt idx="207">
                  <c:v>44647</c:v>
                </c:pt>
                <c:pt idx="208">
                  <c:v>44648</c:v>
                </c:pt>
                <c:pt idx="209">
                  <c:v>44649</c:v>
                </c:pt>
                <c:pt idx="210">
                  <c:v>44650</c:v>
                </c:pt>
                <c:pt idx="211">
                  <c:v>44651</c:v>
                </c:pt>
                <c:pt idx="212">
                  <c:v>44652</c:v>
                </c:pt>
                <c:pt idx="213">
                  <c:v>44653</c:v>
                </c:pt>
                <c:pt idx="214">
                  <c:v>44654</c:v>
                </c:pt>
                <c:pt idx="215">
                  <c:v>44655</c:v>
                </c:pt>
                <c:pt idx="216">
                  <c:v>44656</c:v>
                </c:pt>
                <c:pt idx="217">
                  <c:v>44657</c:v>
                </c:pt>
                <c:pt idx="218">
                  <c:v>44658</c:v>
                </c:pt>
                <c:pt idx="219">
                  <c:v>44659</c:v>
                </c:pt>
                <c:pt idx="220">
                  <c:v>44660</c:v>
                </c:pt>
                <c:pt idx="221">
                  <c:v>44661</c:v>
                </c:pt>
                <c:pt idx="222">
                  <c:v>44662</c:v>
                </c:pt>
                <c:pt idx="223">
                  <c:v>44663</c:v>
                </c:pt>
                <c:pt idx="224">
                  <c:v>44664</c:v>
                </c:pt>
                <c:pt idx="225">
                  <c:v>44665</c:v>
                </c:pt>
                <c:pt idx="226">
                  <c:v>44666</c:v>
                </c:pt>
                <c:pt idx="227">
                  <c:v>44667</c:v>
                </c:pt>
                <c:pt idx="228">
                  <c:v>44668</c:v>
                </c:pt>
                <c:pt idx="229">
                  <c:v>44669</c:v>
                </c:pt>
                <c:pt idx="230">
                  <c:v>44670</c:v>
                </c:pt>
                <c:pt idx="231">
                  <c:v>44671</c:v>
                </c:pt>
                <c:pt idx="232">
                  <c:v>44672</c:v>
                </c:pt>
                <c:pt idx="233">
                  <c:v>44673</c:v>
                </c:pt>
                <c:pt idx="234">
                  <c:v>44674</c:v>
                </c:pt>
                <c:pt idx="235">
                  <c:v>44675</c:v>
                </c:pt>
                <c:pt idx="236">
                  <c:v>44676</c:v>
                </c:pt>
                <c:pt idx="237">
                  <c:v>44677</c:v>
                </c:pt>
                <c:pt idx="238">
                  <c:v>44678</c:v>
                </c:pt>
                <c:pt idx="239">
                  <c:v>44679</c:v>
                </c:pt>
                <c:pt idx="240">
                  <c:v>44680</c:v>
                </c:pt>
                <c:pt idx="241">
                  <c:v>44681</c:v>
                </c:pt>
              </c:numCache>
            </c:numRef>
          </c:cat>
          <c:val>
            <c:numRef>
              <c:f>data_graph_ic!$BH$3:$BH$244</c:f>
              <c:numCache>
                <c:formatCode>General</c:formatCode>
                <c:ptCount val="24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21.180030257186001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22.6928895612708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23.4493192133131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27.987897125567301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32.526475037821399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38.577912254160303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43.4947049924357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47.655068078668599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49.546142208774498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49.924357034795698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48.033282904689798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44.251134644478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39.712556732223902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34.795763993948498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28.366111951588501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24.205748865355499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18.154311649016599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14.3721633888048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10.211800302571801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8.3207261724659602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6.8078668683812396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BAD-4650-8F00-BCDE84FCC24E}"/>
            </c:ext>
          </c:extLst>
        </c:ser>
        <c:ser>
          <c:idx val="9"/>
          <c:order val="9"/>
          <c:tx>
            <c:strRef>
              <c:f>data_graph_ic!$BI$2</c:f>
              <c:strCache>
                <c:ptCount val="1"/>
                <c:pt idx="0">
                  <c:v>2022/01/20_hoog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data_graph_ic!$AY$3:$AY$244</c:f>
              <c:numCache>
                <c:formatCode>m/d/yyyy</c:formatCode>
                <c:ptCount val="242"/>
                <c:pt idx="0">
                  <c:v>44440</c:v>
                </c:pt>
                <c:pt idx="1">
                  <c:v>44441</c:v>
                </c:pt>
                <c:pt idx="2">
                  <c:v>44442</c:v>
                </c:pt>
                <c:pt idx="3">
                  <c:v>44443</c:v>
                </c:pt>
                <c:pt idx="4">
                  <c:v>44444</c:v>
                </c:pt>
                <c:pt idx="5">
                  <c:v>44445</c:v>
                </c:pt>
                <c:pt idx="6">
                  <c:v>44446</c:v>
                </c:pt>
                <c:pt idx="7">
                  <c:v>44447</c:v>
                </c:pt>
                <c:pt idx="8">
                  <c:v>44448</c:v>
                </c:pt>
                <c:pt idx="9">
                  <c:v>44449</c:v>
                </c:pt>
                <c:pt idx="10">
                  <c:v>44450</c:v>
                </c:pt>
                <c:pt idx="11">
                  <c:v>44451</c:v>
                </c:pt>
                <c:pt idx="12">
                  <c:v>44452</c:v>
                </c:pt>
                <c:pt idx="13">
                  <c:v>44453</c:v>
                </c:pt>
                <c:pt idx="14">
                  <c:v>44454</c:v>
                </c:pt>
                <c:pt idx="15">
                  <c:v>44455</c:v>
                </c:pt>
                <c:pt idx="16">
                  <c:v>44456</c:v>
                </c:pt>
                <c:pt idx="17">
                  <c:v>44457</c:v>
                </c:pt>
                <c:pt idx="18">
                  <c:v>44458</c:v>
                </c:pt>
                <c:pt idx="19">
                  <c:v>44459</c:v>
                </c:pt>
                <c:pt idx="20">
                  <c:v>44460</c:v>
                </c:pt>
                <c:pt idx="21">
                  <c:v>44461</c:v>
                </c:pt>
                <c:pt idx="22">
                  <c:v>44462</c:v>
                </c:pt>
                <c:pt idx="23">
                  <c:v>44463</c:v>
                </c:pt>
                <c:pt idx="24">
                  <c:v>44464</c:v>
                </c:pt>
                <c:pt idx="25">
                  <c:v>44465</c:v>
                </c:pt>
                <c:pt idx="26">
                  <c:v>44466</c:v>
                </c:pt>
                <c:pt idx="27">
                  <c:v>44467</c:v>
                </c:pt>
                <c:pt idx="28">
                  <c:v>44468</c:v>
                </c:pt>
                <c:pt idx="29">
                  <c:v>44469</c:v>
                </c:pt>
                <c:pt idx="30">
                  <c:v>44470</c:v>
                </c:pt>
                <c:pt idx="31">
                  <c:v>44471</c:v>
                </c:pt>
                <c:pt idx="32">
                  <c:v>44472</c:v>
                </c:pt>
                <c:pt idx="33">
                  <c:v>44473</c:v>
                </c:pt>
                <c:pt idx="34">
                  <c:v>44474</c:v>
                </c:pt>
                <c:pt idx="35">
                  <c:v>44475</c:v>
                </c:pt>
                <c:pt idx="36">
                  <c:v>44476</c:v>
                </c:pt>
                <c:pt idx="37">
                  <c:v>44477</c:v>
                </c:pt>
                <c:pt idx="38">
                  <c:v>44478</c:v>
                </c:pt>
                <c:pt idx="39">
                  <c:v>44479</c:v>
                </c:pt>
                <c:pt idx="40">
                  <c:v>44480</c:v>
                </c:pt>
                <c:pt idx="41">
                  <c:v>44481</c:v>
                </c:pt>
                <c:pt idx="42">
                  <c:v>44482</c:v>
                </c:pt>
                <c:pt idx="43">
                  <c:v>44483</c:v>
                </c:pt>
                <c:pt idx="44">
                  <c:v>44484</c:v>
                </c:pt>
                <c:pt idx="45">
                  <c:v>44485</c:v>
                </c:pt>
                <c:pt idx="46">
                  <c:v>44486</c:v>
                </c:pt>
                <c:pt idx="47">
                  <c:v>44487</c:v>
                </c:pt>
                <c:pt idx="48">
                  <c:v>44488</c:v>
                </c:pt>
                <c:pt idx="49">
                  <c:v>44489</c:v>
                </c:pt>
                <c:pt idx="50">
                  <c:v>44490</c:v>
                </c:pt>
                <c:pt idx="51">
                  <c:v>44491</c:v>
                </c:pt>
                <c:pt idx="52">
                  <c:v>44492</c:v>
                </c:pt>
                <c:pt idx="53">
                  <c:v>44493</c:v>
                </c:pt>
                <c:pt idx="54">
                  <c:v>44494</c:v>
                </c:pt>
                <c:pt idx="55">
                  <c:v>44495</c:v>
                </c:pt>
                <c:pt idx="56">
                  <c:v>44496</c:v>
                </c:pt>
                <c:pt idx="57">
                  <c:v>44497</c:v>
                </c:pt>
                <c:pt idx="58">
                  <c:v>44498</c:v>
                </c:pt>
                <c:pt idx="59">
                  <c:v>44499</c:v>
                </c:pt>
                <c:pt idx="60">
                  <c:v>44500</c:v>
                </c:pt>
                <c:pt idx="61">
                  <c:v>44501</c:v>
                </c:pt>
                <c:pt idx="62">
                  <c:v>44502</c:v>
                </c:pt>
                <c:pt idx="63">
                  <c:v>44503</c:v>
                </c:pt>
                <c:pt idx="64">
                  <c:v>44504</c:v>
                </c:pt>
                <c:pt idx="65">
                  <c:v>44505</c:v>
                </c:pt>
                <c:pt idx="66">
                  <c:v>44506</c:v>
                </c:pt>
                <c:pt idx="67">
                  <c:v>44507</c:v>
                </c:pt>
                <c:pt idx="68">
                  <c:v>44508</c:v>
                </c:pt>
                <c:pt idx="69">
                  <c:v>44509</c:v>
                </c:pt>
                <c:pt idx="70">
                  <c:v>44510</c:v>
                </c:pt>
                <c:pt idx="71">
                  <c:v>44511</c:v>
                </c:pt>
                <c:pt idx="72">
                  <c:v>44512</c:v>
                </c:pt>
                <c:pt idx="73">
                  <c:v>44513</c:v>
                </c:pt>
                <c:pt idx="74">
                  <c:v>44514</c:v>
                </c:pt>
                <c:pt idx="75">
                  <c:v>44515</c:v>
                </c:pt>
                <c:pt idx="76">
                  <c:v>44516</c:v>
                </c:pt>
                <c:pt idx="77">
                  <c:v>44517</c:v>
                </c:pt>
                <c:pt idx="78">
                  <c:v>44518</c:v>
                </c:pt>
                <c:pt idx="79">
                  <c:v>44519</c:v>
                </c:pt>
                <c:pt idx="80">
                  <c:v>44520</c:v>
                </c:pt>
                <c:pt idx="81">
                  <c:v>44521</c:v>
                </c:pt>
                <c:pt idx="82">
                  <c:v>44522</c:v>
                </c:pt>
                <c:pt idx="83">
                  <c:v>44523</c:v>
                </c:pt>
                <c:pt idx="84">
                  <c:v>44524</c:v>
                </c:pt>
                <c:pt idx="85">
                  <c:v>44525</c:v>
                </c:pt>
                <c:pt idx="86">
                  <c:v>44526</c:v>
                </c:pt>
                <c:pt idx="87">
                  <c:v>44527</c:v>
                </c:pt>
                <c:pt idx="88">
                  <c:v>44528</c:v>
                </c:pt>
                <c:pt idx="89">
                  <c:v>44529</c:v>
                </c:pt>
                <c:pt idx="90">
                  <c:v>44530</c:v>
                </c:pt>
                <c:pt idx="91">
                  <c:v>44531</c:v>
                </c:pt>
                <c:pt idx="92">
                  <c:v>44532</c:v>
                </c:pt>
                <c:pt idx="93">
                  <c:v>44533</c:v>
                </c:pt>
                <c:pt idx="94">
                  <c:v>44534</c:v>
                </c:pt>
                <c:pt idx="95">
                  <c:v>44535</c:v>
                </c:pt>
                <c:pt idx="96">
                  <c:v>44536</c:v>
                </c:pt>
                <c:pt idx="97">
                  <c:v>44537</c:v>
                </c:pt>
                <c:pt idx="98">
                  <c:v>44538</c:v>
                </c:pt>
                <c:pt idx="99">
                  <c:v>44539</c:v>
                </c:pt>
                <c:pt idx="100">
                  <c:v>44540</c:v>
                </c:pt>
                <c:pt idx="101">
                  <c:v>44541</c:v>
                </c:pt>
                <c:pt idx="102">
                  <c:v>44542</c:v>
                </c:pt>
                <c:pt idx="103">
                  <c:v>44543</c:v>
                </c:pt>
                <c:pt idx="104">
                  <c:v>44544</c:v>
                </c:pt>
                <c:pt idx="105">
                  <c:v>44545</c:v>
                </c:pt>
                <c:pt idx="106">
                  <c:v>44546</c:v>
                </c:pt>
                <c:pt idx="107">
                  <c:v>44547</c:v>
                </c:pt>
                <c:pt idx="108">
                  <c:v>44548</c:v>
                </c:pt>
                <c:pt idx="109">
                  <c:v>44549</c:v>
                </c:pt>
                <c:pt idx="110">
                  <c:v>44550</c:v>
                </c:pt>
                <c:pt idx="111">
                  <c:v>44551</c:v>
                </c:pt>
                <c:pt idx="112">
                  <c:v>44552</c:v>
                </c:pt>
                <c:pt idx="113">
                  <c:v>44553</c:v>
                </c:pt>
                <c:pt idx="114">
                  <c:v>44554</c:v>
                </c:pt>
                <c:pt idx="115">
                  <c:v>44555</c:v>
                </c:pt>
                <c:pt idx="116">
                  <c:v>44556</c:v>
                </c:pt>
                <c:pt idx="117">
                  <c:v>44557</c:v>
                </c:pt>
                <c:pt idx="118">
                  <c:v>44558</c:v>
                </c:pt>
                <c:pt idx="119">
                  <c:v>44559</c:v>
                </c:pt>
                <c:pt idx="120">
                  <c:v>44560</c:v>
                </c:pt>
                <c:pt idx="121">
                  <c:v>44561</c:v>
                </c:pt>
                <c:pt idx="122">
                  <c:v>44562</c:v>
                </c:pt>
                <c:pt idx="123">
                  <c:v>44563</c:v>
                </c:pt>
                <c:pt idx="124">
                  <c:v>44564</c:v>
                </c:pt>
                <c:pt idx="125">
                  <c:v>44565</c:v>
                </c:pt>
                <c:pt idx="126">
                  <c:v>44566</c:v>
                </c:pt>
                <c:pt idx="127">
                  <c:v>44567</c:v>
                </c:pt>
                <c:pt idx="128">
                  <c:v>44568</c:v>
                </c:pt>
                <c:pt idx="129">
                  <c:v>44569</c:v>
                </c:pt>
                <c:pt idx="130">
                  <c:v>44570</c:v>
                </c:pt>
                <c:pt idx="131">
                  <c:v>44571</c:v>
                </c:pt>
                <c:pt idx="132">
                  <c:v>44572</c:v>
                </c:pt>
                <c:pt idx="133">
                  <c:v>44573</c:v>
                </c:pt>
                <c:pt idx="134">
                  <c:v>44574</c:v>
                </c:pt>
                <c:pt idx="135">
                  <c:v>44575</c:v>
                </c:pt>
                <c:pt idx="136">
                  <c:v>44576</c:v>
                </c:pt>
                <c:pt idx="137">
                  <c:v>44577</c:v>
                </c:pt>
                <c:pt idx="138">
                  <c:v>44578</c:v>
                </c:pt>
                <c:pt idx="139">
                  <c:v>44579</c:v>
                </c:pt>
                <c:pt idx="140">
                  <c:v>44580</c:v>
                </c:pt>
                <c:pt idx="141">
                  <c:v>44581</c:v>
                </c:pt>
                <c:pt idx="142">
                  <c:v>44582</c:v>
                </c:pt>
                <c:pt idx="143">
                  <c:v>44583</c:v>
                </c:pt>
                <c:pt idx="144">
                  <c:v>44584</c:v>
                </c:pt>
                <c:pt idx="145">
                  <c:v>44585</c:v>
                </c:pt>
                <c:pt idx="146">
                  <c:v>44586</c:v>
                </c:pt>
                <c:pt idx="147">
                  <c:v>44587</c:v>
                </c:pt>
                <c:pt idx="148">
                  <c:v>44588</c:v>
                </c:pt>
                <c:pt idx="149">
                  <c:v>44589</c:v>
                </c:pt>
                <c:pt idx="150">
                  <c:v>44590</c:v>
                </c:pt>
                <c:pt idx="151">
                  <c:v>44591</c:v>
                </c:pt>
                <c:pt idx="152">
                  <c:v>44592</c:v>
                </c:pt>
                <c:pt idx="153">
                  <c:v>44593</c:v>
                </c:pt>
                <c:pt idx="154">
                  <c:v>44594</c:v>
                </c:pt>
                <c:pt idx="155">
                  <c:v>44595</c:v>
                </c:pt>
                <c:pt idx="156">
                  <c:v>44596</c:v>
                </c:pt>
                <c:pt idx="157">
                  <c:v>44597</c:v>
                </c:pt>
                <c:pt idx="158">
                  <c:v>44598</c:v>
                </c:pt>
                <c:pt idx="159">
                  <c:v>44599</c:v>
                </c:pt>
                <c:pt idx="160">
                  <c:v>44600</c:v>
                </c:pt>
                <c:pt idx="161">
                  <c:v>44601</c:v>
                </c:pt>
                <c:pt idx="162">
                  <c:v>44602</c:v>
                </c:pt>
                <c:pt idx="163">
                  <c:v>44603</c:v>
                </c:pt>
                <c:pt idx="164">
                  <c:v>44604</c:v>
                </c:pt>
                <c:pt idx="165">
                  <c:v>44605</c:v>
                </c:pt>
                <c:pt idx="166">
                  <c:v>44606</c:v>
                </c:pt>
                <c:pt idx="167">
                  <c:v>44607</c:v>
                </c:pt>
                <c:pt idx="168">
                  <c:v>44608</c:v>
                </c:pt>
                <c:pt idx="169">
                  <c:v>44609</c:v>
                </c:pt>
                <c:pt idx="170">
                  <c:v>44610</c:v>
                </c:pt>
                <c:pt idx="171">
                  <c:v>44611</c:v>
                </c:pt>
                <c:pt idx="172">
                  <c:v>44612</c:v>
                </c:pt>
                <c:pt idx="173">
                  <c:v>44613</c:v>
                </c:pt>
                <c:pt idx="174">
                  <c:v>44614</c:v>
                </c:pt>
                <c:pt idx="175">
                  <c:v>44615</c:v>
                </c:pt>
                <c:pt idx="176">
                  <c:v>44616</c:v>
                </c:pt>
                <c:pt idx="177">
                  <c:v>44617</c:v>
                </c:pt>
                <c:pt idx="178">
                  <c:v>44618</c:v>
                </c:pt>
                <c:pt idx="179">
                  <c:v>44619</c:v>
                </c:pt>
                <c:pt idx="180">
                  <c:v>44620</c:v>
                </c:pt>
                <c:pt idx="181">
                  <c:v>44621</c:v>
                </c:pt>
                <c:pt idx="182">
                  <c:v>44622</c:v>
                </c:pt>
                <c:pt idx="183">
                  <c:v>44623</c:v>
                </c:pt>
                <c:pt idx="184">
                  <c:v>44624</c:v>
                </c:pt>
                <c:pt idx="185">
                  <c:v>44625</c:v>
                </c:pt>
                <c:pt idx="186">
                  <c:v>44626</c:v>
                </c:pt>
                <c:pt idx="187">
                  <c:v>44627</c:v>
                </c:pt>
                <c:pt idx="188">
                  <c:v>44628</c:v>
                </c:pt>
                <c:pt idx="189">
                  <c:v>44629</c:v>
                </c:pt>
                <c:pt idx="190">
                  <c:v>44630</c:v>
                </c:pt>
                <c:pt idx="191">
                  <c:v>44631</c:v>
                </c:pt>
                <c:pt idx="192">
                  <c:v>44632</c:v>
                </c:pt>
                <c:pt idx="193">
                  <c:v>44633</c:v>
                </c:pt>
                <c:pt idx="194">
                  <c:v>44634</c:v>
                </c:pt>
                <c:pt idx="195">
                  <c:v>44635</c:v>
                </c:pt>
                <c:pt idx="196">
                  <c:v>44636</c:v>
                </c:pt>
                <c:pt idx="197">
                  <c:v>44637</c:v>
                </c:pt>
                <c:pt idx="198">
                  <c:v>44638</c:v>
                </c:pt>
                <c:pt idx="199">
                  <c:v>44639</c:v>
                </c:pt>
                <c:pt idx="200">
                  <c:v>44640</c:v>
                </c:pt>
                <c:pt idx="201">
                  <c:v>44641</c:v>
                </c:pt>
                <c:pt idx="202">
                  <c:v>44642</c:v>
                </c:pt>
                <c:pt idx="203">
                  <c:v>44643</c:v>
                </c:pt>
                <c:pt idx="204">
                  <c:v>44644</c:v>
                </c:pt>
                <c:pt idx="205">
                  <c:v>44645</c:v>
                </c:pt>
                <c:pt idx="206">
                  <c:v>44646</c:v>
                </c:pt>
                <c:pt idx="207">
                  <c:v>44647</c:v>
                </c:pt>
                <c:pt idx="208">
                  <c:v>44648</c:v>
                </c:pt>
                <c:pt idx="209">
                  <c:v>44649</c:v>
                </c:pt>
                <c:pt idx="210">
                  <c:v>44650</c:v>
                </c:pt>
                <c:pt idx="211">
                  <c:v>44651</c:v>
                </c:pt>
                <c:pt idx="212">
                  <c:v>44652</c:v>
                </c:pt>
                <c:pt idx="213">
                  <c:v>44653</c:v>
                </c:pt>
                <c:pt idx="214">
                  <c:v>44654</c:v>
                </c:pt>
                <c:pt idx="215">
                  <c:v>44655</c:v>
                </c:pt>
                <c:pt idx="216">
                  <c:v>44656</c:v>
                </c:pt>
                <c:pt idx="217">
                  <c:v>44657</c:v>
                </c:pt>
                <c:pt idx="218">
                  <c:v>44658</c:v>
                </c:pt>
                <c:pt idx="219">
                  <c:v>44659</c:v>
                </c:pt>
                <c:pt idx="220">
                  <c:v>44660</c:v>
                </c:pt>
                <c:pt idx="221">
                  <c:v>44661</c:v>
                </c:pt>
                <c:pt idx="222">
                  <c:v>44662</c:v>
                </c:pt>
                <c:pt idx="223">
                  <c:v>44663</c:v>
                </c:pt>
                <c:pt idx="224">
                  <c:v>44664</c:v>
                </c:pt>
                <c:pt idx="225">
                  <c:v>44665</c:v>
                </c:pt>
                <c:pt idx="226">
                  <c:v>44666</c:v>
                </c:pt>
                <c:pt idx="227">
                  <c:v>44667</c:v>
                </c:pt>
                <c:pt idx="228">
                  <c:v>44668</c:v>
                </c:pt>
                <c:pt idx="229">
                  <c:v>44669</c:v>
                </c:pt>
                <c:pt idx="230">
                  <c:v>44670</c:v>
                </c:pt>
                <c:pt idx="231">
                  <c:v>44671</c:v>
                </c:pt>
                <c:pt idx="232">
                  <c:v>44672</c:v>
                </c:pt>
                <c:pt idx="233">
                  <c:v>44673</c:v>
                </c:pt>
                <c:pt idx="234">
                  <c:v>44674</c:v>
                </c:pt>
                <c:pt idx="235">
                  <c:v>44675</c:v>
                </c:pt>
                <c:pt idx="236">
                  <c:v>44676</c:v>
                </c:pt>
                <c:pt idx="237">
                  <c:v>44677</c:v>
                </c:pt>
                <c:pt idx="238">
                  <c:v>44678</c:v>
                </c:pt>
                <c:pt idx="239">
                  <c:v>44679</c:v>
                </c:pt>
                <c:pt idx="240">
                  <c:v>44680</c:v>
                </c:pt>
                <c:pt idx="241">
                  <c:v>44681</c:v>
                </c:pt>
              </c:numCache>
            </c:numRef>
          </c:cat>
          <c:val>
            <c:numRef>
              <c:f>data_graph_ic!$BI$3:$BI$244</c:f>
              <c:numCache>
                <c:formatCode>General</c:formatCode>
                <c:ptCount val="24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21.9364599092284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23.0711043872919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27.231467473524901</c:v>
                </c:pt>
                <c:pt idx="143">
                  <c:v>#N/A</c:v>
                </c:pt>
                <c:pt idx="144">
                  <c:v>#N/A</c:v>
                </c:pt>
                <c:pt idx="145">
                  <c:v>35.173978819969697</c:v>
                </c:pt>
                <c:pt idx="146">
                  <c:v>#N/A</c:v>
                </c:pt>
                <c:pt idx="147">
                  <c:v>#N/A</c:v>
                </c:pt>
                <c:pt idx="148">
                  <c:v>46.898638426626299</c:v>
                </c:pt>
                <c:pt idx="149">
                  <c:v>#N/A</c:v>
                </c:pt>
                <c:pt idx="150">
                  <c:v>59.7579425113464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82.450832072617203</c:v>
                </c:pt>
                <c:pt idx="155">
                  <c:v>#N/A</c:v>
                </c:pt>
                <c:pt idx="156">
                  <c:v>#N/A</c:v>
                </c:pt>
                <c:pt idx="157">
                  <c:v>110.43872919818401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144.099848714069</c:v>
                </c:pt>
                <c:pt idx="162">
                  <c:v>#N/A</c:v>
                </c:pt>
                <c:pt idx="163">
                  <c:v>167.549167927382</c:v>
                </c:pt>
                <c:pt idx="164">
                  <c:v>#N/A</c:v>
                </c:pt>
                <c:pt idx="165">
                  <c:v>#N/A</c:v>
                </c:pt>
                <c:pt idx="166">
                  <c:v>189.485627836611</c:v>
                </c:pt>
                <c:pt idx="167">
                  <c:v>197.80635400907701</c:v>
                </c:pt>
                <c:pt idx="168">
                  <c:v>#N/A</c:v>
                </c:pt>
                <c:pt idx="169">
                  <c:v>204.992435703479</c:v>
                </c:pt>
                <c:pt idx="170">
                  <c:v>#N/A</c:v>
                </c:pt>
                <c:pt idx="171">
                  <c:v>206.88350983358501</c:v>
                </c:pt>
                <c:pt idx="172">
                  <c:v>#N/A</c:v>
                </c:pt>
                <c:pt idx="173">
                  <c:v>205.74886535552099</c:v>
                </c:pt>
                <c:pt idx="174">
                  <c:v>201.21028744326699</c:v>
                </c:pt>
                <c:pt idx="175">
                  <c:v>197.049924357034</c:v>
                </c:pt>
                <c:pt idx="176">
                  <c:v>189.10741301058999</c:v>
                </c:pt>
                <c:pt idx="177">
                  <c:v>#N/A</c:v>
                </c:pt>
                <c:pt idx="178">
                  <c:v>172.84417549167901</c:v>
                </c:pt>
                <c:pt idx="179">
                  <c:v>#N/A</c:v>
                </c:pt>
                <c:pt idx="180">
                  <c:v>157.33736762481001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133.88804841149701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103.63086232980299</c:v>
                </c:pt>
                <c:pt idx="189">
                  <c:v>#N/A</c:v>
                </c:pt>
                <c:pt idx="190">
                  <c:v>#N/A</c:v>
                </c:pt>
                <c:pt idx="191">
                  <c:v>80.181543116490104</c:v>
                </c:pt>
                <c:pt idx="192">
                  <c:v>#N/A</c:v>
                </c:pt>
                <c:pt idx="193">
                  <c:v>#N/A</c:v>
                </c:pt>
                <c:pt idx="194">
                  <c:v>60.136157337367599</c:v>
                </c:pt>
                <c:pt idx="195">
                  <c:v>#N/A</c:v>
                </c:pt>
                <c:pt idx="196">
                  <c:v>#N/A</c:v>
                </c:pt>
                <c:pt idx="197">
                  <c:v>45.0075642965204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31.391830559757899</c:v>
                </c:pt>
                <c:pt idx="202">
                  <c:v>#N/A</c:v>
                </c:pt>
                <c:pt idx="203">
                  <c:v>#N/A</c:v>
                </c:pt>
                <c:pt idx="204">
                  <c:v>22.3146747352496</c:v>
                </c:pt>
                <c:pt idx="205">
                  <c:v>#N/A</c:v>
                </c:pt>
                <c:pt idx="206">
                  <c:v>17.776096822995399</c:v>
                </c:pt>
                <c:pt idx="207">
                  <c:v>#N/A</c:v>
                </c:pt>
                <c:pt idx="208">
                  <c:v>#N/A</c:v>
                </c:pt>
                <c:pt idx="209">
                  <c:v>12.1028744326777</c:v>
                </c:pt>
                <c:pt idx="210">
                  <c:v>#N/A</c:v>
                </c:pt>
                <c:pt idx="211">
                  <c:v>#N/A</c:v>
                </c:pt>
                <c:pt idx="212">
                  <c:v>8.6989409984871404</c:v>
                </c:pt>
                <c:pt idx="213">
                  <c:v>#N/A</c:v>
                </c:pt>
                <c:pt idx="214">
                  <c:v>#N/A</c:v>
                </c:pt>
                <c:pt idx="215">
                  <c:v>6.4296520423600603</c:v>
                </c:pt>
                <c:pt idx="216">
                  <c:v>#N/A</c:v>
                </c:pt>
                <c:pt idx="217">
                  <c:v>#N/A</c:v>
                </c:pt>
                <c:pt idx="218">
                  <c:v>4.1603630862329801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2.6475037821482599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2.6475037821482599</c:v>
                </c:pt>
                <c:pt idx="227">
                  <c:v>#N/A</c:v>
                </c:pt>
                <c:pt idx="228">
                  <c:v>#N/A</c:v>
                </c:pt>
                <c:pt idx="229">
                  <c:v>1.8910741301059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1.1346444780635401</c:v>
                </c:pt>
                <c:pt idx="234">
                  <c:v>#N/A</c:v>
                </c:pt>
                <c:pt idx="235">
                  <c:v>#N/A</c:v>
                </c:pt>
                <c:pt idx="236">
                  <c:v>1.51285930408472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BAD-4650-8F00-BCDE84FCC24E}"/>
            </c:ext>
          </c:extLst>
        </c:ser>
        <c:ser>
          <c:idx val="10"/>
          <c:order val="10"/>
          <c:tx>
            <c:strRef>
              <c:f>data_graph_ic!$BJ$2</c:f>
              <c:strCache>
                <c:ptCount val="1"/>
                <c:pt idx="0">
                  <c:v>2022/01/26_laag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data_graph_ic!$AY$3:$AY$244</c:f>
              <c:numCache>
                <c:formatCode>m/d/yyyy</c:formatCode>
                <c:ptCount val="242"/>
                <c:pt idx="0">
                  <c:v>44440</c:v>
                </c:pt>
                <c:pt idx="1">
                  <c:v>44441</c:v>
                </c:pt>
                <c:pt idx="2">
                  <c:v>44442</c:v>
                </c:pt>
                <c:pt idx="3">
                  <c:v>44443</c:v>
                </c:pt>
                <c:pt idx="4">
                  <c:v>44444</c:v>
                </c:pt>
                <c:pt idx="5">
                  <c:v>44445</c:v>
                </c:pt>
                <c:pt idx="6">
                  <c:v>44446</c:v>
                </c:pt>
                <c:pt idx="7">
                  <c:v>44447</c:v>
                </c:pt>
                <c:pt idx="8">
                  <c:v>44448</c:v>
                </c:pt>
                <c:pt idx="9">
                  <c:v>44449</c:v>
                </c:pt>
                <c:pt idx="10">
                  <c:v>44450</c:v>
                </c:pt>
                <c:pt idx="11">
                  <c:v>44451</c:v>
                </c:pt>
                <c:pt idx="12">
                  <c:v>44452</c:v>
                </c:pt>
                <c:pt idx="13">
                  <c:v>44453</c:v>
                </c:pt>
                <c:pt idx="14">
                  <c:v>44454</c:v>
                </c:pt>
                <c:pt idx="15">
                  <c:v>44455</c:v>
                </c:pt>
                <c:pt idx="16">
                  <c:v>44456</c:v>
                </c:pt>
                <c:pt idx="17">
                  <c:v>44457</c:v>
                </c:pt>
                <c:pt idx="18">
                  <c:v>44458</c:v>
                </c:pt>
                <c:pt idx="19">
                  <c:v>44459</c:v>
                </c:pt>
                <c:pt idx="20">
                  <c:v>44460</c:v>
                </c:pt>
                <c:pt idx="21">
                  <c:v>44461</c:v>
                </c:pt>
                <c:pt idx="22">
                  <c:v>44462</c:v>
                </c:pt>
                <c:pt idx="23">
                  <c:v>44463</c:v>
                </c:pt>
                <c:pt idx="24">
                  <c:v>44464</c:v>
                </c:pt>
                <c:pt idx="25">
                  <c:v>44465</c:v>
                </c:pt>
                <c:pt idx="26">
                  <c:v>44466</c:v>
                </c:pt>
                <c:pt idx="27">
                  <c:v>44467</c:v>
                </c:pt>
                <c:pt idx="28">
                  <c:v>44468</c:v>
                </c:pt>
                <c:pt idx="29">
                  <c:v>44469</c:v>
                </c:pt>
                <c:pt idx="30">
                  <c:v>44470</c:v>
                </c:pt>
                <c:pt idx="31">
                  <c:v>44471</c:v>
                </c:pt>
                <c:pt idx="32">
                  <c:v>44472</c:v>
                </c:pt>
                <c:pt idx="33">
                  <c:v>44473</c:v>
                </c:pt>
                <c:pt idx="34">
                  <c:v>44474</c:v>
                </c:pt>
                <c:pt idx="35">
                  <c:v>44475</c:v>
                </c:pt>
                <c:pt idx="36">
                  <c:v>44476</c:v>
                </c:pt>
                <c:pt idx="37">
                  <c:v>44477</c:v>
                </c:pt>
                <c:pt idx="38">
                  <c:v>44478</c:v>
                </c:pt>
                <c:pt idx="39">
                  <c:v>44479</c:v>
                </c:pt>
                <c:pt idx="40">
                  <c:v>44480</c:v>
                </c:pt>
                <c:pt idx="41">
                  <c:v>44481</c:v>
                </c:pt>
                <c:pt idx="42">
                  <c:v>44482</c:v>
                </c:pt>
                <c:pt idx="43">
                  <c:v>44483</c:v>
                </c:pt>
                <c:pt idx="44">
                  <c:v>44484</c:v>
                </c:pt>
                <c:pt idx="45">
                  <c:v>44485</c:v>
                </c:pt>
                <c:pt idx="46">
                  <c:v>44486</c:v>
                </c:pt>
                <c:pt idx="47">
                  <c:v>44487</c:v>
                </c:pt>
                <c:pt idx="48">
                  <c:v>44488</c:v>
                </c:pt>
                <c:pt idx="49">
                  <c:v>44489</c:v>
                </c:pt>
                <c:pt idx="50">
                  <c:v>44490</c:v>
                </c:pt>
                <c:pt idx="51">
                  <c:v>44491</c:v>
                </c:pt>
                <c:pt idx="52">
                  <c:v>44492</c:v>
                </c:pt>
                <c:pt idx="53">
                  <c:v>44493</c:v>
                </c:pt>
                <c:pt idx="54">
                  <c:v>44494</c:v>
                </c:pt>
                <c:pt idx="55">
                  <c:v>44495</c:v>
                </c:pt>
                <c:pt idx="56">
                  <c:v>44496</c:v>
                </c:pt>
                <c:pt idx="57">
                  <c:v>44497</c:v>
                </c:pt>
                <c:pt idx="58">
                  <c:v>44498</c:v>
                </c:pt>
                <c:pt idx="59">
                  <c:v>44499</c:v>
                </c:pt>
                <c:pt idx="60">
                  <c:v>44500</c:v>
                </c:pt>
                <c:pt idx="61">
                  <c:v>44501</c:v>
                </c:pt>
                <c:pt idx="62">
                  <c:v>44502</c:v>
                </c:pt>
                <c:pt idx="63">
                  <c:v>44503</c:v>
                </c:pt>
                <c:pt idx="64">
                  <c:v>44504</c:v>
                </c:pt>
                <c:pt idx="65">
                  <c:v>44505</c:v>
                </c:pt>
                <c:pt idx="66">
                  <c:v>44506</c:v>
                </c:pt>
                <c:pt idx="67">
                  <c:v>44507</c:v>
                </c:pt>
                <c:pt idx="68">
                  <c:v>44508</c:v>
                </c:pt>
                <c:pt idx="69">
                  <c:v>44509</c:v>
                </c:pt>
                <c:pt idx="70">
                  <c:v>44510</c:v>
                </c:pt>
                <c:pt idx="71">
                  <c:v>44511</c:v>
                </c:pt>
                <c:pt idx="72">
                  <c:v>44512</c:v>
                </c:pt>
                <c:pt idx="73">
                  <c:v>44513</c:v>
                </c:pt>
                <c:pt idx="74">
                  <c:v>44514</c:v>
                </c:pt>
                <c:pt idx="75">
                  <c:v>44515</c:v>
                </c:pt>
                <c:pt idx="76">
                  <c:v>44516</c:v>
                </c:pt>
                <c:pt idx="77">
                  <c:v>44517</c:v>
                </c:pt>
                <c:pt idx="78">
                  <c:v>44518</c:v>
                </c:pt>
                <c:pt idx="79">
                  <c:v>44519</c:v>
                </c:pt>
                <c:pt idx="80">
                  <c:v>44520</c:v>
                </c:pt>
                <c:pt idx="81">
                  <c:v>44521</c:v>
                </c:pt>
                <c:pt idx="82">
                  <c:v>44522</c:v>
                </c:pt>
                <c:pt idx="83">
                  <c:v>44523</c:v>
                </c:pt>
                <c:pt idx="84">
                  <c:v>44524</c:v>
                </c:pt>
                <c:pt idx="85">
                  <c:v>44525</c:v>
                </c:pt>
                <c:pt idx="86">
                  <c:v>44526</c:v>
                </c:pt>
                <c:pt idx="87">
                  <c:v>44527</c:v>
                </c:pt>
                <c:pt idx="88">
                  <c:v>44528</c:v>
                </c:pt>
                <c:pt idx="89">
                  <c:v>44529</c:v>
                </c:pt>
                <c:pt idx="90">
                  <c:v>44530</c:v>
                </c:pt>
                <c:pt idx="91">
                  <c:v>44531</c:v>
                </c:pt>
                <c:pt idx="92">
                  <c:v>44532</c:v>
                </c:pt>
                <c:pt idx="93">
                  <c:v>44533</c:v>
                </c:pt>
                <c:pt idx="94">
                  <c:v>44534</c:v>
                </c:pt>
                <c:pt idx="95">
                  <c:v>44535</c:v>
                </c:pt>
                <c:pt idx="96">
                  <c:v>44536</c:v>
                </c:pt>
                <c:pt idx="97">
                  <c:v>44537</c:v>
                </c:pt>
                <c:pt idx="98">
                  <c:v>44538</c:v>
                </c:pt>
                <c:pt idx="99">
                  <c:v>44539</c:v>
                </c:pt>
                <c:pt idx="100">
                  <c:v>44540</c:v>
                </c:pt>
                <c:pt idx="101">
                  <c:v>44541</c:v>
                </c:pt>
                <c:pt idx="102">
                  <c:v>44542</c:v>
                </c:pt>
                <c:pt idx="103">
                  <c:v>44543</c:v>
                </c:pt>
                <c:pt idx="104">
                  <c:v>44544</c:v>
                </c:pt>
                <c:pt idx="105">
                  <c:v>44545</c:v>
                </c:pt>
                <c:pt idx="106">
                  <c:v>44546</c:v>
                </c:pt>
                <c:pt idx="107">
                  <c:v>44547</c:v>
                </c:pt>
                <c:pt idx="108">
                  <c:v>44548</c:v>
                </c:pt>
                <c:pt idx="109">
                  <c:v>44549</c:v>
                </c:pt>
                <c:pt idx="110">
                  <c:v>44550</c:v>
                </c:pt>
                <c:pt idx="111">
                  <c:v>44551</c:v>
                </c:pt>
                <c:pt idx="112">
                  <c:v>44552</c:v>
                </c:pt>
                <c:pt idx="113">
                  <c:v>44553</c:v>
                </c:pt>
                <c:pt idx="114">
                  <c:v>44554</c:v>
                </c:pt>
                <c:pt idx="115">
                  <c:v>44555</c:v>
                </c:pt>
                <c:pt idx="116">
                  <c:v>44556</c:v>
                </c:pt>
                <c:pt idx="117">
                  <c:v>44557</c:v>
                </c:pt>
                <c:pt idx="118">
                  <c:v>44558</c:v>
                </c:pt>
                <c:pt idx="119">
                  <c:v>44559</c:v>
                </c:pt>
                <c:pt idx="120">
                  <c:v>44560</c:v>
                </c:pt>
                <c:pt idx="121">
                  <c:v>44561</c:v>
                </c:pt>
                <c:pt idx="122">
                  <c:v>44562</c:v>
                </c:pt>
                <c:pt idx="123">
                  <c:v>44563</c:v>
                </c:pt>
                <c:pt idx="124">
                  <c:v>44564</c:v>
                </c:pt>
                <c:pt idx="125">
                  <c:v>44565</c:v>
                </c:pt>
                <c:pt idx="126">
                  <c:v>44566</c:v>
                </c:pt>
                <c:pt idx="127">
                  <c:v>44567</c:v>
                </c:pt>
                <c:pt idx="128">
                  <c:v>44568</c:v>
                </c:pt>
                <c:pt idx="129">
                  <c:v>44569</c:v>
                </c:pt>
                <c:pt idx="130">
                  <c:v>44570</c:v>
                </c:pt>
                <c:pt idx="131">
                  <c:v>44571</c:v>
                </c:pt>
                <c:pt idx="132">
                  <c:v>44572</c:v>
                </c:pt>
                <c:pt idx="133">
                  <c:v>44573</c:v>
                </c:pt>
                <c:pt idx="134">
                  <c:v>44574</c:v>
                </c:pt>
                <c:pt idx="135">
                  <c:v>44575</c:v>
                </c:pt>
                <c:pt idx="136">
                  <c:v>44576</c:v>
                </c:pt>
                <c:pt idx="137">
                  <c:v>44577</c:v>
                </c:pt>
                <c:pt idx="138">
                  <c:v>44578</c:v>
                </c:pt>
                <c:pt idx="139">
                  <c:v>44579</c:v>
                </c:pt>
                <c:pt idx="140">
                  <c:v>44580</c:v>
                </c:pt>
                <c:pt idx="141">
                  <c:v>44581</c:v>
                </c:pt>
                <c:pt idx="142">
                  <c:v>44582</c:v>
                </c:pt>
                <c:pt idx="143">
                  <c:v>44583</c:v>
                </c:pt>
                <c:pt idx="144">
                  <c:v>44584</c:v>
                </c:pt>
                <c:pt idx="145">
                  <c:v>44585</c:v>
                </c:pt>
                <c:pt idx="146">
                  <c:v>44586</c:v>
                </c:pt>
                <c:pt idx="147">
                  <c:v>44587</c:v>
                </c:pt>
                <c:pt idx="148">
                  <c:v>44588</c:v>
                </c:pt>
                <c:pt idx="149">
                  <c:v>44589</c:v>
                </c:pt>
                <c:pt idx="150">
                  <c:v>44590</c:v>
                </c:pt>
                <c:pt idx="151">
                  <c:v>44591</c:v>
                </c:pt>
                <c:pt idx="152">
                  <c:v>44592</c:v>
                </c:pt>
                <c:pt idx="153">
                  <c:v>44593</c:v>
                </c:pt>
                <c:pt idx="154">
                  <c:v>44594</c:v>
                </c:pt>
                <c:pt idx="155">
                  <c:v>44595</c:v>
                </c:pt>
                <c:pt idx="156">
                  <c:v>44596</c:v>
                </c:pt>
                <c:pt idx="157">
                  <c:v>44597</c:v>
                </c:pt>
                <c:pt idx="158">
                  <c:v>44598</c:v>
                </c:pt>
                <c:pt idx="159">
                  <c:v>44599</c:v>
                </c:pt>
                <c:pt idx="160">
                  <c:v>44600</c:v>
                </c:pt>
                <c:pt idx="161">
                  <c:v>44601</c:v>
                </c:pt>
                <c:pt idx="162">
                  <c:v>44602</c:v>
                </c:pt>
                <c:pt idx="163">
                  <c:v>44603</c:v>
                </c:pt>
                <c:pt idx="164">
                  <c:v>44604</c:v>
                </c:pt>
                <c:pt idx="165">
                  <c:v>44605</c:v>
                </c:pt>
                <c:pt idx="166">
                  <c:v>44606</c:v>
                </c:pt>
                <c:pt idx="167">
                  <c:v>44607</c:v>
                </c:pt>
                <c:pt idx="168">
                  <c:v>44608</c:v>
                </c:pt>
                <c:pt idx="169">
                  <c:v>44609</c:v>
                </c:pt>
                <c:pt idx="170">
                  <c:v>44610</c:v>
                </c:pt>
                <c:pt idx="171">
                  <c:v>44611</c:v>
                </c:pt>
                <c:pt idx="172">
                  <c:v>44612</c:v>
                </c:pt>
                <c:pt idx="173">
                  <c:v>44613</c:v>
                </c:pt>
                <c:pt idx="174">
                  <c:v>44614</c:v>
                </c:pt>
                <c:pt idx="175">
                  <c:v>44615</c:v>
                </c:pt>
                <c:pt idx="176">
                  <c:v>44616</c:v>
                </c:pt>
                <c:pt idx="177">
                  <c:v>44617</c:v>
                </c:pt>
                <c:pt idx="178">
                  <c:v>44618</c:v>
                </c:pt>
                <c:pt idx="179">
                  <c:v>44619</c:v>
                </c:pt>
                <c:pt idx="180">
                  <c:v>44620</c:v>
                </c:pt>
                <c:pt idx="181">
                  <c:v>44621</c:v>
                </c:pt>
                <c:pt idx="182">
                  <c:v>44622</c:v>
                </c:pt>
                <c:pt idx="183">
                  <c:v>44623</c:v>
                </c:pt>
                <c:pt idx="184">
                  <c:v>44624</c:v>
                </c:pt>
                <c:pt idx="185">
                  <c:v>44625</c:v>
                </c:pt>
                <c:pt idx="186">
                  <c:v>44626</c:v>
                </c:pt>
                <c:pt idx="187">
                  <c:v>44627</c:v>
                </c:pt>
                <c:pt idx="188">
                  <c:v>44628</c:v>
                </c:pt>
                <c:pt idx="189">
                  <c:v>44629</c:v>
                </c:pt>
                <c:pt idx="190">
                  <c:v>44630</c:v>
                </c:pt>
                <c:pt idx="191">
                  <c:v>44631</c:v>
                </c:pt>
                <c:pt idx="192">
                  <c:v>44632</c:v>
                </c:pt>
                <c:pt idx="193">
                  <c:v>44633</c:v>
                </c:pt>
                <c:pt idx="194">
                  <c:v>44634</c:v>
                </c:pt>
                <c:pt idx="195">
                  <c:v>44635</c:v>
                </c:pt>
                <c:pt idx="196">
                  <c:v>44636</c:v>
                </c:pt>
                <c:pt idx="197">
                  <c:v>44637</c:v>
                </c:pt>
                <c:pt idx="198">
                  <c:v>44638</c:v>
                </c:pt>
                <c:pt idx="199">
                  <c:v>44639</c:v>
                </c:pt>
                <c:pt idx="200">
                  <c:v>44640</c:v>
                </c:pt>
                <c:pt idx="201">
                  <c:v>44641</c:v>
                </c:pt>
                <c:pt idx="202">
                  <c:v>44642</c:v>
                </c:pt>
                <c:pt idx="203">
                  <c:v>44643</c:v>
                </c:pt>
                <c:pt idx="204">
                  <c:v>44644</c:v>
                </c:pt>
                <c:pt idx="205">
                  <c:v>44645</c:v>
                </c:pt>
                <c:pt idx="206">
                  <c:v>44646</c:v>
                </c:pt>
                <c:pt idx="207">
                  <c:v>44647</c:v>
                </c:pt>
                <c:pt idx="208">
                  <c:v>44648</c:v>
                </c:pt>
                <c:pt idx="209">
                  <c:v>44649</c:v>
                </c:pt>
                <c:pt idx="210">
                  <c:v>44650</c:v>
                </c:pt>
                <c:pt idx="211">
                  <c:v>44651</c:v>
                </c:pt>
                <c:pt idx="212">
                  <c:v>44652</c:v>
                </c:pt>
                <c:pt idx="213">
                  <c:v>44653</c:v>
                </c:pt>
                <c:pt idx="214">
                  <c:v>44654</c:v>
                </c:pt>
                <c:pt idx="215">
                  <c:v>44655</c:v>
                </c:pt>
                <c:pt idx="216">
                  <c:v>44656</c:v>
                </c:pt>
                <c:pt idx="217">
                  <c:v>44657</c:v>
                </c:pt>
                <c:pt idx="218">
                  <c:v>44658</c:v>
                </c:pt>
                <c:pt idx="219">
                  <c:v>44659</c:v>
                </c:pt>
                <c:pt idx="220">
                  <c:v>44660</c:v>
                </c:pt>
                <c:pt idx="221">
                  <c:v>44661</c:v>
                </c:pt>
                <c:pt idx="222">
                  <c:v>44662</c:v>
                </c:pt>
                <c:pt idx="223">
                  <c:v>44663</c:v>
                </c:pt>
                <c:pt idx="224">
                  <c:v>44664</c:v>
                </c:pt>
                <c:pt idx="225">
                  <c:v>44665</c:v>
                </c:pt>
                <c:pt idx="226">
                  <c:v>44666</c:v>
                </c:pt>
                <c:pt idx="227">
                  <c:v>44667</c:v>
                </c:pt>
                <c:pt idx="228">
                  <c:v>44668</c:v>
                </c:pt>
                <c:pt idx="229">
                  <c:v>44669</c:v>
                </c:pt>
                <c:pt idx="230">
                  <c:v>44670</c:v>
                </c:pt>
                <c:pt idx="231">
                  <c:v>44671</c:v>
                </c:pt>
                <c:pt idx="232">
                  <c:v>44672</c:v>
                </c:pt>
                <c:pt idx="233">
                  <c:v>44673</c:v>
                </c:pt>
                <c:pt idx="234">
                  <c:v>44674</c:v>
                </c:pt>
                <c:pt idx="235">
                  <c:v>44675</c:v>
                </c:pt>
                <c:pt idx="236">
                  <c:v>44676</c:v>
                </c:pt>
                <c:pt idx="237">
                  <c:v>44677</c:v>
                </c:pt>
                <c:pt idx="238">
                  <c:v>44678</c:v>
                </c:pt>
                <c:pt idx="239">
                  <c:v>44679</c:v>
                </c:pt>
                <c:pt idx="240">
                  <c:v>44680</c:v>
                </c:pt>
                <c:pt idx="241">
                  <c:v>44681</c:v>
                </c:pt>
              </c:numCache>
            </c:numRef>
          </c:cat>
          <c:val>
            <c:numRef>
              <c:f>data_graph_ic!$BJ$3:$BJ$244</c:f>
              <c:numCache>
                <c:formatCode>General</c:formatCode>
                <c:ptCount val="24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14.437781109445201</c:v>
                </c:pt>
                <c:pt idx="152">
                  <c:v>#N/A</c:v>
                </c:pt>
                <c:pt idx="153">
                  <c:v>16.461769115442198</c:v>
                </c:pt>
                <c:pt idx="154">
                  <c:v>#N/A</c:v>
                </c:pt>
                <c:pt idx="155">
                  <c:v>18.620689655172399</c:v>
                </c:pt>
                <c:pt idx="156">
                  <c:v>#N/A</c:v>
                </c:pt>
                <c:pt idx="157">
                  <c:v>#N/A</c:v>
                </c:pt>
                <c:pt idx="158">
                  <c:v>21.4542728635682</c:v>
                </c:pt>
                <c:pt idx="159">
                  <c:v>#N/A</c:v>
                </c:pt>
                <c:pt idx="160">
                  <c:v>24.152923538230802</c:v>
                </c:pt>
                <c:pt idx="161">
                  <c:v>#N/A</c:v>
                </c:pt>
                <c:pt idx="162">
                  <c:v>27.121439280359802</c:v>
                </c:pt>
                <c:pt idx="163">
                  <c:v>#N/A</c:v>
                </c:pt>
                <c:pt idx="164">
                  <c:v>#N/A</c:v>
                </c:pt>
                <c:pt idx="165">
                  <c:v>30.6296851574212</c:v>
                </c:pt>
                <c:pt idx="166">
                  <c:v>#N/A</c:v>
                </c:pt>
                <c:pt idx="167">
                  <c:v>33.5982008995502</c:v>
                </c:pt>
                <c:pt idx="168">
                  <c:v>#N/A</c:v>
                </c:pt>
                <c:pt idx="169">
                  <c:v>37.106446776611698</c:v>
                </c:pt>
                <c:pt idx="170">
                  <c:v>#N/A</c:v>
                </c:pt>
                <c:pt idx="171">
                  <c:v>#N/A</c:v>
                </c:pt>
                <c:pt idx="172">
                  <c:v>40.884557721139402</c:v>
                </c:pt>
                <c:pt idx="173">
                  <c:v>#N/A</c:v>
                </c:pt>
                <c:pt idx="174">
                  <c:v>#N/A</c:v>
                </c:pt>
                <c:pt idx="175">
                  <c:v>44.392803598200899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47.631184407796098</c:v>
                </c:pt>
                <c:pt idx="180">
                  <c:v>#N/A</c:v>
                </c:pt>
                <c:pt idx="181">
                  <c:v>#N/A</c:v>
                </c:pt>
                <c:pt idx="182">
                  <c:v>47.631184407796098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46.551724137930997</c:v>
                </c:pt>
                <c:pt idx="187">
                  <c:v>#N/A</c:v>
                </c:pt>
                <c:pt idx="188">
                  <c:v>#N/A</c:v>
                </c:pt>
                <c:pt idx="189">
                  <c:v>44.392803598200899</c:v>
                </c:pt>
                <c:pt idx="190">
                  <c:v>#N/A</c:v>
                </c:pt>
                <c:pt idx="191">
                  <c:v>42.368815592203902</c:v>
                </c:pt>
                <c:pt idx="192">
                  <c:v>#N/A</c:v>
                </c:pt>
                <c:pt idx="193">
                  <c:v>39.265367316341802</c:v>
                </c:pt>
                <c:pt idx="194">
                  <c:v>#N/A</c:v>
                </c:pt>
                <c:pt idx="195">
                  <c:v>35.487256371813999</c:v>
                </c:pt>
                <c:pt idx="196">
                  <c:v>#N/A</c:v>
                </c:pt>
                <c:pt idx="197">
                  <c:v>#N/A</c:v>
                </c:pt>
                <c:pt idx="198">
                  <c:v>31.9790104947526</c:v>
                </c:pt>
                <c:pt idx="199">
                  <c:v>#N/A</c:v>
                </c:pt>
                <c:pt idx="200">
                  <c:v>28.335832083958</c:v>
                </c:pt>
                <c:pt idx="201">
                  <c:v>#N/A</c:v>
                </c:pt>
                <c:pt idx="202">
                  <c:v>#N/A</c:v>
                </c:pt>
                <c:pt idx="203">
                  <c:v>24.962518740629601</c:v>
                </c:pt>
                <c:pt idx="204">
                  <c:v>#N/A</c:v>
                </c:pt>
                <c:pt idx="205">
                  <c:v>#N/A</c:v>
                </c:pt>
                <c:pt idx="206">
                  <c:v>21.319340329835001</c:v>
                </c:pt>
                <c:pt idx="207">
                  <c:v>#N/A</c:v>
                </c:pt>
                <c:pt idx="208">
                  <c:v>#N/A</c:v>
                </c:pt>
                <c:pt idx="209">
                  <c:v>18.080959520239801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14.302848575712099</c:v>
                </c:pt>
                <c:pt idx="214">
                  <c:v>#N/A</c:v>
                </c:pt>
                <c:pt idx="215">
                  <c:v>#N/A</c:v>
                </c:pt>
                <c:pt idx="216">
                  <c:v>11.8740629685157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8.3658170914542698</c:v>
                </c:pt>
                <c:pt idx="221">
                  <c:v>#N/A</c:v>
                </c:pt>
                <c:pt idx="222">
                  <c:v>#N/A</c:v>
                </c:pt>
                <c:pt idx="223">
                  <c:v>6.6116941529235298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4.7226386806596699</c:v>
                </c:pt>
                <c:pt idx="228">
                  <c:v>#N/A</c:v>
                </c:pt>
                <c:pt idx="229">
                  <c:v>#N/A</c:v>
                </c:pt>
                <c:pt idx="230">
                  <c:v>3.50824587706146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2.0239880059969999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BAD-4650-8F00-BCDE84FCC24E}"/>
            </c:ext>
          </c:extLst>
        </c:ser>
        <c:ser>
          <c:idx val="11"/>
          <c:order val="11"/>
          <c:tx>
            <c:strRef>
              <c:f>data_graph_ic!$BK$2</c:f>
              <c:strCache>
                <c:ptCount val="1"/>
                <c:pt idx="0">
                  <c:v>2022/01/26_hoog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data_graph_ic!$AY$3:$AY$244</c:f>
              <c:numCache>
                <c:formatCode>m/d/yyyy</c:formatCode>
                <c:ptCount val="242"/>
                <c:pt idx="0">
                  <c:v>44440</c:v>
                </c:pt>
                <c:pt idx="1">
                  <c:v>44441</c:v>
                </c:pt>
                <c:pt idx="2">
                  <c:v>44442</c:v>
                </c:pt>
                <c:pt idx="3">
                  <c:v>44443</c:v>
                </c:pt>
                <c:pt idx="4">
                  <c:v>44444</c:v>
                </c:pt>
                <c:pt idx="5">
                  <c:v>44445</c:v>
                </c:pt>
                <c:pt idx="6">
                  <c:v>44446</c:v>
                </c:pt>
                <c:pt idx="7">
                  <c:v>44447</c:v>
                </c:pt>
                <c:pt idx="8">
                  <c:v>44448</c:v>
                </c:pt>
                <c:pt idx="9">
                  <c:v>44449</c:v>
                </c:pt>
                <c:pt idx="10">
                  <c:v>44450</c:v>
                </c:pt>
                <c:pt idx="11">
                  <c:v>44451</c:v>
                </c:pt>
                <c:pt idx="12">
                  <c:v>44452</c:v>
                </c:pt>
                <c:pt idx="13">
                  <c:v>44453</c:v>
                </c:pt>
                <c:pt idx="14">
                  <c:v>44454</c:v>
                </c:pt>
                <c:pt idx="15">
                  <c:v>44455</c:v>
                </c:pt>
                <c:pt idx="16">
                  <c:v>44456</c:v>
                </c:pt>
                <c:pt idx="17">
                  <c:v>44457</c:v>
                </c:pt>
                <c:pt idx="18">
                  <c:v>44458</c:v>
                </c:pt>
                <c:pt idx="19">
                  <c:v>44459</c:v>
                </c:pt>
                <c:pt idx="20">
                  <c:v>44460</c:v>
                </c:pt>
                <c:pt idx="21">
                  <c:v>44461</c:v>
                </c:pt>
                <c:pt idx="22">
                  <c:v>44462</c:v>
                </c:pt>
                <c:pt idx="23">
                  <c:v>44463</c:v>
                </c:pt>
                <c:pt idx="24">
                  <c:v>44464</c:v>
                </c:pt>
                <c:pt idx="25">
                  <c:v>44465</c:v>
                </c:pt>
                <c:pt idx="26">
                  <c:v>44466</c:v>
                </c:pt>
                <c:pt idx="27">
                  <c:v>44467</c:v>
                </c:pt>
                <c:pt idx="28">
                  <c:v>44468</c:v>
                </c:pt>
                <c:pt idx="29">
                  <c:v>44469</c:v>
                </c:pt>
                <c:pt idx="30">
                  <c:v>44470</c:v>
                </c:pt>
                <c:pt idx="31">
                  <c:v>44471</c:v>
                </c:pt>
                <c:pt idx="32">
                  <c:v>44472</c:v>
                </c:pt>
                <c:pt idx="33">
                  <c:v>44473</c:v>
                </c:pt>
                <c:pt idx="34">
                  <c:v>44474</c:v>
                </c:pt>
                <c:pt idx="35">
                  <c:v>44475</c:v>
                </c:pt>
                <c:pt idx="36">
                  <c:v>44476</c:v>
                </c:pt>
                <c:pt idx="37">
                  <c:v>44477</c:v>
                </c:pt>
                <c:pt idx="38">
                  <c:v>44478</c:v>
                </c:pt>
                <c:pt idx="39">
                  <c:v>44479</c:v>
                </c:pt>
                <c:pt idx="40">
                  <c:v>44480</c:v>
                </c:pt>
                <c:pt idx="41">
                  <c:v>44481</c:v>
                </c:pt>
                <c:pt idx="42">
                  <c:v>44482</c:v>
                </c:pt>
                <c:pt idx="43">
                  <c:v>44483</c:v>
                </c:pt>
                <c:pt idx="44">
                  <c:v>44484</c:v>
                </c:pt>
                <c:pt idx="45">
                  <c:v>44485</c:v>
                </c:pt>
                <c:pt idx="46">
                  <c:v>44486</c:v>
                </c:pt>
                <c:pt idx="47">
                  <c:v>44487</c:v>
                </c:pt>
                <c:pt idx="48">
                  <c:v>44488</c:v>
                </c:pt>
                <c:pt idx="49">
                  <c:v>44489</c:v>
                </c:pt>
                <c:pt idx="50">
                  <c:v>44490</c:v>
                </c:pt>
                <c:pt idx="51">
                  <c:v>44491</c:v>
                </c:pt>
                <c:pt idx="52">
                  <c:v>44492</c:v>
                </c:pt>
                <c:pt idx="53">
                  <c:v>44493</c:v>
                </c:pt>
                <c:pt idx="54">
                  <c:v>44494</c:v>
                </c:pt>
                <c:pt idx="55">
                  <c:v>44495</c:v>
                </c:pt>
                <c:pt idx="56">
                  <c:v>44496</c:v>
                </c:pt>
                <c:pt idx="57">
                  <c:v>44497</c:v>
                </c:pt>
                <c:pt idx="58">
                  <c:v>44498</c:v>
                </c:pt>
                <c:pt idx="59">
                  <c:v>44499</c:v>
                </c:pt>
                <c:pt idx="60">
                  <c:v>44500</c:v>
                </c:pt>
                <c:pt idx="61">
                  <c:v>44501</c:v>
                </c:pt>
                <c:pt idx="62">
                  <c:v>44502</c:v>
                </c:pt>
                <c:pt idx="63">
                  <c:v>44503</c:v>
                </c:pt>
                <c:pt idx="64">
                  <c:v>44504</c:v>
                </c:pt>
                <c:pt idx="65">
                  <c:v>44505</c:v>
                </c:pt>
                <c:pt idx="66">
                  <c:v>44506</c:v>
                </c:pt>
                <c:pt idx="67">
                  <c:v>44507</c:v>
                </c:pt>
                <c:pt idx="68">
                  <c:v>44508</c:v>
                </c:pt>
                <c:pt idx="69">
                  <c:v>44509</c:v>
                </c:pt>
                <c:pt idx="70">
                  <c:v>44510</c:v>
                </c:pt>
                <c:pt idx="71">
                  <c:v>44511</c:v>
                </c:pt>
                <c:pt idx="72">
                  <c:v>44512</c:v>
                </c:pt>
                <c:pt idx="73">
                  <c:v>44513</c:v>
                </c:pt>
                <c:pt idx="74">
                  <c:v>44514</c:v>
                </c:pt>
                <c:pt idx="75">
                  <c:v>44515</c:v>
                </c:pt>
                <c:pt idx="76">
                  <c:v>44516</c:v>
                </c:pt>
                <c:pt idx="77">
                  <c:v>44517</c:v>
                </c:pt>
                <c:pt idx="78">
                  <c:v>44518</c:v>
                </c:pt>
                <c:pt idx="79">
                  <c:v>44519</c:v>
                </c:pt>
                <c:pt idx="80">
                  <c:v>44520</c:v>
                </c:pt>
                <c:pt idx="81">
                  <c:v>44521</c:v>
                </c:pt>
                <c:pt idx="82">
                  <c:v>44522</c:v>
                </c:pt>
                <c:pt idx="83">
                  <c:v>44523</c:v>
                </c:pt>
                <c:pt idx="84">
                  <c:v>44524</c:v>
                </c:pt>
                <c:pt idx="85">
                  <c:v>44525</c:v>
                </c:pt>
                <c:pt idx="86">
                  <c:v>44526</c:v>
                </c:pt>
                <c:pt idx="87">
                  <c:v>44527</c:v>
                </c:pt>
                <c:pt idx="88">
                  <c:v>44528</c:v>
                </c:pt>
                <c:pt idx="89">
                  <c:v>44529</c:v>
                </c:pt>
                <c:pt idx="90">
                  <c:v>44530</c:v>
                </c:pt>
                <c:pt idx="91">
                  <c:v>44531</c:v>
                </c:pt>
                <c:pt idx="92">
                  <c:v>44532</c:v>
                </c:pt>
                <c:pt idx="93">
                  <c:v>44533</c:v>
                </c:pt>
                <c:pt idx="94">
                  <c:v>44534</c:v>
                </c:pt>
                <c:pt idx="95">
                  <c:v>44535</c:v>
                </c:pt>
                <c:pt idx="96">
                  <c:v>44536</c:v>
                </c:pt>
                <c:pt idx="97">
                  <c:v>44537</c:v>
                </c:pt>
                <c:pt idx="98">
                  <c:v>44538</c:v>
                </c:pt>
                <c:pt idx="99">
                  <c:v>44539</c:v>
                </c:pt>
                <c:pt idx="100">
                  <c:v>44540</c:v>
                </c:pt>
                <c:pt idx="101">
                  <c:v>44541</c:v>
                </c:pt>
                <c:pt idx="102">
                  <c:v>44542</c:v>
                </c:pt>
                <c:pt idx="103">
                  <c:v>44543</c:v>
                </c:pt>
                <c:pt idx="104">
                  <c:v>44544</c:v>
                </c:pt>
                <c:pt idx="105">
                  <c:v>44545</c:v>
                </c:pt>
                <c:pt idx="106">
                  <c:v>44546</c:v>
                </c:pt>
                <c:pt idx="107">
                  <c:v>44547</c:v>
                </c:pt>
                <c:pt idx="108">
                  <c:v>44548</c:v>
                </c:pt>
                <c:pt idx="109">
                  <c:v>44549</c:v>
                </c:pt>
                <c:pt idx="110">
                  <c:v>44550</c:v>
                </c:pt>
                <c:pt idx="111">
                  <c:v>44551</c:v>
                </c:pt>
                <c:pt idx="112">
                  <c:v>44552</c:v>
                </c:pt>
                <c:pt idx="113">
                  <c:v>44553</c:v>
                </c:pt>
                <c:pt idx="114">
                  <c:v>44554</c:v>
                </c:pt>
                <c:pt idx="115">
                  <c:v>44555</c:v>
                </c:pt>
                <c:pt idx="116">
                  <c:v>44556</c:v>
                </c:pt>
                <c:pt idx="117">
                  <c:v>44557</c:v>
                </c:pt>
                <c:pt idx="118">
                  <c:v>44558</c:v>
                </c:pt>
                <c:pt idx="119">
                  <c:v>44559</c:v>
                </c:pt>
                <c:pt idx="120">
                  <c:v>44560</c:v>
                </c:pt>
                <c:pt idx="121">
                  <c:v>44561</c:v>
                </c:pt>
                <c:pt idx="122">
                  <c:v>44562</c:v>
                </c:pt>
                <c:pt idx="123">
                  <c:v>44563</c:v>
                </c:pt>
                <c:pt idx="124">
                  <c:v>44564</c:v>
                </c:pt>
                <c:pt idx="125">
                  <c:v>44565</c:v>
                </c:pt>
                <c:pt idx="126">
                  <c:v>44566</c:v>
                </c:pt>
                <c:pt idx="127">
                  <c:v>44567</c:v>
                </c:pt>
                <c:pt idx="128">
                  <c:v>44568</c:v>
                </c:pt>
                <c:pt idx="129">
                  <c:v>44569</c:v>
                </c:pt>
                <c:pt idx="130">
                  <c:v>44570</c:v>
                </c:pt>
                <c:pt idx="131">
                  <c:v>44571</c:v>
                </c:pt>
                <c:pt idx="132">
                  <c:v>44572</c:v>
                </c:pt>
                <c:pt idx="133">
                  <c:v>44573</c:v>
                </c:pt>
                <c:pt idx="134">
                  <c:v>44574</c:v>
                </c:pt>
                <c:pt idx="135">
                  <c:v>44575</c:v>
                </c:pt>
                <c:pt idx="136">
                  <c:v>44576</c:v>
                </c:pt>
                <c:pt idx="137">
                  <c:v>44577</c:v>
                </c:pt>
                <c:pt idx="138">
                  <c:v>44578</c:v>
                </c:pt>
                <c:pt idx="139">
                  <c:v>44579</c:v>
                </c:pt>
                <c:pt idx="140">
                  <c:v>44580</c:v>
                </c:pt>
                <c:pt idx="141">
                  <c:v>44581</c:v>
                </c:pt>
                <c:pt idx="142">
                  <c:v>44582</c:v>
                </c:pt>
                <c:pt idx="143">
                  <c:v>44583</c:v>
                </c:pt>
                <c:pt idx="144">
                  <c:v>44584</c:v>
                </c:pt>
                <c:pt idx="145">
                  <c:v>44585</c:v>
                </c:pt>
                <c:pt idx="146">
                  <c:v>44586</c:v>
                </c:pt>
                <c:pt idx="147">
                  <c:v>44587</c:v>
                </c:pt>
                <c:pt idx="148">
                  <c:v>44588</c:v>
                </c:pt>
                <c:pt idx="149">
                  <c:v>44589</c:v>
                </c:pt>
                <c:pt idx="150">
                  <c:v>44590</c:v>
                </c:pt>
                <c:pt idx="151">
                  <c:v>44591</c:v>
                </c:pt>
                <c:pt idx="152">
                  <c:v>44592</c:v>
                </c:pt>
                <c:pt idx="153">
                  <c:v>44593</c:v>
                </c:pt>
                <c:pt idx="154">
                  <c:v>44594</c:v>
                </c:pt>
                <c:pt idx="155">
                  <c:v>44595</c:v>
                </c:pt>
                <c:pt idx="156">
                  <c:v>44596</c:v>
                </c:pt>
                <c:pt idx="157">
                  <c:v>44597</c:v>
                </c:pt>
                <c:pt idx="158">
                  <c:v>44598</c:v>
                </c:pt>
                <c:pt idx="159">
                  <c:v>44599</c:v>
                </c:pt>
                <c:pt idx="160">
                  <c:v>44600</c:v>
                </c:pt>
                <c:pt idx="161">
                  <c:v>44601</c:v>
                </c:pt>
                <c:pt idx="162">
                  <c:v>44602</c:v>
                </c:pt>
                <c:pt idx="163">
                  <c:v>44603</c:v>
                </c:pt>
                <c:pt idx="164">
                  <c:v>44604</c:v>
                </c:pt>
                <c:pt idx="165">
                  <c:v>44605</c:v>
                </c:pt>
                <c:pt idx="166">
                  <c:v>44606</c:v>
                </c:pt>
                <c:pt idx="167">
                  <c:v>44607</c:v>
                </c:pt>
                <c:pt idx="168">
                  <c:v>44608</c:v>
                </c:pt>
                <c:pt idx="169">
                  <c:v>44609</c:v>
                </c:pt>
                <c:pt idx="170">
                  <c:v>44610</c:v>
                </c:pt>
                <c:pt idx="171">
                  <c:v>44611</c:v>
                </c:pt>
                <c:pt idx="172">
                  <c:v>44612</c:v>
                </c:pt>
                <c:pt idx="173">
                  <c:v>44613</c:v>
                </c:pt>
                <c:pt idx="174">
                  <c:v>44614</c:v>
                </c:pt>
                <c:pt idx="175">
                  <c:v>44615</c:v>
                </c:pt>
                <c:pt idx="176">
                  <c:v>44616</c:v>
                </c:pt>
                <c:pt idx="177">
                  <c:v>44617</c:v>
                </c:pt>
                <c:pt idx="178">
                  <c:v>44618</c:v>
                </c:pt>
                <c:pt idx="179">
                  <c:v>44619</c:v>
                </c:pt>
                <c:pt idx="180">
                  <c:v>44620</c:v>
                </c:pt>
                <c:pt idx="181">
                  <c:v>44621</c:v>
                </c:pt>
                <c:pt idx="182">
                  <c:v>44622</c:v>
                </c:pt>
                <c:pt idx="183">
                  <c:v>44623</c:v>
                </c:pt>
                <c:pt idx="184">
                  <c:v>44624</c:v>
                </c:pt>
                <c:pt idx="185">
                  <c:v>44625</c:v>
                </c:pt>
                <c:pt idx="186">
                  <c:v>44626</c:v>
                </c:pt>
                <c:pt idx="187">
                  <c:v>44627</c:v>
                </c:pt>
                <c:pt idx="188">
                  <c:v>44628</c:v>
                </c:pt>
                <c:pt idx="189">
                  <c:v>44629</c:v>
                </c:pt>
                <c:pt idx="190">
                  <c:v>44630</c:v>
                </c:pt>
                <c:pt idx="191">
                  <c:v>44631</c:v>
                </c:pt>
                <c:pt idx="192">
                  <c:v>44632</c:v>
                </c:pt>
                <c:pt idx="193">
                  <c:v>44633</c:v>
                </c:pt>
                <c:pt idx="194">
                  <c:v>44634</c:v>
                </c:pt>
                <c:pt idx="195">
                  <c:v>44635</c:v>
                </c:pt>
                <c:pt idx="196">
                  <c:v>44636</c:v>
                </c:pt>
                <c:pt idx="197">
                  <c:v>44637</c:v>
                </c:pt>
                <c:pt idx="198">
                  <c:v>44638</c:v>
                </c:pt>
                <c:pt idx="199">
                  <c:v>44639</c:v>
                </c:pt>
                <c:pt idx="200">
                  <c:v>44640</c:v>
                </c:pt>
                <c:pt idx="201">
                  <c:v>44641</c:v>
                </c:pt>
                <c:pt idx="202">
                  <c:v>44642</c:v>
                </c:pt>
                <c:pt idx="203">
                  <c:v>44643</c:v>
                </c:pt>
                <c:pt idx="204">
                  <c:v>44644</c:v>
                </c:pt>
                <c:pt idx="205">
                  <c:v>44645</c:v>
                </c:pt>
                <c:pt idx="206">
                  <c:v>44646</c:v>
                </c:pt>
                <c:pt idx="207">
                  <c:v>44647</c:v>
                </c:pt>
                <c:pt idx="208">
                  <c:v>44648</c:v>
                </c:pt>
                <c:pt idx="209">
                  <c:v>44649</c:v>
                </c:pt>
                <c:pt idx="210">
                  <c:v>44650</c:v>
                </c:pt>
                <c:pt idx="211">
                  <c:v>44651</c:v>
                </c:pt>
                <c:pt idx="212">
                  <c:v>44652</c:v>
                </c:pt>
                <c:pt idx="213">
                  <c:v>44653</c:v>
                </c:pt>
                <c:pt idx="214">
                  <c:v>44654</c:v>
                </c:pt>
                <c:pt idx="215">
                  <c:v>44655</c:v>
                </c:pt>
                <c:pt idx="216">
                  <c:v>44656</c:v>
                </c:pt>
                <c:pt idx="217">
                  <c:v>44657</c:v>
                </c:pt>
                <c:pt idx="218">
                  <c:v>44658</c:v>
                </c:pt>
                <c:pt idx="219">
                  <c:v>44659</c:v>
                </c:pt>
                <c:pt idx="220">
                  <c:v>44660</c:v>
                </c:pt>
                <c:pt idx="221">
                  <c:v>44661</c:v>
                </c:pt>
                <c:pt idx="222">
                  <c:v>44662</c:v>
                </c:pt>
                <c:pt idx="223">
                  <c:v>44663</c:v>
                </c:pt>
                <c:pt idx="224">
                  <c:v>44664</c:v>
                </c:pt>
                <c:pt idx="225">
                  <c:v>44665</c:v>
                </c:pt>
                <c:pt idx="226">
                  <c:v>44666</c:v>
                </c:pt>
                <c:pt idx="227">
                  <c:v>44667</c:v>
                </c:pt>
                <c:pt idx="228">
                  <c:v>44668</c:v>
                </c:pt>
                <c:pt idx="229">
                  <c:v>44669</c:v>
                </c:pt>
                <c:pt idx="230">
                  <c:v>44670</c:v>
                </c:pt>
                <c:pt idx="231">
                  <c:v>44671</c:v>
                </c:pt>
                <c:pt idx="232">
                  <c:v>44672</c:v>
                </c:pt>
                <c:pt idx="233">
                  <c:v>44673</c:v>
                </c:pt>
                <c:pt idx="234">
                  <c:v>44674</c:v>
                </c:pt>
                <c:pt idx="235">
                  <c:v>44675</c:v>
                </c:pt>
                <c:pt idx="236">
                  <c:v>44676</c:v>
                </c:pt>
                <c:pt idx="237">
                  <c:v>44677</c:v>
                </c:pt>
                <c:pt idx="238">
                  <c:v>44678</c:v>
                </c:pt>
                <c:pt idx="239">
                  <c:v>44679</c:v>
                </c:pt>
                <c:pt idx="240">
                  <c:v>44680</c:v>
                </c:pt>
                <c:pt idx="241">
                  <c:v>44681</c:v>
                </c:pt>
              </c:numCache>
            </c:numRef>
          </c:cat>
          <c:val>
            <c:numRef>
              <c:f>data_graph_ic!$BK$3:$BK$244</c:f>
              <c:numCache>
                <c:formatCode>General</c:formatCode>
                <c:ptCount val="24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14.9775112443778</c:v>
                </c:pt>
                <c:pt idx="152">
                  <c:v>#N/A</c:v>
                </c:pt>
                <c:pt idx="153">
                  <c:v>18.080959520239801</c:v>
                </c:pt>
                <c:pt idx="154">
                  <c:v>#N/A</c:v>
                </c:pt>
                <c:pt idx="155">
                  <c:v>21.859070464767601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27.661169415292299</c:v>
                </c:pt>
                <c:pt idx="160">
                  <c:v>#N/A</c:v>
                </c:pt>
                <c:pt idx="161">
                  <c:v>32.383808095951998</c:v>
                </c:pt>
                <c:pt idx="162">
                  <c:v>#N/A</c:v>
                </c:pt>
                <c:pt idx="163">
                  <c:v>38.725637181409297</c:v>
                </c:pt>
                <c:pt idx="164">
                  <c:v>#N/A</c:v>
                </c:pt>
                <c:pt idx="165">
                  <c:v>43.178410794602698</c:v>
                </c:pt>
                <c:pt idx="166">
                  <c:v>#N/A</c:v>
                </c:pt>
                <c:pt idx="167">
                  <c:v>#N/A</c:v>
                </c:pt>
                <c:pt idx="168">
                  <c:v>48.8455772113943</c:v>
                </c:pt>
                <c:pt idx="169">
                  <c:v>#N/A</c:v>
                </c:pt>
                <c:pt idx="170">
                  <c:v>54.107946026986497</c:v>
                </c:pt>
                <c:pt idx="171">
                  <c:v>#N/A</c:v>
                </c:pt>
                <c:pt idx="172">
                  <c:v>58.965517241379303</c:v>
                </c:pt>
                <c:pt idx="173">
                  <c:v>#N/A</c:v>
                </c:pt>
                <c:pt idx="174">
                  <c:v>63.013493253373298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66.521739130434696</c:v>
                </c:pt>
                <c:pt idx="179">
                  <c:v>#N/A</c:v>
                </c:pt>
                <c:pt idx="180">
                  <c:v>#N/A</c:v>
                </c:pt>
                <c:pt idx="181">
                  <c:v>67.331334332833507</c:v>
                </c:pt>
                <c:pt idx="182">
                  <c:v>#N/A</c:v>
                </c:pt>
                <c:pt idx="183">
                  <c:v>#N/A</c:v>
                </c:pt>
                <c:pt idx="184">
                  <c:v>66.116941529235305</c:v>
                </c:pt>
                <c:pt idx="185">
                  <c:v>#N/A</c:v>
                </c:pt>
                <c:pt idx="186">
                  <c:v>63.418290854572703</c:v>
                </c:pt>
                <c:pt idx="187">
                  <c:v>60.314842578710604</c:v>
                </c:pt>
                <c:pt idx="188">
                  <c:v>#N/A</c:v>
                </c:pt>
                <c:pt idx="189">
                  <c:v>55.592203898050897</c:v>
                </c:pt>
                <c:pt idx="190">
                  <c:v>#N/A</c:v>
                </c:pt>
                <c:pt idx="191">
                  <c:v>52.623688155921997</c:v>
                </c:pt>
                <c:pt idx="192">
                  <c:v>#N/A</c:v>
                </c:pt>
                <c:pt idx="193">
                  <c:v>47.901049475262298</c:v>
                </c:pt>
                <c:pt idx="194">
                  <c:v>#N/A</c:v>
                </c:pt>
                <c:pt idx="195">
                  <c:v>43.313343328335797</c:v>
                </c:pt>
                <c:pt idx="196">
                  <c:v>#N/A</c:v>
                </c:pt>
                <c:pt idx="197">
                  <c:v>39.265367316341802</c:v>
                </c:pt>
                <c:pt idx="198">
                  <c:v>#N/A</c:v>
                </c:pt>
                <c:pt idx="199">
                  <c:v>35.352323838080899</c:v>
                </c:pt>
                <c:pt idx="200">
                  <c:v>#N/A</c:v>
                </c:pt>
                <c:pt idx="201">
                  <c:v>32.1139430284857</c:v>
                </c:pt>
                <c:pt idx="202">
                  <c:v>#N/A</c:v>
                </c:pt>
                <c:pt idx="203">
                  <c:v>#N/A</c:v>
                </c:pt>
                <c:pt idx="204">
                  <c:v>27.931034482758601</c:v>
                </c:pt>
                <c:pt idx="205">
                  <c:v>#N/A</c:v>
                </c:pt>
                <c:pt idx="206">
                  <c:v>24.4227886056971</c:v>
                </c:pt>
                <c:pt idx="207">
                  <c:v>#N/A</c:v>
                </c:pt>
                <c:pt idx="208">
                  <c:v>#N/A</c:v>
                </c:pt>
                <c:pt idx="209">
                  <c:v>20.779610194902499</c:v>
                </c:pt>
                <c:pt idx="210">
                  <c:v>#N/A</c:v>
                </c:pt>
                <c:pt idx="211">
                  <c:v>18.080959520239801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14.437781109445201</c:v>
                </c:pt>
                <c:pt idx="216">
                  <c:v>#N/A</c:v>
                </c:pt>
                <c:pt idx="217">
                  <c:v>11.8740629685157</c:v>
                </c:pt>
                <c:pt idx="218">
                  <c:v>#N/A</c:v>
                </c:pt>
                <c:pt idx="219">
                  <c:v>#N/A</c:v>
                </c:pt>
                <c:pt idx="220">
                  <c:v>9.4452773613193397</c:v>
                </c:pt>
                <c:pt idx="221">
                  <c:v>#N/A</c:v>
                </c:pt>
                <c:pt idx="222">
                  <c:v>7.6911544227885997</c:v>
                </c:pt>
                <c:pt idx="223">
                  <c:v>#N/A</c:v>
                </c:pt>
                <c:pt idx="224">
                  <c:v>6.4767616191904001</c:v>
                </c:pt>
                <c:pt idx="225">
                  <c:v>#N/A</c:v>
                </c:pt>
                <c:pt idx="226">
                  <c:v>#N/A</c:v>
                </c:pt>
                <c:pt idx="227">
                  <c:v>5.5322338830584696</c:v>
                </c:pt>
                <c:pt idx="228">
                  <c:v>#N/A</c:v>
                </c:pt>
                <c:pt idx="229">
                  <c:v>#N/A</c:v>
                </c:pt>
                <c:pt idx="230">
                  <c:v>4.1829085457271296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2.9685157421289299</c:v>
                </c:pt>
                <c:pt idx="235">
                  <c:v>#N/A</c:v>
                </c:pt>
                <c:pt idx="236">
                  <c:v>#N/A</c:v>
                </c:pt>
                <c:pt idx="237">
                  <c:v>2.2938530734632598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BAD-4650-8F00-BCDE84FCC24E}"/>
            </c:ext>
          </c:extLst>
        </c:ser>
        <c:ser>
          <c:idx val="12"/>
          <c:order val="12"/>
          <c:tx>
            <c:strRef>
              <c:f>data_graph_ic!$BL$2</c:f>
              <c:strCache>
                <c:ptCount val="1"/>
                <c:pt idx="0">
                  <c:v>LCPS_7_dgn_gem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data_graph_ic!$AY$3:$AY$244</c:f>
              <c:numCache>
                <c:formatCode>m/d/yyyy</c:formatCode>
                <c:ptCount val="242"/>
                <c:pt idx="0">
                  <c:v>44440</c:v>
                </c:pt>
                <c:pt idx="1">
                  <c:v>44441</c:v>
                </c:pt>
                <c:pt idx="2">
                  <c:v>44442</c:v>
                </c:pt>
                <c:pt idx="3">
                  <c:v>44443</c:v>
                </c:pt>
                <c:pt idx="4">
                  <c:v>44444</c:v>
                </c:pt>
                <c:pt idx="5">
                  <c:v>44445</c:v>
                </c:pt>
                <c:pt idx="6">
                  <c:v>44446</c:v>
                </c:pt>
                <c:pt idx="7">
                  <c:v>44447</c:v>
                </c:pt>
                <c:pt idx="8">
                  <c:v>44448</c:v>
                </c:pt>
                <c:pt idx="9">
                  <c:v>44449</c:v>
                </c:pt>
                <c:pt idx="10">
                  <c:v>44450</c:v>
                </c:pt>
                <c:pt idx="11">
                  <c:v>44451</c:v>
                </c:pt>
                <c:pt idx="12">
                  <c:v>44452</c:v>
                </c:pt>
                <c:pt idx="13">
                  <c:v>44453</c:v>
                </c:pt>
                <c:pt idx="14">
                  <c:v>44454</c:v>
                </c:pt>
                <c:pt idx="15">
                  <c:v>44455</c:v>
                </c:pt>
                <c:pt idx="16">
                  <c:v>44456</c:v>
                </c:pt>
                <c:pt idx="17">
                  <c:v>44457</c:v>
                </c:pt>
                <c:pt idx="18">
                  <c:v>44458</c:v>
                </c:pt>
                <c:pt idx="19">
                  <c:v>44459</c:v>
                </c:pt>
                <c:pt idx="20">
                  <c:v>44460</c:v>
                </c:pt>
                <c:pt idx="21">
                  <c:v>44461</c:v>
                </c:pt>
                <c:pt idx="22">
                  <c:v>44462</c:v>
                </c:pt>
                <c:pt idx="23">
                  <c:v>44463</c:v>
                </c:pt>
                <c:pt idx="24">
                  <c:v>44464</c:v>
                </c:pt>
                <c:pt idx="25">
                  <c:v>44465</c:v>
                </c:pt>
                <c:pt idx="26">
                  <c:v>44466</c:v>
                </c:pt>
                <c:pt idx="27">
                  <c:v>44467</c:v>
                </c:pt>
                <c:pt idx="28">
                  <c:v>44468</c:v>
                </c:pt>
                <c:pt idx="29">
                  <c:v>44469</c:v>
                </c:pt>
                <c:pt idx="30">
                  <c:v>44470</c:v>
                </c:pt>
                <c:pt idx="31">
                  <c:v>44471</c:v>
                </c:pt>
                <c:pt idx="32">
                  <c:v>44472</c:v>
                </c:pt>
                <c:pt idx="33">
                  <c:v>44473</c:v>
                </c:pt>
                <c:pt idx="34">
                  <c:v>44474</c:v>
                </c:pt>
                <c:pt idx="35">
                  <c:v>44475</c:v>
                </c:pt>
                <c:pt idx="36">
                  <c:v>44476</c:v>
                </c:pt>
                <c:pt idx="37">
                  <c:v>44477</c:v>
                </c:pt>
                <c:pt idx="38">
                  <c:v>44478</c:v>
                </c:pt>
                <c:pt idx="39">
                  <c:v>44479</c:v>
                </c:pt>
                <c:pt idx="40">
                  <c:v>44480</c:v>
                </c:pt>
                <c:pt idx="41">
                  <c:v>44481</c:v>
                </c:pt>
                <c:pt idx="42">
                  <c:v>44482</c:v>
                </c:pt>
                <c:pt idx="43">
                  <c:v>44483</c:v>
                </c:pt>
                <c:pt idx="44">
                  <c:v>44484</c:v>
                </c:pt>
                <c:pt idx="45">
                  <c:v>44485</c:v>
                </c:pt>
                <c:pt idx="46">
                  <c:v>44486</c:v>
                </c:pt>
                <c:pt idx="47">
                  <c:v>44487</c:v>
                </c:pt>
                <c:pt idx="48">
                  <c:v>44488</c:v>
                </c:pt>
                <c:pt idx="49">
                  <c:v>44489</c:v>
                </c:pt>
                <c:pt idx="50">
                  <c:v>44490</c:v>
                </c:pt>
                <c:pt idx="51">
                  <c:v>44491</c:v>
                </c:pt>
                <c:pt idx="52">
                  <c:v>44492</c:v>
                </c:pt>
                <c:pt idx="53">
                  <c:v>44493</c:v>
                </c:pt>
                <c:pt idx="54">
                  <c:v>44494</c:v>
                </c:pt>
                <c:pt idx="55">
                  <c:v>44495</c:v>
                </c:pt>
                <c:pt idx="56">
                  <c:v>44496</c:v>
                </c:pt>
                <c:pt idx="57">
                  <c:v>44497</c:v>
                </c:pt>
                <c:pt idx="58">
                  <c:v>44498</c:v>
                </c:pt>
                <c:pt idx="59">
                  <c:v>44499</c:v>
                </c:pt>
                <c:pt idx="60">
                  <c:v>44500</c:v>
                </c:pt>
                <c:pt idx="61">
                  <c:v>44501</c:v>
                </c:pt>
                <c:pt idx="62">
                  <c:v>44502</c:v>
                </c:pt>
                <c:pt idx="63">
                  <c:v>44503</c:v>
                </c:pt>
                <c:pt idx="64">
                  <c:v>44504</c:v>
                </c:pt>
                <c:pt idx="65">
                  <c:v>44505</c:v>
                </c:pt>
                <c:pt idx="66">
                  <c:v>44506</c:v>
                </c:pt>
                <c:pt idx="67">
                  <c:v>44507</c:v>
                </c:pt>
                <c:pt idx="68">
                  <c:v>44508</c:v>
                </c:pt>
                <c:pt idx="69">
                  <c:v>44509</c:v>
                </c:pt>
                <c:pt idx="70">
                  <c:v>44510</c:v>
                </c:pt>
                <c:pt idx="71">
                  <c:v>44511</c:v>
                </c:pt>
                <c:pt idx="72">
                  <c:v>44512</c:v>
                </c:pt>
                <c:pt idx="73">
                  <c:v>44513</c:v>
                </c:pt>
                <c:pt idx="74">
                  <c:v>44514</c:v>
                </c:pt>
                <c:pt idx="75">
                  <c:v>44515</c:v>
                </c:pt>
                <c:pt idx="76">
                  <c:v>44516</c:v>
                </c:pt>
                <c:pt idx="77">
                  <c:v>44517</c:v>
                </c:pt>
                <c:pt idx="78">
                  <c:v>44518</c:v>
                </c:pt>
                <c:pt idx="79">
                  <c:v>44519</c:v>
                </c:pt>
                <c:pt idx="80">
                  <c:v>44520</c:v>
                </c:pt>
                <c:pt idx="81">
                  <c:v>44521</c:v>
                </c:pt>
                <c:pt idx="82">
                  <c:v>44522</c:v>
                </c:pt>
                <c:pt idx="83">
                  <c:v>44523</c:v>
                </c:pt>
                <c:pt idx="84">
                  <c:v>44524</c:v>
                </c:pt>
                <c:pt idx="85">
                  <c:v>44525</c:v>
                </c:pt>
                <c:pt idx="86">
                  <c:v>44526</c:v>
                </c:pt>
                <c:pt idx="87">
                  <c:v>44527</c:v>
                </c:pt>
                <c:pt idx="88">
                  <c:v>44528</c:v>
                </c:pt>
                <c:pt idx="89">
                  <c:v>44529</c:v>
                </c:pt>
                <c:pt idx="90">
                  <c:v>44530</c:v>
                </c:pt>
                <c:pt idx="91">
                  <c:v>44531</c:v>
                </c:pt>
                <c:pt idx="92">
                  <c:v>44532</c:v>
                </c:pt>
                <c:pt idx="93">
                  <c:v>44533</c:v>
                </c:pt>
                <c:pt idx="94">
                  <c:v>44534</c:v>
                </c:pt>
                <c:pt idx="95">
                  <c:v>44535</c:v>
                </c:pt>
                <c:pt idx="96">
                  <c:v>44536</c:v>
                </c:pt>
                <c:pt idx="97">
                  <c:v>44537</c:v>
                </c:pt>
                <c:pt idx="98">
                  <c:v>44538</c:v>
                </c:pt>
                <c:pt idx="99">
                  <c:v>44539</c:v>
                </c:pt>
                <c:pt idx="100">
                  <c:v>44540</c:v>
                </c:pt>
                <c:pt idx="101">
                  <c:v>44541</c:v>
                </c:pt>
                <c:pt idx="102">
                  <c:v>44542</c:v>
                </c:pt>
                <c:pt idx="103">
                  <c:v>44543</c:v>
                </c:pt>
                <c:pt idx="104">
                  <c:v>44544</c:v>
                </c:pt>
                <c:pt idx="105">
                  <c:v>44545</c:v>
                </c:pt>
                <c:pt idx="106">
                  <c:v>44546</c:v>
                </c:pt>
                <c:pt idx="107">
                  <c:v>44547</c:v>
                </c:pt>
                <c:pt idx="108">
                  <c:v>44548</c:v>
                </c:pt>
                <c:pt idx="109">
                  <c:v>44549</c:v>
                </c:pt>
                <c:pt idx="110">
                  <c:v>44550</c:v>
                </c:pt>
                <c:pt idx="111">
                  <c:v>44551</c:v>
                </c:pt>
                <c:pt idx="112">
                  <c:v>44552</c:v>
                </c:pt>
                <c:pt idx="113">
                  <c:v>44553</c:v>
                </c:pt>
                <c:pt idx="114">
                  <c:v>44554</c:v>
                </c:pt>
                <c:pt idx="115">
                  <c:v>44555</c:v>
                </c:pt>
                <c:pt idx="116">
                  <c:v>44556</c:v>
                </c:pt>
                <c:pt idx="117">
                  <c:v>44557</c:v>
                </c:pt>
                <c:pt idx="118">
                  <c:v>44558</c:v>
                </c:pt>
                <c:pt idx="119">
                  <c:v>44559</c:v>
                </c:pt>
                <c:pt idx="120">
                  <c:v>44560</c:v>
                </c:pt>
                <c:pt idx="121">
                  <c:v>44561</c:v>
                </c:pt>
                <c:pt idx="122">
                  <c:v>44562</c:v>
                </c:pt>
                <c:pt idx="123">
                  <c:v>44563</c:v>
                </c:pt>
                <c:pt idx="124">
                  <c:v>44564</c:v>
                </c:pt>
                <c:pt idx="125">
                  <c:v>44565</c:v>
                </c:pt>
                <c:pt idx="126">
                  <c:v>44566</c:v>
                </c:pt>
                <c:pt idx="127">
                  <c:v>44567</c:v>
                </c:pt>
                <c:pt idx="128">
                  <c:v>44568</c:v>
                </c:pt>
                <c:pt idx="129">
                  <c:v>44569</c:v>
                </c:pt>
                <c:pt idx="130">
                  <c:v>44570</c:v>
                </c:pt>
                <c:pt idx="131">
                  <c:v>44571</c:v>
                </c:pt>
                <c:pt idx="132">
                  <c:v>44572</c:v>
                </c:pt>
                <c:pt idx="133">
                  <c:v>44573</c:v>
                </c:pt>
                <c:pt idx="134">
                  <c:v>44574</c:v>
                </c:pt>
                <c:pt idx="135">
                  <c:v>44575</c:v>
                </c:pt>
                <c:pt idx="136">
                  <c:v>44576</c:v>
                </c:pt>
                <c:pt idx="137">
                  <c:v>44577</c:v>
                </c:pt>
                <c:pt idx="138">
                  <c:v>44578</c:v>
                </c:pt>
                <c:pt idx="139">
                  <c:v>44579</c:v>
                </c:pt>
                <c:pt idx="140">
                  <c:v>44580</c:v>
                </c:pt>
                <c:pt idx="141">
                  <c:v>44581</c:v>
                </c:pt>
                <c:pt idx="142">
                  <c:v>44582</c:v>
                </c:pt>
                <c:pt idx="143">
                  <c:v>44583</c:v>
                </c:pt>
                <c:pt idx="144">
                  <c:v>44584</c:v>
                </c:pt>
                <c:pt idx="145">
                  <c:v>44585</c:v>
                </c:pt>
                <c:pt idx="146">
                  <c:v>44586</c:v>
                </c:pt>
                <c:pt idx="147">
                  <c:v>44587</c:v>
                </c:pt>
                <c:pt idx="148">
                  <c:v>44588</c:v>
                </c:pt>
                <c:pt idx="149">
                  <c:v>44589</c:v>
                </c:pt>
                <c:pt idx="150">
                  <c:v>44590</c:v>
                </c:pt>
                <c:pt idx="151">
                  <c:v>44591</c:v>
                </c:pt>
                <c:pt idx="152">
                  <c:v>44592</c:v>
                </c:pt>
                <c:pt idx="153">
                  <c:v>44593</c:v>
                </c:pt>
                <c:pt idx="154">
                  <c:v>44594</c:v>
                </c:pt>
                <c:pt idx="155">
                  <c:v>44595</c:v>
                </c:pt>
                <c:pt idx="156">
                  <c:v>44596</c:v>
                </c:pt>
                <c:pt idx="157">
                  <c:v>44597</c:v>
                </c:pt>
                <c:pt idx="158">
                  <c:v>44598</c:v>
                </c:pt>
                <c:pt idx="159">
                  <c:v>44599</c:v>
                </c:pt>
                <c:pt idx="160">
                  <c:v>44600</c:v>
                </c:pt>
                <c:pt idx="161">
                  <c:v>44601</c:v>
                </c:pt>
                <c:pt idx="162">
                  <c:v>44602</c:v>
                </c:pt>
                <c:pt idx="163">
                  <c:v>44603</c:v>
                </c:pt>
                <c:pt idx="164">
                  <c:v>44604</c:v>
                </c:pt>
                <c:pt idx="165">
                  <c:v>44605</c:v>
                </c:pt>
                <c:pt idx="166">
                  <c:v>44606</c:v>
                </c:pt>
                <c:pt idx="167">
                  <c:v>44607</c:v>
                </c:pt>
                <c:pt idx="168">
                  <c:v>44608</c:v>
                </c:pt>
                <c:pt idx="169">
                  <c:v>44609</c:v>
                </c:pt>
                <c:pt idx="170">
                  <c:v>44610</c:v>
                </c:pt>
                <c:pt idx="171">
                  <c:v>44611</c:v>
                </c:pt>
                <c:pt idx="172">
                  <c:v>44612</c:v>
                </c:pt>
                <c:pt idx="173">
                  <c:v>44613</c:v>
                </c:pt>
                <c:pt idx="174">
                  <c:v>44614</c:v>
                </c:pt>
                <c:pt idx="175">
                  <c:v>44615</c:v>
                </c:pt>
                <c:pt idx="176">
                  <c:v>44616</c:v>
                </c:pt>
                <c:pt idx="177">
                  <c:v>44617</c:v>
                </c:pt>
                <c:pt idx="178">
                  <c:v>44618</c:v>
                </c:pt>
                <c:pt idx="179">
                  <c:v>44619</c:v>
                </c:pt>
                <c:pt idx="180">
                  <c:v>44620</c:v>
                </c:pt>
                <c:pt idx="181">
                  <c:v>44621</c:v>
                </c:pt>
                <c:pt idx="182">
                  <c:v>44622</c:v>
                </c:pt>
                <c:pt idx="183">
                  <c:v>44623</c:v>
                </c:pt>
                <c:pt idx="184">
                  <c:v>44624</c:v>
                </c:pt>
                <c:pt idx="185">
                  <c:v>44625</c:v>
                </c:pt>
                <c:pt idx="186">
                  <c:v>44626</c:v>
                </c:pt>
                <c:pt idx="187">
                  <c:v>44627</c:v>
                </c:pt>
                <c:pt idx="188">
                  <c:v>44628</c:v>
                </c:pt>
                <c:pt idx="189">
                  <c:v>44629</c:v>
                </c:pt>
                <c:pt idx="190">
                  <c:v>44630</c:v>
                </c:pt>
                <c:pt idx="191">
                  <c:v>44631</c:v>
                </c:pt>
                <c:pt idx="192">
                  <c:v>44632</c:v>
                </c:pt>
                <c:pt idx="193">
                  <c:v>44633</c:v>
                </c:pt>
                <c:pt idx="194">
                  <c:v>44634</c:v>
                </c:pt>
                <c:pt idx="195">
                  <c:v>44635</c:v>
                </c:pt>
                <c:pt idx="196">
                  <c:v>44636</c:v>
                </c:pt>
                <c:pt idx="197">
                  <c:v>44637</c:v>
                </c:pt>
                <c:pt idx="198">
                  <c:v>44638</c:v>
                </c:pt>
                <c:pt idx="199">
                  <c:v>44639</c:v>
                </c:pt>
                <c:pt idx="200">
                  <c:v>44640</c:v>
                </c:pt>
                <c:pt idx="201">
                  <c:v>44641</c:v>
                </c:pt>
                <c:pt idx="202">
                  <c:v>44642</c:v>
                </c:pt>
                <c:pt idx="203">
                  <c:v>44643</c:v>
                </c:pt>
                <c:pt idx="204">
                  <c:v>44644</c:v>
                </c:pt>
                <c:pt idx="205">
                  <c:v>44645</c:v>
                </c:pt>
                <c:pt idx="206">
                  <c:v>44646</c:v>
                </c:pt>
                <c:pt idx="207">
                  <c:v>44647</c:v>
                </c:pt>
                <c:pt idx="208">
                  <c:v>44648</c:v>
                </c:pt>
                <c:pt idx="209">
                  <c:v>44649</c:v>
                </c:pt>
                <c:pt idx="210">
                  <c:v>44650</c:v>
                </c:pt>
                <c:pt idx="211">
                  <c:v>44651</c:v>
                </c:pt>
                <c:pt idx="212">
                  <c:v>44652</c:v>
                </c:pt>
                <c:pt idx="213">
                  <c:v>44653</c:v>
                </c:pt>
                <c:pt idx="214">
                  <c:v>44654</c:v>
                </c:pt>
                <c:pt idx="215">
                  <c:v>44655</c:v>
                </c:pt>
                <c:pt idx="216">
                  <c:v>44656</c:v>
                </c:pt>
                <c:pt idx="217">
                  <c:v>44657</c:v>
                </c:pt>
                <c:pt idx="218">
                  <c:v>44658</c:v>
                </c:pt>
                <c:pt idx="219">
                  <c:v>44659</c:v>
                </c:pt>
                <c:pt idx="220">
                  <c:v>44660</c:v>
                </c:pt>
                <c:pt idx="221">
                  <c:v>44661</c:v>
                </c:pt>
                <c:pt idx="222">
                  <c:v>44662</c:v>
                </c:pt>
                <c:pt idx="223">
                  <c:v>44663</c:v>
                </c:pt>
                <c:pt idx="224">
                  <c:v>44664</c:v>
                </c:pt>
                <c:pt idx="225">
                  <c:v>44665</c:v>
                </c:pt>
                <c:pt idx="226">
                  <c:v>44666</c:v>
                </c:pt>
                <c:pt idx="227">
                  <c:v>44667</c:v>
                </c:pt>
                <c:pt idx="228">
                  <c:v>44668</c:v>
                </c:pt>
                <c:pt idx="229">
                  <c:v>44669</c:v>
                </c:pt>
                <c:pt idx="230">
                  <c:v>44670</c:v>
                </c:pt>
                <c:pt idx="231">
                  <c:v>44671</c:v>
                </c:pt>
                <c:pt idx="232">
                  <c:v>44672</c:v>
                </c:pt>
                <c:pt idx="233">
                  <c:v>44673</c:v>
                </c:pt>
                <c:pt idx="234">
                  <c:v>44674</c:v>
                </c:pt>
                <c:pt idx="235">
                  <c:v>44675</c:v>
                </c:pt>
                <c:pt idx="236">
                  <c:v>44676</c:v>
                </c:pt>
                <c:pt idx="237">
                  <c:v>44677</c:v>
                </c:pt>
                <c:pt idx="238">
                  <c:v>44678</c:v>
                </c:pt>
                <c:pt idx="239">
                  <c:v>44679</c:v>
                </c:pt>
                <c:pt idx="240">
                  <c:v>44680</c:v>
                </c:pt>
                <c:pt idx="241">
                  <c:v>44681</c:v>
                </c:pt>
              </c:numCache>
            </c:numRef>
          </c:cat>
          <c:val>
            <c:numRef>
              <c:f>data_graph_ic!$BL$3:$BL$244</c:f>
              <c:numCache>
                <c:formatCode>General</c:formatCode>
                <c:ptCount val="242"/>
                <c:pt idx="0">
                  <c:v>13.571428571428571</c:v>
                </c:pt>
                <c:pt idx="1">
                  <c:v>14.571428571428571</c:v>
                </c:pt>
                <c:pt idx="2">
                  <c:v>14</c:v>
                </c:pt>
                <c:pt idx="3">
                  <c:v>12.285714285714286</c:v>
                </c:pt>
                <c:pt idx="4">
                  <c:v>11.428571428571429</c:v>
                </c:pt>
                <c:pt idx="5">
                  <c:v>12</c:v>
                </c:pt>
                <c:pt idx="6">
                  <c:v>12.142857142857142</c:v>
                </c:pt>
                <c:pt idx="7">
                  <c:v>14</c:v>
                </c:pt>
                <c:pt idx="8">
                  <c:v>13.714285714285714</c:v>
                </c:pt>
                <c:pt idx="9">
                  <c:v>13.571428571428571</c:v>
                </c:pt>
                <c:pt idx="10">
                  <c:v>14.714285714285714</c:v>
                </c:pt>
                <c:pt idx="11">
                  <c:v>14.428571428571429</c:v>
                </c:pt>
                <c:pt idx="12">
                  <c:v>13.428571428571429</c:v>
                </c:pt>
                <c:pt idx="13">
                  <c:v>13.142857142857142</c:v>
                </c:pt>
                <c:pt idx="14">
                  <c:v>11.714285714285714</c:v>
                </c:pt>
                <c:pt idx="15">
                  <c:v>11.571428571428571</c:v>
                </c:pt>
                <c:pt idx="16">
                  <c:v>11.285714285714286</c:v>
                </c:pt>
                <c:pt idx="17">
                  <c:v>9.5714285714285712</c:v>
                </c:pt>
                <c:pt idx="18">
                  <c:v>9.7142857142857135</c:v>
                </c:pt>
                <c:pt idx="19">
                  <c:v>9.8571428571428577</c:v>
                </c:pt>
                <c:pt idx="20">
                  <c:v>10.428571428571429</c:v>
                </c:pt>
                <c:pt idx="21">
                  <c:v>11.285714285714286</c:v>
                </c:pt>
                <c:pt idx="22">
                  <c:v>10.142857142857142</c:v>
                </c:pt>
                <c:pt idx="23">
                  <c:v>10.285714285714286</c:v>
                </c:pt>
                <c:pt idx="24">
                  <c:v>10.571428571428571</c:v>
                </c:pt>
                <c:pt idx="25">
                  <c:v>10.714285714285714</c:v>
                </c:pt>
                <c:pt idx="26">
                  <c:v>10</c:v>
                </c:pt>
                <c:pt idx="27">
                  <c:v>8.8571428571428577</c:v>
                </c:pt>
                <c:pt idx="28">
                  <c:v>7.2857142857142856</c:v>
                </c:pt>
                <c:pt idx="29">
                  <c:v>7.4285714285714288</c:v>
                </c:pt>
                <c:pt idx="30">
                  <c:v>6.8571428571428568</c:v>
                </c:pt>
                <c:pt idx="31">
                  <c:v>7</c:v>
                </c:pt>
                <c:pt idx="32">
                  <c:v>6.7142857142857144</c:v>
                </c:pt>
                <c:pt idx="33">
                  <c:v>7.2857142857142856</c:v>
                </c:pt>
                <c:pt idx="34">
                  <c:v>9.2857142857142865</c:v>
                </c:pt>
                <c:pt idx="35">
                  <c:v>10</c:v>
                </c:pt>
                <c:pt idx="36">
                  <c:v>10.142857142857142</c:v>
                </c:pt>
                <c:pt idx="37">
                  <c:v>10</c:v>
                </c:pt>
                <c:pt idx="38">
                  <c:v>9.5714285714285712</c:v>
                </c:pt>
                <c:pt idx="39">
                  <c:v>9.8571428571428577</c:v>
                </c:pt>
                <c:pt idx="40">
                  <c:v>10.428571428571429</c:v>
                </c:pt>
                <c:pt idx="41">
                  <c:v>9.4285714285714288</c:v>
                </c:pt>
                <c:pt idx="42">
                  <c:v>9</c:v>
                </c:pt>
                <c:pt idx="43">
                  <c:v>10</c:v>
                </c:pt>
                <c:pt idx="44">
                  <c:v>10.714285714285714</c:v>
                </c:pt>
                <c:pt idx="45">
                  <c:v>12.142857142857142</c:v>
                </c:pt>
                <c:pt idx="46">
                  <c:v>12.714285714285714</c:v>
                </c:pt>
                <c:pt idx="47">
                  <c:v>12.428571428571429</c:v>
                </c:pt>
                <c:pt idx="48">
                  <c:v>14</c:v>
                </c:pt>
                <c:pt idx="49">
                  <c:v>15.285714285714286</c:v>
                </c:pt>
                <c:pt idx="50">
                  <c:v>15.571428571428571</c:v>
                </c:pt>
                <c:pt idx="51">
                  <c:v>17</c:v>
                </c:pt>
                <c:pt idx="52">
                  <c:v>16.857142857142858</c:v>
                </c:pt>
                <c:pt idx="53">
                  <c:v>17.428571428571427</c:v>
                </c:pt>
                <c:pt idx="54">
                  <c:v>18.428571428571427</c:v>
                </c:pt>
                <c:pt idx="55">
                  <c:v>17.428571428571427</c:v>
                </c:pt>
                <c:pt idx="56">
                  <c:v>17.857142857142858</c:v>
                </c:pt>
                <c:pt idx="57">
                  <c:v>17.285714285714285</c:v>
                </c:pt>
                <c:pt idx="58">
                  <c:v>18</c:v>
                </c:pt>
                <c:pt idx="59">
                  <c:v>17.714285714285715</c:v>
                </c:pt>
                <c:pt idx="60">
                  <c:v>17.285714285714285</c:v>
                </c:pt>
                <c:pt idx="61">
                  <c:v>17.142857142857142</c:v>
                </c:pt>
                <c:pt idx="62">
                  <c:v>18.285714285714285</c:v>
                </c:pt>
                <c:pt idx="63">
                  <c:v>20</c:v>
                </c:pt>
                <c:pt idx="64">
                  <c:v>21.571428571428573</c:v>
                </c:pt>
                <c:pt idx="65">
                  <c:v>21.857142857142858</c:v>
                </c:pt>
                <c:pt idx="66">
                  <c:v>23.714285714285715</c:v>
                </c:pt>
                <c:pt idx="67">
                  <c:v>25.428571428571427</c:v>
                </c:pt>
                <c:pt idx="68">
                  <c:v>27.857142857142858</c:v>
                </c:pt>
                <c:pt idx="69">
                  <c:v>27.285714285714285</c:v>
                </c:pt>
                <c:pt idx="70">
                  <c:v>26.285714285714285</c:v>
                </c:pt>
                <c:pt idx="71">
                  <c:v>26.714285714285715</c:v>
                </c:pt>
                <c:pt idx="72">
                  <c:v>27.571428571428573</c:v>
                </c:pt>
                <c:pt idx="73">
                  <c:v>29.428571428571427</c:v>
                </c:pt>
                <c:pt idx="74">
                  <c:v>30.285714285714285</c:v>
                </c:pt>
                <c:pt idx="75">
                  <c:v>29</c:v>
                </c:pt>
                <c:pt idx="76">
                  <c:v>32</c:v>
                </c:pt>
                <c:pt idx="77">
                  <c:v>33.428571428571431</c:v>
                </c:pt>
                <c:pt idx="78">
                  <c:v>36.857142857142854</c:v>
                </c:pt>
                <c:pt idx="79">
                  <c:v>39</c:v>
                </c:pt>
                <c:pt idx="80">
                  <c:v>38</c:v>
                </c:pt>
                <c:pt idx="81">
                  <c:v>38.428571428571431</c:v>
                </c:pt>
                <c:pt idx="82">
                  <c:v>39.571428571428569</c:v>
                </c:pt>
                <c:pt idx="83">
                  <c:v>41.285714285714285</c:v>
                </c:pt>
                <c:pt idx="84">
                  <c:v>42.857142857142854</c:v>
                </c:pt>
                <c:pt idx="85">
                  <c:v>42.428571428571431</c:v>
                </c:pt>
                <c:pt idx="86">
                  <c:v>42</c:v>
                </c:pt>
                <c:pt idx="87">
                  <c:v>44.714285714285715</c:v>
                </c:pt>
                <c:pt idx="88">
                  <c:v>46.285714285714285</c:v>
                </c:pt>
                <c:pt idx="89">
                  <c:v>48.285714285714285</c:v>
                </c:pt>
                <c:pt idx="90">
                  <c:v>47.714285714285715</c:v>
                </c:pt>
                <c:pt idx="91">
                  <c:v>47</c:v>
                </c:pt>
                <c:pt idx="92">
                  <c:v>48.285714285714285</c:v>
                </c:pt>
                <c:pt idx="93">
                  <c:v>46.857142857142854</c:v>
                </c:pt>
                <c:pt idx="94">
                  <c:v>43.714285714285715</c:v>
                </c:pt>
                <c:pt idx="95">
                  <c:v>41.857142857142854</c:v>
                </c:pt>
                <c:pt idx="96">
                  <c:v>42.285714285714285</c:v>
                </c:pt>
                <c:pt idx="97">
                  <c:v>40.714285714285715</c:v>
                </c:pt>
                <c:pt idx="98">
                  <c:v>41.285714285714285</c:v>
                </c:pt>
                <c:pt idx="99">
                  <c:v>37.714285714285715</c:v>
                </c:pt>
                <c:pt idx="100">
                  <c:v>40</c:v>
                </c:pt>
                <c:pt idx="101">
                  <c:v>41.714285714285715</c:v>
                </c:pt>
                <c:pt idx="102">
                  <c:v>41.714285714285715</c:v>
                </c:pt>
                <c:pt idx="103">
                  <c:v>38.571428571428569</c:v>
                </c:pt>
                <c:pt idx="104">
                  <c:v>40.142857142857146</c:v>
                </c:pt>
                <c:pt idx="105">
                  <c:v>38.428571428571431</c:v>
                </c:pt>
                <c:pt idx="106">
                  <c:v>38.571428571428569</c:v>
                </c:pt>
                <c:pt idx="107">
                  <c:v>36.571428571428569</c:v>
                </c:pt>
                <c:pt idx="108">
                  <c:v>34.857142857142854</c:v>
                </c:pt>
                <c:pt idx="109">
                  <c:v>33.857142857142854</c:v>
                </c:pt>
                <c:pt idx="110">
                  <c:v>33.857142857142854</c:v>
                </c:pt>
                <c:pt idx="111">
                  <c:v>31.571428571428573</c:v>
                </c:pt>
                <c:pt idx="112">
                  <c:v>30.714285714285715</c:v>
                </c:pt>
                <c:pt idx="113">
                  <c:v>29.428571428571427</c:v>
                </c:pt>
                <c:pt idx="114">
                  <c:v>27.428571428571427</c:v>
                </c:pt>
                <c:pt idx="115">
                  <c:v>26.428571428571427</c:v>
                </c:pt>
                <c:pt idx="116">
                  <c:v>26</c:v>
                </c:pt>
                <c:pt idx="117">
                  <c:v>25.857142857142858</c:v>
                </c:pt>
                <c:pt idx="118">
                  <c:v>26</c:v>
                </c:pt>
                <c:pt idx="119">
                  <c:v>26.142857142857142</c:v>
                </c:pt>
                <c:pt idx="120">
                  <c:v>25.285714285714285</c:v>
                </c:pt>
                <c:pt idx="121">
                  <c:v>25</c:v>
                </c:pt>
                <c:pt idx="122">
                  <c:v>24.285714285714285</c:v>
                </c:pt>
                <c:pt idx="123">
                  <c:v>23.428571428571427</c:v>
                </c:pt>
                <c:pt idx="124">
                  <c:v>22.285714285714285</c:v>
                </c:pt>
                <c:pt idx="125">
                  <c:v>21.714285714285715</c:v>
                </c:pt>
                <c:pt idx="126">
                  <c:v>19.428571428571427</c:v>
                </c:pt>
                <c:pt idx="127">
                  <c:v>18.428571428571427</c:v>
                </c:pt>
                <c:pt idx="128">
                  <c:v>17.571428571428573</c:v>
                </c:pt>
                <c:pt idx="129">
                  <c:v>17.428571428571427</c:v>
                </c:pt>
                <c:pt idx="130">
                  <c:v>16.857142857142858</c:v>
                </c:pt>
                <c:pt idx="131">
                  <c:v>17</c:v>
                </c:pt>
                <c:pt idx="132">
                  <c:v>16</c:v>
                </c:pt>
                <c:pt idx="133">
                  <c:v>15.714285714285714</c:v>
                </c:pt>
                <c:pt idx="134">
                  <c:v>15.714285714285714</c:v>
                </c:pt>
                <c:pt idx="135">
                  <c:v>15.142857142857142</c:v>
                </c:pt>
                <c:pt idx="136">
                  <c:v>14.428571428571429</c:v>
                </c:pt>
                <c:pt idx="137">
                  <c:v>14.714285714285714</c:v>
                </c:pt>
                <c:pt idx="138">
                  <c:v>13.285714285714286</c:v>
                </c:pt>
                <c:pt idx="139">
                  <c:v>11.285714285714286</c:v>
                </c:pt>
                <c:pt idx="140">
                  <c:v>10.714285714285714</c:v>
                </c:pt>
                <c:pt idx="141">
                  <c:v>11.285714285714286</c:v>
                </c:pt>
                <c:pt idx="142">
                  <c:v>11.142857142857142</c:v>
                </c:pt>
                <c:pt idx="143">
                  <c:v>10.714285714285714</c:v>
                </c:pt>
                <c:pt idx="144">
                  <c:v>9.7142857142857135</c:v>
                </c:pt>
                <c:pt idx="145">
                  <c:v>9.5714285714285712</c:v>
                </c:pt>
                <c:pt idx="146">
                  <c:v>9.5714285714285712</c:v>
                </c:pt>
                <c:pt idx="147">
                  <c:v>10.714285714285714</c:v>
                </c:pt>
                <c:pt idx="148">
                  <c:v>10</c:v>
                </c:pt>
                <c:pt idx="149">
                  <c:v>10.857142857142858</c:v>
                </c:pt>
                <c:pt idx="150">
                  <c:v>11.142857142857142</c:v>
                </c:pt>
                <c:pt idx="151">
                  <c:v>11.428571428571429</c:v>
                </c:pt>
                <c:pt idx="152">
                  <c:v>11.571428571428571</c:v>
                </c:pt>
                <c:pt idx="153">
                  <c:v>13.285714285714286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BAD-4650-8F00-BCDE84FCC2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5205488"/>
        <c:axId val="1475205072"/>
      </c:lineChart>
      <c:dateAx>
        <c:axId val="147520548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475205072"/>
        <c:crosses val="autoZero"/>
        <c:auto val="1"/>
        <c:lblOffset val="100"/>
        <c:baseTimeUnit val="days"/>
      </c:dateAx>
      <c:valAx>
        <c:axId val="147520507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475205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L"/>
              <a:t>IC_opnames_voorspellingen_RIVM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lineChart>
        <c:grouping val="standard"/>
        <c:varyColors val="0"/>
        <c:ser>
          <c:idx val="6"/>
          <c:order val="0"/>
          <c:tx>
            <c:strRef>
              <c:f>data_graph_ic!$BF$2</c:f>
              <c:strCache>
                <c:ptCount val="1"/>
                <c:pt idx="0">
                  <c:v>2021/12/21_laag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data_graph_ic!$AY$3:$AY$244</c:f>
              <c:numCache>
                <c:formatCode>m/d/yyyy</c:formatCode>
                <c:ptCount val="242"/>
                <c:pt idx="0">
                  <c:v>44440</c:v>
                </c:pt>
                <c:pt idx="1">
                  <c:v>44441</c:v>
                </c:pt>
                <c:pt idx="2">
                  <c:v>44442</c:v>
                </c:pt>
                <c:pt idx="3">
                  <c:v>44443</c:v>
                </c:pt>
                <c:pt idx="4">
                  <c:v>44444</c:v>
                </c:pt>
                <c:pt idx="5">
                  <c:v>44445</c:v>
                </c:pt>
                <c:pt idx="6">
                  <c:v>44446</c:v>
                </c:pt>
                <c:pt idx="7">
                  <c:v>44447</c:v>
                </c:pt>
                <c:pt idx="8">
                  <c:v>44448</c:v>
                </c:pt>
                <c:pt idx="9">
                  <c:v>44449</c:v>
                </c:pt>
                <c:pt idx="10">
                  <c:v>44450</c:v>
                </c:pt>
                <c:pt idx="11">
                  <c:v>44451</c:v>
                </c:pt>
                <c:pt idx="12">
                  <c:v>44452</c:v>
                </c:pt>
                <c:pt idx="13">
                  <c:v>44453</c:v>
                </c:pt>
                <c:pt idx="14">
                  <c:v>44454</c:v>
                </c:pt>
                <c:pt idx="15">
                  <c:v>44455</c:v>
                </c:pt>
                <c:pt idx="16">
                  <c:v>44456</c:v>
                </c:pt>
                <c:pt idx="17">
                  <c:v>44457</c:v>
                </c:pt>
                <c:pt idx="18">
                  <c:v>44458</c:v>
                </c:pt>
                <c:pt idx="19">
                  <c:v>44459</c:v>
                </c:pt>
                <c:pt idx="20">
                  <c:v>44460</c:v>
                </c:pt>
                <c:pt idx="21">
                  <c:v>44461</c:v>
                </c:pt>
                <c:pt idx="22">
                  <c:v>44462</c:v>
                </c:pt>
                <c:pt idx="23">
                  <c:v>44463</c:v>
                </c:pt>
                <c:pt idx="24">
                  <c:v>44464</c:v>
                </c:pt>
                <c:pt idx="25">
                  <c:v>44465</c:v>
                </c:pt>
                <c:pt idx="26">
                  <c:v>44466</c:v>
                </c:pt>
                <c:pt idx="27">
                  <c:v>44467</c:v>
                </c:pt>
                <c:pt idx="28">
                  <c:v>44468</c:v>
                </c:pt>
                <c:pt idx="29">
                  <c:v>44469</c:v>
                </c:pt>
                <c:pt idx="30">
                  <c:v>44470</c:v>
                </c:pt>
                <c:pt idx="31">
                  <c:v>44471</c:v>
                </c:pt>
                <c:pt idx="32">
                  <c:v>44472</c:v>
                </c:pt>
                <c:pt idx="33">
                  <c:v>44473</c:v>
                </c:pt>
                <c:pt idx="34">
                  <c:v>44474</c:v>
                </c:pt>
                <c:pt idx="35">
                  <c:v>44475</c:v>
                </c:pt>
                <c:pt idx="36">
                  <c:v>44476</c:v>
                </c:pt>
                <c:pt idx="37">
                  <c:v>44477</c:v>
                </c:pt>
                <c:pt idx="38">
                  <c:v>44478</c:v>
                </c:pt>
                <c:pt idx="39">
                  <c:v>44479</c:v>
                </c:pt>
                <c:pt idx="40">
                  <c:v>44480</c:v>
                </c:pt>
                <c:pt idx="41">
                  <c:v>44481</c:v>
                </c:pt>
                <c:pt idx="42">
                  <c:v>44482</c:v>
                </c:pt>
                <c:pt idx="43">
                  <c:v>44483</c:v>
                </c:pt>
                <c:pt idx="44">
                  <c:v>44484</c:v>
                </c:pt>
                <c:pt idx="45">
                  <c:v>44485</c:v>
                </c:pt>
                <c:pt idx="46">
                  <c:v>44486</c:v>
                </c:pt>
                <c:pt idx="47">
                  <c:v>44487</c:v>
                </c:pt>
                <c:pt idx="48">
                  <c:v>44488</c:v>
                </c:pt>
                <c:pt idx="49">
                  <c:v>44489</c:v>
                </c:pt>
                <c:pt idx="50">
                  <c:v>44490</c:v>
                </c:pt>
                <c:pt idx="51">
                  <c:v>44491</c:v>
                </c:pt>
                <c:pt idx="52">
                  <c:v>44492</c:v>
                </c:pt>
                <c:pt idx="53">
                  <c:v>44493</c:v>
                </c:pt>
                <c:pt idx="54">
                  <c:v>44494</c:v>
                </c:pt>
                <c:pt idx="55">
                  <c:v>44495</c:v>
                </c:pt>
                <c:pt idx="56">
                  <c:v>44496</c:v>
                </c:pt>
                <c:pt idx="57">
                  <c:v>44497</c:v>
                </c:pt>
                <c:pt idx="58">
                  <c:v>44498</c:v>
                </c:pt>
                <c:pt idx="59">
                  <c:v>44499</c:v>
                </c:pt>
                <c:pt idx="60">
                  <c:v>44500</c:v>
                </c:pt>
                <c:pt idx="61">
                  <c:v>44501</c:v>
                </c:pt>
                <c:pt idx="62">
                  <c:v>44502</c:v>
                </c:pt>
                <c:pt idx="63">
                  <c:v>44503</c:v>
                </c:pt>
                <c:pt idx="64">
                  <c:v>44504</c:v>
                </c:pt>
                <c:pt idx="65">
                  <c:v>44505</c:v>
                </c:pt>
                <c:pt idx="66">
                  <c:v>44506</c:v>
                </c:pt>
                <c:pt idx="67">
                  <c:v>44507</c:v>
                </c:pt>
                <c:pt idx="68">
                  <c:v>44508</c:v>
                </c:pt>
                <c:pt idx="69">
                  <c:v>44509</c:v>
                </c:pt>
                <c:pt idx="70">
                  <c:v>44510</c:v>
                </c:pt>
                <c:pt idx="71">
                  <c:v>44511</c:v>
                </c:pt>
                <c:pt idx="72">
                  <c:v>44512</c:v>
                </c:pt>
                <c:pt idx="73">
                  <c:v>44513</c:v>
                </c:pt>
                <c:pt idx="74">
                  <c:v>44514</c:v>
                </c:pt>
                <c:pt idx="75">
                  <c:v>44515</c:v>
                </c:pt>
                <c:pt idx="76">
                  <c:v>44516</c:v>
                </c:pt>
                <c:pt idx="77">
                  <c:v>44517</c:v>
                </c:pt>
                <c:pt idx="78">
                  <c:v>44518</c:v>
                </c:pt>
                <c:pt idx="79">
                  <c:v>44519</c:v>
                </c:pt>
                <c:pt idx="80">
                  <c:v>44520</c:v>
                </c:pt>
                <c:pt idx="81">
                  <c:v>44521</c:v>
                </c:pt>
                <c:pt idx="82">
                  <c:v>44522</c:v>
                </c:pt>
                <c:pt idx="83">
                  <c:v>44523</c:v>
                </c:pt>
                <c:pt idx="84">
                  <c:v>44524</c:v>
                </c:pt>
                <c:pt idx="85">
                  <c:v>44525</c:v>
                </c:pt>
                <c:pt idx="86">
                  <c:v>44526</c:v>
                </c:pt>
                <c:pt idx="87">
                  <c:v>44527</c:v>
                </c:pt>
                <c:pt idx="88">
                  <c:v>44528</c:v>
                </c:pt>
                <c:pt idx="89">
                  <c:v>44529</c:v>
                </c:pt>
                <c:pt idx="90">
                  <c:v>44530</c:v>
                </c:pt>
                <c:pt idx="91">
                  <c:v>44531</c:v>
                </c:pt>
                <c:pt idx="92">
                  <c:v>44532</c:v>
                </c:pt>
                <c:pt idx="93">
                  <c:v>44533</c:v>
                </c:pt>
                <c:pt idx="94">
                  <c:v>44534</c:v>
                </c:pt>
                <c:pt idx="95">
                  <c:v>44535</c:v>
                </c:pt>
                <c:pt idx="96">
                  <c:v>44536</c:v>
                </c:pt>
                <c:pt idx="97">
                  <c:v>44537</c:v>
                </c:pt>
                <c:pt idx="98">
                  <c:v>44538</c:v>
                </c:pt>
                <c:pt idx="99">
                  <c:v>44539</c:v>
                </c:pt>
                <c:pt idx="100">
                  <c:v>44540</c:v>
                </c:pt>
                <c:pt idx="101">
                  <c:v>44541</c:v>
                </c:pt>
                <c:pt idx="102">
                  <c:v>44542</c:v>
                </c:pt>
                <c:pt idx="103">
                  <c:v>44543</c:v>
                </c:pt>
                <c:pt idx="104">
                  <c:v>44544</c:v>
                </c:pt>
                <c:pt idx="105">
                  <c:v>44545</c:v>
                </c:pt>
                <c:pt idx="106">
                  <c:v>44546</c:v>
                </c:pt>
                <c:pt idx="107">
                  <c:v>44547</c:v>
                </c:pt>
                <c:pt idx="108">
                  <c:v>44548</c:v>
                </c:pt>
                <c:pt idx="109">
                  <c:v>44549</c:v>
                </c:pt>
                <c:pt idx="110">
                  <c:v>44550</c:v>
                </c:pt>
                <c:pt idx="111">
                  <c:v>44551</c:v>
                </c:pt>
                <c:pt idx="112">
                  <c:v>44552</c:v>
                </c:pt>
                <c:pt idx="113">
                  <c:v>44553</c:v>
                </c:pt>
                <c:pt idx="114">
                  <c:v>44554</c:v>
                </c:pt>
                <c:pt idx="115">
                  <c:v>44555</c:v>
                </c:pt>
                <c:pt idx="116">
                  <c:v>44556</c:v>
                </c:pt>
                <c:pt idx="117">
                  <c:v>44557</c:v>
                </c:pt>
                <c:pt idx="118">
                  <c:v>44558</c:v>
                </c:pt>
                <c:pt idx="119">
                  <c:v>44559</c:v>
                </c:pt>
                <c:pt idx="120">
                  <c:v>44560</c:v>
                </c:pt>
                <c:pt idx="121">
                  <c:v>44561</c:v>
                </c:pt>
                <c:pt idx="122">
                  <c:v>44562</c:v>
                </c:pt>
                <c:pt idx="123">
                  <c:v>44563</c:v>
                </c:pt>
                <c:pt idx="124">
                  <c:v>44564</c:v>
                </c:pt>
                <c:pt idx="125">
                  <c:v>44565</c:v>
                </c:pt>
                <c:pt idx="126">
                  <c:v>44566</c:v>
                </c:pt>
                <c:pt idx="127">
                  <c:v>44567</c:v>
                </c:pt>
                <c:pt idx="128">
                  <c:v>44568</c:v>
                </c:pt>
                <c:pt idx="129">
                  <c:v>44569</c:v>
                </c:pt>
                <c:pt idx="130">
                  <c:v>44570</c:v>
                </c:pt>
                <c:pt idx="131">
                  <c:v>44571</c:v>
                </c:pt>
                <c:pt idx="132">
                  <c:v>44572</c:v>
                </c:pt>
                <c:pt idx="133">
                  <c:v>44573</c:v>
                </c:pt>
                <c:pt idx="134">
                  <c:v>44574</c:v>
                </c:pt>
                <c:pt idx="135">
                  <c:v>44575</c:v>
                </c:pt>
                <c:pt idx="136">
                  <c:v>44576</c:v>
                </c:pt>
                <c:pt idx="137">
                  <c:v>44577</c:v>
                </c:pt>
                <c:pt idx="138">
                  <c:v>44578</c:v>
                </c:pt>
                <c:pt idx="139">
                  <c:v>44579</c:v>
                </c:pt>
                <c:pt idx="140">
                  <c:v>44580</c:v>
                </c:pt>
                <c:pt idx="141">
                  <c:v>44581</c:v>
                </c:pt>
                <c:pt idx="142">
                  <c:v>44582</c:v>
                </c:pt>
                <c:pt idx="143">
                  <c:v>44583</c:v>
                </c:pt>
                <c:pt idx="144">
                  <c:v>44584</c:v>
                </c:pt>
                <c:pt idx="145">
                  <c:v>44585</c:v>
                </c:pt>
                <c:pt idx="146">
                  <c:v>44586</c:v>
                </c:pt>
                <c:pt idx="147">
                  <c:v>44587</c:v>
                </c:pt>
                <c:pt idx="148">
                  <c:v>44588</c:v>
                </c:pt>
                <c:pt idx="149">
                  <c:v>44589</c:v>
                </c:pt>
                <c:pt idx="150">
                  <c:v>44590</c:v>
                </c:pt>
                <c:pt idx="151">
                  <c:v>44591</c:v>
                </c:pt>
                <c:pt idx="152">
                  <c:v>44592</c:v>
                </c:pt>
                <c:pt idx="153">
                  <c:v>44593</c:v>
                </c:pt>
                <c:pt idx="154">
                  <c:v>44594</c:v>
                </c:pt>
                <c:pt idx="155">
                  <c:v>44595</c:v>
                </c:pt>
                <c:pt idx="156">
                  <c:v>44596</c:v>
                </c:pt>
                <c:pt idx="157">
                  <c:v>44597</c:v>
                </c:pt>
                <c:pt idx="158">
                  <c:v>44598</c:v>
                </c:pt>
                <c:pt idx="159">
                  <c:v>44599</c:v>
                </c:pt>
                <c:pt idx="160">
                  <c:v>44600</c:v>
                </c:pt>
                <c:pt idx="161">
                  <c:v>44601</c:v>
                </c:pt>
                <c:pt idx="162">
                  <c:v>44602</c:v>
                </c:pt>
                <c:pt idx="163">
                  <c:v>44603</c:v>
                </c:pt>
                <c:pt idx="164">
                  <c:v>44604</c:v>
                </c:pt>
                <c:pt idx="165">
                  <c:v>44605</c:v>
                </c:pt>
                <c:pt idx="166">
                  <c:v>44606</c:v>
                </c:pt>
                <c:pt idx="167">
                  <c:v>44607</c:v>
                </c:pt>
                <c:pt idx="168">
                  <c:v>44608</c:v>
                </c:pt>
                <c:pt idx="169">
                  <c:v>44609</c:v>
                </c:pt>
                <c:pt idx="170">
                  <c:v>44610</c:v>
                </c:pt>
                <c:pt idx="171">
                  <c:v>44611</c:v>
                </c:pt>
                <c:pt idx="172">
                  <c:v>44612</c:v>
                </c:pt>
                <c:pt idx="173">
                  <c:v>44613</c:v>
                </c:pt>
                <c:pt idx="174">
                  <c:v>44614</c:v>
                </c:pt>
                <c:pt idx="175">
                  <c:v>44615</c:v>
                </c:pt>
                <c:pt idx="176">
                  <c:v>44616</c:v>
                </c:pt>
                <c:pt idx="177">
                  <c:v>44617</c:v>
                </c:pt>
                <c:pt idx="178">
                  <c:v>44618</c:v>
                </c:pt>
                <c:pt idx="179">
                  <c:v>44619</c:v>
                </c:pt>
                <c:pt idx="180">
                  <c:v>44620</c:v>
                </c:pt>
                <c:pt idx="181">
                  <c:v>44621</c:v>
                </c:pt>
                <c:pt idx="182">
                  <c:v>44622</c:v>
                </c:pt>
                <c:pt idx="183">
                  <c:v>44623</c:v>
                </c:pt>
                <c:pt idx="184">
                  <c:v>44624</c:v>
                </c:pt>
                <c:pt idx="185">
                  <c:v>44625</c:v>
                </c:pt>
                <c:pt idx="186">
                  <c:v>44626</c:v>
                </c:pt>
                <c:pt idx="187">
                  <c:v>44627</c:v>
                </c:pt>
                <c:pt idx="188">
                  <c:v>44628</c:v>
                </c:pt>
                <c:pt idx="189">
                  <c:v>44629</c:v>
                </c:pt>
                <c:pt idx="190">
                  <c:v>44630</c:v>
                </c:pt>
                <c:pt idx="191">
                  <c:v>44631</c:v>
                </c:pt>
                <c:pt idx="192">
                  <c:v>44632</c:v>
                </c:pt>
                <c:pt idx="193">
                  <c:v>44633</c:v>
                </c:pt>
                <c:pt idx="194">
                  <c:v>44634</c:v>
                </c:pt>
                <c:pt idx="195">
                  <c:v>44635</c:v>
                </c:pt>
                <c:pt idx="196">
                  <c:v>44636</c:v>
                </c:pt>
                <c:pt idx="197">
                  <c:v>44637</c:v>
                </c:pt>
                <c:pt idx="198">
                  <c:v>44638</c:v>
                </c:pt>
                <c:pt idx="199">
                  <c:v>44639</c:v>
                </c:pt>
                <c:pt idx="200">
                  <c:v>44640</c:v>
                </c:pt>
                <c:pt idx="201">
                  <c:v>44641</c:v>
                </c:pt>
                <c:pt idx="202">
                  <c:v>44642</c:v>
                </c:pt>
                <c:pt idx="203">
                  <c:v>44643</c:v>
                </c:pt>
                <c:pt idx="204">
                  <c:v>44644</c:v>
                </c:pt>
                <c:pt idx="205">
                  <c:v>44645</c:v>
                </c:pt>
                <c:pt idx="206">
                  <c:v>44646</c:v>
                </c:pt>
                <c:pt idx="207">
                  <c:v>44647</c:v>
                </c:pt>
                <c:pt idx="208">
                  <c:v>44648</c:v>
                </c:pt>
                <c:pt idx="209">
                  <c:v>44649</c:v>
                </c:pt>
                <c:pt idx="210">
                  <c:v>44650</c:v>
                </c:pt>
                <c:pt idx="211">
                  <c:v>44651</c:v>
                </c:pt>
                <c:pt idx="212">
                  <c:v>44652</c:v>
                </c:pt>
                <c:pt idx="213">
                  <c:v>44653</c:v>
                </c:pt>
                <c:pt idx="214">
                  <c:v>44654</c:v>
                </c:pt>
                <c:pt idx="215">
                  <c:v>44655</c:v>
                </c:pt>
                <c:pt idx="216">
                  <c:v>44656</c:v>
                </c:pt>
                <c:pt idx="217">
                  <c:v>44657</c:v>
                </c:pt>
                <c:pt idx="218">
                  <c:v>44658</c:v>
                </c:pt>
                <c:pt idx="219">
                  <c:v>44659</c:v>
                </c:pt>
                <c:pt idx="220">
                  <c:v>44660</c:v>
                </c:pt>
                <c:pt idx="221">
                  <c:v>44661</c:v>
                </c:pt>
                <c:pt idx="222">
                  <c:v>44662</c:v>
                </c:pt>
                <c:pt idx="223">
                  <c:v>44663</c:v>
                </c:pt>
                <c:pt idx="224">
                  <c:v>44664</c:v>
                </c:pt>
                <c:pt idx="225">
                  <c:v>44665</c:v>
                </c:pt>
                <c:pt idx="226">
                  <c:v>44666</c:v>
                </c:pt>
                <c:pt idx="227">
                  <c:v>44667</c:v>
                </c:pt>
                <c:pt idx="228">
                  <c:v>44668</c:v>
                </c:pt>
                <c:pt idx="229">
                  <c:v>44669</c:v>
                </c:pt>
                <c:pt idx="230">
                  <c:v>44670</c:v>
                </c:pt>
                <c:pt idx="231">
                  <c:v>44671</c:v>
                </c:pt>
                <c:pt idx="232">
                  <c:v>44672</c:v>
                </c:pt>
                <c:pt idx="233">
                  <c:v>44673</c:v>
                </c:pt>
                <c:pt idx="234">
                  <c:v>44674</c:v>
                </c:pt>
                <c:pt idx="235">
                  <c:v>44675</c:v>
                </c:pt>
                <c:pt idx="236">
                  <c:v>44676</c:v>
                </c:pt>
                <c:pt idx="237">
                  <c:v>44677</c:v>
                </c:pt>
                <c:pt idx="238">
                  <c:v>44678</c:v>
                </c:pt>
                <c:pt idx="239">
                  <c:v>44679</c:v>
                </c:pt>
                <c:pt idx="240">
                  <c:v>44680</c:v>
                </c:pt>
                <c:pt idx="241">
                  <c:v>44681</c:v>
                </c:pt>
              </c:numCache>
            </c:numRef>
          </c:cat>
          <c:val>
            <c:numRef>
              <c:f>data_graph_ic!$BF$3:$BF$244</c:f>
              <c:numCache>
                <c:formatCode>General</c:formatCode>
                <c:ptCount val="24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50.254668930390402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46.859083191850502</c:v>
                </c:pt>
                <c:pt idx="97">
                  <c:v>#N/A</c:v>
                </c:pt>
                <c:pt idx="98">
                  <c:v>#N/A</c:v>
                </c:pt>
                <c:pt idx="99">
                  <c:v>43.463497453310602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40.067911714770702</c:v>
                </c:pt>
                <c:pt idx="104">
                  <c:v>#N/A</c:v>
                </c:pt>
                <c:pt idx="105">
                  <c:v>38.030560271646799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36.672325976230901</c:v>
                </c:pt>
                <c:pt idx="110">
                  <c:v>#N/A</c:v>
                </c:pt>
                <c:pt idx="111">
                  <c:v>#N/A</c:v>
                </c:pt>
                <c:pt idx="112">
                  <c:v>40.7470288624787</c:v>
                </c:pt>
                <c:pt idx="113">
                  <c:v>#N/A</c:v>
                </c:pt>
                <c:pt idx="114">
                  <c:v>#N/A</c:v>
                </c:pt>
                <c:pt idx="115">
                  <c:v>47.5382003395585</c:v>
                </c:pt>
                <c:pt idx="116">
                  <c:v>#N/A</c:v>
                </c:pt>
                <c:pt idx="117">
                  <c:v>#N/A</c:v>
                </c:pt>
                <c:pt idx="118">
                  <c:v>59.083191850594197</c:v>
                </c:pt>
                <c:pt idx="119">
                  <c:v>#N/A</c:v>
                </c:pt>
                <c:pt idx="120">
                  <c:v>#N/A</c:v>
                </c:pt>
                <c:pt idx="121">
                  <c:v>74.7028862478777</c:v>
                </c:pt>
                <c:pt idx="122">
                  <c:v>#N/A</c:v>
                </c:pt>
                <c:pt idx="123">
                  <c:v>84.889643463497407</c:v>
                </c:pt>
                <c:pt idx="124">
                  <c:v>#N/A</c:v>
                </c:pt>
                <c:pt idx="125">
                  <c:v>#N/A</c:v>
                </c:pt>
                <c:pt idx="126">
                  <c:v>100.50933786077999</c:v>
                </c:pt>
                <c:pt idx="127">
                  <c:v>#N/A</c:v>
                </c:pt>
                <c:pt idx="128">
                  <c:v>#N/A</c:v>
                </c:pt>
                <c:pt idx="129">
                  <c:v>115.449915110356</c:v>
                </c:pt>
                <c:pt idx="130">
                  <c:v>#N/A</c:v>
                </c:pt>
                <c:pt idx="131">
                  <c:v>#N/A</c:v>
                </c:pt>
                <c:pt idx="132">
                  <c:v>127.6740237691</c:v>
                </c:pt>
                <c:pt idx="133">
                  <c:v>#N/A</c:v>
                </c:pt>
                <c:pt idx="134">
                  <c:v>#N/A</c:v>
                </c:pt>
                <c:pt idx="135">
                  <c:v>135.14431239388699</c:v>
                </c:pt>
                <c:pt idx="136">
                  <c:v>#N/A</c:v>
                </c:pt>
                <c:pt idx="137">
                  <c:v>#N/A</c:v>
                </c:pt>
                <c:pt idx="138">
                  <c:v>140.57724957555101</c:v>
                </c:pt>
                <c:pt idx="139">
                  <c:v>#N/A</c:v>
                </c:pt>
                <c:pt idx="140">
                  <c:v>#N/A</c:v>
                </c:pt>
                <c:pt idx="141">
                  <c:v>139.898132427843</c:v>
                </c:pt>
                <c:pt idx="142">
                  <c:v>#N/A</c:v>
                </c:pt>
                <c:pt idx="143">
                  <c:v>#N/A</c:v>
                </c:pt>
                <c:pt idx="144">
                  <c:v>133.10696095076401</c:v>
                </c:pt>
                <c:pt idx="145">
                  <c:v>#N/A</c:v>
                </c:pt>
                <c:pt idx="146">
                  <c:v>#N/A</c:v>
                </c:pt>
                <c:pt idx="147">
                  <c:v>125.63667232597599</c:v>
                </c:pt>
                <c:pt idx="148">
                  <c:v>#N/A</c:v>
                </c:pt>
                <c:pt idx="149">
                  <c:v>117.48726655348</c:v>
                </c:pt>
                <c:pt idx="150">
                  <c:v>#N/A</c:v>
                </c:pt>
                <c:pt idx="151">
                  <c:v>#N/A</c:v>
                </c:pt>
                <c:pt idx="152">
                  <c:v>109.337860780984</c:v>
                </c:pt>
                <c:pt idx="153">
                  <c:v>#N/A</c:v>
                </c:pt>
                <c:pt idx="154">
                  <c:v>95.0764006791171</c:v>
                </c:pt>
                <c:pt idx="155">
                  <c:v>#N/A</c:v>
                </c:pt>
                <c:pt idx="156">
                  <c:v>#N/A</c:v>
                </c:pt>
                <c:pt idx="157">
                  <c:v>84.210526315789394</c:v>
                </c:pt>
                <c:pt idx="158">
                  <c:v>#N/A</c:v>
                </c:pt>
                <c:pt idx="159">
                  <c:v>#N/A</c:v>
                </c:pt>
                <c:pt idx="160">
                  <c:v>73.344651952461803</c:v>
                </c:pt>
                <c:pt idx="161">
                  <c:v>#N/A</c:v>
                </c:pt>
                <c:pt idx="162">
                  <c:v>59.083191850594197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46.179966044142603</c:v>
                </c:pt>
                <c:pt idx="167">
                  <c:v>#N/A</c:v>
                </c:pt>
                <c:pt idx="168">
                  <c:v>#N/A</c:v>
                </c:pt>
                <c:pt idx="169">
                  <c:v>38.709677419354797</c:v>
                </c:pt>
                <c:pt idx="170">
                  <c:v>#N/A</c:v>
                </c:pt>
                <c:pt idx="171">
                  <c:v>30.560271646859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20.3735144312393</c:v>
                </c:pt>
                <c:pt idx="177">
                  <c:v>#N/A</c:v>
                </c:pt>
                <c:pt idx="178">
                  <c:v>#N/A</c:v>
                </c:pt>
                <c:pt idx="179">
                  <c:v>16.9779286926994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12.9032258064516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10.1867572156196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7.47028862478777</c:v>
                </c:pt>
                <c:pt idx="193">
                  <c:v>#N/A</c:v>
                </c:pt>
                <c:pt idx="194">
                  <c:v>#N/A</c:v>
                </c:pt>
                <c:pt idx="195">
                  <c:v>5.4329371816638297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4.07470288624787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1.3582342954159501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18C-4D81-9D2C-A16C3838EAE1}"/>
            </c:ext>
          </c:extLst>
        </c:ser>
        <c:ser>
          <c:idx val="7"/>
          <c:order val="1"/>
          <c:tx>
            <c:strRef>
              <c:f>data_graph_ic!$BG$2</c:f>
              <c:strCache>
                <c:ptCount val="1"/>
                <c:pt idx="0">
                  <c:v>2021/12/21_hoog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data_graph_ic!$AY$3:$AY$244</c:f>
              <c:numCache>
                <c:formatCode>m/d/yyyy</c:formatCode>
                <c:ptCount val="242"/>
                <c:pt idx="0">
                  <c:v>44440</c:v>
                </c:pt>
                <c:pt idx="1">
                  <c:v>44441</c:v>
                </c:pt>
                <c:pt idx="2">
                  <c:v>44442</c:v>
                </c:pt>
                <c:pt idx="3">
                  <c:v>44443</c:v>
                </c:pt>
                <c:pt idx="4">
                  <c:v>44444</c:v>
                </c:pt>
                <c:pt idx="5">
                  <c:v>44445</c:v>
                </c:pt>
                <c:pt idx="6">
                  <c:v>44446</c:v>
                </c:pt>
                <c:pt idx="7">
                  <c:v>44447</c:v>
                </c:pt>
                <c:pt idx="8">
                  <c:v>44448</c:v>
                </c:pt>
                <c:pt idx="9">
                  <c:v>44449</c:v>
                </c:pt>
                <c:pt idx="10">
                  <c:v>44450</c:v>
                </c:pt>
                <c:pt idx="11">
                  <c:v>44451</c:v>
                </c:pt>
                <c:pt idx="12">
                  <c:v>44452</c:v>
                </c:pt>
                <c:pt idx="13">
                  <c:v>44453</c:v>
                </c:pt>
                <c:pt idx="14">
                  <c:v>44454</c:v>
                </c:pt>
                <c:pt idx="15">
                  <c:v>44455</c:v>
                </c:pt>
                <c:pt idx="16">
                  <c:v>44456</c:v>
                </c:pt>
                <c:pt idx="17">
                  <c:v>44457</c:v>
                </c:pt>
                <c:pt idx="18">
                  <c:v>44458</c:v>
                </c:pt>
                <c:pt idx="19">
                  <c:v>44459</c:v>
                </c:pt>
                <c:pt idx="20">
                  <c:v>44460</c:v>
                </c:pt>
                <c:pt idx="21">
                  <c:v>44461</c:v>
                </c:pt>
                <c:pt idx="22">
                  <c:v>44462</c:v>
                </c:pt>
                <c:pt idx="23">
                  <c:v>44463</c:v>
                </c:pt>
                <c:pt idx="24">
                  <c:v>44464</c:v>
                </c:pt>
                <c:pt idx="25">
                  <c:v>44465</c:v>
                </c:pt>
                <c:pt idx="26">
                  <c:v>44466</c:v>
                </c:pt>
                <c:pt idx="27">
                  <c:v>44467</c:v>
                </c:pt>
                <c:pt idx="28">
                  <c:v>44468</c:v>
                </c:pt>
                <c:pt idx="29">
                  <c:v>44469</c:v>
                </c:pt>
                <c:pt idx="30">
                  <c:v>44470</c:v>
                </c:pt>
                <c:pt idx="31">
                  <c:v>44471</c:v>
                </c:pt>
                <c:pt idx="32">
                  <c:v>44472</c:v>
                </c:pt>
                <c:pt idx="33">
                  <c:v>44473</c:v>
                </c:pt>
                <c:pt idx="34">
                  <c:v>44474</c:v>
                </c:pt>
                <c:pt idx="35">
                  <c:v>44475</c:v>
                </c:pt>
                <c:pt idx="36">
                  <c:v>44476</c:v>
                </c:pt>
                <c:pt idx="37">
                  <c:v>44477</c:v>
                </c:pt>
                <c:pt idx="38">
                  <c:v>44478</c:v>
                </c:pt>
                <c:pt idx="39">
                  <c:v>44479</c:v>
                </c:pt>
                <c:pt idx="40">
                  <c:v>44480</c:v>
                </c:pt>
                <c:pt idx="41">
                  <c:v>44481</c:v>
                </c:pt>
                <c:pt idx="42">
                  <c:v>44482</c:v>
                </c:pt>
                <c:pt idx="43">
                  <c:v>44483</c:v>
                </c:pt>
                <c:pt idx="44">
                  <c:v>44484</c:v>
                </c:pt>
                <c:pt idx="45">
                  <c:v>44485</c:v>
                </c:pt>
                <c:pt idx="46">
                  <c:v>44486</c:v>
                </c:pt>
                <c:pt idx="47">
                  <c:v>44487</c:v>
                </c:pt>
                <c:pt idx="48">
                  <c:v>44488</c:v>
                </c:pt>
                <c:pt idx="49">
                  <c:v>44489</c:v>
                </c:pt>
                <c:pt idx="50">
                  <c:v>44490</c:v>
                </c:pt>
                <c:pt idx="51">
                  <c:v>44491</c:v>
                </c:pt>
                <c:pt idx="52">
                  <c:v>44492</c:v>
                </c:pt>
                <c:pt idx="53">
                  <c:v>44493</c:v>
                </c:pt>
                <c:pt idx="54">
                  <c:v>44494</c:v>
                </c:pt>
                <c:pt idx="55">
                  <c:v>44495</c:v>
                </c:pt>
                <c:pt idx="56">
                  <c:v>44496</c:v>
                </c:pt>
                <c:pt idx="57">
                  <c:v>44497</c:v>
                </c:pt>
                <c:pt idx="58">
                  <c:v>44498</c:v>
                </c:pt>
                <c:pt idx="59">
                  <c:v>44499</c:v>
                </c:pt>
                <c:pt idx="60">
                  <c:v>44500</c:v>
                </c:pt>
                <c:pt idx="61">
                  <c:v>44501</c:v>
                </c:pt>
                <c:pt idx="62">
                  <c:v>44502</c:v>
                </c:pt>
                <c:pt idx="63">
                  <c:v>44503</c:v>
                </c:pt>
                <c:pt idx="64">
                  <c:v>44504</c:v>
                </c:pt>
                <c:pt idx="65">
                  <c:v>44505</c:v>
                </c:pt>
                <c:pt idx="66">
                  <c:v>44506</c:v>
                </c:pt>
                <c:pt idx="67">
                  <c:v>44507</c:v>
                </c:pt>
                <c:pt idx="68">
                  <c:v>44508</c:v>
                </c:pt>
                <c:pt idx="69">
                  <c:v>44509</c:v>
                </c:pt>
                <c:pt idx="70">
                  <c:v>44510</c:v>
                </c:pt>
                <c:pt idx="71">
                  <c:v>44511</c:v>
                </c:pt>
                <c:pt idx="72">
                  <c:v>44512</c:v>
                </c:pt>
                <c:pt idx="73">
                  <c:v>44513</c:v>
                </c:pt>
                <c:pt idx="74">
                  <c:v>44514</c:v>
                </c:pt>
                <c:pt idx="75">
                  <c:v>44515</c:v>
                </c:pt>
                <c:pt idx="76">
                  <c:v>44516</c:v>
                </c:pt>
                <c:pt idx="77">
                  <c:v>44517</c:v>
                </c:pt>
                <c:pt idx="78">
                  <c:v>44518</c:v>
                </c:pt>
                <c:pt idx="79">
                  <c:v>44519</c:v>
                </c:pt>
                <c:pt idx="80">
                  <c:v>44520</c:v>
                </c:pt>
                <c:pt idx="81">
                  <c:v>44521</c:v>
                </c:pt>
                <c:pt idx="82">
                  <c:v>44522</c:v>
                </c:pt>
                <c:pt idx="83">
                  <c:v>44523</c:v>
                </c:pt>
                <c:pt idx="84">
                  <c:v>44524</c:v>
                </c:pt>
                <c:pt idx="85">
                  <c:v>44525</c:v>
                </c:pt>
                <c:pt idx="86">
                  <c:v>44526</c:v>
                </c:pt>
                <c:pt idx="87">
                  <c:v>44527</c:v>
                </c:pt>
                <c:pt idx="88">
                  <c:v>44528</c:v>
                </c:pt>
                <c:pt idx="89">
                  <c:v>44529</c:v>
                </c:pt>
                <c:pt idx="90">
                  <c:v>44530</c:v>
                </c:pt>
                <c:pt idx="91">
                  <c:v>44531</c:v>
                </c:pt>
                <c:pt idx="92">
                  <c:v>44532</c:v>
                </c:pt>
                <c:pt idx="93">
                  <c:v>44533</c:v>
                </c:pt>
                <c:pt idx="94">
                  <c:v>44534</c:v>
                </c:pt>
                <c:pt idx="95">
                  <c:v>44535</c:v>
                </c:pt>
                <c:pt idx="96">
                  <c:v>44536</c:v>
                </c:pt>
                <c:pt idx="97">
                  <c:v>44537</c:v>
                </c:pt>
                <c:pt idx="98">
                  <c:v>44538</c:v>
                </c:pt>
                <c:pt idx="99">
                  <c:v>44539</c:v>
                </c:pt>
                <c:pt idx="100">
                  <c:v>44540</c:v>
                </c:pt>
                <c:pt idx="101">
                  <c:v>44541</c:v>
                </c:pt>
                <c:pt idx="102">
                  <c:v>44542</c:v>
                </c:pt>
                <c:pt idx="103">
                  <c:v>44543</c:v>
                </c:pt>
                <c:pt idx="104">
                  <c:v>44544</c:v>
                </c:pt>
                <c:pt idx="105">
                  <c:v>44545</c:v>
                </c:pt>
                <c:pt idx="106">
                  <c:v>44546</c:v>
                </c:pt>
                <c:pt idx="107">
                  <c:v>44547</c:v>
                </c:pt>
                <c:pt idx="108">
                  <c:v>44548</c:v>
                </c:pt>
                <c:pt idx="109">
                  <c:v>44549</c:v>
                </c:pt>
                <c:pt idx="110">
                  <c:v>44550</c:v>
                </c:pt>
                <c:pt idx="111">
                  <c:v>44551</c:v>
                </c:pt>
                <c:pt idx="112">
                  <c:v>44552</c:v>
                </c:pt>
                <c:pt idx="113">
                  <c:v>44553</c:v>
                </c:pt>
                <c:pt idx="114">
                  <c:v>44554</c:v>
                </c:pt>
                <c:pt idx="115">
                  <c:v>44555</c:v>
                </c:pt>
                <c:pt idx="116">
                  <c:v>44556</c:v>
                </c:pt>
                <c:pt idx="117">
                  <c:v>44557</c:v>
                </c:pt>
                <c:pt idx="118">
                  <c:v>44558</c:v>
                </c:pt>
                <c:pt idx="119">
                  <c:v>44559</c:v>
                </c:pt>
                <c:pt idx="120">
                  <c:v>44560</c:v>
                </c:pt>
                <c:pt idx="121">
                  <c:v>44561</c:v>
                </c:pt>
                <c:pt idx="122">
                  <c:v>44562</c:v>
                </c:pt>
                <c:pt idx="123">
                  <c:v>44563</c:v>
                </c:pt>
                <c:pt idx="124">
                  <c:v>44564</c:v>
                </c:pt>
                <c:pt idx="125">
                  <c:v>44565</c:v>
                </c:pt>
                <c:pt idx="126">
                  <c:v>44566</c:v>
                </c:pt>
                <c:pt idx="127">
                  <c:v>44567</c:v>
                </c:pt>
                <c:pt idx="128">
                  <c:v>44568</c:v>
                </c:pt>
                <c:pt idx="129">
                  <c:v>44569</c:v>
                </c:pt>
                <c:pt idx="130">
                  <c:v>44570</c:v>
                </c:pt>
                <c:pt idx="131">
                  <c:v>44571</c:v>
                </c:pt>
                <c:pt idx="132">
                  <c:v>44572</c:v>
                </c:pt>
                <c:pt idx="133">
                  <c:v>44573</c:v>
                </c:pt>
                <c:pt idx="134">
                  <c:v>44574</c:v>
                </c:pt>
                <c:pt idx="135">
                  <c:v>44575</c:v>
                </c:pt>
                <c:pt idx="136">
                  <c:v>44576</c:v>
                </c:pt>
                <c:pt idx="137">
                  <c:v>44577</c:v>
                </c:pt>
                <c:pt idx="138">
                  <c:v>44578</c:v>
                </c:pt>
                <c:pt idx="139">
                  <c:v>44579</c:v>
                </c:pt>
                <c:pt idx="140">
                  <c:v>44580</c:v>
                </c:pt>
                <c:pt idx="141">
                  <c:v>44581</c:v>
                </c:pt>
                <c:pt idx="142">
                  <c:v>44582</c:v>
                </c:pt>
                <c:pt idx="143">
                  <c:v>44583</c:v>
                </c:pt>
                <c:pt idx="144">
                  <c:v>44584</c:v>
                </c:pt>
                <c:pt idx="145">
                  <c:v>44585</c:v>
                </c:pt>
                <c:pt idx="146">
                  <c:v>44586</c:v>
                </c:pt>
                <c:pt idx="147">
                  <c:v>44587</c:v>
                </c:pt>
                <c:pt idx="148">
                  <c:v>44588</c:v>
                </c:pt>
                <c:pt idx="149">
                  <c:v>44589</c:v>
                </c:pt>
                <c:pt idx="150">
                  <c:v>44590</c:v>
                </c:pt>
                <c:pt idx="151">
                  <c:v>44591</c:v>
                </c:pt>
                <c:pt idx="152">
                  <c:v>44592</c:v>
                </c:pt>
                <c:pt idx="153">
                  <c:v>44593</c:v>
                </c:pt>
                <c:pt idx="154">
                  <c:v>44594</c:v>
                </c:pt>
                <c:pt idx="155">
                  <c:v>44595</c:v>
                </c:pt>
                <c:pt idx="156">
                  <c:v>44596</c:v>
                </c:pt>
                <c:pt idx="157">
                  <c:v>44597</c:v>
                </c:pt>
                <c:pt idx="158">
                  <c:v>44598</c:v>
                </c:pt>
                <c:pt idx="159">
                  <c:v>44599</c:v>
                </c:pt>
                <c:pt idx="160">
                  <c:v>44600</c:v>
                </c:pt>
                <c:pt idx="161">
                  <c:v>44601</c:v>
                </c:pt>
                <c:pt idx="162">
                  <c:v>44602</c:v>
                </c:pt>
                <c:pt idx="163">
                  <c:v>44603</c:v>
                </c:pt>
                <c:pt idx="164">
                  <c:v>44604</c:v>
                </c:pt>
                <c:pt idx="165">
                  <c:v>44605</c:v>
                </c:pt>
                <c:pt idx="166">
                  <c:v>44606</c:v>
                </c:pt>
                <c:pt idx="167">
                  <c:v>44607</c:v>
                </c:pt>
                <c:pt idx="168">
                  <c:v>44608</c:v>
                </c:pt>
                <c:pt idx="169">
                  <c:v>44609</c:v>
                </c:pt>
                <c:pt idx="170">
                  <c:v>44610</c:v>
                </c:pt>
                <c:pt idx="171">
                  <c:v>44611</c:v>
                </c:pt>
                <c:pt idx="172">
                  <c:v>44612</c:v>
                </c:pt>
                <c:pt idx="173">
                  <c:v>44613</c:v>
                </c:pt>
                <c:pt idx="174">
                  <c:v>44614</c:v>
                </c:pt>
                <c:pt idx="175">
                  <c:v>44615</c:v>
                </c:pt>
                <c:pt idx="176">
                  <c:v>44616</c:v>
                </c:pt>
                <c:pt idx="177">
                  <c:v>44617</c:v>
                </c:pt>
                <c:pt idx="178">
                  <c:v>44618</c:v>
                </c:pt>
                <c:pt idx="179">
                  <c:v>44619</c:v>
                </c:pt>
                <c:pt idx="180">
                  <c:v>44620</c:v>
                </c:pt>
                <c:pt idx="181">
                  <c:v>44621</c:v>
                </c:pt>
                <c:pt idx="182">
                  <c:v>44622</c:v>
                </c:pt>
                <c:pt idx="183">
                  <c:v>44623</c:v>
                </c:pt>
                <c:pt idx="184">
                  <c:v>44624</c:v>
                </c:pt>
                <c:pt idx="185">
                  <c:v>44625</c:v>
                </c:pt>
                <c:pt idx="186">
                  <c:v>44626</c:v>
                </c:pt>
                <c:pt idx="187">
                  <c:v>44627</c:v>
                </c:pt>
                <c:pt idx="188">
                  <c:v>44628</c:v>
                </c:pt>
                <c:pt idx="189">
                  <c:v>44629</c:v>
                </c:pt>
                <c:pt idx="190">
                  <c:v>44630</c:v>
                </c:pt>
                <c:pt idx="191">
                  <c:v>44631</c:v>
                </c:pt>
                <c:pt idx="192">
                  <c:v>44632</c:v>
                </c:pt>
                <c:pt idx="193">
                  <c:v>44633</c:v>
                </c:pt>
                <c:pt idx="194">
                  <c:v>44634</c:v>
                </c:pt>
                <c:pt idx="195">
                  <c:v>44635</c:v>
                </c:pt>
                <c:pt idx="196">
                  <c:v>44636</c:v>
                </c:pt>
                <c:pt idx="197">
                  <c:v>44637</c:v>
                </c:pt>
                <c:pt idx="198">
                  <c:v>44638</c:v>
                </c:pt>
                <c:pt idx="199">
                  <c:v>44639</c:v>
                </c:pt>
                <c:pt idx="200">
                  <c:v>44640</c:v>
                </c:pt>
                <c:pt idx="201">
                  <c:v>44641</c:v>
                </c:pt>
                <c:pt idx="202">
                  <c:v>44642</c:v>
                </c:pt>
                <c:pt idx="203">
                  <c:v>44643</c:v>
                </c:pt>
                <c:pt idx="204">
                  <c:v>44644</c:v>
                </c:pt>
                <c:pt idx="205">
                  <c:v>44645</c:v>
                </c:pt>
                <c:pt idx="206">
                  <c:v>44646</c:v>
                </c:pt>
                <c:pt idx="207">
                  <c:v>44647</c:v>
                </c:pt>
                <c:pt idx="208">
                  <c:v>44648</c:v>
                </c:pt>
                <c:pt idx="209">
                  <c:v>44649</c:v>
                </c:pt>
                <c:pt idx="210">
                  <c:v>44650</c:v>
                </c:pt>
                <c:pt idx="211">
                  <c:v>44651</c:v>
                </c:pt>
                <c:pt idx="212">
                  <c:v>44652</c:v>
                </c:pt>
                <c:pt idx="213">
                  <c:v>44653</c:v>
                </c:pt>
                <c:pt idx="214">
                  <c:v>44654</c:v>
                </c:pt>
                <c:pt idx="215">
                  <c:v>44655</c:v>
                </c:pt>
                <c:pt idx="216">
                  <c:v>44656</c:v>
                </c:pt>
                <c:pt idx="217">
                  <c:v>44657</c:v>
                </c:pt>
                <c:pt idx="218">
                  <c:v>44658</c:v>
                </c:pt>
                <c:pt idx="219">
                  <c:v>44659</c:v>
                </c:pt>
                <c:pt idx="220">
                  <c:v>44660</c:v>
                </c:pt>
                <c:pt idx="221">
                  <c:v>44661</c:v>
                </c:pt>
                <c:pt idx="222">
                  <c:v>44662</c:v>
                </c:pt>
                <c:pt idx="223">
                  <c:v>44663</c:v>
                </c:pt>
                <c:pt idx="224">
                  <c:v>44664</c:v>
                </c:pt>
                <c:pt idx="225">
                  <c:v>44665</c:v>
                </c:pt>
                <c:pt idx="226">
                  <c:v>44666</c:v>
                </c:pt>
                <c:pt idx="227">
                  <c:v>44667</c:v>
                </c:pt>
                <c:pt idx="228">
                  <c:v>44668</c:v>
                </c:pt>
                <c:pt idx="229">
                  <c:v>44669</c:v>
                </c:pt>
                <c:pt idx="230">
                  <c:v>44670</c:v>
                </c:pt>
                <c:pt idx="231">
                  <c:v>44671</c:v>
                </c:pt>
                <c:pt idx="232">
                  <c:v>44672</c:v>
                </c:pt>
                <c:pt idx="233">
                  <c:v>44673</c:v>
                </c:pt>
                <c:pt idx="234">
                  <c:v>44674</c:v>
                </c:pt>
                <c:pt idx="235">
                  <c:v>44675</c:v>
                </c:pt>
                <c:pt idx="236">
                  <c:v>44676</c:v>
                </c:pt>
                <c:pt idx="237">
                  <c:v>44677</c:v>
                </c:pt>
                <c:pt idx="238">
                  <c:v>44678</c:v>
                </c:pt>
                <c:pt idx="239">
                  <c:v>44679</c:v>
                </c:pt>
                <c:pt idx="240">
                  <c:v>44680</c:v>
                </c:pt>
                <c:pt idx="241">
                  <c:v>44681</c:v>
                </c:pt>
              </c:numCache>
            </c:numRef>
          </c:cat>
          <c:val>
            <c:numRef>
              <c:f>data_graph_ic!$BG$3:$BG$244</c:f>
              <c:numCache>
                <c:formatCode>General</c:formatCode>
                <c:ptCount val="24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40.067911714770702</c:v>
                </c:pt>
                <c:pt idx="114">
                  <c:v>#N/A</c:v>
                </c:pt>
                <c:pt idx="115">
                  <c:v>#N/A</c:v>
                </c:pt>
                <c:pt idx="116">
                  <c:v>51.612903225806399</c:v>
                </c:pt>
                <c:pt idx="117">
                  <c:v>#N/A</c:v>
                </c:pt>
                <c:pt idx="118">
                  <c:v>#N/A</c:v>
                </c:pt>
                <c:pt idx="119">
                  <c:v>67.232597623089902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105.942275042444</c:v>
                </c:pt>
                <c:pt idx="125">
                  <c:v>#N/A</c:v>
                </c:pt>
                <c:pt idx="126">
                  <c:v>129.711375212224</c:v>
                </c:pt>
                <c:pt idx="127">
                  <c:v>#N/A</c:v>
                </c:pt>
                <c:pt idx="128">
                  <c:v>#N/A</c:v>
                </c:pt>
                <c:pt idx="129">
                  <c:v>157.55517826825101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210.52631578947299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264.85568760611199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308.99830220713</c:v>
                </c:pt>
                <c:pt idx="143">
                  <c:v>324.61799660441397</c:v>
                </c:pt>
                <c:pt idx="144">
                  <c:v>#N/A</c:v>
                </c:pt>
                <c:pt idx="145">
                  <c:v>337.52122241086499</c:v>
                </c:pt>
                <c:pt idx="146">
                  <c:v>#N/A</c:v>
                </c:pt>
                <c:pt idx="147">
                  <c:v>340.91680814940503</c:v>
                </c:pt>
                <c:pt idx="148">
                  <c:v>#N/A</c:v>
                </c:pt>
                <c:pt idx="149">
                  <c:v>339.558573853989</c:v>
                </c:pt>
                <c:pt idx="150">
                  <c:v>331.40916808149399</c:v>
                </c:pt>
                <c:pt idx="151">
                  <c:v>319.18505942274999</c:v>
                </c:pt>
                <c:pt idx="152">
                  <c:v>#N/A</c:v>
                </c:pt>
                <c:pt idx="153">
                  <c:v>301.528013582342</c:v>
                </c:pt>
                <c:pt idx="154">
                  <c:v>#N/A</c:v>
                </c:pt>
                <c:pt idx="155">
                  <c:v>273.68421052631498</c:v>
                </c:pt>
                <c:pt idx="156">
                  <c:v>#N/A</c:v>
                </c:pt>
                <c:pt idx="157">
                  <c:v>251.95246179966</c:v>
                </c:pt>
                <c:pt idx="158">
                  <c:v>#N/A</c:v>
                </c:pt>
                <c:pt idx="159">
                  <c:v>228.18336162988101</c:v>
                </c:pt>
                <c:pt idx="160">
                  <c:v>#N/A</c:v>
                </c:pt>
                <c:pt idx="161">
                  <c:v>183.36162988115399</c:v>
                </c:pt>
                <c:pt idx="162">
                  <c:v>#N/A</c:v>
                </c:pt>
                <c:pt idx="163">
                  <c:v>#N/A</c:v>
                </c:pt>
                <c:pt idx="164">
                  <c:v>148.04753820033901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100.50933786077999</c:v>
                </c:pt>
                <c:pt idx="169">
                  <c:v>#N/A</c:v>
                </c:pt>
                <c:pt idx="170">
                  <c:v>76.740237691001695</c:v>
                </c:pt>
                <c:pt idx="171">
                  <c:v>#N/A</c:v>
                </c:pt>
                <c:pt idx="172">
                  <c:v>61.1205432937181</c:v>
                </c:pt>
                <c:pt idx="173">
                  <c:v>#N/A</c:v>
                </c:pt>
                <c:pt idx="174">
                  <c:v>50.9337860780984</c:v>
                </c:pt>
                <c:pt idx="175">
                  <c:v>43.463497453310602</c:v>
                </c:pt>
                <c:pt idx="176">
                  <c:v>#N/A</c:v>
                </c:pt>
                <c:pt idx="177">
                  <c:v>36.672325976230901</c:v>
                </c:pt>
                <c:pt idx="178">
                  <c:v>29.881154499151101</c:v>
                </c:pt>
                <c:pt idx="179">
                  <c:v>#N/A</c:v>
                </c:pt>
                <c:pt idx="180">
                  <c:v>23.7691001697792</c:v>
                </c:pt>
                <c:pt idx="181">
                  <c:v>#N/A</c:v>
                </c:pt>
                <c:pt idx="182">
                  <c:v>19.015280135823399</c:v>
                </c:pt>
                <c:pt idx="183">
                  <c:v>#N/A</c:v>
                </c:pt>
                <c:pt idx="184">
                  <c:v>#N/A</c:v>
                </c:pt>
                <c:pt idx="185">
                  <c:v>12.9032258064516</c:v>
                </c:pt>
                <c:pt idx="186">
                  <c:v>#N/A</c:v>
                </c:pt>
                <c:pt idx="187">
                  <c:v>#N/A</c:v>
                </c:pt>
                <c:pt idx="188">
                  <c:v>10.1867572156196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7.47028862478777</c:v>
                </c:pt>
                <c:pt idx="193">
                  <c:v>#N/A</c:v>
                </c:pt>
                <c:pt idx="194">
                  <c:v>#N/A</c:v>
                </c:pt>
                <c:pt idx="195">
                  <c:v>6.7911714770797902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18C-4D81-9D2C-A16C3838EAE1}"/>
            </c:ext>
          </c:extLst>
        </c:ser>
        <c:ser>
          <c:idx val="8"/>
          <c:order val="2"/>
          <c:tx>
            <c:strRef>
              <c:f>data_graph_ic!$BH$2</c:f>
              <c:strCache>
                <c:ptCount val="1"/>
                <c:pt idx="0">
                  <c:v>2022/01/20_laag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data_graph_ic!$AY$3:$AY$244</c:f>
              <c:numCache>
                <c:formatCode>m/d/yyyy</c:formatCode>
                <c:ptCount val="242"/>
                <c:pt idx="0">
                  <c:v>44440</c:v>
                </c:pt>
                <c:pt idx="1">
                  <c:v>44441</c:v>
                </c:pt>
                <c:pt idx="2">
                  <c:v>44442</c:v>
                </c:pt>
                <c:pt idx="3">
                  <c:v>44443</c:v>
                </c:pt>
                <c:pt idx="4">
                  <c:v>44444</c:v>
                </c:pt>
                <c:pt idx="5">
                  <c:v>44445</c:v>
                </c:pt>
                <c:pt idx="6">
                  <c:v>44446</c:v>
                </c:pt>
                <c:pt idx="7">
                  <c:v>44447</c:v>
                </c:pt>
                <c:pt idx="8">
                  <c:v>44448</c:v>
                </c:pt>
                <c:pt idx="9">
                  <c:v>44449</c:v>
                </c:pt>
                <c:pt idx="10">
                  <c:v>44450</c:v>
                </c:pt>
                <c:pt idx="11">
                  <c:v>44451</c:v>
                </c:pt>
                <c:pt idx="12">
                  <c:v>44452</c:v>
                </c:pt>
                <c:pt idx="13">
                  <c:v>44453</c:v>
                </c:pt>
                <c:pt idx="14">
                  <c:v>44454</c:v>
                </c:pt>
                <c:pt idx="15">
                  <c:v>44455</c:v>
                </c:pt>
                <c:pt idx="16">
                  <c:v>44456</c:v>
                </c:pt>
                <c:pt idx="17">
                  <c:v>44457</c:v>
                </c:pt>
                <c:pt idx="18">
                  <c:v>44458</c:v>
                </c:pt>
                <c:pt idx="19">
                  <c:v>44459</c:v>
                </c:pt>
                <c:pt idx="20">
                  <c:v>44460</c:v>
                </c:pt>
                <c:pt idx="21">
                  <c:v>44461</c:v>
                </c:pt>
                <c:pt idx="22">
                  <c:v>44462</c:v>
                </c:pt>
                <c:pt idx="23">
                  <c:v>44463</c:v>
                </c:pt>
                <c:pt idx="24">
                  <c:v>44464</c:v>
                </c:pt>
                <c:pt idx="25">
                  <c:v>44465</c:v>
                </c:pt>
                <c:pt idx="26">
                  <c:v>44466</c:v>
                </c:pt>
                <c:pt idx="27">
                  <c:v>44467</c:v>
                </c:pt>
                <c:pt idx="28">
                  <c:v>44468</c:v>
                </c:pt>
                <c:pt idx="29">
                  <c:v>44469</c:v>
                </c:pt>
                <c:pt idx="30">
                  <c:v>44470</c:v>
                </c:pt>
                <c:pt idx="31">
                  <c:v>44471</c:v>
                </c:pt>
                <c:pt idx="32">
                  <c:v>44472</c:v>
                </c:pt>
                <c:pt idx="33">
                  <c:v>44473</c:v>
                </c:pt>
                <c:pt idx="34">
                  <c:v>44474</c:v>
                </c:pt>
                <c:pt idx="35">
                  <c:v>44475</c:v>
                </c:pt>
                <c:pt idx="36">
                  <c:v>44476</c:v>
                </c:pt>
                <c:pt idx="37">
                  <c:v>44477</c:v>
                </c:pt>
                <c:pt idx="38">
                  <c:v>44478</c:v>
                </c:pt>
                <c:pt idx="39">
                  <c:v>44479</c:v>
                </c:pt>
                <c:pt idx="40">
                  <c:v>44480</c:v>
                </c:pt>
                <c:pt idx="41">
                  <c:v>44481</c:v>
                </c:pt>
                <c:pt idx="42">
                  <c:v>44482</c:v>
                </c:pt>
                <c:pt idx="43">
                  <c:v>44483</c:v>
                </c:pt>
                <c:pt idx="44">
                  <c:v>44484</c:v>
                </c:pt>
                <c:pt idx="45">
                  <c:v>44485</c:v>
                </c:pt>
                <c:pt idx="46">
                  <c:v>44486</c:v>
                </c:pt>
                <c:pt idx="47">
                  <c:v>44487</c:v>
                </c:pt>
                <c:pt idx="48">
                  <c:v>44488</c:v>
                </c:pt>
                <c:pt idx="49">
                  <c:v>44489</c:v>
                </c:pt>
                <c:pt idx="50">
                  <c:v>44490</c:v>
                </c:pt>
                <c:pt idx="51">
                  <c:v>44491</c:v>
                </c:pt>
                <c:pt idx="52">
                  <c:v>44492</c:v>
                </c:pt>
                <c:pt idx="53">
                  <c:v>44493</c:v>
                </c:pt>
                <c:pt idx="54">
                  <c:v>44494</c:v>
                </c:pt>
                <c:pt idx="55">
                  <c:v>44495</c:v>
                </c:pt>
                <c:pt idx="56">
                  <c:v>44496</c:v>
                </c:pt>
                <c:pt idx="57">
                  <c:v>44497</c:v>
                </c:pt>
                <c:pt idx="58">
                  <c:v>44498</c:v>
                </c:pt>
                <c:pt idx="59">
                  <c:v>44499</c:v>
                </c:pt>
                <c:pt idx="60">
                  <c:v>44500</c:v>
                </c:pt>
                <c:pt idx="61">
                  <c:v>44501</c:v>
                </c:pt>
                <c:pt idx="62">
                  <c:v>44502</c:v>
                </c:pt>
                <c:pt idx="63">
                  <c:v>44503</c:v>
                </c:pt>
                <c:pt idx="64">
                  <c:v>44504</c:v>
                </c:pt>
                <c:pt idx="65">
                  <c:v>44505</c:v>
                </c:pt>
                <c:pt idx="66">
                  <c:v>44506</c:v>
                </c:pt>
                <c:pt idx="67">
                  <c:v>44507</c:v>
                </c:pt>
                <c:pt idx="68">
                  <c:v>44508</c:v>
                </c:pt>
                <c:pt idx="69">
                  <c:v>44509</c:v>
                </c:pt>
                <c:pt idx="70">
                  <c:v>44510</c:v>
                </c:pt>
                <c:pt idx="71">
                  <c:v>44511</c:v>
                </c:pt>
                <c:pt idx="72">
                  <c:v>44512</c:v>
                </c:pt>
                <c:pt idx="73">
                  <c:v>44513</c:v>
                </c:pt>
                <c:pt idx="74">
                  <c:v>44514</c:v>
                </c:pt>
                <c:pt idx="75">
                  <c:v>44515</c:v>
                </c:pt>
                <c:pt idx="76">
                  <c:v>44516</c:v>
                </c:pt>
                <c:pt idx="77">
                  <c:v>44517</c:v>
                </c:pt>
                <c:pt idx="78">
                  <c:v>44518</c:v>
                </c:pt>
                <c:pt idx="79">
                  <c:v>44519</c:v>
                </c:pt>
                <c:pt idx="80">
                  <c:v>44520</c:v>
                </c:pt>
                <c:pt idx="81">
                  <c:v>44521</c:v>
                </c:pt>
                <c:pt idx="82">
                  <c:v>44522</c:v>
                </c:pt>
                <c:pt idx="83">
                  <c:v>44523</c:v>
                </c:pt>
                <c:pt idx="84">
                  <c:v>44524</c:v>
                </c:pt>
                <c:pt idx="85">
                  <c:v>44525</c:v>
                </c:pt>
                <c:pt idx="86">
                  <c:v>44526</c:v>
                </c:pt>
                <c:pt idx="87">
                  <c:v>44527</c:v>
                </c:pt>
                <c:pt idx="88">
                  <c:v>44528</c:v>
                </c:pt>
                <c:pt idx="89">
                  <c:v>44529</c:v>
                </c:pt>
                <c:pt idx="90">
                  <c:v>44530</c:v>
                </c:pt>
                <c:pt idx="91">
                  <c:v>44531</c:v>
                </c:pt>
                <c:pt idx="92">
                  <c:v>44532</c:v>
                </c:pt>
                <c:pt idx="93">
                  <c:v>44533</c:v>
                </c:pt>
                <c:pt idx="94">
                  <c:v>44534</c:v>
                </c:pt>
                <c:pt idx="95">
                  <c:v>44535</c:v>
                </c:pt>
                <c:pt idx="96">
                  <c:v>44536</c:v>
                </c:pt>
                <c:pt idx="97">
                  <c:v>44537</c:v>
                </c:pt>
                <c:pt idx="98">
                  <c:v>44538</c:v>
                </c:pt>
                <c:pt idx="99">
                  <c:v>44539</c:v>
                </c:pt>
                <c:pt idx="100">
                  <c:v>44540</c:v>
                </c:pt>
                <c:pt idx="101">
                  <c:v>44541</c:v>
                </c:pt>
                <c:pt idx="102">
                  <c:v>44542</c:v>
                </c:pt>
                <c:pt idx="103">
                  <c:v>44543</c:v>
                </c:pt>
                <c:pt idx="104">
                  <c:v>44544</c:v>
                </c:pt>
                <c:pt idx="105">
                  <c:v>44545</c:v>
                </c:pt>
                <c:pt idx="106">
                  <c:v>44546</c:v>
                </c:pt>
                <c:pt idx="107">
                  <c:v>44547</c:v>
                </c:pt>
                <c:pt idx="108">
                  <c:v>44548</c:v>
                </c:pt>
                <c:pt idx="109">
                  <c:v>44549</c:v>
                </c:pt>
                <c:pt idx="110">
                  <c:v>44550</c:v>
                </c:pt>
                <c:pt idx="111">
                  <c:v>44551</c:v>
                </c:pt>
                <c:pt idx="112">
                  <c:v>44552</c:v>
                </c:pt>
                <c:pt idx="113">
                  <c:v>44553</c:v>
                </c:pt>
                <c:pt idx="114">
                  <c:v>44554</c:v>
                </c:pt>
                <c:pt idx="115">
                  <c:v>44555</c:v>
                </c:pt>
                <c:pt idx="116">
                  <c:v>44556</c:v>
                </c:pt>
                <c:pt idx="117">
                  <c:v>44557</c:v>
                </c:pt>
                <c:pt idx="118">
                  <c:v>44558</c:v>
                </c:pt>
                <c:pt idx="119">
                  <c:v>44559</c:v>
                </c:pt>
                <c:pt idx="120">
                  <c:v>44560</c:v>
                </c:pt>
                <c:pt idx="121">
                  <c:v>44561</c:v>
                </c:pt>
                <c:pt idx="122">
                  <c:v>44562</c:v>
                </c:pt>
                <c:pt idx="123">
                  <c:v>44563</c:v>
                </c:pt>
                <c:pt idx="124">
                  <c:v>44564</c:v>
                </c:pt>
                <c:pt idx="125">
                  <c:v>44565</c:v>
                </c:pt>
                <c:pt idx="126">
                  <c:v>44566</c:v>
                </c:pt>
                <c:pt idx="127">
                  <c:v>44567</c:v>
                </c:pt>
                <c:pt idx="128">
                  <c:v>44568</c:v>
                </c:pt>
                <c:pt idx="129">
                  <c:v>44569</c:v>
                </c:pt>
                <c:pt idx="130">
                  <c:v>44570</c:v>
                </c:pt>
                <c:pt idx="131">
                  <c:v>44571</c:v>
                </c:pt>
                <c:pt idx="132">
                  <c:v>44572</c:v>
                </c:pt>
                <c:pt idx="133">
                  <c:v>44573</c:v>
                </c:pt>
                <c:pt idx="134">
                  <c:v>44574</c:v>
                </c:pt>
                <c:pt idx="135">
                  <c:v>44575</c:v>
                </c:pt>
                <c:pt idx="136">
                  <c:v>44576</c:v>
                </c:pt>
                <c:pt idx="137">
                  <c:v>44577</c:v>
                </c:pt>
                <c:pt idx="138">
                  <c:v>44578</c:v>
                </c:pt>
                <c:pt idx="139">
                  <c:v>44579</c:v>
                </c:pt>
                <c:pt idx="140">
                  <c:v>44580</c:v>
                </c:pt>
                <c:pt idx="141">
                  <c:v>44581</c:v>
                </c:pt>
                <c:pt idx="142">
                  <c:v>44582</c:v>
                </c:pt>
                <c:pt idx="143">
                  <c:v>44583</c:v>
                </c:pt>
                <c:pt idx="144">
                  <c:v>44584</c:v>
                </c:pt>
                <c:pt idx="145">
                  <c:v>44585</c:v>
                </c:pt>
                <c:pt idx="146">
                  <c:v>44586</c:v>
                </c:pt>
                <c:pt idx="147">
                  <c:v>44587</c:v>
                </c:pt>
                <c:pt idx="148">
                  <c:v>44588</c:v>
                </c:pt>
                <c:pt idx="149">
                  <c:v>44589</c:v>
                </c:pt>
                <c:pt idx="150">
                  <c:v>44590</c:v>
                </c:pt>
                <c:pt idx="151">
                  <c:v>44591</c:v>
                </c:pt>
                <c:pt idx="152">
                  <c:v>44592</c:v>
                </c:pt>
                <c:pt idx="153">
                  <c:v>44593</c:v>
                </c:pt>
                <c:pt idx="154">
                  <c:v>44594</c:v>
                </c:pt>
                <c:pt idx="155">
                  <c:v>44595</c:v>
                </c:pt>
                <c:pt idx="156">
                  <c:v>44596</c:v>
                </c:pt>
                <c:pt idx="157">
                  <c:v>44597</c:v>
                </c:pt>
                <c:pt idx="158">
                  <c:v>44598</c:v>
                </c:pt>
                <c:pt idx="159">
                  <c:v>44599</c:v>
                </c:pt>
                <c:pt idx="160">
                  <c:v>44600</c:v>
                </c:pt>
                <c:pt idx="161">
                  <c:v>44601</c:v>
                </c:pt>
                <c:pt idx="162">
                  <c:v>44602</c:v>
                </c:pt>
                <c:pt idx="163">
                  <c:v>44603</c:v>
                </c:pt>
                <c:pt idx="164">
                  <c:v>44604</c:v>
                </c:pt>
                <c:pt idx="165">
                  <c:v>44605</c:v>
                </c:pt>
                <c:pt idx="166">
                  <c:v>44606</c:v>
                </c:pt>
                <c:pt idx="167">
                  <c:v>44607</c:v>
                </c:pt>
                <c:pt idx="168">
                  <c:v>44608</c:v>
                </c:pt>
                <c:pt idx="169">
                  <c:v>44609</c:v>
                </c:pt>
                <c:pt idx="170">
                  <c:v>44610</c:v>
                </c:pt>
                <c:pt idx="171">
                  <c:v>44611</c:v>
                </c:pt>
                <c:pt idx="172">
                  <c:v>44612</c:v>
                </c:pt>
                <c:pt idx="173">
                  <c:v>44613</c:v>
                </c:pt>
                <c:pt idx="174">
                  <c:v>44614</c:v>
                </c:pt>
                <c:pt idx="175">
                  <c:v>44615</c:v>
                </c:pt>
                <c:pt idx="176">
                  <c:v>44616</c:v>
                </c:pt>
                <c:pt idx="177">
                  <c:v>44617</c:v>
                </c:pt>
                <c:pt idx="178">
                  <c:v>44618</c:v>
                </c:pt>
                <c:pt idx="179">
                  <c:v>44619</c:v>
                </c:pt>
                <c:pt idx="180">
                  <c:v>44620</c:v>
                </c:pt>
                <c:pt idx="181">
                  <c:v>44621</c:v>
                </c:pt>
                <c:pt idx="182">
                  <c:v>44622</c:v>
                </c:pt>
                <c:pt idx="183">
                  <c:v>44623</c:v>
                </c:pt>
                <c:pt idx="184">
                  <c:v>44624</c:v>
                </c:pt>
                <c:pt idx="185">
                  <c:v>44625</c:v>
                </c:pt>
                <c:pt idx="186">
                  <c:v>44626</c:v>
                </c:pt>
                <c:pt idx="187">
                  <c:v>44627</c:v>
                </c:pt>
                <c:pt idx="188">
                  <c:v>44628</c:v>
                </c:pt>
                <c:pt idx="189">
                  <c:v>44629</c:v>
                </c:pt>
                <c:pt idx="190">
                  <c:v>44630</c:v>
                </c:pt>
                <c:pt idx="191">
                  <c:v>44631</c:v>
                </c:pt>
                <c:pt idx="192">
                  <c:v>44632</c:v>
                </c:pt>
                <c:pt idx="193">
                  <c:v>44633</c:v>
                </c:pt>
                <c:pt idx="194">
                  <c:v>44634</c:v>
                </c:pt>
                <c:pt idx="195">
                  <c:v>44635</c:v>
                </c:pt>
                <c:pt idx="196">
                  <c:v>44636</c:v>
                </c:pt>
                <c:pt idx="197">
                  <c:v>44637</c:v>
                </c:pt>
                <c:pt idx="198">
                  <c:v>44638</c:v>
                </c:pt>
                <c:pt idx="199">
                  <c:v>44639</c:v>
                </c:pt>
                <c:pt idx="200">
                  <c:v>44640</c:v>
                </c:pt>
                <c:pt idx="201">
                  <c:v>44641</c:v>
                </c:pt>
                <c:pt idx="202">
                  <c:v>44642</c:v>
                </c:pt>
                <c:pt idx="203">
                  <c:v>44643</c:v>
                </c:pt>
                <c:pt idx="204">
                  <c:v>44644</c:v>
                </c:pt>
                <c:pt idx="205">
                  <c:v>44645</c:v>
                </c:pt>
                <c:pt idx="206">
                  <c:v>44646</c:v>
                </c:pt>
                <c:pt idx="207">
                  <c:v>44647</c:v>
                </c:pt>
                <c:pt idx="208">
                  <c:v>44648</c:v>
                </c:pt>
                <c:pt idx="209">
                  <c:v>44649</c:v>
                </c:pt>
                <c:pt idx="210">
                  <c:v>44650</c:v>
                </c:pt>
                <c:pt idx="211">
                  <c:v>44651</c:v>
                </c:pt>
                <c:pt idx="212">
                  <c:v>44652</c:v>
                </c:pt>
                <c:pt idx="213">
                  <c:v>44653</c:v>
                </c:pt>
                <c:pt idx="214">
                  <c:v>44654</c:v>
                </c:pt>
                <c:pt idx="215">
                  <c:v>44655</c:v>
                </c:pt>
                <c:pt idx="216">
                  <c:v>44656</c:v>
                </c:pt>
                <c:pt idx="217">
                  <c:v>44657</c:v>
                </c:pt>
                <c:pt idx="218">
                  <c:v>44658</c:v>
                </c:pt>
                <c:pt idx="219">
                  <c:v>44659</c:v>
                </c:pt>
                <c:pt idx="220">
                  <c:v>44660</c:v>
                </c:pt>
                <c:pt idx="221">
                  <c:v>44661</c:v>
                </c:pt>
                <c:pt idx="222">
                  <c:v>44662</c:v>
                </c:pt>
                <c:pt idx="223">
                  <c:v>44663</c:v>
                </c:pt>
                <c:pt idx="224">
                  <c:v>44664</c:v>
                </c:pt>
                <c:pt idx="225">
                  <c:v>44665</c:v>
                </c:pt>
                <c:pt idx="226">
                  <c:v>44666</c:v>
                </c:pt>
                <c:pt idx="227">
                  <c:v>44667</c:v>
                </c:pt>
                <c:pt idx="228">
                  <c:v>44668</c:v>
                </c:pt>
                <c:pt idx="229">
                  <c:v>44669</c:v>
                </c:pt>
                <c:pt idx="230">
                  <c:v>44670</c:v>
                </c:pt>
                <c:pt idx="231">
                  <c:v>44671</c:v>
                </c:pt>
                <c:pt idx="232">
                  <c:v>44672</c:v>
                </c:pt>
                <c:pt idx="233">
                  <c:v>44673</c:v>
                </c:pt>
                <c:pt idx="234">
                  <c:v>44674</c:v>
                </c:pt>
                <c:pt idx="235">
                  <c:v>44675</c:v>
                </c:pt>
                <c:pt idx="236">
                  <c:v>44676</c:v>
                </c:pt>
                <c:pt idx="237">
                  <c:v>44677</c:v>
                </c:pt>
                <c:pt idx="238">
                  <c:v>44678</c:v>
                </c:pt>
                <c:pt idx="239">
                  <c:v>44679</c:v>
                </c:pt>
                <c:pt idx="240">
                  <c:v>44680</c:v>
                </c:pt>
                <c:pt idx="241">
                  <c:v>44681</c:v>
                </c:pt>
              </c:numCache>
            </c:numRef>
          </c:cat>
          <c:val>
            <c:numRef>
              <c:f>data_graph_ic!$BH$3:$BH$244</c:f>
              <c:numCache>
                <c:formatCode>General</c:formatCode>
                <c:ptCount val="24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21.180030257186001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22.6928895612708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23.4493192133131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27.987897125567301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32.526475037821399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38.577912254160303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43.4947049924357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47.655068078668599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49.546142208774498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49.924357034795698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48.033282904689798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44.251134644478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39.712556732223902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34.795763993948498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28.366111951588501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24.205748865355499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18.154311649016599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14.3721633888048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10.211800302571801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8.3207261724659602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6.8078668683812396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18C-4D81-9D2C-A16C3838EAE1}"/>
            </c:ext>
          </c:extLst>
        </c:ser>
        <c:ser>
          <c:idx val="9"/>
          <c:order val="3"/>
          <c:tx>
            <c:strRef>
              <c:f>data_graph_ic!$BI$2</c:f>
              <c:strCache>
                <c:ptCount val="1"/>
                <c:pt idx="0">
                  <c:v>2022/01/20_hoog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data_graph_ic!$AY$3:$AY$244</c:f>
              <c:numCache>
                <c:formatCode>m/d/yyyy</c:formatCode>
                <c:ptCount val="242"/>
                <c:pt idx="0">
                  <c:v>44440</c:v>
                </c:pt>
                <c:pt idx="1">
                  <c:v>44441</c:v>
                </c:pt>
                <c:pt idx="2">
                  <c:v>44442</c:v>
                </c:pt>
                <c:pt idx="3">
                  <c:v>44443</c:v>
                </c:pt>
                <c:pt idx="4">
                  <c:v>44444</c:v>
                </c:pt>
                <c:pt idx="5">
                  <c:v>44445</c:v>
                </c:pt>
                <c:pt idx="6">
                  <c:v>44446</c:v>
                </c:pt>
                <c:pt idx="7">
                  <c:v>44447</c:v>
                </c:pt>
                <c:pt idx="8">
                  <c:v>44448</c:v>
                </c:pt>
                <c:pt idx="9">
                  <c:v>44449</c:v>
                </c:pt>
                <c:pt idx="10">
                  <c:v>44450</c:v>
                </c:pt>
                <c:pt idx="11">
                  <c:v>44451</c:v>
                </c:pt>
                <c:pt idx="12">
                  <c:v>44452</c:v>
                </c:pt>
                <c:pt idx="13">
                  <c:v>44453</c:v>
                </c:pt>
                <c:pt idx="14">
                  <c:v>44454</c:v>
                </c:pt>
                <c:pt idx="15">
                  <c:v>44455</c:v>
                </c:pt>
                <c:pt idx="16">
                  <c:v>44456</c:v>
                </c:pt>
                <c:pt idx="17">
                  <c:v>44457</c:v>
                </c:pt>
                <c:pt idx="18">
                  <c:v>44458</c:v>
                </c:pt>
                <c:pt idx="19">
                  <c:v>44459</c:v>
                </c:pt>
                <c:pt idx="20">
                  <c:v>44460</c:v>
                </c:pt>
                <c:pt idx="21">
                  <c:v>44461</c:v>
                </c:pt>
                <c:pt idx="22">
                  <c:v>44462</c:v>
                </c:pt>
                <c:pt idx="23">
                  <c:v>44463</c:v>
                </c:pt>
                <c:pt idx="24">
                  <c:v>44464</c:v>
                </c:pt>
                <c:pt idx="25">
                  <c:v>44465</c:v>
                </c:pt>
                <c:pt idx="26">
                  <c:v>44466</c:v>
                </c:pt>
                <c:pt idx="27">
                  <c:v>44467</c:v>
                </c:pt>
                <c:pt idx="28">
                  <c:v>44468</c:v>
                </c:pt>
                <c:pt idx="29">
                  <c:v>44469</c:v>
                </c:pt>
                <c:pt idx="30">
                  <c:v>44470</c:v>
                </c:pt>
                <c:pt idx="31">
                  <c:v>44471</c:v>
                </c:pt>
                <c:pt idx="32">
                  <c:v>44472</c:v>
                </c:pt>
                <c:pt idx="33">
                  <c:v>44473</c:v>
                </c:pt>
                <c:pt idx="34">
                  <c:v>44474</c:v>
                </c:pt>
                <c:pt idx="35">
                  <c:v>44475</c:v>
                </c:pt>
                <c:pt idx="36">
                  <c:v>44476</c:v>
                </c:pt>
                <c:pt idx="37">
                  <c:v>44477</c:v>
                </c:pt>
                <c:pt idx="38">
                  <c:v>44478</c:v>
                </c:pt>
                <c:pt idx="39">
                  <c:v>44479</c:v>
                </c:pt>
                <c:pt idx="40">
                  <c:v>44480</c:v>
                </c:pt>
                <c:pt idx="41">
                  <c:v>44481</c:v>
                </c:pt>
                <c:pt idx="42">
                  <c:v>44482</c:v>
                </c:pt>
                <c:pt idx="43">
                  <c:v>44483</c:v>
                </c:pt>
                <c:pt idx="44">
                  <c:v>44484</c:v>
                </c:pt>
                <c:pt idx="45">
                  <c:v>44485</c:v>
                </c:pt>
                <c:pt idx="46">
                  <c:v>44486</c:v>
                </c:pt>
                <c:pt idx="47">
                  <c:v>44487</c:v>
                </c:pt>
                <c:pt idx="48">
                  <c:v>44488</c:v>
                </c:pt>
                <c:pt idx="49">
                  <c:v>44489</c:v>
                </c:pt>
                <c:pt idx="50">
                  <c:v>44490</c:v>
                </c:pt>
                <c:pt idx="51">
                  <c:v>44491</c:v>
                </c:pt>
                <c:pt idx="52">
                  <c:v>44492</c:v>
                </c:pt>
                <c:pt idx="53">
                  <c:v>44493</c:v>
                </c:pt>
                <c:pt idx="54">
                  <c:v>44494</c:v>
                </c:pt>
                <c:pt idx="55">
                  <c:v>44495</c:v>
                </c:pt>
                <c:pt idx="56">
                  <c:v>44496</c:v>
                </c:pt>
                <c:pt idx="57">
                  <c:v>44497</c:v>
                </c:pt>
                <c:pt idx="58">
                  <c:v>44498</c:v>
                </c:pt>
                <c:pt idx="59">
                  <c:v>44499</c:v>
                </c:pt>
                <c:pt idx="60">
                  <c:v>44500</c:v>
                </c:pt>
                <c:pt idx="61">
                  <c:v>44501</c:v>
                </c:pt>
                <c:pt idx="62">
                  <c:v>44502</c:v>
                </c:pt>
                <c:pt idx="63">
                  <c:v>44503</c:v>
                </c:pt>
                <c:pt idx="64">
                  <c:v>44504</c:v>
                </c:pt>
                <c:pt idx="65">
                  <c:v>44505</c:v>
                </c:pt>
                <c:pt idx="66">
                  <c:v>44506</c:v>
                </c:pt>
                <c:pt idx="67">
                  <c:v>44507</c:v>
                </c:pt>
                <c:pt idx="68">
                  <c:v>44508</c:v>
                </c:pt>
                <c:pt idx="69">
                  <c:v>44509</c:v>
                </c:pt>
                <c:pt idx="70">
                  <c:v>44510</c:v>
                </c:pt>
                <c:pt idx="71">
                  <c:v>44511</c:v>
                </c:pt>
                <c:pt idx="72">
                  <c:v>44512</c:v>
                </c:pt>
                <c:pt idx="73">
                  <c:v>44513</c:v>
                </c:pt>
                <c:pt idx="74">
                  <c:v>44514</c:v>
                </c:pt>
                <c:pt idx="75">
                  <c:v>44515</c:v>
                </c:pt>
                <c:pt idx="76">
                  <c:v>44516</c:v>
                </c:pt>
                <c:pt idx="77">
                  <c:v>44517</c:v>
                </c:pt>
                <c:pt idx="78">
                  <c:v>44518</c:v>
                </c:pt>
                <c:pt idx="79">
                  <c:v>44519</c:v>
                </c:pt>
                <c:pt idx="80">
                  <c:v>44520</c:v>
                </c:pt>
                <c:pt idx="81">
                  <c:v>44521</c:v>
                </c:pt>
                <c:pt idx="82">
                  <c:v>44522</c:v>
                </c:pt>
                <c:pt idx="83">
                  <c:v>44523</c:v>
                </c:pt>
                <c:pt idx="84">
                  <c:v>44524</c:v>
                </c:pt>
                <c:pt idx="85">
                  <c:v>44525</c:v>
                </c:pt>
                <c:pt idx="86">
                  <c:v>44526</c:v>
                </c:pt>
                <c:pt idx="87">
                  <c:v>44527</c:v>
                </c:pt>
                <c:pt idx="88">
                  <c:v>44528</c:v>
                </c:pt>
                <c:pt idx="89">
                  <c:v>44529</c:v>
                </c:pt>
                <c:pt idx="90">
                  <c:v>44530</c:v>
                </c:pt>
                <c:pt idx="91">
                  <c:v>44531</c:v>
                </c:pt>
                <c:pt idx="92">
                  <c:v>44532</c:v>
                </c:pt>
                <c:pt idx="93">
                  <c:v>44533</c:v>
                </c:pt>
                <c:pt idx="94">
                  <c:v>44534</c:v>
                </c:pt>
                <c:pt idx="95">
                  <c:v>44535</c:v>
                </c:pt>
                <c:pt idx="96">
                  <c:v>44536</c:v>
                </c:pt>
                <c:pt idx="97">
                  <c:v>44537</c:v>
                </c:pt>
                <c:pt idx="98">
                  <c:v>44538</c:v>
                </c:pt>
                <c:pt idx="99">
                  <c:v>44539</c:v>
                </c:pt>
                <c:pt idx="100">
                  <c:v>44540</c:v>
                </c:pt>
                <c:pt idx="101">
                  <c:v>44541</c:v>
                </c:pt>
                <c:pt idx="102">
                  <c:v>44542</c:v>
                </c:pt>
                <c:pt idx="103">
                  <c:v>44543</c:v>
                </c:pt>
                <c:pt idx="104">
                  <c:v>44544</c:v>
                </c:pt>
                <c:pt idx="105">
                  <c:v>44545</c:v>
                </c:pt>
                <c:pt idx="106">
                  <c:v>44546</c:v>
                </c:pt>
                <c:pt idx="107">
                  <c:v>44547</c:v>
                </c:pt>
                <c:pt idx="108">
                  <c:v>44548</c:v>
                </c:pt>
                <c:pt idx="109">
                  <c:v>44549</c:v>
                </c:pt>
                <c:pt idx="110">
                  <c:v>44550</c:v>
                </c:pt>
                <c:pt idx="111">
                  <c:v>44551</c:v>
                </c:pt>
                <c:pt idx="112">
                  <c:v>44552</c:v>
                </c:pt>
                <c:pt idx="113">
                  <c:v>44553</c:v>
                </c:pt>
                <c:pt idx="114">
                  <c:v>44554</c:v>
                </c:pt>
                <c:pt idx="115">
                  <c:v>44555</c:v>
                </c:pt>
                <c:pt idx="116">
                  <c:v>44556</c:v>
                </c:pt>
                <c:pt idx="117">
                  <c:v>44557</c:v>
                </c:pt>
                <c:pt idx="118">
                  <c:v>44558</c:v>
                </c:pt>
                <c:pt idx="119">
                  <c:v>44559</c:v>
                </c:pt>
                <c:pt idx="120">
                  <c:v>44560</c:v>
                </c:pt>
                <c:pt idx="121">
                  <c:v>44561</c:v>
                </c:pt>
                <c:pt idx="122">
                  <c:v>44562</c:v>
                </c:pt>
                <c:pt idx="123">
                  <c:v>44563</c:v>
                </c:pt>
                <c:pt idx="124">
                  <c:v>44564</c:v>
                </c:pt>
                <c:pt idx="125">
                  <c:v>44565</c:v>
                </c:pt>
                <c:pt idx="126">
                  <c:v>44566</c:v>
                </c:pt>
                <c:pt idx="127">
                  <c:v>44567</c:v>
                </c:pt>
                <c:pt idx="128">
                  <c:v>44568</c:v>
                </c:pt>
                <c:pt idx="129">
                  <c:v>44569</c:v>
                </c:pt>
                <c:pt idx="130">
                  <c:v>44570</c:v>
                </c:pt>
                <c:pt idx="131">
                  <c:v>44571</c:v>
                </c:pt>
                <c:pt idx="132">
                  <c:v>44572</c:v>
                </c:pt>
                <c:pt idx="133">
                  <c:v>44573</c:v>
                </c:pt>
                <c:pt idx="134">
                  <c:v>44574</c:v>
                </c:pt>
                <c:pt idx="135">
                  <c:v>44575</c:v>
                </c:pt>
                <c:pt idx="136">
                  <c:v>44576</c:v>
                </c:pt>
                <c:pt idx="137">
                  <c:v>44577</c:v>
                </c:pt>
                <c:pt idx="138">
                  <c:v>44578</c:v>
                </c:pt>
                <c:pt idx="139">
                  <c:v>44579</c:v>
                </c:pt>
                <c:pt idx="140">
                  <c:v>44580</c:v>
                </c:pt>
                <c:pt idx="141">
                  <c:v>44581</c:v>
                </c:pt>
                <c:pt idx="142">
                  <c:v>44582</c:v>
                </c:pt>
                <c:pt idx="143">
                  <c:v>44583</c:v>
                </c:pt>
                <c:pt idx="144">
                  <c:v>44584</c:v>
                </c:pt>
                <c:pt idx="145">
                  <c:v>44585</c:v>
                </c:pt>
                <c:pt idx="146">
                  <c:v>44586</c:v>
                </c:pt>
                <c:pt idx="147">
                  <c:v>44587</c:v>
                </c:pt>
                <c:pt idx="148">
                  <c:v>44588</c:v>
                </c:pt>
                <c:pt idx="149">
                  <c:v>44589</c:v>
                </c:pt>
                <c:pt idx="150">
                  <c:v>44590</c:v>
                </c:pt>
                <c:pt idx="151">
                  <c:v>44591</c:v>
                </c:pt>
                <c:pt idx="152">
                  <c:v>44592</c:v>
                </c:pt>
                <c:pt idx="153">
                  <c:v>44593</c:v>
                </c:pt>
                <c:pt idx="154">
                  <c:v>44594</c:v>
                </c:pt>
                <c:pt idx="155">
                  <c:v>44595</c:v>
                </c:pt>
                <c:pt idx="156">
                  <c:v>44596</c:v>
                </c:pt>
                <c:pt idx="157">
                  <c:v>44597</c:v>
                </c:pt>
                <c:pt idx="158">
                  <c:v>44598</c:v>
                </c:pt>
                <c:pt idx="159">
                  <c:v>44599</c:v>
                </c:pt>
                <c:pt idx="160">
                  <c:v>44600</c:v>
                </c:pt>
                <c:pt idx="161">
                  <c:v>44601</c:v>
                </c:pt>
                <c:pt idx="162">
                  <c:v>44602</c:v>
                </c:pt>
                <c:pt idx="163">
                  <c:v>44603</c:v>
                </c:pt>
                <c:pt idx="164">
                  <c:v>44604</c:v>
                </c:pt>
                <c:pt idx="165">
                  <c:v>44605</c:v>
                </c:pt>
                <c:pt idx="166">
                  <c:v>44606</c:v>
                </c:pt>
                <c:pt idx="167">
                  <c:v>44607</c:v>
                </c:pt>
                <c:pt idx="168">
                  <c:v>44608</c:v>
                </c:pt>
                <c:pt idx="169">
                  <c:v>44609</c:v>
                </c:pt>
                <c:pt idx="170">
                  <c:v>44610</c:v>
                </c:pt>
                <c:pt idx="171">
                  <c:v>44611</c:v>
                </c:pt>
                <c:pt idx="172">
                  <c:v>44612</c:v>
                </c:pt>
                <c:pt idx="173">
                  <c:v>44613</c:v>
                </c:pt>
                <c:pt idx="174">
                  <c:v>44614</c:v>
                </c:pt>
                <c:pt idx="175">
                  <c:v>44615</c:v>
                </c:pt>
                <c:pt idx="176">
                  <c:v>44616</c:v>
                </c:pt>
                <c:pt idx="177">
                  <c:v>44617</c:v>
                </c:pt>
                <c:pt idx="178">
                  <c:v>44618</c:v>
                </c:pt>
                <c:pt idx="179">
                  <c:v>44619</c:v>
                </c:pt>
                <c:pt idx="180">
                  <c:v>44620</c:v>
                </c:pt>
                <c:pt idx="181">
                  <c:v>44621</c:v>
                </c:pt>
                <c:pt idx="182">
                  <c:v>44622</c:v>
                </c:pt>
                <c:pt idx="183">
                  <c:v>44623</c:v>
                </c:pt>
                <c:pt idx="184">
                  <c:v>44624</c:v>
                </c:pt>
                <c:pt idx="185">
                  <c:v>44625</c:v>
                </c:pt>
                <c:pt idx="186">
                  <c:v>44626</c:v>
                </c:pt>
                <c:pt idx="187">
                  <c:v>44627</c:v>
                </c:pt>
                <c:pt idx="188">
                  <c:v>44628</c:v>
                </c:pt>
                <c:pt idx="189">
                  <c:v>44629</c:v>
                </c:pt>
                <c:pt idx="190">
                  <c:v>44630</c:v>
                </c:pt>
                <c:pt idx="191">
                  <c:v>44631</c:v>
                </c:pt>
                <c:pt idx="192">
                  <c:v>44632</c:v>
                </c:pt>
                <c:pt idx="193">
                  <c:v>44633</c:v>
                </c:pt>
                <c:pt idx="194">
                  <c:v>44634</c:v>
                </c:pt>
                <c:pt idx="195">
                  <c:v>44635</c:v>
                </c:pt>
                <c:pt idx="196">
                  <c:v>44636</c:v>
                </c:pt>
                <c:pt idx="197">
                  <c:v>44637</c:v>
                </c:pt>
                <c:pt idx="198">
                  <c:v>44638</c:v>
                </c:pt>
                <c:pt idx="199">
                  <c:v>44639</c:v>
                </c:pt>
                <c:pt idx="200">
                  <c:v>44640</c:v>
                </c:pt>
                <c:pt idx="201">
                  <c:v>44641</c:v>
                </c:pt>
                <c:pt idx="202">
                  <c:v>44642</c:v>
                </c:pt>
                <c:pt idx="203">
                  <c:v>44643</c:v>
                </c:pt>
                <c:pt idx="204">
                  <c:v>44644</c:v>
                </c:pt>
                <c:pt idx="205">
                  <c:v>44645</c:v>
                </c:pt>
                <c:pt idx="206">
                  <c:v>44646</c:v>
                </c:pt>
                <c:pt idx="207">
                  <c:v>44647</c:v>
                </c:pt>
                <c:pt idx="208">
                  <c:v>44648</c:v>
                </c:pt>
                <c:pt idx="209">
                  <c:v>44649</c:v>
                </c:pt>
                <c:pt idx="210">
                  <c:v>44650</c:v>
                </c:pt>
                <c:pt idx="211">
                  <c:v>44651</c:v>
                </c:pt>
                <c:pt idx="212">
                  <c:v>44652</c:v>
                </c:pt>
                <c:pt idx="213">
                  <c:v>44653</c:v>
                </c:pt>
                <c:pt idx="214">
                  <c:v>44654</c:v>
                </c:pt>
                <c:pt idx="215">
                  <c:v>44655</c:v>
                </c:pt>
                <c:pt idx="216">
                  <c:v>44656</c:v>
                </c:pt>
                <c:pt idx="217">
                  <c:v>44657</c:v>
                </c:pt>
                <c:pt idx="218">
                  <c:v>44658</c:v>
                </c:pt>
                <c:pt idx="219">
                  <c:v>44659</c:v>
                </c:pt>
                <c:pt idx="220">
                  <c:v>44660</c:v>
                </c:pt>
                <c:pt idx="221">
                  <c:v>44661</c:v>
                </c:pt>
                <c:pt idx="222">
                  <c:v>44662</c:v>
                </c:pt>
                <c:pt idx="223">
                  <c:v>44663</c:v>
                </c:pt>
                <c:pt idx="224">
                  <c:v>44664</c:v>
                </c:pt>
                <c:pt idx="225">
                  <c:v>44665</c:v>
                </c:pt>
                <c:pt idx="226">
                  <c:v>44666</c:v>
                </c:pt>
                <c:pt idx="227">
                  <c:v>44667</c:v>
                </c:pt>
                <c:pt idx="228">
                  <c:v>44668</c:v>
                </c:pt>
                <c:pt idx="229">
                  <c:v>44669</c:v>
                </c:pt>
                <c:pt idx="230">
                  <c:v>44670</c:v>
                </c:pt>
                <c:pt idx="231">
                  <c:v>44671</c:v>
                </c:pt>
                <c:pt idx="232">
                  <c:v>44672</c:v>
                </c:pt>
                <c:pt idx="233">
                  <c:v>44673</c:v>
                </c:pt>
                <c:pt idx="234">
                  <c:v>44674</c:v>
                </c:pt>
                <c:pt idx="235">
                  <c:v>44675</c:v>
                </c:pt>
                <c:pt idx="236">
                  <c:v>44676</c:v>
                </c:pt>
                <c:pt idx="237">
                  <c:v>44677</c:v>
                </c:pt>
                <c:pt idx="238">
                  <c:v>44678</c:v>
                </c:pt>
                <c:pt idx="239">
                  <c:v>44679</c:v>
                </c:pt>
                <c:pt idx="240">
                  <c:v>44680</c:v>
                </c:pt>
                <c:pt idx="241">
                  <c:v>44681</c:v>
                </c:pt>
              </c:numCache>
            </c:numRef>
          </c:cat>
          <c:val>
            <c:numRef>
              <c:f>data_graph_ic!$BI$3:$BI$244</c:f>
              <c:numCache>
                <c:formatCode>General</c:formatCode>
                <c:ptCount val="24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21.9364599092284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23.0711043872919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27.231467473524901</c:v>
                </c:pt>
                <c:pt idx="143">
                  <c:v>#N/A</c:v>
                </c:pt>
                <c:pt idx="144">
                  <c:v>#N/A</c:v>
                </c:pt>
                <c:pt idx="145">
                  <c:v>35.173978819969697</c:v>
                </c:pt>
                <c:pt idx="146">
                  <c:v>#N/A</c:v>
                </c:pt>
                <c:pt idx="147">
                  <c:v>#N/A</c:v>
                </c:pt>
                <c:pt idx="148">
                  <c:v>46.898638426626299</c:v>
                </c:pt>
                <c:pt idx="149">
                  <c:v>#N/A</c:v>
                </c:pt>
                <c:pt idx="150">
                  <c:v>59.7579425113464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82.450832072617203</c:v>
                </c:pt>
                <c:pt idx="155">
                  <c:v>#N/A</c:v>
                </c:pt>
                <c:pt idx="156">
                  <c:v>#N/A</c:v>
                </c:pt>
                <c:pt idx="157">
                  <c:v>110.43872919818401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144.099848714069</c:v>
                </c:pt>
                <c:pt idx="162">
                  <c:v>#N/A</c:v>
                </c:pt>
                <c:pt idx="163">
                  <c:v>167.549167927382</c:v>
                </c:pt>
                <c:pt idx="164">
                  <c:v>#N/A</c:v>
                </c:pt>
                <c:pt idx="165">
                  <c:v>#N/A</c:v>
                </c:pt>
                <c:pt idx="166">
                  <c:v>189.485627836611</c:v>
                </c:pt>
                <c:pt idx="167">
                  <c:v>197.80635400907701</c:v>
                </c:pt>
                <c:pt idx="168">
                  <c:v>#N/A</c:v>
                </c:pt>
                <c:pt idx="169">
                  <c:v>204.992435703479</c:v>
                </c:pt>
                <c:pt idx="170">
                  <c:v>#N/A</c:v>
                </c:pt>
                <c:pt idx="171">
                  <c:v>206.88350983358501</c:v>
                </c:pt>
                <c:pt idx="172">
                  <c:v>#N/A</c:v>
                </c:pt>
                <c:pt idx="173">
                  <c:v>205.74886535552099</c:v>
                </c:pt>
                <c:pt idx="174">
                  <c:v>201.21028744326699</c:v>
                </c:pt>
                <c:pt idx="175">
                  <c:v>197.049924357034</c:v>
                </c:pt>
                <c:pt idx="176">
                  <c:v>189.10741301058999</c:v>
                </c:pt>
                <c:pt idx="177">
                  <c:v>#N/A</c:v>
                </c:pt>
                <c:pt idx="178">
                  <c:v>172.84417549167901</c:v>
                </c:pt>
                <c:pt idx="179">
                  <c:v>#N/A</c:v>
                </c:pt>
                <c:pt idx="180">
                  <c:v>157.33736762481001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133.88804841149701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103.63086232980299</c:v>
                </c:pt>
                <c:pt idx="189">
                  <c:v>#N/A</c:v>
                </c:pt>
                <c:pt idx="190">
                  <c:v>#N/A</c:v>
                </c:pt>
                <c:pt idx="191">
                  <c:v>80.181543116490104</c:v>
                </c:pt>
                <c:pt idx="192">
                  <c:v>#N/A</c:v>
                </c:pt>
                <c:pt idx="193">
                  <c:v>#N/A</c:v>
                </c:pt>
                <c:pt idx="194">
                  <c:v>60.136157337367599</c:v>
                </c:pt>
                <c:pt idx="195">
                  <c:v>#N/A</c:v>
                </c:pt>
                <c:pt idx="196">
                  <c:v>#N/A</c:v>
                </c:pt>
                <c:pt idx="197">
                  <c:v>45.0075642965204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31.391830559757899</c:v>
                </c:pt>
                <c:pt idx="202">
                  <c:v>#N/A</c:v>
                </c:pt>
                <c:pt idx="203">
                  <c:v>#N/A</c:v>
                </c:pt>
                <c:pt idx="204">
                  <c:v>22.3146747352496</c:v>
                </c:pt>
                <c:pt idx="205">
                  <c:v>#N/A</c:v>
                </c:pt>
                <c:pt idx="206">
                  <c:v>17.776096822995399</c:v>
                </c:pt>
                <c:pt idx="207">
                  <c:v>#N/A</c:v>
                </c:pt>
                <c:pt idx="208">
                  <c:v>#N/A</c:v>
                </c:pt>
                <c:pt idx="209">
                  <c:v>12.1028744326777</c:v>
                </c:pt>
                <c:pt idx="210">
                  <c:v>#N/A</c:v>
                </c:pt>
                <c:pt idx="211">
                  <c:v>#N/A</c:v>
                </c:pt>
                <c:pt idx="212">
                  <c:v>8.6989409984871404</c:v>
                </c:pt>
                <c:pt idx="213">
                  <c:v>#N/A</c:v>
                </c:pt>
                <c:pt idx="214">
                  <c:v>#N/A</c:v>
                </c:pt>
                <c:pt idx="215">
                  <c:v>6.4296520423600603</c:v>
                </c:pt>
                <c:pt idx="216">
                  <c:v>#N/A</c:v>
                </c:pt>
                <c:pt idx="217">
                  <c:v>#N/A</c:v>
                </c:pt>
                <c:pt idx="218">
                  <c:v>4.1603630862329801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2.6475037821482599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2.6475037821482599</c:v>
                </c:pt>
                <c:pt idx="227">
                  <c:v>#N/A</c:v>
                </c:pt>
                <c:pt idx="228">
                  <c:v>#N/A</c:v>
                </c:pt>
                <c:pt idx="229">
                  <c:v>1.8910741301059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1.1346444780635401</c:v>
                </c:pt>
                <c:pt idx="234">
                  <c:v>#N/A</c:v>
                </c:pt>
                <c:pt idx="235">
                  <c:v>#N/A</c:v>
                </c:pt>
                <c:pt idx="236">
                  <c:v>1.51285930408472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18C-4D81-9D2C-A16C3838EAE1}"/>
            </c:ext>
          </c:extLst>
        </c:ser>
        <c:ser>
          <c:idx val="10"/>
          <c:order val="4"/>
          <c:tx>
            <c:strRef>
              <c:f>data_graph_ic!$BJ$2</c:f>
              <c:strCache>
                <c:ptCount val="1"/>
                <c:pt idx="0">
                  <c:v>2022/01/26_laag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data_graph_ic!$AY$3:$AY$244</c:f>
              <c:numCache>
                <c:formatCode>m/d/yyyy</c:formatCode>
                <c:ptCount val="242"/>
                <c:pt idx="0">
                  <c:v>44440</c:v>
                </c:pt>
                <c:pt idx="1">
                  <c:v>44441</c:v>
                </c:pt>
                <c:pt idx="2">
                  <c:v>44442</c:v>
                </c:pt>
                <c:pt idx="3">
                  <c:v>44443</c:v>
                </c:pt>
                <c:pt idx="4">
                  <c:v>44444</c:v>
                </c:pt>
                <c:pt idx="5">
                  <c:v>44445</c:v>
                </c:pt>
                <c:pt idx="6">
                  <c:v>44446</c:v>
                </c:pt>
                <c:pt idx="7">
                  <c:v>44447</c:v>
                </c:pt>
                <c:pt idx="8">
                  <c:v>44448</c:v>
                </c:pt>
                <c:pt idx="9">
                  <c:v>44449</c:v>
                </c:pt>
                <c:pt idx="10">
                  <c:v>44450</c:v>
                </c:pt>
                <c:pt idx="11">
                  <c:v>44451</c:v>
                </c:pt>
                <c:pt idx="12">
                  <c:v>44452</c:v>
                </c:pt>
                <c:pt idx="13">
                  <c:v>44453</c:v>
                </c:pt>
                <c:pt idx="14">
                  <c:v>44454</c:v>
                </c:pt>
                <c:pt idx="15">
                  <c:v>44455</c:v>
                </c:pt>
                <c:pt idx="16">
                  <c:v>44456</c:v>
                </c:pt>
                <c:pt idx="17">
                  <c:v>44457</c:v>
                </c:pt>
                <c:pt idx="18">
                  <c:v>44458</c:v>
                </c:pt>
                <c:pt idx="19">
                  <c:v>44459</c:v>
                </c:pt>
                <c:pt idx="20">
                  <c:v>44460</c:v>
                </c:pt>
                <c:pt idx="21">
                  <c:v>44461</c:v>
                </c:pt>
                <c:pt idx="22">
                  <c:v>44462</c:v>
                </c:pt>
                <c:pt idx="23">
                  <c:v>44463</c:v>
                </c:pt>
                <c:pt idx="24">
                  <c:v>44464</c:v>
                </c:pt>
                <c:pt idx="25">
                  <c:v>44465</c:v>
                </c:pt>
                <c:pt idx="26">
                  <c:v>44466</c:v>
                </c:pt>
                <c:pt idx="27">
                  <c:v>44467</c:v>
                </c:pt>
                <c:pt idx="28">
                  <c:v>44468</c:v>
                </c:pt>
                <c:pt idx="29">
                  <c:v>44469</c:v>
                </c:pt>
                <c:pt idx="30">
                  <c:v>44470</c:v>
                </c:pt>
                <c:pt idx="31">
                  <c:v>44471</c:v>
                </c:pt>
                <c:pt idx="32">
                  <c:v>44472</c:v>
                </c:pt>
                <c:pt idx="33">
                  <c:v>44473</c:v>
                </c:pt>
                <c:pt idx="34">
                  <c:v>44474</c:v>
                </c:pt>
                <c:pt idx="35">
                  <c:v>44475</c:v>
                </c:pt>
                <c:pt idx="36">
                  <c:v>44476</c:v>
                </c:pt>
                <c:pt idx="37">
                  <c:v>44477</c:v>
                </c:pt>
                <c:pt idx="38">
                  <c:v>44478</c:v>
                </c:pt>
                <c:pt idx="39">
                  <c:v>44479</c:v>
                </c:pt>
                <c:pt idx="40">
                  <c:v>44480</c:v>
                </c:pt>
                <c:pt idx="41">
                  <c:v>44481</c:v>
                </c:pt>
                <c:pt idx="42">
                  <c:v>44482</c:v>
                </c:pt>
                <c:pt idx="43">
                  <c:v>44483</c:v>
                </c:pt>
                <c:pt idx="44">
                  <c:v>44484</c:v>
                </c:pt>
                <c:pt idx="45">
                  <c:v>44485</c:v>
                </c:pt>
                <c:pt idx="46">
                  <c:v>44486</c:v>
                </c:pt>
                <c:pt idx="47">
                  <c:v>44487</c:v>
                </c:pt>
                <c:pt idx="48">
                  <c:v>44488</c:v>
                </c:pt>
                <c:pt idx="49">
                  <c:v>44489</c:v>
                </c:pt>
                <c:pt idx="50">
                  <c:v>44490</c:v>
                </c:pt>
                <c:pt idx="51">
                  <c:v>44491</c:v>
                </c:pt>
                <c:pt idx="52">
                  <c:v>44492</c:v>
                </c:pt>
                <c:pt idx="53">
                  <c:v>44493</c:v>
                </c:pt>
                <c:pt idx="54">
                  <c:v>44494</c:v>
                </c:pt>
                <c:pt idx="55">
                  <c:v>44495</c:v>
                </c:pt>
                <c:pt idx="56">
                  <c:v>44496</c:v>
                </c:pt>
                <c:pt idx="57">
                  <c:v>44497</c:v>
                </c:pt>
                <c:pt idx="58">
                  <c:v>44498</c:v>
                </c:pt>
                <c:pt idx="59">
                  <c:v>44499</c:v>
                </c:pt>
                <c:pt idx="60">
                  <c:v>44500</c:v>
                </c:pt>
                <c:pt idx="61">
                  <c:v>44501</c:v>
                </c:pt>
                <c:pt idx="62">
                  <c:v>44502</c:v>
                </c:pt>
                <c:pt idx="63">
                  <c:v>44503</c:v>
                </c:pt>
                <c:pt idx="64">
                  <c:v>44504</c:v>
                </c:pt>
                <c:pt idx="65">
                  <c:v>44505</c:v>
                </c:pt>
                <c:pt idx="66">
                  <c:v>44506</c:v>
                </c:pt>
                <c:pt idx="67">
                  <c:v>44507</c:v>
                </c:pt>
                <c:pt idx="68">
                  <c:v>44508</c:v>
                </c:pt>
                <c:pt idx="69">
                  <c:v>44509</c:v>
                </c:pt>
                <c:pt idx="70">
                  <c:v>44510</c:v>
                </c:pt>
                <c:pt idx="71">
                  <c:v>44511</c:v>
                </c:pt>
                <c:pt idx="72">
                  <c:v>44512</c:v>
                </c:pt>
                <c:pt idx="73">
                  <c:v>44513</c:v>
                </c:pt>
                <c:pt idx="74">
                  <c:v>44514</c:v>
                </c:pt>
                <c:pt idx="75">
                  <c:v>44515</c:v>
                </c:pt>
                <c:pt idx="76">
                  <c:v>44516</c:v>
                </c:pt>
                <c:pt idx="77">
                  <c:v>44517</c:v>
                </c:pt>
                <c:pt idx="78">
                  <c:v>44518</c:v>
                </c:pt>
                <c:pt idx="79">
                  <c:v>44519</c:v>
                </c:pt>
                <c:pt idx="80">
                  <c:v>44520</c:v>
                </c:pt>
                <c:pt idx="81">
                  <c:v>44521</c:v>
                </c:pt>
                <c:pt idx="82">
                  <c:v>44522</c:v>
                </c:pt>
                <c:pt idx="83">
                  <c:v>44523</c:v>
                </c:pt>
                <c:pt idx="84">
                  <c:v>44524</c:v>
                </c:pt>
                <c:pt idx="85">
                  <c:v>44525</c:v>
                </c:pt>
                <c:pt idx="86">
                  <c:v>44526</c:v>
                </c:pt>
                <c:pt idx="87">
                  <c:v>44527</c:v>
                </c:pt>
                <c:pt idx="88">
                  <c:v>44528</c:v>
                </c:pt>
                <c:pt idx="89">
                  <c:v>44529</c:v>
                </c:pt>
                <c:pt idx="90">
                  <c:v>44530</c:v>
                </c:pt>
                <c:pt idx="91">
                  <c:v>44531</c:v>
                </c:pt>
                <c:pt idx="92">
                  <c:v>44532</c:v>
                </c:pt>
                <c:pt idx="93">
                  <c:v>44533</c:v>
                </c:pt>
                <c:pt idx="94">
                  <c:v>44534</c:v>
                </c:pt>
                <c:pt idx="95">
                  <c:v>44535</c:v>
                </c:pt>
                <c:pt idx="96">
                  <c:v>44536</c:v>
                </c:pt>
                <c:pt idx="97">
                  <c:v>44537</c:v>
                </c:pt>
                <c:pt idx="98">
                  <c:v>44538</c:v>
                </c:pt>
                <c:pt idx="99">
                  <c:v>44539</c:v>
                </c:pt>
                <c:pt idx="100">
                  <c:v>44540</c:v>
                </c:pt>
                <c:pt idx="101">
                  <c:v>44541</c:v>
                </c:pt>
                <c:pt idx="102">
                  <c:v>44542</c:v>
                </c:pt>
                <c:pt idx="103">
                  <c:v>44543</c:v>
                </c:pt>
                <c:pt idx="104">
                  <c:v>44544</c:v>
                </c:pt>
                <c:pt idx="105">
                  <c:v>44545</c:v>
                </c:pt>
                <c:pt idx="106">
                  <c:v>44546</c:v>
                </c:pt>
                <c:pt idx="107">
                  <c:v>44547</c:v>
                </c:pt>
                <c:pt idx="108">
                  <c:v>44548</c:v>
                </c:pt>
                <c:pt idx="109">
                  <c:v>44549</c:v>
                </c:pt>
                <c:pt idx="110">
                  <c:v>44550</c:v>
                </c:pt>
                <c:pt idx="111">
                  <c:v>44551</c:v>
                </c:pt>
                <c:pt idx="112">
                  <c:v>44552</c:v>
                </c:pt>
                <c:pt idx="113">
                  <c:v>44553</c:v>
                </c:pt>
                <c:pt idx="114">
                  <c:v>44554</c:v>
                </c:pt>
                <c:pt idx="115">
                  <c:v>44555</c:v>
                </c:pt>
                <c:pt idx="116">
                  <c:v>44556</c:v>
                </c:pt>
                <c:pt idx="117">
                  <c:v>44557</c:v>
                </c:pt>
                <c:pt idx="118">
                  <c:v>44558</c:v>
                </c:pt>
                <c:pt idx="119">
                  <c:v>44559</c:v>
                </c:pt>
                <c:pt idx="120">
                  <c:v>44560</c:v>
                </c:pt>
                <c:pt idx="121">
                  <c:v>44561</c:v>
                </c:pt>
                <c:pt idx="122">
                  <c:v>44562</c:v>
                </c:pt>
                <c:pt idx="123">
                  <c:v>44563</c:v>
                </c:pt>
                <c:pt idx="124">
                  <c:v>44564</c:v>
                </c:pt>
                <c:pt idx="125">
                  <c:v>44565</c:v>
                </c:pt>
                <c:pt idx="126">
                  <c:v>44566</c:v>
                </c:pt>
                <c:pt idx="127">
                  <c:v>44567</c:v>
                </c:pt>
                <c:pt idx="128">
                  <c:v>44568</c:v>
                </c:pt>
                <c:pt idx="129">
                  <c:v>44569</c:v>
                </c:pt>
                <c:pt idx="130">
                  <c:v>44570</c:v>
                </c:pt>
                <c:pt idx="131">
                  <c:v>44571</c:v>
                </c:pt>
                <c:pt idx="132">
                  <c:v>44572</c:v>
                </c:pt>
                <c:pt idx="133">
                  <c:v>44573</c:v>
                </c:pt>
                <c:pt idx="134">
                  <c:v>44574</c:v>
                </c:pt>
                <c:pt idx="135">
                  <c:v>44575</c:v>
                </c:pt>
                <c:pt idx="136">
                  <c:v>44576</c:v>
                </c:pt>
                <c:pt idx="137">
                  <c:v>44577</c:v>
                </c:pt>
                <c:pt idx="138">
                  <c:v>44578</c:v>
                </c:pt>
                <c:pt idx="139">
                  <c:v>44579</c:v>
                </c:pt>
                <c:pt idx="140">
                  <c:v>44580</c:v>
                </c:pt>
                <c:pt idx="141">
                  <c:v>44581</c:v>
                </c:pt>
                <c:pt idx="142">
                  <c:v>44582</c:v>
                </c:pt>
                <c:pt idx="143">
                  <c:v>44583</c:v>
                </c:pt>
                <c:pt idx="144">
                  <c:v>44584</c:v>
                </c:pt>
                <c:pt idx="145">
                  <c:v>44585</c:v>
                </c:pt>
                <c:pt idx="146">
                  <c:v>44586</c:v>
                </c:pt>
                <c:pt idx="147">
                  <c:v>44587</c:v>
                </c:pt>
                <c:pt idx="148">
                  <c:v>44588</c:v>
                </c:pt>
                <c:pt idx="149">
                  <c:v>44589</c:v>
                </c:pt>
                <c:pt idx="150">
                  <c:v>44590</c:v>
                </c:pt>
                <c:pt idx="151">
                  <c:v>44591</c:v>
                </c:pt>
                <c:pt idx="152">
                  <c:v>44592</c:v>
                </c:pt>
                <c:pt idx="153">
                  <c:v>44593</c:v>
                </c:pt>
                <c:pt idx="154">
                  <c:v>44594</c:v>
                </c:pt>
                <c:pt idx="155">
                  <c:v>44595</c:v>
                </c:pt>
                <c:pt idx="156">
                  <c:v>44596</c:v>
                </c:pt>
                <c:pt idx="157">
                  <c:v>44597</c:v>
                </c:pt>
                <c:pt idx="158">
                  <c:v>44598</c:v>
                </c:pt>
                <c:pt idx="159">
                  <c:v>44599</c:v>
                </c:pt>
                <c:pt idx="160">
                  <c:v>44600</c:v>
                </c:pt>
                <c:pt idx="161">
                  <c:v>44601</c:v>
                </c:pt>
                <c:pt idx="162">
                  <c:v>44602</c:v>
                </c:pt>
                <c:pt idx="163">
                  <c:v>44603</c:v>
                </c:pt>
                <c:pt idx="164">
                  <c:v>44604</c:v>
                </c:pt>
                <c:pt idx="165">
                  <c:v>44605</c:v>
                </c:pt>
                <c:pt idx="166">
                  <c:v>44606</c:v>
                </c:pt>
                <c:pt idx="167">
                  <c:v>44607</c:v>
                </c:pt>
                <c:pt idx="168">
                  <c:v>44608</c:v>
                </c:pt>
                <c:pt idx="169">
                  <c:v>44609</c:v>
                </c:pt>
                <c:pt idx="170">
                  <c:v>44610</c:v>
                </c:pt>
                <c:pt idx="171">
                  <c:v>44611</c:v>
                </c:pt>
                <c:pt idx="172">
                  <c:v>44612</c:v>
                </c:pt>
                <c:pt idx="173">
                  <c:v>44613</c:v>
                </c:pt>
                <c:pt idx="174">
                  <c:v>44614</c:v>
                </c:pt>
                <c:pt idx="175">
                  <c:v>44615</c:v>
                </c:pt>
                <c:pt idx="176">
                  <c:v>44616</c:v>
                </c:pt>
                <c:pt idx="177">
                  <c:v>44617</c:v>
                </c:pt>
                <c:pt idx="178">
                  <c:v>44618</c:v>
                </c:pt>
                <c:pt idx="179">
                  <c:v>44619</c:v>
                </c:pt>
                <c:pt idx="180">
                  <c:v>44620</c:v>
                </c:pt>
                <c:pt idx="181">
                  <c:v>44621</c:v>
                </c:pt>
                <c:pt idx="182">
                  <c:v>44622</c:v>
                </c:pt>
                <c:pt idx="183">
                  <c:v>44623</c:v>
                </c:pt>
                <c:pt idx="184">
                  <c:v>44624</c:v>
                </c:pt>
                <c:pt idx="185">
                  <c:v>44625</c:v>
                </c:pt>
                <c:pt idx="186">
                  <c:v>44626</c:v>
                </c:pt>
                <c:pt idx="187">
                  <c:v>44627</c:v>
                </c:pt>
                <c:pt idx="188">
                  <c:v>44628</c:v>
                </c:pt>
                <c:pt idx="189">
                  <c:v>44629</c:v>
                </c:pt>
                <c:pt idx="190">
                  <c:v>44630</c:v>
                </c:pt>
                <c:pt idx="191">
                  <c:v>44631</c:v>
                </c:pt>
                <c:pt idx="192">
                  <c:v>44632</c:v>
                </c:pt>
                <c:pt idx="193">
                  <c:v>44633</c:v>
                </c:pt>
                <c:pt idx="194">
                  <c:v>44634</c:v>
                </c:pt>
                <c:pt idx="195">
                  <c:v>44635</c:v>
                </c:pt>
                <c:pt idx="196">
                  <c:v>44636</c:v>
                </c:pt>
                <c:pt idx="197">
                  <c:v>44637</c:v>
                </c:pt>
                <c:pt idx="198">
                  <c:v>44638</c:v>
                </c:pt>
                <c:pt idx="199">
                  <c:v>44639</c:v>
                </c:pt>
                <c:pt idx="200">
                  <c:v>44640</c:v>
                </c:pt>
                <c:pt idx="201">
                  <c:v>44641</c:v>
                </c:pt>
                <c:pt idx="202">
                  <c:v>44642</c:v>
                </c:pt>
                <c:pt idx="203">
                  <c:v>44643</c:v>
                </c:pt>
                <c:pt idx="204">
                  <c:v>44644</c:v>
                </c:pt>
                <c:pt idx="205">
                  <c:v>44645</c:v>
                </c:pt>
                <c:pt idx="206">
                  <c:v>44646</c:v>
                </c:pt>
                <c:pt idx="207">
                  <c:v>44647</c:v>
                </c:pt>
                <c:pt idx="208">
                  <c:v>44648</c:v>
                </c:pt>
                <c:pt idx="209">
                  <c:v>44649</c:v>
                </c:pt>
                <c:pt idx="210">
                  <c:v>44650</c:v>
                </c:pt>
                <c:pt idx="211">
                  <c:v>44651</c:v>
                </c:pt>
                <c:pt idx="212">
                  <c:v>44652</c:v>
                </c:pt>
                <c:pt idx="213">
                  <c:v>44653</c:v>
                </c:pt>
                <c:pt idx="214">
                  <c:v>44654</c:v>
                </c:pt>
                <c:pt idx="215">
                  <c:v>44655</c:v>
                </c:pt>
                <c:pt idx="216">
                  <c:v>44656</c:v>
                </c:pt>
                <c:pt idx="217">
                  <c:v>44657</c:v>
                </c:pt>
                <c:pt idx="218">
                  <c:v>44658</c:v>
                </c:pt>
                <c:pt idx="219">
                  <c:v>44659</c:v>
                </c:pt>
                <c:pt idx="220">
                  <c:v>44660</c:v>
                </c:pt>
                <c:pt idx="221">
                  <c:v>44661</c:v>
                </c:pt>
                <c:pt idx="222">
                  <c:v>44662</c:v>
                </c:pt>
                <c:pt idx="223">
                  <c:v>44663</c:v>
                </c:pt>
                <c:pt idx="224">
                  <c:v>44664</c:v>
                </c:pt>
                <c:pt idx="225">
                  <c:v>44665</c:v>
                </c:pt>
                <c:pt idx="226">
                  <c:v>44666</c:v>
                </c:pt>
                <c:pt idx="227">
                  <c:v>44667</c:v>
                </c:pt>
                <c:pt idx="228">
                  <c:v>44668</c:v>
                </c:pt>
                <c:pt idx="229">
                  <c:v>44669</c:v>
                </c:pt>
                <c:pt idx="230">
                  <c:v>44670</c:v>
                </c:pt>
                <c:pt idx="231">
                  <c:v>44671</c:v>
                </c:pt>
                <c:pt idx="232">
                  <c:v>44672</c:v>
                </c:pt>
                <c:pt idx="233">
                  <c:v>44673</c:v>
                </c:pt>
                <c:pt idx="234">
                  <c:v>44674</c:v>
                </c:pt>
                <c:pt idx="235">
                  <c:v>44675</c:v>
                </c:pt>
                <c:pt idx="236">
                  <c:v>44676</c:v>
                </c:pt>
                <c:pt idx="237">
                  <c:v>44677</c:v>
                </c:pt>
                <c:pt idx="238">
                  <c:v>44678</c:v>
                </c:pt>
                <c:pt idx="239">
                  <c:v>44679</c:v>
                </c:pt>
                <c:pt idx="240">
                  <c:v>44680</c:v>
                </c:pt>
                <c:pt idx="241">
                  <c:v>44681</c:v>
                </c:pt>
              </c:numCache>
            </c:numRef>
          </c:cat>
          <c:val>
            <c:numRef>
              <c:f>data_graph_ic!$BJ$3:$BJ$244</c:f>
              <c:numCache>
                <c:formatCode>General</c:formatCode>
                <c:ptCount val="24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14.437781109445201</c:v>
                </c:pt>
                <c:pt idx="152">
                  <c:v>#N/A</c:v>
                </c:pt>
                <c:pt idx="153">
                  <c:v>16.461769115442198</c:v>
                </c:pt>
                <c:pt idx="154">
                  <c:v>#N/A</c:v>
                </c:pt>
                <c:pt idx="155">
                  <c:v>18.620689655172399</c:v>
                </c:pt>
                <c:pt idx="156">
                  <c:v>#N/A</c:v>
                </c:pt>
                <c:pt idx="157">
                  <c:v>#N/A</c:v>
                </c:pt>
                <c:pt idx="158">
                  <c:v>21.4542728635682</c:v>
                </c:pt>
                <c:pt idx="159">
                  <c:v>#N/A</c:v>
                </c:pt>
                <c:pt idx="160">
                  <c:v>24.152923538230802</c:v>
                </c:pt>
                <c:pt idx="161">
                  <c:v>#N/A</c:v>
                </c:pt>
                <c:pt idx="162">
                  <c:v>27.121439280359802</c:v>
                </c:pt>
                <c:pt idx="163">
                  <c:v>#N/A</c:v>
                </c:pt>
                <c:pt idx="164">
                  <c:v>#N/A</c:v>
                </c:pt>
                <c:pt idx="165">
                  <c:v>30.6296851574212</c:v>
                </c:pt>
                <c:pt idx="166">
                  <c:v>#N/A</c:v>
                </c:pt>
                <c:pt idx="167">
                  <c:v>33.5982008995502</c:v>
                </c:pt>
                <c:pt idx="168">
                  <c:v>#N/A</c:v>
                </c:pt>
                <c:pt idx="169">
                  <c:v>37.106446776611698</c:v>
                </c:pt>
                <c:pt idx="170">
                  <c:v>#N/A</c:v>
                </c:pt>
                <c:pt idx="171">
                  <c:v>#N/A</c:v>
                </c:pt>
                <c:pt idx="172">
                  <c:v>40.884557721139402</c:v>
                </c:pt>
                <c:pt idx="173">
                  <c:v>#N/A</c:v>
                </c:pt>
                <c:pt idx="174">
                  <c:v>#N/A</c:v>
                </c:pt>
                <c:pt idx="175">
                  <c:v>44.392803598200899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47.631184407796098</c:v>
                </c:pt>
                <c:pt idx="180">
                  <c:v>#N/A</c:v>
                </c:pt>
                <c:pt idx="181">
                  <c:v>#N/A</c:v>
                </c:pt>
                <c:pt idx="182">
                  <c:v>47.631184407796098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46.551724137930997</c:v>
                </c:pt>
                <c:pt idx="187">
                  <c:v>#N/A</c:v>
                </c:pt>
                <c:pt idx="188">
                  <c:v>#N/A</c:v>
                </c:pt>
                <c:pt idx="189">
                  <c:v>44.392803598200899</c:v>
                </c:pt>
                <c:pt idx="190">
                  <c:v>#N/A</c:v>
                </c:pt>
                <c:pt idx="191">
                  <c:v>42.368815592203902</c:v>
                </c:pt>
                <c:pt idx="192">
                  <c:v>#N/A</c:v>
                </c:pt>
                <c:pt idx="193">
                  <c:v>39.265367316341802</c:v>
                </c:pt>
                <c:pt idx="194">
                  <c:v>#N/A</c:v>
                </c:pt>
                <c:pt idx="195">
                  <c:v>35.487256371813999</c:v>
                </c:pt>
                <c:pt idx="196">
                  <c:v>#N/A</c:v>
                </c:pt>
                <c:pt idx="197">
                  <c:v>#N/A</c:v>
                </c:pt>
                <c:pt idx="198">
                  <c:v>31.9790104947526</c:v>
                </c:pt>
                <c:pt idx="199">
                  <c:v>#N/A</c:v>
                </c:pt>
                <c:pt idx="200">
                  <c:v>28.335832083958</c:v>
                </c:pt>
                <c:pt idx="201">
                  <c:v>#N/A</c:v>
                </c:pt>
                <c:pt idx="202">
                  <c:v>#N/A</c:v>
                </c:pt>
                <c:pt idx="203">
                  <c:v>24.962518740629601</c:v>
                </c:pt>
                <c:pt idx="204">
                  <c:v>#N/A</c:v>
                </c:pt>
                <c:pt idx="205">
                  <c:v>#N/A</c:v>
                </c:pt>
                <c:pt idx="206">
                  <c:v>21.319340329835001</c:v>
                </c:pt>
                <c:pt idx="207">
                  <c:v>#N/A</c:v>
                </c:pt>
                <c:pt idx="208">
                  <c:v>#N/A</c:v>
                </c:pt>
                <c:pt idx="209">
                  <c:v>18.080959520239801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14.302848575712099</c:v>
                </c:pt>
                <c:pt idx="214">
                  <c:v>#N/A</c:v>
                </c:pt>
                <c:pt idx="215">
                  <c:v>#N/A</c:v>
                </c:pt>
                <c:pt idx="216">
                  <c:v>11.8740629685157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8.3658170914542698</c:v>
                </c:pt>
                <c:pt idx="221">
                  <c:v>#N/A</c:v>
                </c:pt>
                <c:pt idx="222">
                  <c:v>#N/A</c:v>
                </c:pt>
                <c:pt idx="223">
                  <c:v>6.6116941529235298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4.7226386806596699</c:v>
                </c:pt>
                <c:pt idx="228">
                  <c:v>#N/A</c:v>
                </c:pt>
                <c:pt idx="229">
                  <c:v>#N/A</c:v>
                </c:pt>
                <c:pt idx="230">
                  <c:v>3.50824587706146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2.0239880059969999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18C-4D81-9D2C-A16C3838EAE1}"/>
            </c:ext>
          </c:extLst>
        </c:ser>
        <c:ser>
          <c:idx val="11"/>
          <c:order val="5"/>
          <c:tx>
            <c:strRef>
              <c:f>data_graph_ic!$BK$2</c:f>
              <c:strCache>
                <c:ptCount val="1"/>
                <c:pt idx="0">
                  <c:v>2022/01/26_hoog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data_graph_ic!$AY$3:$AY$244</c:f>
              <c:numCache>
                <c:formatCode>m/d/yyyy</c:formatCode>
                <c:ptCount val="242"/>
                <c:pt idx="0">
                  <c:v>44440</c:v>
                </c:pt>
                <c:pt idx="1">
                  <c:v>44441</c:v>
                </c:pt>
                <c:pt idx="2">
                  <c:v>44442</c:v>
                </c:pt>
                <c:pt idx="3">
                  <c:v>44443</c:v>
                </c:pt>
                <c:pt idx="4">
                  <c:v>44444</c:v>
                </c:pt>
                <c:pt idx="5">
                  <c:v>44445</c:v>
                </c:pt>
                <c:pt idx="6">
                  <c:v>44446</c:v>
                </c:pt>
                <c:pt idx="7">
                  <c:v>44447</c:v>
                </c:pt>
                <c:pt idx="8">
                  <c:v>44448</c:v>
                </c:pt>
                <c:pt idx="9">
                  <c:v>44449</c:v>
                </c:pt>
                <c:pt idx="10">
                  <c:v>44450</c:v>
                </c:pt>
                <c:pt idx="11">
                  <c:v>44451</c:v>
                </c:pt>
                <c:pt idx="12">
                  <c:v>44452</c:v>
                </c:pt>
                <c:pt idx="13">
                  <c:v>44453</c:v>
                </c:pt>
                <c:pt idx="14">
                  <c:v>44454</c:v>
                </c:pt>
                <c:pt idx="15">
                  <c:v>44455</c:v>
                </c:pt>
                <c:pt idx="16">
                  <c:v>44456</c:v>
                </c:pt>
                <c:pt idx="17">
                  <c:v>44457</c:v>
                </c:pt>
                <c:pt idx="18">
                  <c:v>44458</c:v>
                </c:pt>
                <c:pt idx="19">
                  <c:v>44459</c:v>
                </c:pt>
                <c:pt idx="20">
                  <c:v>44460</c:v>
                </c:pt>
                <c:pt idx="21">
                  <c:v>44461</c:v>
                </c:pt>
                <c:pt idx="22">
                  <c:v>44462</c:v>
                </c:pt>
                <c:pt idx="23">
                  <c:v>44463</c:v>
                </c:pt>
                <c:pt idx="24">
                  <c:v>44464</c:v>
                </c:pt>
                <c:pt idx="25">
                  <c:v>44465</c:v>
                </c:pt>
                <c:pt idx="26">
                  <c:v>44466</c:v>
                </c:pt>
                <c:pt idx="27">
                  <c:v>44467</c:v>
                </c:pt>
                <c:pt idx="28">
                  <c:v>44468</c:v>
                </c:pt>
                <c:pt idx="29">
                  <c:v>44469</c:v>
                </c:pt>
                <c:pt idx="30">
                  <c:v>44470</c:v>
                </c:pt>
                <c:pt idx="31">
                  <c:v>44471</c:v>
                </c:pt>
                <c:pt idx="32">
                  <c:v>44472</c:v>
                </c:pt>
                <c:pt idx="33">
                  <c:v>44473</c:v>
                </c:pt>
                <c:pt idx="34">
                  <c:v>44474</c:v>
                </c:pt>
                <c:pt idx="35">
                  <c:v>44475</c:v>
                </c:pt>
                <c:pt idx="36">
                  <c:v>44476</c:v>
                </c:pt>
                <c:pt idx="37">
                  <c:v>44477</c:v>
                </c:pt>
                <c:pt idx="38">
                  <c:v>44478</c:v>
                </c:pt>
                <c:pt idx="39">
                  <c:v>44479</c:v>
                </c:pt>
                <c:pt idx="40">
                  <c:v>44480</c:v>
                </c:pt>
                <c:pt idx="41">
                  <c:v>44481</c:v>
                </c:pt>
                <c:pt idx="42">
                  <c:v>44482</c:v>
                </c:pt>
                <c:pt idx="43">
                  <c:v>44483</c:v>
                </c:pt>
                <c:pt idx="44">
                  <c:v>44484</c:v>
                </c:pt>
                <c:pt idx="45">
                  <c:v>44485</c:v>
                </c:pt>
                <c:pt idx="46">
                  <c:v>44486</c:v>
                </c:pt>
                <c:pt idx="47">
                  <c:v>44487</c:v>
                </c:pt>
                <c:pt idx="48">
                  <c:v>44488</c:v>
                </c:pt>
                <c:pt idx="49">
                  <c:v>44489</c:v>
                </c:pt>
                <c:pt idx="50">
                  <c:v>44490</c:v>
                </c:pt>
                <c:pt idx="51">
                  <c:v>44491</c:v>
                </c:pt>
                <c:pt idx="52">
                  <c:v>44492</c:v>
                </c:pt>
                <c:pt idx="53">
                  <c:v>44493</c:v>
                </c:pt>
                <c:pt idx="54">
                  <c:v>44494</c:v>
                </c:pt>
                <c:pt idx="55">
                  <c:v>44495</c:v>
                </c:pt>
                <c:pt idx="56">
                  <c:v>44496</c:v>
                </c:pt>
                <c:pt idx="57">
                  <c:v>44497</c:v>
                </c:pt>
                <c:pt idx="58">
                  <c:v>44498</c:v>
                </c:pt>
                <c:pt idx="59">
                  <c:v>44499</c:v>
                </c:pt>
                <c:pt idx="60">
                  <c:v>44500</c:v>
                </c:pt>
                <c:pt idx="61">
                  <c:v>44501</c:v>
                </c:pt>
                <c:pt idx="62">
                  <c:v>44502</c:v>
                </c:pt>
                <c:pt idx="63">
                  <c:v>44503</c:v>
                </c:pt>
                <c:pt idx="64">
                  <c:v>44504</c:v>
                </c:pt>
                <c:pt idx="65">
                  <c:v>44505</c:v>
                </c:pt>
                <c:pt idx="66">
                  <c:v>44506</c:v>
                </c:pt>
                <c:pt idx="67">
                  <c:v>44507</c:v>
                </c:pt>
                <c:pt idx="68">
                  <c:v>44508</c:v>
                </c:pt>
                <c:pt idx="69">
                  <c:v>44509</c:v>
                </c:pt>
                <c:pt idx="70">
                  <c:v>44510</c:v>
                </c:pt>
                <c:pt idx="71">
                  <c:v>44511</c:v>
                </c:pt>
                <c:pt idx="72">
                  <c:v>44512</c:v>
                </c:pt>
                <c:pt idx="73">
                  <c:v>44513</c:v>
                </c:pt>
                <c:pt idx="74">
                  <c:v>44514</c:v>
                </c:pt>
                <c:pt idx="75">
                  <c:v>44515</c:v>
                </c:pt>
                <c:pt idx="76">
                  <c:v>44516</c:v>
                </c:pt>
                <c:pt idx="77">
                  <c:v>44517</c:v>
                </c:pt>
                <c:pt idx="78">
                  <c:v>44518</c:v>
                </c:pt>
                <c:pt idx="79">
                  <c:v>44519</c:v>
                </c:pt>
                <c:pt idx="80">
                  <c:v>44520</c:v>
                </c:pt>
                <c:pt idx="81">
                  <c:v>44521</c:v>
                </c:pt>
                <c:pt idx="82">
                  <c:v>44522</c:v>
                </c:pt>
                <c:pt idx="83">
                  <c:v>44523</c:v>
                </c:pt>
                <c:pt idx="84">
                  <c:v>44524</c:v>
                </c:pt>
                <c:pt idx="85">
                  <c:v>44525</c:v>
                </c:pt>
                <c:pt idx="86">
                  <c:v>44526</c:v>
                </c:pt>
                <c:pt idx="87">
                  <c:v>44527</c:v>
                </c:pt>
                <c:pt idx="88">
                  <c:v>44528</c:v>
                </c:pt>
                <c:pt idx="89">
                  <c:v>44529</c:v>
                </c:pt>
                <c:pt idx="90">
                  <c:v>44530</c:v>
                </c:pt>
                <c:pt idx="91">
                  <c:v>44531</c:v>
                </c:pt>
                <c:pt idx="92">
                  <c:v>44532</c:v>
                </c:pt>
                <c:pt idx="93">
                  <c:v>44533</c:v>
                </c:pt>
                <c:pt idx="94">
                  <c:v>44534</c:v>
                </c:pt>
                <c:pt idx="95">
                  <c:v>44535</c:v>
                </c:pt>
                <c:pt idx="96">
                  <c:v>44536</c:v>
                </c:pt>
                <c:pt idx="97">
                  <c:v>44537</c:v>
                </c:pt>
                <c:pt idx="98">
                  <c:v>44538</c:v>
                </c:pt>
                <c:pt idx="99">
                  <c:v>44539</c:v>
                </c:pt>
                <c:pt idx="100">
                  <c:v>44540</c:v>
                </c:pt>
                <c:pt idx="101">
                  <c:v>44541</c:v>
                </c:pt>
                <c:pt idx="102">
                  <c:v>44542</c:v>
                </c:pt>
                <c:pt idx="103">
                  <c:v>44543</c:v>
                </c:pt>
                <c:pt idx="104">
                  <c:v>44544</c:v>
                </c:pt>
                <c:pt idx="105">
                  <c:v>44545</c:v>
                </c:pt>
                <c:pt idx="106">
                  <c:v>44546</c:v>
                </c:pt>
                <c:pt idx="107">
                  <c:v>44547</c:v>
                </c:pt>
                <c:pt idx="108">
                  <c:v>44548</c:v>
                </c:pt>
                <c:pt idx="109">
                  <c:v>44549</c:v>
                </c:pt>
                <c:pt idx="110">
                  <c:v>44550</c:v>
                </c:pt>
                <c:pt idx="111">
                  <c:v>44551</c:v>
                </c:pt>
                <c:pt idx="112">
                  <c:v>44552</c:v>
                </c:pt>
                <c:pt idx="113">
                  <c:v>44553</c:v>
                </c:pt>
                <c:pt idx="114">
                  <c:v>44554</c:v>
                </c:pt>
                <c:pt idx="115">
                  <c:v>44555</c:v>
                </c:pt>
                <c:pt idx="116">
                  <c:v>44556</c:v>
                </c:pt>
                <c:pt idx="117">
                  <c:v>44557</c:v>
                </c:pt>
                <c:pt idx="118">
                  <c:v>44558</c:v>
                </c:pt>
                <c:pt idx="119">
                  <c:v>44559</c:v>
                </c:pt>
                <c:pt idx="120">
                  <c:v>44560</c:v>
                </c:pt>
                <c:pt idx="121">
                  <c:v>44561</c:v>
                </c:pt>
                <c:pt idx="122">
                  <c:v>44562</c:v>
                </c:pt>
                <c:pt idx="123">
                  <c:v>44563</c:v>
                </c:pt>
                <c:pt idx="124">
                  <c:v>44564</c:v>
                </c:pt>
                <c:pt idx="125">
                  <c:v>44565</c:v>
                </c:pt>
                <c:pt idx="126">
                  <c:v>44566</c:v>
                </c:pt>
                <c:pt idx="127">
                  <c:v>44567</c:v>
                </c:pt>
                <c:pt idx="128">
                  <c:v>44568</c:v>
                </c:pt>
                <c:pt idx="129">
                  <c:v>44569</c:v>
                </c:pt>
                <c:pt idx="130">
                  <c:v>44570</c:v>
                </c:pt>
                <c:pt idx="131">
                  <c:v>44571</c:v>
                </c:pt>
                <c:pt idx="132">
                  <c:v>44572</c:v>
                </c:pt>
                <c:pt idx="133">
                  <c:v>44573</c:v>
                </c:pt>
                <c:pt idx="134">
                  <c:v>44574</c:v>
                </c:pt>
                <c:pt idx="135">
                  <c:v>44575</c:v>
                </c:pt>
                <c:pt idx="136">
                  <c:v>44576</c:v>
                </c:pt>
                <c:pt idx="137">
                  <c:v>44577</c:v>
                </c:pt>
                <c:pt idx="138">
                  <c:v>44578</c:v>
                </c:pt>
                <c:pt idx="139">
                  <c:v>44579</c:v>
                </c:pt>
                <c:pt idx="140">
                  <c:v>44580</c:v>
                </c:pt>
                <c:pt idx="141">
                  <c:v>44581</c:v>
                </c:pt>
                <c:pt idx="142">
                  <c:v>44582</c:v>
                </c:pt>
                <c:pt idx="143">
                  <c:v>44583</c:v>
                </c:pt>
                <c:pt idx="144">
                  <c:v>44584</c:v>
                </c:pt>
                <c:pt idx="145">
                  <c:v>44585</c:v>
                </c:pt>
                <c:pt idx="146">
                  <c:v>44586</c:v>
                </c:pt>
                <c:pt idx="147">
                  <c:v>44587</c:v>
                </c:pt>
                <c:pt idx="148">
                  <c:v>44588</c:v>
                </c:pt>
                <c:pt idx="149">
                  <c:v>44589</c:v>
                </c:pt>
                <c:pt idx="150">
                  <c:v>44590</c:v>
                </c:pt>
                <c:pt idx="151">
                  <c:v>44591</c:v>
                </c:pt>
                <c:pt idx="152">
                  <c:v>44592</c:v>
                </c:pt>
                <c:pt idx="153">
                  <c:v>44593</c:v>
                </c:pt>
                <c:pt idx="154">
                  <c:v>44594</c:v>
                </c:pt>
                <c:pt idx="155">
                  <c:v>44595</c:v>
                </c:pt>
                <c:pt idx="156">
                  <c:v>44596</c:v>
                </c:pt>
                <c:pt idx="157">
                  <c:v>44597</c:v>
                </c:pt>
                <c:pt idx="158">
                  <c:v>44598</c:v>
                </c:pt>
                <c:pt idx="159">
                  <c:v>44599</c:v>
                </c:pt>
                <c:pt idx="160">
                  <c:v>44600</c:v>
                </c:pt>
                <c:pt idx="161">
                  <c:v>44601</c:v>
                </c:pt>
                <c:pt idx="162">
                  <c:v>44602</c:v>
                </c:pt>
                <c:pt idx="163">
                  <c:v>44603</c:v>
                </c:pt>
                <c:pt idx="164">
                  <c:v>44604</c:v>
                </c:pt>
                <c:pt idx="165">
                  <c:v>44605</c:v>
                </c:pt>
                <c:pt idx="166">
                  <c:v>44606</c:v>
                </c:pt>
                <c:pt idx="167">
                  <c:v>44607</c:v>
                </c:pt>
                <c:pt idx="168">
                  <c:v>44608</c:v>
                </c:pt>
                <c:pt idx="169">
                  <c:v>44609</c:v>
                </c:pt>
                <c:pt idx="170">
                  <c:v>44610</c:v>
                </c:pt>
                <c:pt idx="171">
                  <c:v>44611</c:v>
                </c:pt>
                <c:pt idx="172">
                  <c:v>44612</c:v>
                </c:pt>
                <c:pt idx="173">
                  <c:v>44613</c:v>
                </c:pt>
                <c:pt idx="174">
                  <c:v>44614</c:v>
                </c:pt>
                <c:pt idx="175">
                  <c:v>44615</c:v>
                </c:pt>
                <c:pt idx="176">
                  <c:v>44616</c:v>
                </c:pt>
                <c:pt idx="177">
                  <c:v>44617</c:v>
                </c:pt>
                <c:pt idx="178">
                  <c:v>44618</c:v>
                </c:pt>
                <c:pt idx="179">
                  <c:v>44619</c:v>
                </c:pt>
                <c:pt idx="180">
                  <c:v>44620</c:v>
                </c:pt>
                <c:pt idx="181">
                  <c:v>44621</c:v>
                </c:pt>
                <c:pt idx="182">
                  <c:v>44622</c:v>
                </c:pt>
                <c:pt idx="183">
                  <c:v>44623</c:v>
                </c:pt>
                <c:pt idx="184">
                  <c:v>44624</c:v>
                </c:pt>
                <c:pt idx="185">
                  <c:v>44625</c:v>
                </c:pt>
                <c:pt idx="186">
                  <c:v>44626</c:v>
                </c:pt>
                <c:pt idx="187">
                  <c:v>44627</c:v>
                </c:pt>
                <c:pt idx="188">
                  <c:v>44628</c:v>
                </c:pt>
                <c:pt idx="189">
                  <c:v>44629</c:v>
                </c:pt>
                <c:pt idx="190">
                  <c:v>44630</c:v>
                </c:pt>
                <c:pt idx="191">
                  <c:v>44631</c:v>
                </c:pt>
                <c:pt idx="192">
                  <c:v>44632</c:v>
                </c:pt>
                <c:pt idx="193">
                  <c:v>44633</c:v>
                </c:pt>
                <c:pt idx="194">
                  <c:v>44634</c:v>
                </c:pt>
                <c:pt idx="195">
                  <c:v>44635</c:v>
                </c:pt>
                <c:pt idx="196">
                  <c:v>44636</c:v>
                </c:pt>
                <c:pt idx="197">
                  <c:v>44637</c:v>
                </c:pt>
                <c:pt idx="198">
                  <c:v>44638</c:v>
                </c:pt>
                <c:pt idx="199">
                  <c:v>44639</c:v>
                </c:pt>
                <c:pt idx="200">
                  <c:v>44640</c:v>
                </c:pt>
                <c:pt idx="201">
                  <c:v>44641</c:v>
                </c:pt>
                <c:pt idx="202">
                  <c:v>44642</c:v>
                </c:pt>
                <c:pt idx="203">
                  <c:v>44643</c:v>
                </c:pt>
                <c:pt idx="204">
                  <c:v>44644</c:v>
                </c:pt>
                <c:pt idx="205">
                  <c:v>44645</c:v>
                </c:pt>
                <c:pt idx="206">
                  <c:v>44646</c:v>
                </c:pt>
                <c:pt idx="207">
                  <c:v>44647</c:v>
                </c:pt>
                <c:pt idx="208">
                  <c:v>44648</c:v>
                </c:pt>
                <c:pt idx="209">
                  <c:v>44649</c:v>
                </c:pt>
                <c:pt idx="210">
                  <c:v>44650</c:v>
                </c:pt>
                <c:pt idx="211">
                  <c:v>44651</c:v>
                </c:pt>
                <c:pt idx="212">
                  <c:v>44652</c:v>
                </c:pt>
                <c:pt idx="213">
                  <c:v>44653</c:v>
                </c:pt>
                <c:pt idx="214">
                  <c:v>44654</c:v>
                </c:pt>
                <c:pt idx="215">
                  <c:v>44655</c:v>
                </c:pt>
                <c:pt idx="216">
                  <c:v>44656</c:v>
                </c:pt>
                <c:pt idx="217">
                  <c:v>44657</c:v>
                </c:pt>
                <c:pt idx="218">
                  <c:v>44658</c:v>
                </c:pt>
                <c:pt idx="219">
                  <c:v>44659</c:v>
                </c:pt>
                <c:pt idx="220">
                  <c:v>44660</c:v>
                </c:pt>
                <c:pt idx="221">
                  <c:v>44661</c:v>
                </c:pt>
                <c:pt idx="222">
                  <c:v>44662</c:v>
                </c:pt>
                <c:pt idx="223">
                  <c:v>44663</c:v>
                </c:pt>
                <c:pt idx="224">
                  <c:v>44664</c:v>
                </c:pt>
                <c:pt idx="225">
                  <c:v>44665</c:v>
                </c:pt>
                <c:pt idx="226">
                  <c:v>44666</c:v>
                </c:pt>
                <c:pt idx="227">
                  <c:v>44667</c:v>
                </c:pt>
                <c:pt idx="228">
                  <c:v>44668</c:v>
                </c:pt>
                <c:pt idx="229">
                  <c:v>44669</c:v>
                </c:pt>
                <c:pt idx="230">
                  <c:v>44670</c:v>
                </c:pt>
                <c:pt idx="231">
                  <c:v>44671</c:v>
                </c:pt>
                <c:pt idx="232">
                  <c:v>44672</c:v>
                </c:pt>
                <c:pt idx="233">
                  <c:v>44673</c:v>
                </c:pt>
                <c:pt idx="234">
                  <c:v>44674</c:v>
                </c:pt>
                <c:pt idx="235">
                  <c:v>44675</c:v>
                </c:pt>
                <c:pt idx="236">
                  <c:v>44676</c:v>
                </c:pt>
                <c:pt idx="237">
                  <c:v>44677</c:v>
                </c:pt>
                <c:pt idx="238">
                  <c:v>44678</c:v>
                </c:pt>
                <c:pt idx="239">
                  <c:v>44679</c:v>
                </c:pt>
                <c:pt idx="240">
                  <c:v>44680</c:v>
                </c:pt>
                <c:pt idx="241">
                  <c:v>44681</c:v>
                </c:pt>
              </c:numCache>
            </c:numRef>
          </c:cat>
          <c:val>
            <c:numRef>
              <c:f>data_graph_ic!$BK$3:$BK$244</c:f>
              <c:numCache>
                <c:formatCode>General</c:formatCode>
                <c:ptCount val="24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14.9775112443778</c:v>
                </c:pt>
                <c:pt idx="152">
                  <c:v>#N/A</c:v>
                </c:pt>
                <c:pt idx="153">
                  <c:v>18.080959520239801</c:v>
                </c:pt>
                <c:pt idx="154">
                  <c:v>#N/A</c:v>
                </c:pt>
                <c:pt idx="155">
                  <c:v>21.859070464767601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27.661169415292299</c:v>
                </c:pt>
                <c:pt idx="160">
                  <c:v>#N/A</c:v>
                </c:pt>
                <c:pt idx="161">
                  <c:v>32.383808095951998</c:v>
                </c:pt>
                <c:pt idx="162">
                  <c:v>#N/A</c:v>
                </c:pt>
                <c:pt idx="163">
                  <c:v>38.725637181409297</c:v>
                </c:pt>
                <c:pt idx="164">
                  <c:v>#N/A</c:v>
                </c:pt>
                <c:pt idx="165">
                  <c:v>43.178410794602698</c:v>
                </c:pt>
                <c:pt idx="166">
                  <c:v>#N/A</c:v>
                </c:pt>
                <c:pt idx="167">
                  <c:v>#N/A</c:v>
                </c:pt>
                <c:pt idx="168">
                  <c:v>48.8455772113943</c:v>
                </c:pt>
                <c:pt idx="169">
                  <c:v>#N/A</c:v>
                </c:pt>
                <c:pt idx="170">
                  <c:v>54.107946026986497</c:v>
                </c:pt>
                <c:pt idx="171">
                  <c:v>#N/A</c:v>
                </c:pt>
                <c:pt idx="172">
                  <c:v>58.965517241379303</c:v>
                </c:pt>
                <c:pt idx="173">
                  <c:v>#N/A</c:v>
                </c:pt>
                <c:pt idx="174">
                  <c:v>63.013493253373298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66.521739130434696</c:v>
                </c:pt>
                <c:pt idx="179">
                  <c:v>#N/A</c:v>
                </c:pt>
                <c:pt idx="180">
                  <c:v>#N/A</c:v>
                </c:pt>
                <c:pt idx="181">
                  <c:v>67.331334332833507</c:v>
                </c:pt>
                <c:pt idx="182">
                  <c:v>#N/A</c:v>
                </c:pt>
                <c:pt idx="183">
                  <c:v>#N/A</c:v>
                </c:pt>
                <c:pt idx="184">
                  <c:v>66.116941529235305</c:v>
                </c:pt>
                <c:pt idx="185">
                  <c:v>#N/A</c:v>
                </c:pt>
                <c:pt idx="186">
                  <c:v>63.418290854572703</c:v>
                </c:pt>
                <c:pt idx="187">
                  <c:v>60.314842578710604</c:v>
                </c:pt>
                <c:pt idx="188">
                  <c:v>#N/A</c:v>
                </c:pt>
                <c:pt idx="189">
                  <c:v>55.592203898050897</c:v>
                </c:pt>
                <c:pt idx="190">
                  <c:v>#N/A</c:v>
                </c:pt>
                <c:pt idx="191">
                  <c:v>52.623688155921997</c:v>
                </c:pt>
                <c:pt idx="192">
                  <c:v>#N/A</c:v>
                </c:pt>
                <c:pt idx="193">
                  <c:v>47.901049475262298</c:v>
                </c:pt>
                <c:pt idx="194">
                  <c:v>#N/A</c:v>
                </c:pt>
                <c:pt idx="195">
                  <c:v>43.313343328335797</c:v>
                </c:pt>
                <c:pt idx="196">
                  <c:v>#N/A</c:v>
                </c:pt>
                <c:pt idx="197">
                  <c:v>39.265367316341802</c:v>
                </c:pt>
                <c:pt idx="198">
                  <c:v>#N/A</c:v>
                </c:pt>
                <c:pt idx="199">
                  <c:v>35.352323838080899</c:v>
                </c:pt>
                <c:pt idx="200">
                  <c:v>#N/A</c:v>
                </c:pt>
                <c:pt idx="201">
                  <c:v>32.1139430284857</c:v>
                </c:pt>
                <c:pt idx="202">
                  <c:v>#N/A</c:v>
                </c:pt>
                <c:pt idx="203">
                  <c:v>#N/A</c:v>
                </c:pt>
                <c:pt idx="204">
                  <c:v>27.931034482758601</c:v>
                </c:pt>
                <c:pt idx="205">
                  <c:v>#N/A</c:v>
                </c:pt>
                <c:pt idx="206">
                  <c:v>24.4227886056971</c:v>
                </c:pt>
                <c:pt idx="207">
                  <c:v>#N/A</c:v>
                </c:pt>
                <c:pt idx="208">
                  <c:v>#N/A</c:v>
                </c:pt>
                <c:pt idx="209">
                  <c:v>20.779610194902499</c:v>
                </c:pt>
                <c:pt idx="210">
                  <c:v>#N/A</c:v>
                </c:pt>
                <c:pt idx="211">
                  <c:v>18.080959520239801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14.437781109445201</c:v>
                </c:pt>
                <c:pt idx="216">
                  <c:v>#N/A</c:v>
                </c:pt>
                <c:pt idx="217">
                  <c:v>11.8740629685157</c:v>
                </c:pt>
                <c:pt idx="218">
                  <c:v>#N/A</c:v>
                </c:pt>
                <c:pt idx="219">
                  <c:v>#N/A</c:v>
                </c:pt>
                <c:pt idx="220">
                  <c:v>9.4452773613193397</c:v>
                </c:pt>
                <c:pt idx="221">
                  <c:v>#N/A</c:v>
                </c:pt>
                <c:pt idx="222">
                  <c:v>7.6911544227885997</c:v>
                </c:pt>
                <c:pt idx="223">
                  <c:v>#N/A</c:v>
                </c:pt>
                <c:pt idx="224">
                  <c:v>6.4767616191904001</c:v>
                </c:pt>
                <c:pt idx="225">
                  <c:v>#N/A</c:v>
                </c:pt>
                <c:pt idx="226">
                  <c:v>#N/A</c:v>
                </c:pt>
                <c:pt idx="227">
                  <c:v>5.5322338830584696</c:v>
                </c:pt>
                <c:pt idx="228">
                  <c:v>#N/A</c:v>
                </c:pt>
                <c:pt idx="229">
                  <c:v>#N/A</c:v>
                </c:pt>
                <c:pt idx="230">
                  <c:v>4.1829085457271296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2.9685157421289299</c:v>
                </c:pt>
                <c:pt idx="235">
                  <c:v>#N/A</c:v>
                </c:pt>
                <c:pt idx="236">
                  <c:v>#N/A</c:v>
                </c:pt>
                <c:pt idx="237">
                  <c:v>2.2938530734632598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18C-4D81-9D2C-A16C3838EAE1}"/>
            </c:ext>
          </c:extLst>
        </c:ser>
        <c:ser>
          <c:idx val="12"/>
          <c:order val="6"/>
          <c:tx>
            <c:strRef>
              <c:f>data_graph_ic!$BL$2</c:f>
              <c:strCache>
                <c:ptCount val="1"/>
                <c:pt idx="0">
                  <c:v>LCPS_7_dgn_gem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data_graph_ic!$AY$3:$AY$244</c:f>
              <c:numCache>
                <c:formatCode>m/d/yyyy</c:formatCode>
                <c:ptCount val="242"/>
                <c:pt idx="0">
                  <c:v>44440</c:v>
                </c:pt>
                <c:pt idx="1">
                  <c:v>44441</c:v>
                </c:pt>
                <c:pt idx="2">
                  <c:v>44442</c:v>
                </c:pt>
                <c:pt idx="3">
                  <c:v>44443</c:v>
                </c:pt>
                <c:pt idx="4">
                  <c:v>44444</c:v>
                </c:pt>
                <c:pt idx="5">
                  <c:v>44445</c:v>
                </c:pt>
                <c:pt idx="6">
                  <c:v>44446</c:v>
                </c:pt>
                <c:pt idx="7">
                  <c:v>44447</c:v>
                </c:pt>
                <c:pt idx="8">
                  <c:v>44448</c:v>
                </c:pt>
                <c:pt idx="9">
                  <c:v>44449</c:v>
                </c:pt>
                <c:pt idx="10">
                  <c:v>44450</c:v>
                </c:pt>
                <c:pt idx="11">
                  <c:v>44451</c:v>
                </c:pt>
                <c:pt idx="12">
                  <c:v>44452</c:v>
                </c:pt>
                <c:pt idx="13">
                  <c:v>44453</c:v>
                </c:pt>
                <c:pt idx="14">
                  <c:v>44454</c:v>
                </c:pt>
                <c:pt idx="15">
                  <c:v>44455</c:v>
                </c:pt>
                <c:pt idx="16">
                  <c:v>44456</c:v>
                </c:pt>
                <c:pt idx="17">
                  <c:v>44457</c:v>
                </c:pt>
                <c:pt idx="18">
                  <c:v>44458</c:v>
                </c:pt>
                <c:pt idx="19">
                  <c:v>44459</c:v>
                </c:pt>
                <c:pt idx="20">
                  <c:v>44460</c:v>
                </c:pt>
                <c:pt idx="21">
                  <c:v>44461</c:v>
                </c:pt>
                <c:pt idx="22">
                  <c:v>44462</c:v>
                </c:pt>
                <c:pt idx="23">
                  <c:v>44463</c:v>
                </c:pt>
                <c:pt idx="24">
                  <c:v>44464</c:v>
                </c:pt>
                <c:pt idx="25">
                  <c:v>44465</c:v>
                </c:pt>
                <c:pt idx="26">
                  <c:v>44466</c:v>
                </c:pt>
                <c:pt idx="27">
                  <c:v>44467</c:v>
                </c:pt>
                <c:pt idx="28">
                  <c:v>44468</c:v>
                </c:pt>
                <c:pt idx="29">
                  <c:v>44469</c:v>
                </c:pt>
                <c:pt idx="30">
                  <c:v>44470</c:v>
                </c:pt>
                <c:pt idx="31">
                  <c:v>44471</c:v>
                </c:pt>
                <c:pt idx="32">
                  <c:v>44472</c:v>
                </c:pt>
                <c:pt idx="33">
                  <c:v>44473</c:v>
                </c:pt>
                <c:pt idx="34">
                  <c:v>44474</c:v>
                </c:pt>
                <c:pt idx="35">
                  <c:v>44475</c:v>
                </c:pt>
                <c:pt idx="36">
                  <c:v>44476</c:v>
                </c:pt>
                <c:pt idx="37">
                  <c:v>44477</c:v>
                </c:pt>
                <c:pt idx="38">
                  <c:v>44478</c:v>
                </c:pt>
                <c:pt idx="39">
                  <c:v>44479</c:v>
                </c:pt>
                <c:pt idx="40">
                  <c:v>44480</c:v>
                </c:pt>
                <c:pt idx="41">
                  <c:v>44481</c:v>
                </c:pt>
                <c:pt idx="42">
                  <c:v>44482</c:v>
                </c:pt>
                <c:pt idx="43">
                  <c:v>44483</c:v>
                </c:pt>
                <c:pt idx="44">
                  <c:v>44484</c:v>
                </c:pt>
                <c:pt idx="45">
                  <c:v>44485</c:v>
                </c:pt>
                <c:pt idx="46">
                  <c:v>44486</c:v>
                </c:pt>
                <c:pt idx="47">
                  <c:v>44487</c:v>
                </c:pt>
                <c:pt idx="48">
                  <c:v>44488</c:v>
                </c:pt>
                <c:pt idx="49">
                  <c:v>44489</c:v>
                </c:pt>
                <c:pt idx="50">
                  <c:v>44490</c:v>
                </c:pt>
                <c:pt idx="51">
                  <c:v>44491</c:v>
                </c:pt>
                <c:pt idx="52">
                  <c:v>44492</c:v>
                </c:pt>
                <c:pt idx="53">
                  <c:v>44493</c:v>
                </c:pt>
                <c:pt idx="54">
                  <c:v>44494</c:v>
                </c:pt>
                <c:pt idx="55">
                  <c:v>44495</c:v>
                </c:pt>
                <c:pt idx="56">
                  <c:v>44496</c:v>
                </c:pt>
                <c:pt idx="57">
                  <c:v>44497</c:v>
                </c:pt>
                <c:pt idx="58">
                  <c:v>44498</c:v>
                </c:pt>
                <c:pt idx="59">
                  <c:v>44499</c:v>
                </c:pt>
                <c:pt idx="60">
                  <c:v>44500</c:v>
                </c:pt>
                <c:pt idx="61">
                  <c:v>44501</c:v>
                </c:pt>
                <c:pt idx="62">
                  <c:v>44502</c:v>
                </c:pt>
                <c:pt idx="63">
                  <c:v>44503</c:v>
                </c:pt>
                <c:pt idx="64">
                  <c:v>44504</c:v>
                </c:pt>
                <c:pt idx="65">
                  <c:v>44505</c:v>
                </c:pt>
                <c:pt idx="66">
                  <c:v>44506</c:v>
                </c:pt>
                <c:pt idx="67">
                  <c:v>44507</c:v>
                </c:pt>
                <c:pt idx="68">
                  <c:v>44508</c:v>
                </c:pt>
                <c:pt idx="69">
                  <c:v>44509</c:v>
                </c:pt>
                <c:pt idx="70">
                  <c:v>44510</c:v>
                </c:pt>
                <c:pt idx="71">
                  <c:v>44511</c:v>
                </c:pt>
                <c:pt idx="72">
                  <c:v>44512</c:v>
                </c:pt>
                <c:pt idx="73">
                  <c:v>44513</c:v>
                </c:pt>
                <c:pt idx="74">
                  <c:v>44514</c:v>
                </c:pt>
                <c:pt idx="75">
                  <c:v>44515</c:v>
                </c:pt>
                <c:pt idx="76">
                  <c:v>44516</c:v>
                </c:pt>
                <c:pt idx="77">
                  <c:v>44517</c:v>
                </c:pt>
                <c:pt idx="78">
                  <c:v>44518</c:v>
                </c:pt>
                <c:pt idx="79">
                  <c:v>44519</c:v>
                </c:pt>
                <c:pt idx="80">
                  <c:v>44520</c:v>
                </c:pt>
                <c:pt idx="81">
                  <c:v>44521</c:v>
                </c:pt>
                <c:pt idx="82">
                  <c:v>44522</c:v>
                </c:pt>
                <c:pt idx="83">
                  <c:v>44523</c:v>
                </c:pt>
                <c:pt idx="84">
                  <c:v>44524</c:v>
                </c:pt>
                <c:pt idx="85">
                  <c:v>44525</c:v>
                </c:pt>
                <c:pt idx="86">
                  <c:v>44526</c:v>
                </c:pt>
                <c:pt idx="87">
                  <c:v>44527</c:v>
                </c:pt>
                <c:pt idx="88">
                  <c:v>44528</c:v>
                </c:pt>
                <c:pt idx="89">
                  <c:v>44529</c:v>
                </c:pt>
                <c:pt idx="90">
                  <c:v>44530</c:v>
                </c:pt>
                <c:pt idx="91">
                  <c:v>44531</c:v>
                </c:pt>
                <c:pt idx="92">
                  <c:v>44532</c:v>
                </c:pt>
                <c:pt idx="93">
                  <c:v>44533</c:v>
                </c:pt>
                <c:pt idx="94">
                  <c:v>44534</c:v>
                </c:pt>
                <c:pt idx="95">
                  <c:v>44535</c:v>
                </c:pt>
                <c:pt idx="96">
                  <c:v>44536</c:v>
                </c:pt>
                <c:pt idx="97">
                  <c:v>44537</c:v>
                </c:pt>
                <c:pt idx="98">
                  <c:v>44538</c:v>
                </c:pt>
                <c:pt idx="99">
                  <c:v>44539</c:v>
                </c:pt>
                <c:pt idx="100">
                  <c:v>44540</c:v>
                </c:pt>
                <c:pt idx="101">
                  <c:v>44541</c:v>
                </c:pt>
                <c:pt idx="102">
                  <c:v>44542</c:v>
                </c:pt>
                <c:pt idx="103">
                  <c:v>44543</c:v>
                </c:pt>
                <c:pt idx="104">
                  <c:v>44544</c:v>
                </c:pt>
                <c:pt idx="105">
                  <c:v>44545</c:v>
                </c:pt>
                <c:pt idx="106">
                  <c:v>44546</c:v>
                </c:pt>
                <c:pt idx="107">
                  <c:v>44547</c:v>
                </c:pt>
                <c:pt idx="108">
                  <c:v>44548</c:v>
                </c:pt>
                <c:pt idx="109">
                  <c:v>44549</c:v>
                </c:pt>
                <c:pt idx="110">
                  <c:v>44550</c:v>
                </c:pt>
                <c:pt idx="111">
                  <c:v>44551</c:v>
                </c:pt>
                <c:pt idx="112">
                  <c:v>44552</c:v>
                </c:pt>
                <c:pt idx="113">
                  <c:v>44553</c:v>
                </c:pt>
                <c:pt idx="114">
                  <c:v>44554</c:v>
                </c:pt>
                <c:pt idx="115">
                  <c:v>44555</c:v>
                </c:pt>
                <c:pt idx="116">
                  <c:v>44556</c:v>
                </c:pt>
                <c:pt idx="117">
                  <c:v>44557</c:v>
                </c:pt>
                <c:pt idx="118">
                  <c:v>44558</c:v>
                </c:pt>
                <c:pt idx="119">
                  <c:v>44559</c:v>
                </c:pt>
                <c:pt idx="120">
                  <c:v>44560</c:v>
                </c:pt>
                <c:pt idx="121">
                  <c:v>44561</c:v>
                </c:pt>
                <c:pt idx="122">
                  <c:v>44562</c:v>
                </c:pt>
                <c:pt idx="123">
                  <c:v>44563</c:v>
                </c:pt>
                <c:pt idx="124">
                  <c:v>44564</c:v>
                </c:pt>
                <c:pt idx="125">
                  <c:v>44565</c:v>
                </c:pt>
                <c:pt idx="126">
                  <c:v>44566</c:v>
                </c:pt>
                <c:pt idx="127">
                  <c:v>44567</c:v>
                </c:pt>
                <c:pt idx="128">
                  <c:v>44568</c:v>
                </c:pt>
                <c:pt idx="129">
                  <c:v>44569</c:v>
                </c:pt>
                <c:pt idx="130">
                  <c:v>44570</c:v>
                </c:pt>
                <c:pt idx="131">
                  <c:v>44571</c:v>
                </c:pt>
                <c:pt idx="132">
                  <c:v>44572</c:v>
                </c:pt>
                <c:pt idx="133">
                  <c:v>44573</c:v>
                </c:pt>
                <c:pt idx="134">
                  <c:v>44574</c:v>
                </c:pt>
                <c:pt idx="135">
                  <c:v>44575</c:v>
                </c:pt>
                <c:pt idx="136">
                  <c:v>44576</c:v>
                </c:pt>
                <c:pt idx="137">
                  <c:v>44577</c:v>
                </c:pt>
                <c:pt idx="138">
                  <c:v>44578</c:v>
                </c:pt>
                <c:pt idx="139">
                  <c:v>44579</c:v>
                </c:pt>
                <c:pt idx="140">
                  <c:v>44580</c:v>
                </c:pt>
                <c:pt idx="141">
                  <c:v>44581</c:v>
                </c:pt>
                <c:pt idx="142">
                  <c:v>44582</c:v>
                </c:pt>
                <c:pt idx="143">
                  <c:v>44583</c:v>
                </c:pt>
                <c:pt idx="144">
                  <c:v>44584</c:v>
                </c:pt>
                <c:pt idx="145">
                  <c:v>44585</c:v>
                </c:pt>
                <c:pt idx="146">
                  <c:v>44586</c:v>
                </c:pt>
                <c:pt idx="147">
                  <c:v>44587</c:v>
                </c:pt>
                <c:pt idx="148">
                  <c:v>44588</c:v>
                </c:pt>
                <c:pt idx="149">
                  <c:v>44589</c:v>
                </c:pt>
                <c:pt idx="150">
                  <c:v>44590</c:v>
                </c:pt>
                <c:pt idx="151">
                  <c:v>44591</c:v>
                </c:pt>
                <c:pt idx="152">
                  <c:v>44592</c:v>
                </c:pt>
                <c:pt idx="153">
                  <c:v>44593</c:v>
                </c:pt>
                <c:pt idx="154">
                  <c:v>44594</c:v>
                </c:pt>
                <c:pt idx="155">
                  <c:v>44595</c:v>
                </c:pt>
                <c:pt idx="156">
                  <c:v>44596</c:v>
                </c:pt>
                <c:pt idx="157">
                  <c:v>44597</c:v>
                </c:pt>
                <c:pt idx="158">
                  <c:v>44598</c:v>
                </c:pt>
                <c:pt idx="159">
                  <c:v>44599</c:v>
                </c:pt>
                <c:pt idx="160">
                  <c:v>44600</c:v>
                </c:pt>
                <c:pt idx="161">
                  <c:v>44601</c:v>
                </c:pt>
                <c:pt idx="162">
                  <c:v>44602</c:v>
                </c:pt>
                <c:pt idx="163">
                  <c:v>44603</c:v>
                </c:pt>
                <c:pt idx="164">
                  <c:v>44604</c:v>
                </c:pt>
                <c:pt idx="165">
                  <c:v>44605</c:v>
                </c:pt>
                <c:pt idx="166">
                  <c:v>44606</c:v>
                </c:pt>
                <c:pt idx="167">
                  <c:v>44607</c:v>
                </c:pt>
                <c:pt idx="168">
                  <c:v>44608</c:v>
                </c:pt>
                <c:pt idx="169">
                  <c:v>44609</c:v>
                </c:pt>
                <c:pt idx="170">
                  <c:v>44610</c:v>
                </c:pt>
                <c:pt idx="171">
                  <c:v>44611</c:v>
                </c:pt>
                <c:pt idx="172">
                  <c:v>44612</c:v>
                </c:pt>
                <c:pt idx="173">
                  <c:v>44613</c:v>
                </c:pt>
                <c:pt idx="174">
                  <c:v>44614</c:v>
                </c:pt>
                <c:pt idx="175">
                  <c:v>44615</c:v>
                </c:pt>
                <c:pt idx="176">
                  <c:v>44616</c:v>
                </c:pt>
                <c:pt idx="177">
                  <c:v>44617</c:v>
                </c:pt>
                <c:pt idx="178">
                  <c:v>44618</c:v>
                </c:pt>
                <c:pt idx="179">
                  <c:v>44619</c:v>
                </c:pt>
                <c:pt idx="180">
                  <c:v>44620</c:v>
                </c:pt>
                <c:pt idx="181">
                  <c:v>44621</c:v>
                </c:pt>
                <c:pt idx="182">
                  <c:v>44622</c:v>
                </c:pt>
                <c:pt idx="183">
                  <c:v>44623</c:v>
                </c:pt>
                <c:pt idx="184">
                  <c:v>44624</c:v>
                </c:pt>
                <c:pt idx="185">
                  <c:v>44625</c:v>
                </c:pt>
                <c:pt idx="186">
                  <c:v>44626</c:v>
                </c:pt>
                <c:pt idx="187">
                  <c:v>44627</c:v>
                </c:pt>
                <c:pt idx="188">
                  <c:v>44628</c:v>
                </c:pt>
                <c:pt idx="189">
                  <c:v>44629</c:v>
                </c:pt>
                <c:pt idx="190">
                  <c:v>44630</c:v>
                </c:pt>
                <c:pt idx="191">
                  <c:v>44631</c:v>
                </c:pt>
                <c:pt idx="192">
                  <c:v>44632</c:v>
                </c:pt>
                <c:pt idx="193">
                  <c:v>44633</c:v>
                </c:pt>
                <c:pt idx="194">
                  <c:v>44634</c:v>
                </c:pt>
                <c:pt idx="195">
                  <c:v>44635</c:v>
                </c:pt>
                <c:pt idx="196">
                  <c:v>44636</c:v>
                </c:pt>
                <c:pt idx="197">
                  <c:v>44637</c:v>
                </c:pt>
                <c:pt idx="198">
                  <c:v>44638</c:v>
                </c:pt>
                <c:pt idx="199">
                  <c:v>44639</c:v>
                </c:pt>
                <c:pt idx="200">
                  <c:v>44640</c:v>
                </c:pt>
                <c:pt idx="201">
                  <c:v>44641</c:v>
                </c:pt>
                <c:pt idx="202">
                  <c:v>44642</c:v>
                </c:pt>
                <c:pt idx="203">
                  <c:v>44643</c:v>
                </c:pt>
                <c:pt idx="204">
                  <c:v>44644</c:v>
                </c:pt>
                <c:pt idx="205">
                  <c:v>44645</c:v>
                </c:pt>
                <c:pt idx="206">
                  <c:v>44646</c:v>
                </c:pt>
                <c:pt idx="207">
                  <c:v>44647</c:v>
                </c:pt>
                <c:pt idx="208">
                  <c:v>44648</c:v>
                </c:pt>
                <c:pt idx="209">
                  <c:v>44649</c:v>
                </c:pt>
                <c:pt idx="210">
                  <c:v>44650</c:v>
                </c:pt>
                <c:pt idx="211">
                  <c:v>44651</c:v>
                </c:pt>
                <c:pt idx="212">
                  <c:v>44652</c:v>
                </c:pt>
                <c:pt idx="213">
                  <c:v>44653</c:v>
                </c:pt>
                <c:pt idx="214">
                  <c:v>44654</c:v>
                </c:pt>
                <c:pt idx="215">
                  <c:v>44655</c:v>
                </c:pt>
                <c:pt idx="216">
                  <c:v>44656</c:v>
                </c:pt>
                <c:pt idx="217">
                  <c:v>44657</c:v>
                </c:pt>
                <c:pt idx="218">
                  <c:v>44658</c:v>
                </c:pt>
                <c:pt idx="219">
                  <c:v>44659</c:v>
                </c:pt>
                <c:pt idx="220">
                  <c:v>44660</c:v>
                </c:pt>
                <c:pt idx="221">
                  <c:v>44661</c:v>
                </c:pt>
                <c:pt idx="222">
                  <c:v>44662</c:v>
                </c:pt>
                <c:pt idx="223">
                  <c:v>44663</c:v>
                </c:pt>
                <c:pt idx="224">
                  <c:v>44664</c:v>
                </c:pt>
                <c:pt idx="225">
                  <c:v>44665</c:v>
                </c:pt>
                <c:pt idx="226">
                  <c:v>44666</c:v>
                </c:pt>
                <c:pt idx="227">
                  <c:v>44667</c:v>
                </c:pt>
                <c:pt idx="228">
                  <c:v>44668</c:v>
                </c:pt>
                <c:pt idx="229">
                  <c:v>44669</c:v>
                </c:pt>
                <c:pt idx="230">
                  <c:v>44670</c:v>
                </c:pt>
                <c:pt idx="231">
                  <c:v>44671</c:v>
                </c:pt>
                <c:pt idx="232">
                  <c:v>44672</c:v>
                </c:pt>
                <c:pt idx="233">
                  <c:v>44673</c:v>
                </c:pt>
                <c:pt idx="234">
                  <c:v>44674</c:v>
                </c:pt>
                <c:pt idx="235">
                  <c:v>44675</c:v>
                </c:pt>
                <c:pt idx="236">
                  <c:v>44676</c:v>
                </c:pt>
                <c:pt idx="237">
                  <c:v>44677</c:v>
                </c:pt>
                <c:pt idx="238">
                  <c:v>44678</c:v>
                </c:pt>
                <c:pt idx="239">
                  <c:v>44679</c:v>
                </c:pt>
                <c:pt idx="240">
                  <c:v>44680</c:v>
                </c:pt>
                <c:pt idx="241">
                  <c:v>44681</c:v>
                </c:pt>
              </c:numCache>
            </c:numRef>
          </c:cat>
          <c:val>
            <c:numRef>
              <c:f>data_graph_ic!$BL$3:$BL$244</c:f>
              <c:numCache>
                <c:formatCode>General</c:formatCode>
                <c:ptCount val="242"/>
                <c:pt idx="0">
                  <c:v>13.571428571428571</c:v>
                </c:pt>
                <c:pt idx="1">
                  <c:v>14.571428571428571</c:v>
                </c:pt>
                <c:pt idx="2">
                  <c:v>14</c:v>
                </c:pt>
                <c:pt idx="3">
                  <c:v>12.285714285714286</c:v>
                </c:pt>
                <c:pt idx="4">
                  <c:v>11.428571428571429</c:v>
                </c:pt>
                <c:pt idx="5">
                  <c:v>12</c:v>
                </c:pt>
                <c:pt idx="6">
                  <c:v>12.142857142857142</c:v>
                </c:pt>
                <c:pt idx="7">
                  <c:v>14</c:v>
                </c:pt>
                <c:pt idx="8">
                  <c:v>13.714285714285714</c:v>
                </c:pt>
                <c:pt idx="9">
                  <c:v>13.571428571428571</c:v>
                </c:pt>
                <c:pt idx="10">
                  <c:v>14.714285714285714</c:v>
                </c:pt>
                <c:pt idx="11">
                  <c:v>14.428571428571429</c:v>
                </c:pt>
                <c:pt idx="12">
                  <c:v>13.428571428571429</c:v>
                </c:pt>
                <c:pt idx="13">
                  <c:v>13.142857142857142</c:v>
                </c:pt>
                <c:pt idx="14">
                  <c:v>11.714285714285714</c:v>
                </c:pt>
                <c:pt idx="15">
                  <c:v>11.571428571428571</c:v>
                </c:pt>
                <c:pt idx="16">
                  <c:v>11.285714285714286</c:v>
                </c:pt>
                <c:pt idx="17">
                  <c:v>9.5714285714285712</c:v>
                </c:pt>
                <c:pt idx="18">
                  <c:v>9.7142857142857135</c:v>
                </c:pt>
                <c:pt idx="19">
                  <c:v>9.8571428571428577</c:v>
                </c:pt>
                <c:pt idx="20">
                  <c:v>10.428571428571429</c:v>
                </c:pt>
                <c:pt idx="21">
                  <c:v>11.285714285714286</c:v>
                </c:pt>
                <c:pt idx="22">
                  <c:v>10.142857142857142</c:v>
                </c:pt>
                <c:pt idx="23">
                  <c:v>10.285714285714286</c:v>
                </c:pt>
                <c:pt idx="24">
                  <c:v>10.571428571428571</c:v>
                </c:pt>
                <c:pt idx="25">
                  <c:v>10.714285714285714</c:v>
                </c:pt>
                <c:pt idx="26">
                  <c:v>10</c:v>
                </c:pt>
                <c:pt idx="27">
                  <c:v>8.8571428571428577</c:v>
                </c:pt>
                <c:pt idx="28">
                  <c:v>7.2857142857142856</c:v>
                </c:pt>
                <c:pt idx="29">
                  <c:v>7.4285714285714288</c:v>
                </c:pt>
                <c:pt idx="30">
                  <c:v>6.8571428571428568</c:v>
                </c:pt>
                <c:pt idx="31">
                  <c:v>7</c:v>
                </c:pt>
                <c:pt idx="32">
                  <c:v>6.7142857142857144</c:v>
                </c:pt>
                <c:pt idx="33">
                  <c:v>7.2857142857142856</c:v>
                </c:pt>
                <c:pt idx="34">
                  <c:v>9.2857142857142865</c:v>
                </c:pt>
                <c:pt idx="35">
                  <c:v>10</c:v>
                </c:pt>
                <c:pt idx="36">
                  <c:v>10.142857142857142</c:v>
                </c:pt>
                <c:pt idx="37">
                  <c:v>10</c:v>
                </c:pt>
                <c:pt idx="38">
                  <c:v>9.5714285714285712</c:v>
                </c:pt>
                <c:pt idx="39">
                  <c:v>9.8571428571428577</c:v>
                </c:pt>
                <c:pt idx="40">
                  <c:v>10.428571428571429</c:v>
                </c:pt>
                <c:pt idx="41">
                  <c:v>9.4285714285714288</c:v>
                </c:pt>
                <c:pt idx="42">
                  <c:v>9</c:v>
                </c:pt>
                <c:pt idx="43">
                  <c:v>10</c:v>
                </c:pt>
                <c:pt idx="44">
                  <c:v>10.714285714285714</c:v>
                </c:pt>
                <c:pt idx="45">
                  <c:v>12.142857142857142</c:v>
                </c:pt>
                <c:pt idx="46">
                  <c:v>12.714285714285714</c:v>
                </c:pt>
                <c:pt idx="47">
                  <c:v>12.428571428571429</c:v>
                </c:pt>
                <c:pt idx="48">
                  <c:v>14</c:v>
                </c:pt>
                <c:pt idx="49">
                  <c:v>15.285714285714286</c:v>
                </c:pt>
                <c:pt idx="50">
                  <c:v>15.571428571428571</c:v>
                </c:pt>
                <c:pt idx="51">
                  <c:v>17</c:v>
                </c:pt>
                <c:pt idx="52">
                  <c:v>16.857142857142858</c:v>
                </c:pt>
                <c:pt idx="53">
                  <c:v>17.428571428571427</c:v>
                </c:pt>
                <c:pt idx="54">
                  <c:v>18.428571428571427</c:v>
                </c:pt>
                <c:pt idx="55">
                  <c:v>17.428571428571427</c:v>
                </c:pt>
                <c:pt idx="56">
                  <c:v>17.857142857142858</c:v>
                </c:pt>
                <c:pt idx="57">
                  <c:v>17.285714285714285</c:v>
                </c:pt>
                <c:pt idx="58">
                  <c:v>18</c:v>
                </c:pt>
                <c:pt idx="59">
                  <c:v>17.714285714285715</c:v>
                </c:pt>
                <c:pt idx="60">
                  <c:v>17.285714285714285</c:v>
                </c:pt>
                <c:pt idx="61">
                  <c:v>17.142857142857142</c:v>
                </c:pt>
                <c:pt idx="62">
                  <c:v>18.285714285714285</c:v>
                </c:pt>
                <c:pt idx="63">
                  <c:v>20</c:v>
                </c:pt>
                <c:pt idx="64">
                  <c:v>21.571428571428573</c:v>
                </c:pt>
                <c:pt idx="65">
                  <c:v>21.857142857142858</c:v>
                </c:pt>
                <c:pt idx="66">
                  <c:v>23.714285714285715</c:v>
                </c:pt>
                <c:pt idx="67">
                  <c:v>25.428571428571427</c:v>
                </c:pt>
                <c:pt idx="68">
                  <c:v>27.857142857142858</c:v>
                </c:pt>
                <c:pt idx="69">
                  <c:v>27.285714285714285</c:v>
                </c:pt>
                <c:pt idx="70">
                  <c:v>26.285714285714285</c:v>
                </c:pt>
                <c:pt idx="71">
                  <c:v>26.714285714285715</c:v>
                </c:pt>
                <c:pt idx="72">
                  <c:v>27.571428571428573</c:v>
                </c:pt>
                <c:pt idx="73">
                  <c:v>29.428571428571427</c:v>
                </c:pt>
                <c:pt idx="74">
                  <c:v>30.285714285714285</c:v>
                </c:pt>
                <c:pt idx="75">
                  <c:v>29</c:v>
                </c:pt>
                <c:pt idx="76">
                  <c:v>32</c:v>
                </c:pt>
                <c:pt idx="77">
                  <c:v>33.428571428571431</c:v>
                </c:pt>
                <c:pt idx="78">
                  <c:v>36.857142857142854</c:v>
                </c:pt>
                <c:pt idx="79">
                  <c:v>39</c:v>
                </c:pt>
                <c:pt idx="80">
                  <c:v>38</c:v>
                </c:pt>
                <c:pt idx="81">
                  <c:v>38.428571428571431</c:v>
                </c:pt>
                <c:pt idx="82">
                  <c:v>39.571428571428569</c:v>
                </c:pt>
                <c:pt idx="83">
                  <c:v>41.285714285714285</c:v>
                </c:pt>
                <c:pt idx="84">
                  <c:v>42.857142857142854</c:v>
                </c:pt>
                <c:pt idx="85">
                  <c:v>42.428571428571431</c:v>
                </c:pt>
                <c:pt idx="86">
                  <c:v>42</c:v>
                </c:pt>
                <c:pt idx="87">
                  <c:v>44.714285714285715</c:v>
                </c:pt>
                <c:pt idx="88">
                  <c:v>46.285714285714285</c:v>
                </c:pt>
                <c:pt idx="89">
                  <c:v>48.285714285714285</c:v>
                </c:pt>
                <c:pt idx="90">
                  <c:v>47.714285714285715</c:v>
                </c:pt>
                <c:pt idx="91">
                  <c:v>47</c:v>
                </c:pt>
                <c:pt idx="92">
                  <c:v>48.285714285714285</c:v>
                </c:pt>
                <c:pt idx="93">
                  <c:v>46.857142857142854</c:v>
                </c:pt>
                <c:pt idx="94">
                  <c:v>43.714285714285715</c:v>
                </c:pt>
                <c:pt idx="95">
                  <c:v>41.857142857142854</c:v>
                </c:pt>
                <c:pt idx="96">
                  <c:v>42.285714285714285</c:v>
                </c:pt>
                <c:pt idx="97">
                  <c:v>40.714285714285715</c:v>
                </c:pt>
                <c:pt idx="98">
                  <c:v>41.285714285714285</c:v>
                </c:pt>
                <c:pt idx="99">
                  <c:v>37.714285714285715</c:v>
                </c:pt>
                <c:pt idx="100">
                  <c:v>40</c:v>
                </c:pt>
                <c:pt idx="101">
                  <c:v>41.714285714285715</c:v>
                </c:pt>
                <c:pt idx="102">
                  <c:v>41.714285714285715</c:v>
                </c:pt>
                <c:pt idx="103">
                  <c:v>38.571428571428569</c:v>
                </c:pt>
                <c:pt idx="104">
                  <c:v>40.142857142857146</c:v>
                </c:pt>
                <c:pt idx="105">
                  <c:v>38.428571428571431</c:v>
                </c:pt>
                <c:pt idx="106">
                  <c:v>38.571428571428569</c:v>
                </c:pt>
                <c:pt idx="107">
                  <c:v>36.571428571428569</c:v>
                </c:pt>
                <c:pt idx="108">
                  <c:v>34.857142857142854</c:v>
                </c:pt>
                <c:pt idx="109">
                  <c:v>33.857142857142854</c:v>
                </c:pt>
                <c:pt idx="110">
                  <c:v>33.857142857142854</c:v>
                </c:pt>
                <c:pt idx="111">
                  <c:v>31.571428571428573</c:v>
                </c:pt>
                <c:pt idx="112">
                  <c:v>30.714285714285715</c:v>
                </c:pt>
                <c:pt idx="113">
                  <c:v>29.428571428571427</c:v>
                </c:pt>
                <c:pt idx="114">
                  <c:v>27.428571428571427</c:v>
                </c:pt>
                <c:pt idx="115">
                  <c:v>26.428571428571427</c:v>
                </c:pt>
                <c:pt idx="116">
                  <c:v>26</c:v>
                </c:pt>
                <c:pt idx="117">
                  <c:v>25.857142857142858</c:v>
                </c:pt>
                <c:pt idx="118">
                  <c:v>26</c:v>
                </c:pt>
                <c:pt idx="119">
                  <c:v>26.142857142857142</c:v>
                </c:pt>
                <c:pt idx="120">
                  <c:v>25.285714285714285</c:v>
                </c:pt>
                <c:pt idx="121">
                  <c:v>25</c:v>
                </c:pt>
                <c:pt idx="122">
                  <c:v>24.285714285714285</c:v>
                </c:pt>
                <c:pt idx="123">
                  <c:v>23.428571428571427</c:v>
                </c:pt>
                <c:pt idx="124">
                  <c:v>22.285714285714285</c:v>
                </c:pt>
                <c:pt idx="125">
                  <c:v>21.714285714285715</c:v>
                </c:pt>
                <c:pt idx="126">
                  <c:v>19.428571428571427</c:v>
                </c:pt>
                <c:pt idx="127">
                  <c:v>18.428571428571427</c:v>
                </c:pt>
                <c:pt idx="128">
                  <c:v>17.571428571428573</c:v>
                </c:pt>
                <c:pt idx="129">
                  <c:v>17.428571428571427</c:v>
                </c:pt>
                <c:pt idx="130">
                  <c:v>16.857142857142858</c:v>
                </c:pt>
                <c:pt idx="131">
                  <c:v>17</c:v>
                </c:pt>
                <c:pt idx="132">
                  <c:v>16</c:v>
                </c:pt>
                <c:pt idx="133">
                  <c:v>15.714285714285714</c:v>
                </c:pt>
                <c:pt idx="134">
                  <c:v>15.714285714285714</c:v>
                </c:pt>
                <c:pt idx="135">
                  <c:v>15.142857142857142</c:v>
                </c:pt>
                <c:pt idx="136">
                  <c:v>14.428571428571429</c:v>
                </c:pt>
                <c:pt idx="137">
                  <c:v>14.714285714285714</c:v>
                </c:pt>
                <c:pt idx="138">
                  <c:v>13.285714285714286</c:v>
                </c:pt>
                <c:pt idx="139">
                  <c:v>11.285714285714286</c:v>
                </c:pt>
                <c:pt idx="140">
                  <c:v>10.714285714285714</c:v>
                </c:pt>
                <c:pt idx="141">
                  <c:v>11.285714285714286</c:v>
                </c:pt>
                <c:pt idx="142">
                  <c:v>11.142857142857142</c:v>
                </c:pt>
                <c:pt idx="143">
                  <c:v>10.714285714285714</c:v>
                </c:pt>
                <c:pt idx="144">
                  <c:v>9.7142857142857135</c:v>
                </c:pt>
                <c:pt idx="145">
                  <c:v>9.5714285714285712</c:v>
                </c:pt>
                <c:pt idx="146">
                  <c:v>9.5714285714285712</c:v>
                </c:pt>
                <c:pt idx="147">
                  <c:v>10.714285714285714</c:v>
                </c:pt>
                <c:pt idx="148">
                  <c:v>10</c:v>
                </c:pt>
                <c:pt idx="149">
                  <c:v>10.857142857142858</c:v>
                </c:pt>
                <c:pt idx="150">
                  <c:v>11.142857142857142</c:v>
                </c:pt>
                <c:pt idx="151">
                  <c:v>11.428571428571429</c:v>
                </c:pt>
                <c:pt idx="152">
                  <c:v>11.571428571428571</c:v>
                </c:pt>
                <c:pt idx="153">
                  <c:v>13.285714285714286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A18C-4D81-9D2C-A16C3838EA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5205488"/>
        <c:axId val="1475205072"/>
      </c:lineChart>
      <c:dateAx>
        <c:axId val="147520548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475205072"/>
        <c:crosses val="autoZero"/>
        <c:auto val="1"/>
        <c:lblOffset val="100"/>
        <c:baseTimeUnit val="days"/>
      </c:dateAx>
      <c:valAx>
        <c:axId val="147520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475205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10699018958891117"/>
          <c:y val="2.7549675587996755E-2"/>
          <c:w val="0.85935025374023988"/>
          <c:h val="0.86454566831125534"/>
        </c:manualLayout>
      </c:layout>
      <c:scatterChart>
        <c:scatterStyle val="lineMarker"/>
        <c:varyColors val="0"/>
        <c:ser>
          <c:idx val="0"/>
          <c:order val="0"/>
          <c:tx>
            <c:strRef>
              <c:f>models!$B$3</c:f>
              <c:strCache>
                <c:ptCount val="1"/>
                <c:pt idx="0">
                  <c:v>15/09/2021</c:v>
                </c:pt>
              </c:strCache>
            </c:strRef>
          </c:tx>
          <c:spPr>
            <a:ln w="2540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models!$B$8:$B$43</c:f>
              <c:numCache>
                <c:formatCode>0.00</c:formatCode>
                <c:ptCount val="36"/>
                <c:pt idx="0">
                  <c:v>7.1884984025559104</c:v>
                </c:pt>
                <c:pt idx="1">
                  <c:v>8.9137380191693296</c:v>
                </c:pt>
                <c:pt idx="2">
                  <c:v>12.3642172523961</c:v>
                </c:pt>
                <c:pt idx="3">
                  <c:v>15.527156549520701</c:v>
                </c:pt>
                <c:pt idx="4">
                  <c:v>18.115015974440801</c:v>
                </c:pt>
                <c:pt idx="5">
                  <c:v>22.1405750798722</c:v>
                </c:pt>
                <c:pt idx="6">
                  <c:v>25.591054313099001</c:v>
                </c:pt>
                <c:pt idx="7">
                  <c:v>29.904153354632498</c:v>
                </c:pt>
                <c:pt idx="8">
                  <c:v>34.504792332268302</c:v>
                </c:pt>
                <c:pt idx="9">
                  <c:v>40.255591054313101</c:v>
                </c:pt>
                <c:pt idx="10">
                  <c:v>44.856230031948797</c:v>
                </c:pt>
                <c:pt idx="11">
                  <c:v>49.456869009584601</c:v>
                </c:pt>
                <c:pt idx="12">
                  <c:v>54.057507987220397</c:v>
                </c:pt>
                <c:pt idx="13">
                  <c:v>59.233226837060698</c:v>
                </c:pt>
                <c:pt idx="14">
                  <c:v>64.408945686900907</c:v>
                </c:pt>
                <c:pt idx="15">
                  <c:v>69.297124600638895</c:v>
                </c:pt>
                <c:pt idx="16">
                  <c:v>73.897763578274706</c:v>
                </c:pt>
                <c:pt idx="17">
                  <c:v>79.073482428115</c:v>
                </c:pt>
                <c:pt idx="18">
                  <c:v>83.674121405750796</c:v>
                </c:pt>
                <c:pt idx="19">
                  <c:v>88.562300319488799</c:v>
                </c:pt>
                <c:pt idx="20">
                  <c:v>93.450479233226801</c:v>
                </c:pt>
                <c:pt idx="21">
                  <c:v>98.051118210862597</c:v>
                </c:pt>
                <c:pt idx="22">
                  <c:v>102.9392971246</c:v>
                </c:pt>
                <c:pt idx="23">
                  <c:v>107.25239616613401</c:v>
                </c:pt>
                <c:pt idx="24">
                  <c:v>112.14057507987199</c:v>
                </c:pt>
                <c:pt idx="25">
                  <c:v>117.316293929712</c:v>
                </c:pt>
                <c:pt idx="26">
                  <c:v>122.492012779552</c:v>
                </c:pt>
                <c:pt idx="27">
                  <c:v>128.81789137380099</c:v>
                </c:pt>
                <c:pt idx="28">
                  <c:v>134.56869009584599</c:v>
                </c:pt>
                <c:pt idx="29">
                  <c:v>141.46964856229999</c:v>
                </c:pt>
                <c:pt idx="30">
                  <c:v>148.94568690095801</c:v>
                </c:pt>
                <c:pt idx="31">
                  <c:v>155.55910543130901</c:v>
                </c:pt>
                <c:pt idx="32">
                  <c:v>162.46006389776301</c:v>
                </c:pt>
                <c:pt idx="33">
                  <c:v>167.923322683706</c:v>
                </c:pt>
                <c:pt idx="34">
                  <c:v>173.67412140574999</c:v>
                </c:pt>
                <c:pt idx="35">
                  <c:v>177.69968051118201</c:v>
                </c:pt>
              </c:numCache>
            </c:numRef>
          </c:xVal>
          <c:yVal>
            <c:numRef>
              <c:f>models!$C$8:$C$43</c:f>
              <c:numCache>
                <c:formatCode>0.00</c:formatCode>
                <c:ptCount val="36"/>
                <c:pt idx="0">
                  <c:v>34.578146611341602</c:v>
                </c:pt>
                <c:pt idx="1">
                  <c:v>31.811894882434299</c:v>
                </c:pt>
                <c:pt idx="2">
                  <c:v>28.2157676348547</c:v>
                </c:pt>
                <c:pt idx="3">
                  <c:v>26.5560165975103</c:v>
                </c:pt>
                <c:pt idx="4">
                  <c:v>24.343015214384501</c:v>
                </c:pt>
                <c:pt idx="5">
                  <c:v>22.130013831258601</c:v>
                </c:pt>
                <c:pt idx="6">
                  <c:v>21.576763485477102</c:v>
                </c:pt>
                <c:pt idx="7">
                  <c:v>20.193637621023498</c:v>
                </c:pt>
                <c:pt idx="8">
                  <c:v>18.810511756569799</c:v>
                </c:pt>
                <c:pt idx="9">
                  <c:v>17.980636237897599</c:v>
                </c:pt>
                <c:pt idx="10">
                  <c:v>18.533886583679099</c:v>
                </c:pt>
                <c:pt idx="11">
                  <c:v>17.704011065006899</c:v>
                </c:pt>
                <c:pt idx="12">
                  <c:v>17.150760719225399</c:v>
                </c:pt>
                <c:pt idx="13">
                  <c:v>17.427385892116099</c:v>
                </c:pt>
                <c:pt idx="14">
                  <c:v>17.150760719225399</c:v>
                </c:pt>
                <c:pt idx="15">
                  <c:v>16.874135546334699</c:v>
                </c:pt>
                <c:pt idx="16">
                  <c:v>16.874135546334699</c:v>
                </c:pt>
                <c:pt idx="17">
                  <c:v>17.704011065006899</c:v>
                </c:pt>
                <c:pt idx="18">
                  <c:v>17.704011065006899</c:v>
                </c:pt>
                <c:pt idx="19">
                  <c:v>18.533886583679099</c:v>
                </c:pt>
                <c:pt idx="20">
                  <c:v>19.363762102351298</c:v>
                </c:pt>
                <c:pt idx="21">
                  <c:v>20.746887966804898</c:v>
                </c:pt>
                <c:pt idx="22">
                  <c:v>22.683264177040101</c:v>
                </c:pt>
                <c:pt idx="23">
                  <c:v>23.513139695712301</c:v>
                </c:pt>
                <c:pt idx="24">
                  <c:v>25.1728907330567</c:v>
                </c:pt>
                <c:pt idx="25">
                  <c:v>27.6625172890733</c:v>
                </c:pt>
                <c:pt idx="26">
                  <c:v>29.598893499308399</c:v>
                </c:pt>
                <c:pt idx="27">
                  <c:v>32.641770401106498</c:v>
                </c:pt>
                <c:pt idx="28">
                  <c:v>34.578146611341602</c:v>
                </c:pt>
                <c:pt idx="29">
                  <c:v>34.854771784232298</c:v>
                </c:pt>
                <c:pt idx="30">
                  <c:v>34.301521438450898</c:v>
                </c:pt>
                <c:pt idx="31">
                  <c:v>34.301521438450898</c:v>
                </c:pt>
                <c:pt idx="32">
                  <c:v>32.918395573997202</c:v>
                </c:pt>
                <c:pt idx="33">
                  <c:v>31.535269709543499</c:v>
                </c:pt>
                <c:pt idx="34">
                  <c:v>29.598893499308399</c:v>
                </c:pt>
                <c:pt idx="35">
                  <c:v>27.939142461964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B1-4231-B4BE-16B1554FDA4A}"/>
            </c:ext>
          </c:extLst>
        </c:ser>
        <c:ser>
          <c:idx val="1"/>
          <c:order val="1"/>
          <c:tx>
            <c:strRef>
              <c:f>models!$B$3</c:f>
              <c:strCache>
                <c:ptCount val="1"/>
                <c:pt idx="0">
                  <c:v>15/09/2021</c:v>
                </c:pt>
              </c:strCache>
            </c:strRef>
          </c:tx>
          <c:spPr>
            <a:ln w="25400" cap="rnd">
              <a:solidFill>
                <a:srgbClr val="C0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models!$E$8:$E$49</c:f>
              <c:numCache>
                <c:formatCode>General</c:formatCode>
                <c:ptCount val="42"/>
                <c:pt idx="0">
                  <c:v>27.559808612440101</c:v>
                </c:pt>
                <c:pt idx="1">
                  <c:v>14.066985645933</c:v>
                </c:pt>
                <c:pt idx="2">
                  <c:v>19.2344497607655</c:v>
                </c:pt>
                <c:pt idx="3">
                  <c:v>23.540669856459299</c:v>
                </c:pt>
                <c:pt idx="4">
                  <c:v>30.7177033492822</c:v>
                </c:pt>
                <c:pt idx="5">
                  <c:v>33.014354066985597</c:v>
                </c:pt>
                <c:pt idx="6">
                  <c:v>35.598086124401902</c:v>
                </c:pt>
                <c:pt idx="7">
                  <c:v>37.894736842105203</c:v>
                </c:pt>
                <c:pt idx="8">
                  <c:v>40.7655502392344</c:v>
                </c:pt>
                <c:pt idx="9">
                  <c:v>44.210526315789402</c:v>
                </c:pt>
                <c:pt idx="10">
                  <c:v>46.220095693779903</c:v>
                </c:pt>
                <c:pt idx="11">
                  <c:v>48.229665071770299</c:v>
                </c:pt>
                <c:pt idx="12">
                  <c:v>51.100478468899503</c:v>
                </c:pt>
                <c:pt idx="13">
                  <c:v>53.110047846889898</c:v>
                </c:pt>
                <c:pt idx="14">
                  <c:v>55.119617224880301</c:v>
                </c:pt>
                <c:pt idx="15">
                  <c:v>57.7033492822966</c:v>
                </c:pt>
                <c:pt idx="16">
                  <c:v>60.574162679425797</c:v>
                </c:pt>
                <c:pt idx="17">
                  <c:v>64.8803827751196</c:v>
                </c:pt>
                <c:pt idx="18">
                  <c:v>68.899521531100405</c:v>
                </c:pt>
                <c:pt idx="19">
                  <c:v>73.492822966507106</c:v>
                </c:pt>
                <c:pt idx="20">
                  <c:v>78.947368421052602</c:v>
                </c:pt>
                <c:pt idx="21">
                  <c:v>84.976076555023894</c:v>
                </c:pt>
                <c:pt idx="22">
                  <c:v>91.004784688995201</c:v>
                </c:pt>
                <c:pt idx="23">
                  <c:v>93.875598086124398</c:v>
                </c:pt>
                <c:pt idx="24">
                  <c:v>99.617224880382693</c:v>
                </c:pt>
                <c:pt idx="25">
                  <c:v>102.77511961722399</c:v>
                </c:pt>
                <c:pt idx="26">
                  <c:v>106.794258373205</c:v>
                </c:pt>
                <c:pt idx="27">
                  <c:v>114.54545454545401</c:v>
                </c:pt>
                <c:pt idx="28">
                  <c:v>119.712918660287</c:v>
                </c:pt>
                <c:pt idx="29">
                  <c:v>124.01913875597999</c:v>
                </c:pt>
                <c:pt idx="30">
                  <c:v>129.47368421052599</c:v>
                </c:pt>
                <c:pt idx="31">
                  <c:v>134.06698564593299</c:v>
                </c:pt>
                <c:pt idx="32">
                  <c:v>139.23444976076499</c:v>
                </c:pt>
                <c:pt idx="33">
                  <c:v>144.114832535885</c:v>
                </c:pt>
                <c:pt idx="34">
                  <c:v>149.856459330143</c:v>
                </c:pt>
                <c:pt idx="35">
                  <c:v>154.44976076555</c:v>
                </c:pt>
                <c:pt idx="36">
                  <c:v>158.75598086124401</c:v>
                </c:pt>
                <c:pt idx="37">
                  <c:v>162.77511961722399</c:v>
                </c:pt>
                <c:pt idx="38">
                  <c:v>166.794258373205</c:v>
                </c:pt>
                <c:pt idx="39">
                  <c:v>171.387559808612</c:v>
                </c:pt>
                <c:pt idx="40">
                  <c:v>175.406698564593</c:v>
                </c:pt>
                <c:pt idx="41">
                  <c:v>178.27751196172201</c:v>
                </c:pt>
              </c:numCache>
            </c:numRef>
          </c:xVal>
          <c:yVal>
            <c:numRef>
              <c:f>models!$F$8:$F$49</c:f>
              <c:numCache>
                <c:formatCode>General</c:formatCode>
                <c:ptCount val="42"/>
                <c:pt idx="0">
                  <c:v>57.617728531855903</c:v>
                </c:pt>
                <c:pt idx="1">
                  <c:v>53.185595567866997</c:v>
                </c:pt>
                <c:pt idx="2">
                  <c:v>54.8476454293628</c:v>
                </c:pt>
                <c:pt idx="3">
                  <c:v>56.232686980609401</c:v>
                </c:pt>
                <c:pt idx="4">
                  <c:v>62.603878116343402</c:v>
                </c:pt>
                <c:pt idx="5">
                  <c:v>68.421052631578902</c:v>
                </c:pt>
                <c:pt idx="6">
                  <c:v>73.684210526315795</c:v>
                </c:pt>
                <c:pt idx="7">
                  <c:v>81.163434903047005</c:v>
                </c:pt>
                <c:pt idx="8">
                  <c:v>88.6426592797784</c:v>
                </c:pt>
                <c:pt idx="9">
                  <c:v>94.736842105263094</c:v>
                </c:pt>
                <c:pt idx="10">
                  <c:v>101.66204986149501</c:v>
                </c:pt>
                <c:pt idx="11">
                  <c:v>108.033240997229</c:v>
                </c:pt>
                <c:pt idx="12">
                  <c:v>116.34349030470899</c:v>
                </c:pt>
                <c:pt idx="13">
                  <c:v>123.82271468144</c:v>
                </c:pt>
                <c:pt idx="14">
                  <c:v>129.91689750692501</c:v>
                </c:pt>
                <c:pt idx="15">
                  <c:v>138.50415512465301</c:v>
                </c:pt>
                <c:pt idx="16">
                  <c:v>145.70637119113499</c:v>
                </c:pt>
                <c:pt idx="17">
                  <c:v>155.95567867035999</c:v>
                </c:pt>
                <c:pt idx="18">
                  <c:v>161.49584487534599</c:v>
                </c:pt>
                <c:pt idx="19">
                  <c:v>167.31301939058099</c:v>
                </c:pt>
                <c:pt idx="20">
                  <c:v>174.79224376731301</c:v>
                </c:pt>
                <c:pt idx="21">
                  <c:v>178.393351800554</c:v>
                </c:pt>
                <c:pt idx="22">
                  <c:v>173.961218836565</c:v>
                </c:pt>
                <c:pt idx="23">
                  <c:v>170.08310249307399</c:v>
                </c:pt>
                <c:pt idx="24">
                  <c:v>166.75900277008299</c:v>
                </c:pt>
                <c:pt idx="25">
                  <c:v>162.603878116343</c:v>
                </c:pt>
                <c:pt idx="26">
                  <c:v>158.17174515235399</c:v>
                </c:pt>
                <c:pt idx="27">
                  <c:v>154.29362880886401</c:v>
                </c:pt>
                <c:pt idx="28">
                  <c:v>147.36842105263099</c:v>
                </c:pt>
                <c:pt idx="29">
                  <c:v>141.551246537396</c:v>
                </c:pt>
                <c:pt idx="30">
                  <c:v>134.90304709141199</c:v>
                </c:pt>
                <c:pt idx="31">
                  <c:v>129.36288088642601</c:v>
                </c:pt>
                <c:pt idx="32">
                  <c:v>122.991689750692</c:v>
                </c:pt>
                <c:pt idx="33">
                  <c:v>116.066481994459</c:v>
                </c:pt>
                <c:pt idx="34">
                  <c:v>109.695290858725</c:v>
                </c:pt>
                <c:pt idx="35">
                  <c:v>103.601108033241</c:v>
                </c:pt>
                <c:pt idx="36">
                  <c:v>96.675900277008296</c:v>
                </c:pt>
                <c:pt idx="37">
                  <c:v>90.858725761772803</c:v>
                </c:pt>
                <c:pt idx="38">
                  <c:v>86.426592797783897</c:v>
                </c:pt>
                <c:pt idx="39">
                  <c:v>81.440443213296405</c:v>
                </c:pt>
                <c:pt idx="40">
                  <c:v>75.900277008310198</c:v>
                </c:pt>
                <c:pt idx="41">
                  <c:v>72.022160664819907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B1-4231-B4BE-16B1554FDA4A}"/>
            </c:ext>
          </c:extLst>
        </c:ser>
        <c:ser>
          <c:idx val="2"/>
          <c:order val="2"/>
          <c:tx>
            <c:strRef>
              <c:f>models!$H$3</c:f>
              <c:strCache>
                <c:ptCount val="1"/>
                <c:pt idx="0">
                  <c:v>03/11/2021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models!$I$8:$I$36</c:f>
              <c:numCache>
                <c:formatCode>0.00</c:formatCode>
                <c:ptCount val="29"/>
                <c:pt idx="0">
                  <c:v>55.650001575851199</c:v>
                </c:pt>
                <c:pt idx="1">
                  <c:v>60.374996987343096</c:v>
                </c:pt>
                <c:pt idx="2">
                  <c:v>65.77500057163229</c:v>
                </c:pt>
                <c:pt idx="3">
                  <c:v>71.399998640441993</c:v>
                </c:pt>
                <c:pt idx="4">
                  <c:v>76.800002224731202</c:v>
                </c:pt>
                <c:pt idx="5">
                  <c:v>82.87500162219979</c:v>
                </c:pt>
                <c:pt idx="6">
                  <c:v>88.950001019668406</c:v>
                </c:pt>
                <c:pt idx="7">
                  <c:v>94.574999088478194</c:v>
                </c:pt>
                <c:pt idx="8">
                  <c:v>100.8749929704673</c:v>
                </c:pt>
                <c:pt idx="9">
                  <c:v>105.3749938974386</c:v>
                </c:pt>
                <c:pt idx="10">
                  <c:v>109.6499879802715</c:v>
                </c:pt>
                <c:pt idx="11">
                  <c:v>115.2749984086992</c:v>
                </c:pt>
                <c:pt idx="12">
                  <c:v>119.54999249153209</c:v>
                </c:pt>
                <c:pt idx="13">
                  <c:v>124.2750002626418</c:v>
                </c:pt>
                <c:pt idx="14">
                  <c:v>129.4499970027926</c:v>
                </c:pt>
                <c:pt idx="15">
                  <c:v>134.39999925842199</c:v>
                </c:pt>
                <c:pt idx="16">
                  <c:v>140.02498496761399</c:v>
                </c:pt>
                <c:pt idx="17">
                  <c:v>144.74999273872402</c:v>
                </c:pt>
                <c:pt idx="18">
                  <c:v>150.14998396339502</c:v>
                </c:pt>
                <c:pt idx="19">
                  <c:v>156.45000256461998</c:v>
                </c:pt>
                <c:pt idx="20">
                  <c:v>162.52500196208899</c:v>
                </c:pt>
                <c:pt idx="21">
                  <c:v>168.82499584407799</c:v>
                </c:pt>
                <c:pt idx="22">
                  <c:v>174.45000627250599</c:v>
                </c:pt>
                <c:pt idx="23">
                  <c:v>180.299986466218</c:v>
                </c:pt>
                <c:pt idx="24">
                  <c:v>185.24998872184801</c:v>
                </c:pt>
                <c:pt idx="25">
                  <c:v>190.199990977478</c:v>
                </c:pt>
                <c:pt idx="26">
                  <c:v>195.37498771762901</c:v>
                </c:pt>
                <c:pt idx="27">
                  <c:v>200.32498997325899</c:v>
                </c:pt>
                <c:pt idx="28">
                  <c:v>206.62498385524901</c:v>
                </c:pt>
              </c:numCache>
            </c:numRef>
          </c:xVal>
          <c:yVal>
            <c:numRef>
              <c:f>models!$J$8:$J$36</c:f>
              <c:numCache>
                <c:formatCode>0.00</c:formatCode>
                <c:ptCount val="29"/>
                <c:pt idx="0">
                  <c:v>103.89609787391301</c:v>
                </c:pt>
                <c:pt idx="1">
                  <c:v>111.688293621741</c:v>
                </c:pt>
                <c:pt idx="2">
                  <c:v>114.28570409431499</c:v>
                </c:pt>
                <c:pt idx="3">
                  <c:v>113.636369311119</c:v>
                </c:pt>
                <c:pt idx="4">
                  <c:v>114.935038877511</c:v>
                </c:pt>
                <c:pt idx="5">
                  <c:v>114.935038877511</c:v>
                </c:pt>
                <c:pt idx="6">
                  <c:v>113.636369311119</c:v>
                </c:pt>
                <c:pt idx="7">
                  <c:v>109.74025360225799</c:v>
                </c:pt>
                <c:pt idx="8">
                  <c:v>105.1948031102</c:v>
                </c:pt>
                <c:pt idx="9">
                  <c:v>101.298687401339</c:v>
                </c:pt>
                <c:pt idx="10">
                  <c:v>94.805196889799106</c:v>
                </c:pt>
                <c:pt idx="11">
                  <c:v>88.311670708363096</c:v>
                </c:pt>
                <c:pt idx="12">
                  <c:v>80.519474960535703</c:v>
                </c:pt>
                <c:pt idx="13">
                  <c:v>72.727279212708297</c:v>
                </c:pt>
                <c:pt idx="14">
                  <c:v>61.038932086123502</c:v>
                </c:pt>
                <c:pt idx="15">
                  <c:v>53.896106791387602</c:v>
                </c:pt>
                <c:pt idx="16">
                  <c:v>44.155835354181498</c:v>
                </c:pt>
                <c:pt idx="17">
                  <c:v>37.662309172745502</c:v>
                </c:pt>
                <c:pt idx="18">
                  <c:v>31.818153444400998</c:v>
                </c:pt>
                <c:pt idx="19">
                  <c:v>25.973997716056601</c:v>
                </c:pt>
                <c:pt idx="20">
                  <c:v>21.428547223999299</c:v>
                </c:pt>
                <c:pt idx="21">
                  <c:v>17.5324671850335</c:v>
                </c:pt>
                <c:pt idx="22">
                  <c:v>15.5843914956547</c:v>
                </c:pt>
                <c:pt idx="23">
                  <c:v>12.9870166929761</c:v>
                </c:pt>
                <c:pt idx="24">
                  <c:v>10.3896062204018</c:v>
                </c:pt>
                <c:pt idx="25">
                  <c:v>9.7402357673102902</c:v>
                </c:pt>
                <c:pt idx="26">
                  <c:v>9.7402357673102902</c:v>
                </c:pt>
                <c:pt idx="27">
                  <c:v>9.7402357673102902</c:v>
                </c:pt>
                <c:pt idx="28">
                  <c:v>6.4934905115401698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5B1-4231-B4BE-16B1554FDA4A}"/>
            </c:ext>
          </c:extLst>
        </c:ser>
        <c:ser>
          <c:idx val="3"/>
          <c:order val="3"/>
          <c:tx>
            <c:strRef>
              <c:f>models!$H$3</c:f>
              <c:strCache>
                <c:ptCount val="1"/>
                <c:pt idx="0">
                  <c:v>03/11/2021</c:v>
                </c:pt>
              </c:strCache>
            </c:strRef>
          </c:tx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models!$M$8:$M$62</c:f>
              <c:numCache>
                <c:formatCode>General</c:formatCode>
                <c:ptCount val="55"/>
                <c:pt idx="0">
                  <c:v>53.399994932556595</c:v>
                </c:pt>
                <c:pt idx="1">
                  <c:v>55.4249947317128</c:v>
                </c:pt>
                <c:pt idx="2">
                  <c:v>57.899995859527898</c:v>
                </c:pt>
                <c:pt idx="3">
                  <c:v>61.050005160140401</c:v>
                </c:pt>
                <c:pt idx="4">
                  <c:v>64.200002101134999</c:v>
                </c:pt>
                <c:pt idx="5">
                  <c:v>66.899997713470597</c:v>
                </c:pt>
                <c:pt idx="6">
                  <c:v>68.700003028106408</c:v>
                </c:pt>
                <c:pt idx="7">
                  <c:v>70.949997311783108</c:v>
                </c:pt>
                <c:pt idx="8">
                  <c:v>72.974997110939299</c:v>
                </c:pt>
                <c:pt idx="9">
                  <c:v>74.775002425574996</c:v>
                </c:pt>
                <c:pt idx="10">
                  <c:v>76.124994051933797</c:v>
                </c:pt>
                <c:pt idx="11">
                  <c:v>77.700004882049001</c:v>
                </c:pt>
                <c:pt idx="12">
                  <c:v>79.725004681205291</c:v>
                </c:pt>
                <c:pt idx="13">
                  <c:v>81.524997636222992</c:v>
                </c:pt>
                <c:pt idx="14">
                  <c:v>83.099996106720297</c:v>
                </c:pt>
                <c:pt idx="15">
                  <c:v>84.45000009269711</c:v>
                </c:pt>
                <c:pt idx="16">
                  <c:v>85.574997234535502</c:v>
                </c:pt>
                <c:pt idx="17">
                  <c:v>87.599997033691693</c:v>
                </c:pt>
                <c:pt idx="18">
                  <c:v>90.074998161506798</c:v>
                </c:pt>
                <c:pt idx="19">
                  <c:v>92.549999289321903</c:v>
                </c:pt>
                <c:pt idx="20">
                  <c:v>94.350004603957601</c:v>
                </c:pt>
                <c:pt idx="21">
                  <c:v>96.375004403113806</c:v>
                </c:pt>
                <c:pt idx="22">
                  <c:v>97.724996029472706</c:v>
                </c:pt>
                <c:pt idx="23">
                  <c:v>99.075000015449504</c:v>
                </c:pt>
                <c:pt idx="24">
                  <c:v>100.6499984859468</c:v>
                </c:pt>
                <c:pt idx="25">
                  <c:v>102.674998285103</c:v>
                </c:pt>
                <c:pt idx="26">
                  <c:v>104.0250022710797</c:v>
                </c:pt>
                <c:pt idx="27">
                  <c:v>106.2749965547565</c:v>
                </c:pt>
                <c:pt idx="28">
                  <c:v>107.6250005407332</c:v>
                </c:pt>
                <c:pt idx="29">
                  <c:v>109.87500718402789</c:v>
                </c:pt>
                <c:pt idx="30">
                  <c:v>111.4499932949072</c:v>
                </c:pt>
                <c:pt idx="31">
                  <c:v>113.47499309406339</c:v>
                </c:pt>
                <c:pt idx="32">
                  <c:v>115.72498737774021</c:v>
                </c:pt>
                <c:pt idx="33">
                  <c:v>117.7499871768964</c:v>
                </c:pt>
                <c:pt idx="34">
                  <c:v>120.6749896333704</c:v>
                </c:pt>
                <c:pt idx="35">
                  <c:v>122.4749949480061</c:v>
                </c:pt>
                <c:pt idx="36">
                  <c:v>125.1750029199597</c:v>
                </c:pt>
                <c:pt idx="37">
                  <c:v>127.8749861726774</c:v>
                </c:pt>
                <c:pt idx="38">
                  <c:v>130.57499414463101</c:v>
                </c:pt>
                <c:pt idx="39">
                  <c:v>135.07500743122</c:v>
                </c:pt>
                <c:pt idx="40">
                  <c:v>138.44999885673499</c:v>
                </c:pt>
                <c:pt idx="41">
                  <c:v>142.49999845504701</c:v>
                </c:pt>
                <c:pt idx="42">
                  <c:v>145.64999539604202</c:v>
                </c:pt>
                <c:pt idx="43">
                  <c:v>149.47500050983399</c:v>
                </c:pt>
                <c:pt idx="44">
                  <c:v>153.525000108146</c:v>
                </c:pt>
                <c:pt idx="45">
                  <c:v>158.47500236377601</c:v>
                </c:pt>
                <c:pt idx="46">
                  <c:v>163.649999103927</c:v>
                </c:pt>
                <c:pt idx="47">
                  <c:v>169.72499850139599</c:v>
                </c:pt>
                <c:pt idx="48">
                  <c:v>176.02499238338501</c:v>
                </c:pt>
                <c:pt idx="49">
                  <c:v>180.52500566997401</c:v>
                </c:pt>
                <c:pt idx="50">
                  <c:v>185.70000241012499</c:v>
                </c:pt>
                <c:pt idx="51">
                  <c:v>191.54998260383701</c:v>
                </c:pt>
                <c:pt idx="52">
                  <c:v>198.52498465862399</c:v>
                </c:pt>
                <c:pt idx="53">
                  <c:v>205.04999774436899</c:v>
                </c:pt>
                <c:pt idx="54">
                  <c:v>209.099997342682</c:v>
                </c:pt>
              </c:numCache>
            </c:numRef>
          </c:xVal>
          <c:yVal>
            <c:numRef>
              <c:f>models!$N$8:$N$62</c:f>
              <c:numCache>
                <c:formatCode>General</c:formatCode>
                <c:ptCount val="55"/>
                <c:pt idx="0">
                  <c:v>145.45452275552</c:v>
                </c:pt>
                <c:pt idx="1">
                  <c:v>160.38961513787501</c:v>
                </c:pt>
                <c:pt idx="2">
                  <c:v>168.18181088570299</c:v>
                </c:pt>
                <c:pt idx="3">
                  <c:v>179.220787559196</c:v>
                </c:pt>
                <c:pt idx="4">
                  <c:v>195.454549507942</c:v>
                </c:pt>
                <c:pt idx="5">
                  <c:v>220.77921244080301</c:v>
                </c:pt>
                <c:pt idx="6">
                  <c:v>243.50648273603699</c:v>
                </c:pt>
                <c:pt idx="7">
                  <c:v>267.53245826755898</c:v>
                </c:pt>
                <c:pt idx="8">
                  <c:v>294.15584427165498</c:v>
                </c:pt>
                <c:pt idx="9">
                  <c:v>314.28570409431501</c:v>
                </c:pt>
                <c:pt idx="10">
                  <c:v>334.41558175192301</c:v>
                </c:pt>
                <c:pt idx="11">
                  <c:v>359.74026251973203</c:v>
                </c:pt>
                <c:pt idx="12">
                  <c:v>381.16882757867899</c:v>
                </c:pt>
                <c:pt idx="13">
                  <c:v>404.545450492057</c:v>
                </c:pt>
                <c:pt idx="14">
                  <c:v>424.025975531521</c:v>
                </c:pt>
                <c:pt idx="15">
                  <c:v>439.61038486212402</c:v>
                </c:pt>
                <c:pt idx="16">
                  <c:v>450</c:v>
                </c:pt>
                <c:pt idx="17">
                  <c:v>460.389610679138</c:v>
                </c:pt>
                <c:pt idx="18">
                  <c:v>465.58441378933901</c:v>
                </c:pt>
                <c:pt idx="19">
                  <c:v>462.98701223423899</c:v>
                </c:pt>
                <c:pt idx="20">
                  <c:v>450</c:v>
                </c:pt>
                <c:pt idx="21">
                  <c:v>438.31168854331099</c:v>
                </c:pt>
                <c:pt idx="22">
                  <c:v>418.83116350384603</c:v>
                </c:pt>
                <c:pt idx="23">
                  <c:v>402.59740155510002</c:v>
                </c:pt>
                <c:pt idx="24">
                  <c:v>389.61038486212402</c:v>
                </c:pt>
                <c:pt idx="25">
                  <c:v>369.48051612198998</c:v>
                </c:pt>
                <c:pt idx="26">
                  <c:v>353.24675417324403</c:v>
                </c:pt>
                <c:pt idx="27">
                  <c:v>337.66232700769302</c:v>
                </c:pt>
                <c:pt idx="28">
                  <c:v>321.42856505894702</c:v>
                </c:pt>
                <c:pt idx="29">
                  <c:v>299.35064738185599</c:v>
                </c:pt>
                <c:pt idx="30">
                  <c:v>283.11688543310999</c:v>
                </c:pt>
                <c:pt idx="31">
                  <c:v>264.28571301178903</c:v>
                </c:pt>
                <c:pt idx="32">
                  <c:v>247.40259844489901</c:v>
                </c:pt>
                <c:pt idx="33">
                  <c:v>231.16881866120499</c:v>
                </c:pt>
                <c:pt idx="34">
                  <c:v>212.33764623988401</c:v>
                </c:pt>
                <c:pt idx="35">
                  <c:v>198.70129476371201</c:v>
                </c:pt>
                <c:pt idx="36">
                  <c:v>181.81816236187399</c:v>
                </c:pt>
                <c:pt idx="37">
                  <c:v>165.58440041312801</c:v>
                </c:pt>
                <c:pt idx="38">
                  <c:v>146.75322799180799</c:v>
                </c:pt>
                <c:pt idx="39">
                  <c:v>131.16883649615301</c:v>
                </c:pt>
                <c:pt idx="40">
                  <c:v>118.18181980317701</c:v>
                </c:pt>
                <c:pt idx="41">
                  <c:v>106.493508346488</c:v>
                </c:pt>
                <c:pt idx="42">
                  <c:v>97.402571692477693</c:v>
                </c:pt>
                <c:pt idx="43">
                  <c:v>85.7142602357887</c:v>
                </c:pt>
                <c:pt idx="44">
                  <c:v>75.324654015386898</c:v>
                </c:pt>
                <c:pt idx="45">
                  <c:v>65.584418248076602</c:v>
                </c:pt>
                <c:pt idx="46">
                  <c:v>56.493481594066203</c:v>
                </c:pt>
                <c:pt idx="47">
                  <c:v>45.454540590468703</c:v>
                </c:pt>
                <c:pt idx="48">
                  <c:v>35.714269153262599</c:v>
                </c:pt>
                <c:pt idx="49">
                  <c:v>29.870113424918099</c:v>
                </c:pt>
                <c:pt idx="50">
                  <c:v>25.3246629328608</c:v>
                </c:pt>
                <c:pt idx="51">
                  <c:v>20.129841987712101</c:v>
                </c:pt>
                <c:pt idx="52">
                  <c:v>18.181801968229099</c:v>
                </c:pt>
                <c:pt idx="53">
                  <c:v>14.935056712459099</c:v>
                </c:pt>
                <c:pt idx="54">
                  <c:v>12.9870166929761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5B1-4231-B4BE-16B1554FDA4A}"/>
            </c:ext>
          </c:extLst>
        </c:ser>
        <c:ser>
          <c:idx val="4"/>
          <c:order val="4"/>
          <c:tx>
            <c:strRef>
              <c:f>models!$P$3</c:f>
              <c:strCache>
                <c:ptCount val="1"/>
                <c:pt idx="0">
                  <c:v>15/11/2021</c:v>
                </c:pt>
              </c:strCache>
            </c:strRef>
          </c:tx>
          <c:spPr>
            <a:ln w="2540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models!$Q$8:$Q$45</c:f>
              <c:numCache>
                <c:formatCode>General</c:formatCode>
                <c:ptCount val="38"/>
                <c:pt idx="0">
                  <c:v>65.923970201412303</c:v>
                </c:pt>
                <c:pt idx="1">
                  <c:v>68.965151703846601</c:v>
                </c:pt>
                <c:pt idx="2">
                  <c:v>73.336859902100997</c:v>
                </c:pt>
                <c:pt idx="3">
                  <c:v>76.37804140453531</c:v>
                </c:pt>
                <c:pt idx="4">
                  <c:v>79.799371899907896</c:v>
                </c:pt>
                <c:pt idx="5">
                  <c:v>82.080255416465604</c:v>
                </c:pt>
                <c:pt idx="6">
                  <c:v>84.361138933023298</c:v>
                </c:pt>
                <c:pt idx="7">
                  <c:v>86.832102166586196</c:v>
                </c:pt>
                <c:pt idx="8">
                  <c:v>90.443501937891909</c:v>
                </c:pt>
                <c:pt idx="9">
                  <c:v>92.914465171454793</c:v>
                </c:pt>
                <c:pt idx="10">
                  <c:v>95.385428405017706</c:v>
                </c:pt>
                <c:pt idx="11">
                  <c:v>97.856391638580604</c:v>
                </c:pt>
                <c:pt idx="12">
                  <c:v>100.3273548721435</c:v>
                </c:pt>
                <c:pt idx="13">
                  <c:v>103.1784566575726</c:v>
                </c:pt>
                <c:pt idx="14">
                  <c:v>105.4593506152024</c:v>
                </c:pt>
                <c:pt idx="15">
                  <c:v>108.6906118346419</c:v>
                </c:pt>
                <c:pt idx="16">
                  <c:v>111.9218521719373</c:v>
                </c:pt>
                <c:pt idx="17">
                  <c:v>115.5332728253871</c:v>
                </c:pt>
                <c:pt idx="18">
                  <c:v>119.1446725966929</c:v>
                </c:pt>
                <c:pt idx="19">
                  <c:v>122.18584365805511</c:v>
                </c:pt>
                <c:pt idx="20">
                  <c:v>125.987333587438</c:v>
                </c:pt>
                <c:pt idx="21">
                  <c:v>130.16896206868699</c:v>
                </c:pt>
                <c:pt idx="22">
                  <c:v>133.59029256405898</c:v>
                </c:pt>
                <c:pt idx="23">
                  <c:v>138.53221903118498</c:v>
                </c:pt>
                <c:pt idx="24">
                  <c:v>143.09398606430102</c:v>
                </c:pt>
                <c:pt idx="25">
                  <c:v>147.27561454555001</c:v>
                </c:pt>
                <c:pt idx="26">
                  <c:v>152.21754101267601</c:v>
                </c:pt>
                <c:pt idx="27">
                  <c:v>156.779308045791</c:v>
                </c:pt>
                <c:pt idx="28">
                  <c:v>161.91130378885001</c:v>
                </c:pt>
                <c:pt idx="29">
                  <c:v>166.66316098004299</c:v>
                </c:pt>
                <c:pt idx="30">
                  <c:v>171.41499728909099</c:v>
                </c:pt>
                <c:pt idx="31">
                  <c:v>175.97678520435099</c:v>
                </c:pt>
                <c:pt idx="32">
                  <c:v>180.34848296153299</c:v>
                </c:pt>
                <c:pt idx="33">
                  <c:v>185.290388546515</c:v>
                </c:pt>
                <c:pt idx="34">
                  <c:v>190.04224573770699</c:v>
                </c:pt>
                <c:pt idx="35">
                  <c:v>195.554380032632</c:v>
                </c:pt>
                <c:pt idx="36">
                  <c:v>200.686375775691</c:v>
                </c:pt>
                <c:pt idx="37">
                  <c:v>206.388600228694</c:v>
                </c:pt>
              </c:numCache>
            </c:numRef>
          </c:xVal>
          <c:yVal>
            <c:numRef>
              <c:f>models!$R$8:$R$45</c:f>
              <c:numCache>
                <c:formatCode>General</c:formatCode>
                <c:ptCount val="38"/>
                <c:pt idx="0">
                  <c:v>148.79678508920301</c:v>
                </c:pt>
                <c:pt idx="1">
                  <c:v>152.005350840858</c:v>
                </c:pt>
                <c:pt idx="2">
                  <c:v>151.60429113760401</c:v>
                </c:pt>
                <c:pt idx="3">
                  <c:v>148.79678508920301</c:v>
                </c:pt>
                <c:pt idx="4">
                  <c:v>143.98395849312601</c:v>
                </c:pt>
                <c:pt idx="5">
                  <c:v>139.57219160030201</c:v>
                </c:pt>
                <c:pt idx="6">
                  <c:v>133.957223566311</c:v>
                </c:pt>
                <c:pt idx="7">
                  <c:v>127.139032359746</c:v>
                </c:pt>
                <c:pt idx="8">
                  <c:v>118.315520605505</c:v>
                </c:pt>
                <c:pt idx="9">
                  <c:v>110.294128257772</c:v>
                </c:pt>
                <c:pt idx="10">
                  <c:v>101.87165417538</c:v>
                </c:pt>
                <c:pt idx="11">
                  <c:v>95.454544703474795</c:v>
                </c:pt>
                <c:pt idx="12">
                  <c:v>88.235293793655799</c:v>
                </c:pt>
                <c:pt idx="13">
                  <c:v>81.818184321750607</c:v>
                </c:pt>
                <c:pt idx="14">
                  <c:v>74.598933411931597</c:v>
                </c:pt>
                <c:pt idx="15">
                  <c:v>66.577541064198698</c:v>
                </c:pt>
                <c:pt idx="16">
                  <c:v>57.754007278552002</c:v>
                </c:pt>
                <c:pt idx="17">
                  <c:v>48.9304955243108</c:v>
                </c:pt>
                <c:pt idx="18">
                  <c:v>42.914445755659798</c:v>
                </c:pt>
                <c:pt idx="19">
                  <c:v>36.898395987008797</c:v>
                </c:pt>
                <c:pt idx="20">
                  <c:v>32.486629094185503</c:v>
                </c:pt>
                <c:pt idx="21">
                  <c:v>27.673802498108</c:v>
                </c:pt>
                <c:pt idx="22">
                  <c:v>23.262035605284701</c:v>
                </c:pt>
                <c:pt idx="23">
                  <c:v>19.251350447120899</c:v>
                </c:pt>
                <c:pt idx="24">
                  <c:v>17.2459858366337</c:v>
                </c:pt>
                <c:pt idx="25">
                  <c:v>13.636360381724201</c:v>
                </c:pt>
                <c:pt idx="26">
                  <c:v>10.828876364728499</c:v>
                </c:pt>
                <c:pt idx="27">
                  <c:v>9.2245934889009007</c:v>
                </c:pt>
                <c:pt idx="28">
                  <c:v>8.4224740823923998</c:v>
                </c:pt>
                <c:pt idx="29">
                  <c:v>8.0213923477328599</c:v>
                </c:pt>
                <c:pt idx="30">
                  <c:v>7.6203326444785899</c:v>
                </c:pt>
                <c:pt idx="31">
                  <c:v>6.0160497686509302</c:v>
                </c:pt>
                <c:pt idx="32">
                  <c:v>7.2192509098190101</c:v>
                </c:pt>
                <c:pt idx="33">
                  <c:v>6.8181912065647801</c:v>
                </c:pt>
                <c:pt idx="34">
                  <c:v>6.4171094719052002</c:v>
                </c:pt>
                <c:pt idx="35">
                  <c:v>6.8181912065647801</c:v>
                </c:pt>
                <c:pt idx="36">
                  <c:v>4.0107071895690796</c:v>
                </c:pt>
                <c:pt idx="37">
                  <c:v>4.0107071895690796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5B1-4231-B4BE-16B1554FDA4A}"/>
            </c:ext>
          </c:extLst>
        </c:ser>
        <c:ser>
          <c:idx val="5"/>
          <c:order val="5"/>
          <c:tx>
            <c:strRef>
              <c:f>models!$P$3</c:f>
              <c:strCache>
                <c:ptCount val="1"/>
                <c:pt idx="0">
                  <c:v>15/11/2021</c:v>
                </c:pt>
              </c:strCache>
            </c:strRef>
          </c:tx>
          <c:spPr>
            <a:ln w="25400" cap="rnd">
              <a:solidFill>
                <a:srgbClr val="FFC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models!$U$8:$U$67</c:f>
              <c:numCache>
                <c:formatCode>General</c:formatCode>
                <c:ptCount val="60"/>
                <c:pt idx="0">
                  <c:v>63.262937691916299</c:v>
                </c:pt>
                <c:pt idx="1">
                  <c:v>67.064417180227196</c:v>
                </c:pt>
                <c:pt idx="2">
                  <c:v>69.345300696784903</c:v>
                </c:pt>
                <c:pt idx="3">
                  <c:v>70.675816951532909</c:v>
                </c:pt>
                <c:pt idx="4">
                  <c:v>72.386482199219202</c:v>
                </c:pt>
                <c:pt idx="5">
                  <c:v>73.526929178034095</c:v>
                </c:pt>
                <c:pt idx="6">
                  <c:v>74.667376156849002</c:v>
                </c:pt>
                <c:pt idx="7">
                  <c:v>76.758190397473598</c:v>
                </c:pt>
                <c:pt idx="8">
                  <c:v>77.898626935216399</c:v>
                </c:pt>
                <c:pt idx="9">
                  <c:v>79.22914318996439</c:v>
                </c:pt>
                <c:pt idx="10">
                  <c:v>80.559659444712395</c:v>
                </c:pt>
                <c:pt idx="11">
                  <c:v>81.510037147594204</c:v>
                </c:pt>
                <c:pt idx="12">
                  <c:v>83.600840947146708</c:v>
                </c:pt>
                <c:pt idx="13">
                  <c:v>86.071804180709591</c:v>
                </c:pt>
                <c:pt idx="14">
                  <c:v>87.402330876529703</c:v>
                </c:pt>
                <c:pt idx="15">
                  <c:v>88.542767414272504</c:v>
                </c:pt>
                <c:pt idx="16">
                  <c:v>90.063363386025699</c:v>
                </c:pt>
                <c:pt idx="17">
                  <c:v>91.583959357778895</c:v>
                </c:pt>
                <c:pt idx="18">
                  <c:v>92.154167185578203</c:v>
                </c:pt>
                <c:pt idx="19">
                  <c:v>93.4846938813983</c:v>
                </c:pt>
                <c:pt idx="20">
                  <c:v>94.815199695074298</c:v>
                </c:pt>
                <c:pt idx="21">
                  <c:v>95.575497680950804</c:v>
                </c:pt>
                <c:pt idx="22">
                  <c:v>97.096093652703999</c:v>
                </c:pt>
                <c:pt idx="23">
                  <c:v>97.096093652703999</c:v>
                </c:pt>
                <c:pt idx="24">
                  <c:v>98.236530190446899</c:v>
                </c:pt>
                <c:pt idx="25">
                  <c:v>99.186918334400701</c:v>
                </c:pt>
                <c:pt idx="26">
                  <c:v>99.947195438133207</c:v>
                </c:pt>
                <c:pt idx="27">
                  <c:v>101.6578606858195</c:v>
                </c:pt>
                <c:pt idx="28">
                  <c:v>102.4181586716961</c:v>
                </c:pt>
                <c:pt idx="29">
                  <c:v>104.3189140774596</c:v>
                </c:pt>
                <c:pt idx="30">
                  <c:v>105.4593506152024</c:v>
                </c:pt>
                <c:pt idx="31">
                  <c:v>106.97994658695561</c:v>
                </c:pt>
                <c:pt idx="32">
                  <c:v>108.5005216765647</c:v>
                </c:pt>
                <c:pt idx="33">
                  <c:v>110.0211176483179</c:v>
                </c:pt>
                <c:pt idx="34">
                  <c:v>112.3020116059476</c:v>
                </c:pt>
                <c:pt idx="35">
                  <c:v>114.3928154055002</c:v>
                </c:pt>
                <c:pt idx="36">
                  <c:v>116.29357081126371</c:v>
                </c:pt>
                <c:pt idx="37">
                  <c:v>118.00423605895</c:v>
                </c:pt>
                <c:pt idx="38">
                  <c:v>120.0950398585025</c:v>
                </c:pt>
                <c:pt idx="39">
                  <c:v>122.5660030920655</c:v>
                </c:pt>
                <c:pt idx="40">
                  <c:v>124.656806891618</c:v>
                </c:pt>
                <c:pt idx="41">
                  <c:v>127.88806811105739</c:v>
                </c:pt>
                <c:pt idx="42">
                  <c:v>129.9788927927541</c:v>
                </c:pt>
                <c:pt idx="43">
                  <c:v>133.400223288126</c:v>
                </c:pt>
                <c:pt idx="44">
                  <c:v>136.441394349489</c:v>
                </c:pt>
                <c:pt idx="45">
                  <c:v>140.81309210667098</c:v>
                </c:pt>
                <c:pt idx="46">
                  <c:v>144.42451276012099</c:v>
                </c:pt>
                <c:pt idx="47">
                  <c:v>147.84584325549298</c:v>
                </c:pt>
                <c:pt idx="48">
                  <c:v>151.64731230273202</c:v>
                </c:pt>
                <c:pt idx="49">
                  <c:v>156.96937732172398</c:v>
                </c:pt>
                <c:pt idx="50">
                  <c:v>163.43189976060299</c:v>
                </c:pt>
                <c:pt idx="51">
                  <c:v>168.94403405552799</c:v>
                </c:pt>
                <c:pt idx="52">
                  <c:v>173.88596052265399</c:v>
                </c:pt>
                <c:pt idx="53">
                  <c:v>179.77825425159</c:v>
                </c:pt>
                <c:pt idx="54">
                  <c:v>185.290388546515</c:v>
                </c:pt>
                <c:pt idx="55">
                  <c:v>190.04224573770699</c:v>
                </c:pt>
                <c:pt idx="56">
                  <c:v>195.934539466643</c:v>
                </c:pt>
                <c:pt idx="57">
                  <c:v>200.30623722382501</c:v>
                </c:pt>
                <c:pt idx="58">
                  <c:v>203.91763699513101</c:v>
                </c:pt>
                <c:pt idx="59">
                  <c:v>209.239702014123</c:v>
                </c:pt>
              </c:numCache>
            </c:numRef>
          </c:xVal>
          <c:yVal>
            <c:numRef>
              <c:f>models!$V$8:$V$67</c:f>
              <c:numCache>
                <c:formatCode>General</c:formatCode>
                <c:ptCount val="60"/>
                <c:pt idx="0">
                  <c:v>199.33155247363899</c:v>
                </c:pt>
                <c:pt idx="1">
                  <c:v>217.37967974818599</c:v>
                </c:pt>
                <c:pt idx="2">
                  <c:v>233.021393724695</c:v>
                </c:pt>
                <c:pt idx="3">
                  <c:v>247.05882482537601</c:v>
                </c:pt>
                <c:pt idx="4">
                  <c:v>261.89839736397101</c:v>
                </c:pt>
                <c:pt idx="5">
                  <c:v>274.33155660452701</c:v>
                </c:pt>
                <c:pt idx="6">
                  <c:v>285.56149818036101</c:v>
                </c:pt>
                <c:pt idx="7">
                  <c:v>298.39572263202302</c:v>
                </c:pt>
                <c:pt idx="8">
                  <c:v>309.62566971570902</c:v>
                </c:pt>
                <c:pt idx="9">
                  <c:v>319.65240464252298</c:v>
                </c:pt>
                <c:pt idx="10">
                  <c:v>330.48128376117802</c:v>
                </c:pt>
                <c:pt idx="11">
                  <c:v>336.89839598700797</c:v>
                </c:pt>
                <c:pt idx="12">
                  <c:v>342.513369528851</c:v>
                </c:pt>
                <c:pt idx="13">
                  <c:v>346.12299498376098</c:v>
                </c:pt>
                <c:pt idx="14">
                  <c:v>340.508021441918</c:v>
                </c:pt>
                <c:pt idx="15">
                  <c:v>333.68984125105601</c:v>
                </c:pt>
                <c:pt idx="16">
                  <c:v>325.26738093829198</c:v>
                </c:pt>
                <c:pt idx="17">
                  <c:v>316.44384990657102</c:v>
                </c:pt>
                <c:pt idx="18">
                  <c:v>305.61497354184201</c:v>
                </c:pt>
                <c:pt idx="19">
                  <c:v>294.78609717711402</c:v>
                </c:pt>
                <c:pt idx="20">
                  <c:v>284.75936225029898</c:v>
                </c:pt>
                <c:pt idx="21">
                  <c:v>274.732616307782</c:v>
                </c:pt>
                <c:pt idx="22">
                  <c:v>264.70588138096701</c:v>
                </c:pt>
                <c:pt idx="23">
                  <c:v>253.07486357832499</c:v>
                </c:pt>
                <c:pt idx="24">
                  <c:v>243.04812865151001</c:v>
                </c:pt>
                <c:pt idx="25">
                  <c:v>233.82353516260901</c:v>
                </c:pt>
                <c:pt idx="26">
                  <c:v>222.19251735996701</c:v>
                </c:pt>
                <c:pt idx="27">
                  <c:v>212.566842136406</c:v>
                </c:pt>
                <c:pt idx="28">
                  <c:v>203.743319366462</c:v>
                </c:pt>
                <c:pt idx="29">
                  <c:v>193.315513720691</c:v>
                </c:pt>
                <c:pt idx="30">
                  <c:v>182.88769705921601</c:v>
                </c:pt>
                <c:pt idx="31">
                  <c:v>171.657760991234</c:v>
                </c:pt>
                <c:pt idx="32">
                  <c:v>158.82354204742299</c:v>
                </c:pt>
                <c:pt idx="33">
                  <c:v>148.79678508920301</c:v>
                </c:pt>
                <c:pt idx="34">
                  <c:v>139.17113189704801</c:v>
                </c:pt>
                <c:pt idx="35">
                  <c:v>127.94117379766</c:v>
                </c:pt>
                <c:pt idx="36">
                  <c:v>117.112297432931</c:v>
                </c:pt>
                <c:pt idx="37">
                  <c:v>107.88770394402999</c:v>
                </c:pt>
                <c:pt idx="38">
                  <c:v>99.465251893043899</c:v>
                </c:pt>
                <c:pt idx="39">
                  <c:v>89.839576669483407</c:v>
                </c:pt>
                <c:pt idx="40">
                  <c:v>81.818184321750607</c:v>
                </c:pt>
                <c:pt idx="41">
                  <c:v>70.989307957022007</c:v>
                </c:pt>
                <c:pt idx="42">
                  <c:v>64.5721984851168</c:v>
                </c:pt>
                <c:pt idx="43">
                  <c:v>57.754007278552002</c:v>
                </c:pt>
                <c:pt idx="44">
                  <c:v>51.336897806646903</c:v>
                </c:pt>
                <c:pt idx="45">
                  <c:v>44.518728631487399</c:v>
                </c:pt>
                <c:pt idx="46">
                  <c:v>38.502678862836497</c:v>
                </c:pt>
                <c:pt idx="47">
                  <c:v>34.491993704672801</c:v>
                </c:pt>
                <c:pt idx="48">
                  <c:v>28.877003639276001</c:v>
                </c:pt>
                <c:pt idx="49">
                  <c:v>24.064177043198502</c:v>
                </c:pt>
                <c:pt idx="50">
                  <c:v>20.855611291543202</c:v>
                </c:pt>
                <c:pt idx="51">
                  <c:v>18.449209009207099</c:v>
                </c:pt>
                <c:pt idx="52">
                  <c:v>17.647067571293299</c:v>
                </c:pt>
                <c:pt idx="53">
                  <c:v>16.042784695465599</c:v>
                </c:pt>
                <c:pt idx="54">
                  <c:v>15.240643257551801</c:v>
                </c:pt>
                <c:pt idx="55">
                  <c:v>14.0374421163837</c:v>
                </c:pt>
                <c:pt idx="56">
                  <c:v>12.8342189438104</c:v>
                </c:pt>
                <c:pt idx="57">
                  <c:v>12.0320995373019</c:v>
                </c:pt>
                <c:pt idx="58">
                  <c:v>12.0320995373019</c:v>
                </c:pt>
                <c:pt idx="59">
                  <c:v>11.631017802642299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5B1-4231-B4BE-16B1554FDA4A}"/>
            </c:ext>
          </c:extLst>
        </c:ser>
        <c:ser>
          <c:idx val="6"/>
          <c:order val="6"/>
          <c:tx>
            <c:strRef>
              <c:f>models!$X$3</c:f>
              <c:strCache>
                <c:ptCount val="1"/>
                <c:pt idx="0">
                  <c:v>21/12/2021</c:v>
                </c:pt>
              </c:strCache>
            </c:strRef>
          </c:tx>
          <c:spPr>
            <a:ln w="2540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xVal>
            <c:numRef>
              <c:f>models!$Y$8:$Y$50</c:f>
              <c:numCache>
                <c:formatCode>General</c:formatCode>
                <c:ptCount val="43"/>
                <c:pt idx="0">
                  <c:v>105.6153852474053</c:v>
                </c:pt>
                <c:pt idx="1">
                  <c:v>107.2820532834504</c:v>
                </c:pt>
                <c:pt idx="2">
                  <c:v>109.46153629461</c:v>
                </c:pt>
                <c:pt idx="3">
                  <c:v>111.7692283314363</c:v>
                </c:pt>
                <c:pt idx="4">
                  <c:v>114.2051293939291</c:v>
                </c:pt>
                <c:pt idx="5">
                  <c:v>116.3846124050888</c:v>
                </c:pt>
                <c:pt idx="6">
                  <c:v>119.07692447639761</c:v>
                </c:pt>
                <c:pt idx="7">
                  <c:v>120.615383486776</c:v>
                </c:pt>
                <c:pt idx="8">
                  <c:v>122.4102535059704</c:v>
                </c:pt>
                <c:pt idx="9">
                  <c:v>124.5897435596473</c:v>
                </c:pt>
                <c:pt idx="10">
                  <c:v>126.38461357884171</c:v>
                </c:pt>
                <c:pt idx="11">
                  <c:v>128.5641036325186</c:v>
                </c:pt>
                <c:pt idx="12">
                  <c:v>130.61538466052889</c:v>
                </c:pt>
                <c:pt idx="13">
                  <c:v>132.79486767168859</c:v>
                </c:pt>
                <c:pt idx="14">
                  <c:v>135.61538172614669</c:v>
                </c:pt>
                <c:pt idx="15">
                  <c:v>138.3076937974555</c:v>
                </c:pt>
                <c:pt idx="16">
                  <c:v>141.51282084387901</c:v>
                </c:pt>
                <c:pt idx="17">
                  <c:v>143.9487148638546</c:v>
                </c:pt>
                <c:pt idx="18">
                  <c:v>146.51281790949679</c:v>
                </c:pt>
                <c:pt idx="19">
                  <c:v>148.4358969543577</c:v>
                </c:pt>
                <c:pt idx="20">
                  <c:v>150.35896895670152</c:v>
                </c:pt>
                <c:pt idx="21">
                  <c:v>151.8974350095971</c:v>
                </c:pt>
                <c:pt idx="22">
                  <c:v>153.82050701194089</c:v>
                </c:pt>
                <c:pt idx="23">
                  <c:v>155.9999970656178</c:v>
                </c:pt>
                <c:pt idx="24">
                  <c:v>158.4358910855934</c:v>
                </c:pt>
                <c:pt idx="25">
                  <c:v>160.35897717297161</c:v>
                </c:pt>
                <c:pt idx="26">
                  <c:v>162.41025115846469</c:v>
                </c:pt>
                <c:pt idx="27">
                  <c:v>165.23076521292279</c:v>
                </c:pt>
                <c:pt idx="28">
                  <c:v>168.1794812505303</c:v>
                </c:pt>
                <c:pt idx="29">
                  <c:v>170.87179332183911</c:v>
                </c:pt>
                <c:pt idx="30">
                  <c:v>173.69230737629729</c:v>
                </c:pt>
                <c:pt idx="31">
                  <c:v>175.7435813617904</c:v>
                </c:pt>
                <c:pt idx="32">
                  <c:v>178.82051346758161</c:v>
                </c:pt>
                <c:pt idx="33">
                  <c:v>181.7692295051892</c:v>
                </c:pt>
                <c:pt idx="34">
                  <c:v>184.71794554279671</c:v>
                </c:pt>
                <c:pt idx="35">
                  <c:v>187.1538395627723</c:v>
                </c:pt>
                <c:pt idx="36">
                  <c:v>190.99999765249419</c:v>
                </c:pt>
                <c:pt idx="37">
                  <c:v>193.692295638768</c:v>
                </c:pt>
                <c:pt idx="38">
                  <c:v>196.89742972770898</c:v>
                </c:pt>
                <c:pt idx="39">
                  <c:v>198.948717798236</c:v>
                </c:pt>
                <c:pt idx="40">
                  <c:v>202.410255853476</c:v>
                </c:pt>
                <c:pt idx="41">
                  <c:v>204.846149873451</c:v>
                </c:pt>
                <c:pt idx="42">
                  <c:v>207.66666392790898</c:v>
                </c:pt>
              </c:numCache>
            </c:numRef>
          </c:xVal>
          <c:yVal>
            <c:numRef>
              <c:f>models!$Z$8:$Z$50</c:f>
              <c:numCache>
                <c:formatCode>General</c:formatCode>
                <c:ptCount val="43"/>
                <c:pt idx="0">
                  <c:v>215.70010682532899</c:v>
                </c:pt>
                <c:pt idx="1">
                  <c:v>212.16412547629099</c:v>
                </c:pt>
                <c:pt idx="2">
                  <c:v>219.236282416367</c:v>
                </c:pt>
                <c:pt idx="3">
                  <c:v>233.38040205452</c:v>
                </c:pt>
                <c:pt idx="4">
                  <c:v>254.59687287474901</c:v>
                </c:pt>
                <c:pt idx="5">
                  <c:v>300.56579586424499</c:v>
                </c:pt>
                <c:pt idx="6">
                  <c:v>350.07070020278002</c:v>
                </c:pt>
                <c:pt idx="7">
                  <c:v>392.50344760123897</c:v>
                </c:pt>
                <c:pt idx="8">
                  <c:v>445.54452753081199</c:v>
                </c:pt>
                <c:pt idx="9">
                  <c:v>505.65776440046102</c:v>
                </c:pt>
                <c:pt idx="10">
                  <c:v>565.77080702810997</c:v>
                </c:pt>
                <c:pt idx="11">
                  <c:v>615.27590560864405</c:v>
                </c:pt>
                <c:pt idx="12">
                  <c:v>661.24463435614098</c:v>
                </c:pt>
                <c:pt idx="13">
                  <c:v>707.21355734563804</c:v>
                </c:pt>
                <c:pt idx="14">
                  <c:v>742.57434204601896</c:v>
                </c:pt>
                <c:pt idx="15">
                  <c:v>753.18248033513396</c:v>
                </c:pt>
                <c:pt idx="16">
                  <c:v>746.110323395058</c:v>
                </c:pt>
                <c:pt idx="17">
                  <c:v>714.28571428571399</c:v>
                </c:pt>
                <c:pt idx="18">
                  <c:v>664.78080994717902</c:v>
                </c:pt>
                <c:pt idx="19">
                  <c:v>629.42002524679799</c:v>
                </c:pt>
                <c:pt idx="20">
                  <c:v>590.52325919737802</c:v>
                </c:pt>
                <c:pt idx="21">
                  <c:v>544.55453044987996</c:v>
                </c:pt>
                <c:pt idx="22">
                  <c:v>505.65776440046102</c:v>
                </c:pt>
                <c:pt idx="23">
                  <c:v>459.68884141096402</c:v>
                </c:pt>
                <c:pt idx="24">
                  <c:v>392.50344760123897</c:v>
                </c:pt>
                <c:pt idx="25">
                  <c:v>350.07070020278002</c:v>
                </c:pt>
                <c:pt idx="26">
                  <c:v>286.42148198409302</c:v>
                </c:pt>
                <c:pt idx="27">
                  <c:v>236.91657764555799</c:v>
                </c:pt>
                <c:pt idx="28">
                  <c:v>194.48383024709901</c:v>
                </c:pt>
                <c:pt idx="29">
                  <c:v>155.58706419767901</c:v>
                </c:pt>
                <c:pt idx="30">
                  <c:v>127.29843643737399</c:v>
                </c:pt>
                <c:pt idx="31">
                  <c:v>109.618141208183</c:v>
                </c:pt>
                <c:pt idx="32">
                  <c:v>91.937845978992499</c:v>
                </c:pt>
                <c:pt idx="33">
                  <c:v>74.257356507802299</c:v>
                </c:pt>
                <c:pt idx="34">
                  <c:v>60.113236869648702</c:v>
                </c:pt>
                <c:pt idx="35">
                  <c:v>49.504904338535098</c:v>
                </c:pt>
                <c:pt idx="36">
                  <c:v>45.968922989496399</c:v>
                </c:pt>
                <c:pt idx="37">
                  <c:v>45.968922989496399</c:v>
                </c:pt>
                <c:pt idx="38">
                  <c:v>38.896766049420201</c:v>
                </c:pt>
                <c:pt idx="39">
                  <c:v>31.824609109343701</c:v>
                </c:pt>
                <c:pt idx="40">
                  <c:v>24.752452169267499</c:v>
                </c:pt>
                <c:pt idx="41">
                  <c:v>24.752452169267499</c:v>
                </c:pt>
                <c:pt idx="42">
                  <c:v>17.680295229191302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5B1-4231-B4BE-16B1554FDA4A}"/>
            </c:ext>
          </c:extLst>
        </c:ser>
        <c:ser>
          <c:idx val="7"/>
          <c:order val="7"/>
          <c:tx>
            <c:strRef>
              <c:f>models!$X$3</c:f>
              <c:strCache>
                <c:ptCount val="1"/>
                <c:pt idx="0">
                  <c:v>21/12/2021</c:v>
                </c:pt>
              </c:strCache>
            </c:strRef>
          </c:tx>
          <c:spPr>
            <a:ln w="25400" cap="rnd">
              <a:solidFill>
                <a:srgbClr val="92D05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models!$AC$8:$AC$75</c:f>
              <c:numCache>
                <c:formatCode>General</c:formatCode>
                <c:ptCount val="68"/>
                <c:pt idx="0">
                  <c:v>105.3589742385894</c:v>
                </c:pt>
                <c:pt idx="1">
                  <c:v>107.5384642922663</c:v>
                </c:pt>
                <c:pt idx="2">
                  <c:v>109.84615632909259</c:v>
                </c:pt>
                <c:pt idx="3">
                  <c:v>112.6666633410335</c:v>
                </c:pt>
                <c:pt idx="4">
                  <c:v>114.5897423858944</c:v>
                </c:pt>
                <c:pt idx="5">
                  <c:v>116.25641042193951</c:v>
                </c:pt>
                <c:pt idx="6">
                  <c:v>117.6666674491685</c:v>
                </c:pt>
                <c:pt idx="7">
                  <c:v>119.205126459547</c:v>
                </c:pt>
                <c:pt idx="8">
                  <c:v>120.7435925124426</c:v>
                </c:pt>
                <c:pt idx="9">
                  <c:v>121.89743853085569</c:v>
                </c:pt>
                <c:pt idx="10">
                  <c:v>122.6666645147864</c:v>
                </c:pt>
                <c:pt idx="11">
                  <c:v>123.8205105331995</c:v>
                </c:pt>
                <c:pt idx="12">
                  <c:v>124.7179455427967</c:v>
                </c:pt>
                <c:pt idx="13">
                  <c:v>125.6153805523939</c:v>
                </c:pt>
                <c:pt idx="14">
                  <c:v>126.76922657080701</c:v>
                </c:pt>
                <c:pt idx="15">
                  <c:v>127.66666862292141</c:v>
                </c:pt>
                <c:pt idx="16">
                  <c:v>128.94871662448389</c:v>
                </c:pt>
                <c:pt idx="17">
                  <c:v>129.46153864211578</c:v>
                </c:pt>
                <c:pt idx="18">
                  <c:v>130.23076462604641</c:v>
                </c:pt>
                <c:pt idx="19">
                  <c:v>131.2564086613101</c:v>
                </c:pt>
                <c:pt idx="20">
                  <c:v>132.15384367090741</c:v>
                </c:pt>
                <c:pt idx="21">
                  <c:v>133.4358987149871</c:v>
                </c:pt>
                <c:pt idx="22">
                  <c:v>134.71794671654959</c:v>
                </c:pt>
                <c:pt idx="23">
                  <c:v>135.8717927349627</c:v>
                </c:pt>
                <c:pt idx="24">
                  <c:v>137.0256387533758</c:v>
                </c:pt>
                <c:pt idx="25">
                  <c:v>137.6666627541571</c:v>
                </c:pt>
                <c:pt idx="26">
                  <c:v>139.0769197813861</c:v>
                </c:pt>
                <c:pt idx="27">
                  <c:v>140.35897482546579</c:v>
                </c:pt>
                <c:pt idx="28">
                  <c:v>141.64102282702831</c:v>
                </c:pt>
                <c:pt idx="29">
                  <c:v>143.43589284622271</c:v>
                </c:pt>
                <c:pt idx="30">
                  <c:v>144.71794789030241</c:v>
                </c:pt>
                <c:pt idx="31">
                  <c:v>145.9999958918649</c:v>
                </c:pt>
                <c:pt idx="32">
                  <c:v>147.02563992712871</c:v>
                </c:pt>
                <c:pt idx="33">
                  <c:v>148.4358969543577</c:v>
                </c:pt>
                <c:pt idx="34">
                  <c:v>149.8461469390696</c:v>
                </c:pt>
                <c:pt idx="35">
                  <c:v>151.12820902566651</c:v>
                </c:pt>
                <c:pt idx="36">
                  <c:v>152.15383897589589</c:v>
                </c:pt>
                <c:pt idx="37">
                  <c:v>153.307684994309</c:v>
                </c:pt>
                <c:pt idx="38">
                  <c:v>154.2051270464234</c:v>
                </c:pt>
                <c:pt idx="39">
                  <c:v>155.3589730648365</c:v>
                </c:pt>
                <c:pt idx="40">
                  <c:v>156.12819904876721</c:v>
                </c:pt>
                <c:pt idx="41">
                  <c:v>157.15384308403088</c:v>
                </c:pt>
                <c:pt idx="42">
                  <c:v>158.56409306874281</c:v>
                </c:pt>
                <c:pt idx="43">
                  <c:v>159.5897371040065</c:v>
                </c:pt>
                <c:pt idx="44">
                  <c:v>160.74358312241969</c:v>
                </c:pt>
                <c:pt idx="45">
                  <c:v>162.28204917531531</c:v>
                </c:pt>
                <c:pt idx="46">
                  <c:v>163.82051522821098</c:v>
                </c:pt>
                <c:pt idx="47">
                  <c:v>165.10256322977349</c:v>
                </c:pt>
                <c:pt idx="48">
                  <c:v>166.2564092481866</c:v>
                </c:pt>
                <c:pt idx="49">
                  <c:v>167.28205328345041</c:v>
                </c:pt>
                <c:pt idx="50">
                  <c:v>169.0769233026447</c:v>
                </c:pt>
                <c:pt idx="51">
                  <c:v>170.4871732873566</c:v>
                </c:pt>
                <c:pt idx="52">
                  <c:v>171.89743735710289</c:v>
                </c:pt>
                <c:pt idx="53">
                  <c:v>173.43588932496408</c:v>
                </c:pt>
                <c:pt idx="54">
                  <c:v>174.8461533947104</c:v>
                </c:pt>
                <c:pt idx="55">
                  <c:v>177.15384543153669</c:v>
                </c:pt>
                <c:pt idx="56">
                  <c:v>179.71794143466161</c:v>
                </c:pt>
                <c:pt idx="57">
                  <c:v>182.41025350597039</c:v>
                </c:pt>
                <c:pt idx="58">
                  <c:v>185.3589695435779</c:v>
                </c:pt>
                <c:pt idx="59">
                  <c:v>187.53845959725481</c:v>
                </c:pt>
                <c:pt idx="60">
                  <c:v>189.97435361723052</c:v>
                </c:pt>
                <c:pt idx="61">
                  <c:v>193.17948770617102</c:v>
                </c:pt>
                <c:pt idx="62">
                  <c:v>195.99998767559401</c:v>
                </c:pt>
                <c:pt idx="63">
                  <c:v>198.435895780604</c:v>
                </c:pt>
                <c:pt idx="64">
                  <c:v>201.38461181821199</c:v>
                </c:pt>
                <c:pt idx="65">
                  <c:v>204.461529838969</c:v>
                </c:pt>
                <c:pt idx="66">
                  <c:v>206.89742385894399</c:v>
                </c:pt>
                <c:pt idx="67">
                  <c:v>209.589735930253</c:v>
                </c:pt>
              </c:numCache>
            </c:numRef>
          </c:xVal>
          <c:yVal>
            <c:numRef>
              <c:f>models!$AD$8:$AD$75</c:f>
              <c:numCache>
                <c:formatCode>General</c:formatCode>
                <c:ptCount val="68"/>
                <c:pt idx="0">
                  <c:v>304.10177721328398</c:v>
                </c:pt>
                <c:pt idx="1">
                  <c:v>314.71010974439798</c:v>
                </c:pt>
                <c:pt idx="2">
                  <c:v>332.390404973589</c:v>
                </c:pt>
                <c:pt idx="3">
                  <c:v>385.43148490316202</c:v>
                </c:pt>
                <c:pt idx="4">
                  <c:v>449.08070312184998</c:v>
                </c:pt>
                <c:pt idx="5">
                  <c:v>516.265902689575</c:v>
                </c:pt>
                <c:pt idx="6">
                  <c:v>611.73973001760703</c:v>
                </c:pt>
                <c:pt idx="7">
                  <c:v>703.67757599659899</c:v>
                </c:pt>
                <c:pt idx="8">
                  <c:v>806.22356026470698</c:v>
                </c:pt>
                <c:pt idx="9">
                  <c:v>901.69738759273798</c:v>
                </c:pt>
                <c:pt idx="10">
                  <c:v>1011.31533455892</c:v>
                </c:pt>
                <c:pt idx="11">
                  <c:v>1110.3253374779899</c:v>
                </c:pt>
                <c:pt idx="12">
                  <c:v>1212.87132174609</c:v>
                </c:pt>
                <c:pt idx="13">
                  <c:v>1315.4173060142</c:v>
                </c:pt>
                <c:pt idx="14">
                  <c:v>1435.6435855115001</c:v>
                </c:pt>
                <c:pt idx="15">
                  <c:v>1545.26162959868</c:v>
                </c:pt>
                <c:pt idx="16">
                  <c:v>1647.80761386679</c:v>
                </c:pt>
                <c:pt idx="17">
                  <c:v>1729.1372244356701</c:v>
                </c:pt>
                <c:pt idx="18">
                  <c:v>1817.53889482362</c:v>
                </c:pt>
                <c:pt idx="19">
                  <c:v>1920.08487909173</c:v>
                </c:pt>
                <c:pt idx="20">
                  <c:v>2026.16684470888</c:v>
                </c:pt>
                <c:pt idx="21">
                  <c:v>2128.7128289769898</c:v>
                </c:pt>
                <c:pt idx="22">
                  <c:v>2227.72273477505</c:v>
                </c:pt>
                <c:pt idx="23">
                  <c:v>2305.5162668738999</c:v>
                </c:pt>
                <c:pt idx="24">
                  <c:v>2365.62940662254</c:v>
                </c:pt>
                <c:pt idx="25">
                  <c:v>2422.2064679011601</c:v>
                </c:pt>
                <c:pt idx="26">
                  <c:v>2485.8556861198399</c:v>
                </c:pt>
                <c:pt idx="27">
                  <c:v>2514.14426531965</c:v>
                </c:pt>
                <c:pt idx="28">
                  <c:v>2492.9278430599202</c:v>
                </c:pt>
                <c:pt idx="29">
                  <c:v>2429.2786248412299</c:v>
                </c:pt>
                <c:pt idx="30">
                  <c:v>2376.2375934721599</c:v>
                </c:pt>
                <c:pt idx="31">
                  <c:v>2316.1244537235102</c:v>
                </c:pt>
                <c:pt idx="32">
                  <c:v>2252.4752355048199</c:v>
                </c:pt>
                <c:pt idx="33">
                  <c:v>2160.53743808633</c:v>
                </c:pt>
                <c:pt idx="34">
                  <c:v>2089.8160629275699</c:v>
                </c:pt>
                <c:pt idx="35">
                  <c:v>2019.0947848897999</c:v>
                </c:pt>
                <c:pt idx="36">
                  <c:v>1948.3734097310401</c:v>
                </c:pt>
                <c:pt idx="37">
                  <c:v>1842.2913469928901</c:v>
                </c:pt>
                <c:pt idx="38">
                  <c:v>1775.1060503041699</c:v>
                </c:pt>
                <c:pt idx="39">
                  <c:v>1711.4568320854801</c:v>
                </c:pt>
                <c:pt idx="40">
                  <c:v>1640.73545692672</c:v>
                </c:pt>
                <c:pt idx="41">
                  <c:v>1552.33378653876</c:v>
                </c:pt>
                <c:pt idx="42">
                  <c:v>1456.85995921073</c:v>
                </c:pt>
                <c:pt idx="43">
                  <c:v>1379.0664271118901</c:v>
                </c:pt>
                <c:pt idx="44">
                  <c:v>1255.3040691445501</c:v>
                </c:pt>
                <c:pt idx="45">
                  <c:v>1156.2942604674799</c:v>
                </c:pt>
                <c:pt idx="46">
                  <c:v>1064.3564144884899</c:v>
                </c:pt>
                <c:pt idx="47">
                  <c:v>983.02690104061605</c:v>
                </c:pt>
                <c:pt idx="48">
                  <c:v>908.76935029081505</c:v>
                </c:pt>
                <c:pt idx="49">
                  <c:v>841.58415072308901</c:v>
                </c:pt>
                <c:pt idx="50">
                  <c:v>739.03816645498102</c:v>
                </c:pt>
                <c:pt idx="51">
                  <c:v>640.02835777791199</c:v>
                </c:pt>
                <c:pt idx="52">
                  <c:v>562.23482567907195</c:v>
                </c:pt>
                <c:pt idx="53">
                  <c:v>484.44129358023201</c:v>
                </c:pt>
                <c:pt idx="54">
                  <c:v>420.79207536154399</c:v>
                </c:pt>
                <c:pt idx="55">
                  <c:v>346.53471885374199</c:v>
                </c:pt>
                <c:pt idx="56">
                  <c:v>279.34932504401701</c:v>
                </c:pt>
                <c:pt idx="57">
                  <c:v>212.16412547629099</c:v>
                </c:pt>
                <c:pt idx="58">
                  <c:v>155.58706419767901</c:v>
                </c:pt>
                <c:pt idx="59">
                  <c:v>130.83461202841201</c:v>
                </c:pt>
                <c:pt idx="60">
                  <c:v>106.081965617146</c:v>
                </c:pt>
                <c:pt idx="61">
                  <c:v>81.329513447878796</c:v>
                </c:pt>
                <c:pt idx="62">
                  <c:v>63.649218218687402</c:v>
                </c:pt>
                <c:pt idx="63">
                  <c:v>45.968922989496399</c:v>
                </c:pt>
                <c:pt idx="64">
                  <c:v>49.504904338535098</c:v>
                </c:pt>
                <c:pt idx="65">
                  <c:v>42.432747398458503</c:v>
                </c:pt>
                <c:pt idx="66">
                  <c:v>38.896766049420201</c:v>
                </c:pt>
                <c:pt idx="67">
                  <c:v>42.432747398458503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5B1-4231-B4BE-16B1554FDA4A}"/>
            </c:ext>
          </c:extLst>
        </c:ser>
        <c:ser>
          <c:idx val="8"/>
          <c:order val="8"/>
          <c:tx>
            <c:strRef>
              <c:f>models!$AF$3</c:f>
              <c:strCache>
                <c:ptCount val="1"/>
                <c:pt idx="0">
                  <c:v>20/01/2021</c:v>
                </c:pt>
              </c:strCache>
            </c:strRef>
          </c:tx>
          <c:spPr>
            <a:ln w="2540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models!$AG$8:$AG$40</c:f>
              <c:numCache>
                <c:formatCode>General</c:formatCode>
                <c:ptCount val="33"/>
                <c:pt idx="0">
                  <c:v>130.27272901601239</c:v>
                </c:pt>
                <c:pt idx="1">
                  <c:v>131.90909272501301</c:v>
                </c:pt>
                <c:pt idx="2">
                  <c:v>135.72727138349029</c:v>
                </c:pt>
                <c:pt idx="3">
                  <c:v>138.81818505052308</c:v>
                </c:pt>
                <c:pt idx="4">
                  <c:v>142.0909124685241</c:v>
                </c:pt>
                <c:pt idx="5">
                  <c:v>145.36363988652519</c:v>
                </c:pt>
                <c:pt idx="6">
                  <c:v>149.18181854500261</c:v>
                </c:pt>
                <c:pt idx="7">
                  <c:v>151.72727098398749</c:v>
                </c:pt>
                <c:pt idx="8">
                  <c:v>154.63636091248048</c:v>
                </c:pt>
                <c:pt idx="9">
                  <c:v>157.3636370900052</c:v>
                </c:pt>
                <c:pt idx="10">
                  <c:v>161.54545323799061</c:v>
                </c:pt>
                <c:pt idx="11">
                  <c:v>165.1818181454997</c:v>
                </c:pt>
                <c:pt idx="12">
                  <c:v>168.2727318125325</c:v>
                </c:pt>
                <c:pt idx="13">
                  <c:v>171.3636354919937</c:v>
                </c:pt>
                <c:pt idx="14">
                  <c:v>175.3636378890109</c:v>
                </c:pt>
                <c:pt idx="15">
                  <c:v>178.4545515560437</c:v>
                </c:pt>
                <c:pt idx="16">
                  <c:v>182.09090647598128</c:v>
                </c:pt>
                <c:pt idx="17">
                  <c:v>185.9090951220301</c:v>
                </c:pt>
                <c:pt idx="18">
                  <c:v>189.72728376807902</c:v>
                </c:pt>
                <c:pt idx="19">
                  <c:v>193.36363868801601</c:v>
                </c:pt>
                <c:pt idx="20">
                  <c:v>196.81817985698601</c:v>
                </c:pt>
                <c:pt idx="21">
                  <c:v>199.72727977304999</c:v>
                </c:pt>
                <c:pt idx="22">
                  <c:v>202.81819344008301</c:v>
                </c:pt>
                <c:pt idx="23">
                  <c:v>205.72727338100401</c:v>
                </c:pt>
                <c:pt idx="24">
                  <c:v>209.363648276085</c:v>
                </c:pt>
                <c:pt idx="25">
                  <c:v>211.90910071507</c:v>
                </c:pt>
                <c:pt idx="26">
                  <c:v>214.45455315405502</c:v>
                </c:pt>
                <c:pt idx="27">
                  <c:v>217.90909432302399</c:v>
                </c:pt>
                <c:pt idx="28">
                  <c:v>221.181821741025</c:v>
                </c:pt>
                <c:pt idx="29">
                  <c:v>224.63636290999401</c:v>
                </c:pt>
                <c:pt idx="30">
                  <c:v>229.00001278409101</c:v>
                </c:pt>
                <c:pt idx="31">
                  <c:v>232.81818145499699</c:v>
                </c:pt>
                <c:pt idx="32">
                  <c:v>238.454547561015</c:v>
                </c:pt>
              </c:numCache>
            </c:numRef>
          </c:xVal>
          <c:yVal>
            <c:numRef>
              <c:f>models!$AH$8:$AH$40</c:f>
              <c:numCache>
                <c:formatCode>General</c:formatCode>
                <c:ptCount val="33"/>
                <c:pt idx="0">
                  <c:v>109.983081334838</c:v>
                </c:pt>
                <c:pt idx="1">
                  <c:v>116.751290974783</c:v>
                </c:pt>
                <c:pt idx="2">
                  <c:v>121.827494678207</c:v>
                </c:pt>
                <c:pt idx="3">
                  <c:v>126.903605434699</c:v>
                </c:pt>
                <c:pt idx="4">
                  <c:v>137.05591989461601</c:v>
                </c:pt>
                <c:pt idx="5">
                  <c:v>152.284345111026</c:v>
                </c:pt>
                <c:pt idx="6">
                  <c:v>169.20477626395601</c:v>
                </c:pt>
                <c:pt idx="7">
                  <c:v>191.20141112031001</c:v>
                </c:pt>
                <c:pt idx="8">
                  <c:v>208.12184227323999</c:v>
                </c:pt>
                <c:pt idx="9">
                  <c:v>218.27415673315599</c:v>
                </c:pt>
                <c:pt idx="10">
                  <c:v>233.50258194956601</c:v>
                </c:pt>
                <c:pt idx="11">
                  <c:v>248.731007165976</c:v>
                </c:pt>
                <c:pt idx="12">
                  <c:v>257.19122274244103</c:v>
                </c:pt>
                <c:pt idx="13">
                  <c:v>270.72764202232997</c:v>
                </c:pt>
                <c:pt idx="14">
                  <c:v>277.49575871534302</c:v>
                </c:pt>
                <c:pt idx="15">
                  <c:v>279.18785759879501</c:v>
                </c:pt>
                <c:pt idx="16">
                  <c:v>272.41964795885002</c:v>
                </c:pt>
                <c:pt idx="17">
                  <c:v>258.88332162589199</c:v>
                </c:pt>
                <c:pt idx="18">
                  <c:v>248.731007165976</c:v>
                </c:pt>
                <c:pt idx="19">
                  <c:v>225.042366373101</c:v>
                </c:pt>
                <c:pt idx="20">
                  <c:v>206.42983633671901</c:v>
                </c:pt>
                <c:pt idx="21">
                  <c:v>186.12520741688601</c:v>
                </c:pt>
                <c:pt idx="22">
                  <c:v>162.43656662401099</c:v>
                </c:pt>
                <c:pt idx="23">
                  <c:v>148.900240291053</c:v>
                </c:pt>
                <c:pt idx="24">
                  <c:v>128.59561137122</c:v>
                </c:pt>
                <c:pt idx="25">
                  <c:v>115.059285038262</c:v>
                </c:pt>
                <c:pt idx="26">
                  <c:v>103.21496464182501</c:v>
                </c:pt>
                <c:pt idx="27">
                  <c:v>84.602434605443605</c:v>
                </c:pt>
                <c:pt idx="28">
                  <c:v>76.142219028978701</c:v>
                </c:pt>
                <c:pt idx="29">
                  <c:v>60.913793812569203</c:v>
                </c:pt>
                <c:pt idx="30">
                  <c:v>52.453485289172903</c:v>
                </c:pt>
                <c:pt idx="31">
                  <c:v>43.9932697127078</c:v>
                </c:pt>
                <c:pt idx="32">
                  <c:v>35.533054136242903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5B1-4231-B4BE-16B1554FDA4A}"/>
            </c:ext>
          </c:extLst>
        </c:ser>
        <c:ser>
          <c:idx val="9"/>
          <c:order val="9"/>
          <c:tx>
            <c:strRef>
              <c:f>models!$AF$3</c:f>
              <c:strCache>
                <c:ptCount val="1"/>
                <c:pt idx="0">
                  <c:v>20/01/2021</c:v>
                </c:pt>
              </c:strCache>
            </c:strRef>
          </c:tx>
          <c:spPr>
            <a:ln w="25400" cap="rnd">
              <a:solidFill>
                <a:srgbClr val="00B0F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models!$AK$8:$AK$58</c:f>
              <c:numCache>
                <c:formatCode>General</c:formatCode>
                <c:ptCount val="51"/>
                <c:pt idx="0">
                  <c:v>129.54545403699629</c:v>
                </c:pt>
                <c:pt idx="1">
                  <c:v>132.272730214521</c:v>
                </c:pt>
                <c:pt idx="2">
                  <c:v>135.3636338939823</c:v>
                </c:pt>
                <c:pt idx="3">
                  <c:v>139.18182254003119</c:v>
                </c:pt>
                <c:pt idx="4">
                  <c:v>141.1818137509683</c:v>
                </c:pt>
                <c:pt idx="5">
                  <c:v>142.81817745996881</c:v>
                </c:pt>
                <c:pt idx="6">
                  <c:v>144.63636490750909</c:v>
                </c:pt>
                <c:pt idx="7">
                  <c:v>146.09090487796979</c:v>
                </c:pt>
                <c:pt idx="8">
                  <c:v>147.36364108503369</c:v>
                </c:pt>
                <c:pt idx="9">
                  <c:v>148.6363673045262</c:v>
                </c:pt>
                <c:pt idx="10">
                  <c:v>149.36363229597089</c:v>
                </c:pt>
                <c:pt idx="11">
                  <c:v>150.09090727498699</c:v>
                </c:pt>
                <c:pt idx="12">
                  <c:v>150.81818225400309</c:v>
                </c:pt>
                <c:pt idx="13">
                  <c:v>151.54545723301919</c:v>
                </c:pt>
                <c:pt idx="14">
                  <c:v>152.0909084734956</c:v>
                </c:pt>
                <c:pt idx="15">
                  <c:v>153.54545843152781</c:v>
                </c:pt>
                <c:pt idx="16">
                  <c:v>154.0909096720041</c:v>
                </c:pt>
                <c:pt idx="17">
                  <c:v>154.63636091248048</c:v>
                </c:pt>
                <c:pt idx="18">
                  <c:v>155.54545963003631</c:v>
                </c:pt>
                <c:pt idx="19">
                  <c:v>156.27272462148102</c:v>
                </c:pt>
                <c:pt idx="20">
                  <c:v>156.81818584952879</c:v>
                </c:pt>
                <c:pt idx="21">
                  <c:v>157.3636370900052</c:v>
                </c:pt>
                <c:pt idx="22">
                  <c:v>158.6363633094976</c:v>
                </c:pt>
                <c:pt idx="23">
                  <c:v>171.3636354919937</c:v>
                </c:pt>
                <c:pt idx="24">
                  <c:v>173.1818129519626</c:v>
                </c:pt>
                <c:pt idx="25">
                  <c:v>175.0000103870743</c:v>
                </c:pt>
                <c:pt idx="26">
                  <c:v>176.27272661899531</c:v>
                </c:pt>
                <c:pt idx="27">
                  <c:v>177.90909032799578</c:v>
                </c:pt>
                <c:pt idx="28">
                  <c:v>179.36364028602799</c:v>
                </c:pt>
                <c:pt idx="29">
                  <c:v>181.00000399502861</c:v>
                </c:pt>
                <c:pt idx="30">
                  <c:v>182.99999520596572</c:v>
                </c:pt>
                <c:pt idx="31">
                  <c:v>185.18182014301399</c:v>
                </c:pt>
                <c:pt idx="32">
                  <c:v>186.6363701010462</c:v>
                </c:pt>
                <c:pt idx="33">
                  <c:v>188.81819503809459</c:v>
                </c:pt>
                <c:pt idx="34">
                  <c:v>190.2727250209839</c:v>
                </c:pt>
                <c:pt idx="35">
                  <c:v>191.90908872998401</c:v>
                </c:pt>
                <c:pt idx="36">
                  <c:v>193.90909991606401</c:v>
                </c:pt>
                <c:pt idx="37">
                  <c:v>195.545463625065</c:v>
                </c:pt>
                <c:pt idx="38">
                  <c:v>197.36364108503301</c:v>
                </c:pt>
                <c:pt idx="39">
                  <c:v>200.27274100109798</c:v>
                </c:pt>
                <c:pt idx="40">
                  <c:v>202.63635971397099</c:v>
                </c:pt>
                <c:pt idx="41">
                  <c:v>205.18183212809902</c:v>
                </c:pt>
                <c:pt idx="42">
                  <c:v>207.363637090005</c:v>
                </c:pt>
                <c:pt idx="43">
                  <c:v>211.000011985085</c:v>
                </c:pt>
                <c:pt idx="44">
                  <c:v>215.18182813307101</c:v>
                </c:pt>
                <c:pt idx="45">
                  <c:v>219.18183053008801</c:v>
                </c:pt>
                <c:pt idx="46">
                  <c:v>222.45455794808899</c:v>
                </c:pt>
                <c:pt idx="47">
                  <c:v>226.27272661899499</c:v>
                </c:pt>
                <c:pt idx="48">
                  <c:v>230.81819024405999</c:v>
                </c:pt>
                <c:pt idx="49">
                  <c:v>236.45455635007701</c:v>
                </c:pt>
                <c:pt idx="50">
                  <c:v>238.81819503809399</c:v>
                </c:pt>
              </c:numCache>
            </c:numRef>
          </c:xVal>
          <c:yVal>
            <c:numRef>
              <c:f>models!$AL$8:$AL$58</c:f>
              <c:numCache>
                <c:formatCode>General</c:formatCode>
                <c:ptCount val="51"/>
                <c:pt idx="0">
                  <c:v>162.43656662401099</c:v>
                </c:pt>
                <c:pt idx="1">
                  <c:v>174.28088702044801</c:v>
                </c:pt>
                <c:pt idx="2">
                  <c:v>191.20141112031001</c:v>
                </c:pt>
                <c:pt idx="3">
                  <c:v>216.582057849705</c:v>
                </c:pt>
                <c:pt idx="4">
                  <c:v>252.115111985948</c:v>
                </c:pt>
                <c:pt idx="5">
                  <c:v>302.87649839166897</c:v>
                </c:pt>
                <c:pt idx="6">
                  <c:v>365.48229814075899</c:v>
                </c:pt>
                <c:pt idx="7">
                  <c:v>429.78010382636899</c:v>
                </c:pt>
                <c:pt idx="8">
                  <c:v>494.07790951197899</c:v>
                </c:pt>
                <c:pt idx="9">
                  <c:v>549.91540667419304</c:v>
                </c:pt>
                <c:pt idx="10">
                  <c:v>607.44500271985896</c:v>
                </c:pt>
                <c:pt idx="11">
                  <c:v>663.28259282900399</c:v>
                </c:pt>
                <c:pt idx="12">
                  <c:v>730.96450333458699</c:v>
                </c:pt>
                <c:pt idx="13">
                  <c:v>786.80204697026704</c:v>
                </c:pt>
                <c:pt idx="14">
                  <c:v>859.56006823234202</c:v>
                </c:pt>
                <c:pt idx="15">
                  <c:v>923.85787391795202</c:v>
                </c:pt>
                <c:pt idx="16">
                  <c:v>981.38751643708304</c:v>
                </c:pt>
                <c:pt idx="17">
                  <c:v>1057.52964251913</c:v>
                </c:pt>
                <c:pt idx="18">
                  <c:v>1116.75129097478</c:v>
                </c:pt>
                <c:pt idx="19">
                  <c:v>1191.2013646468399</c:v>
                </c:pt>
                <c:pt idx="20">
                  <c:v>1235.1945878860799</c:v>
                </c:pt>
                <c:pt idx="21">
                  <c:v>1294.4162479601</c:v>
                </c:pt>
                <c:pt idx="22">
                  <c:v>1363.7901876389401</c:v>
                </c:pt>
                <c:pt idx="23">
                  <c:v>1372.2504264521299</c:v>
                </c:pt>
                <c:pt idx="24">
                  <c:v>1294.4162479601</c:v>
                </c:pt>
                <c:pt idx="25">
                  <c:v>1219.96616266967</c:v>
                </c:pt>
                <c:pt idx="26">
                  <c:v>1157.3604093940501</c:v>
                </c:pt>
                <c:pt idx="27">
                  <c:v>1084.60238813197</c:v>
                </c:pt>
                <c:pt idx="28">
                  <c:v>1025.38073967632</c:v>
                </c:pt>
                <c:pt idx="29">
                  <c:v>961.08293399071601</c:v>
                </c:pt>
                <c:pt idx="30">
                  <c:v>910.32150111152896</c:v>
                </c:pt>
                <c:pt idx="31">
                  <c:v>839.25553225943997</c:v>
                </c:pt>
                <c:pt idx="32">
                  <c:v>786.80204697026704</c:v>
                </c:pt>
                <c:pt idx="33">
                  <c:v>727.58039851461501</c:v>
                </c:pt>
                <c:pt idx="34">
                  <c:v>675.12691322544197</c:v>
                </c:pt>
                <c:pt idx="35">
                  <c:v>624.36552681972</c:v>
                </c:pt>
                <c:pt idx="36">
                  <c:v>566.83593077405499</c:v>
                </c:pt>
                <c:pt idx="37">
                  <c:v>522.84266106134601</c:v>
                </c:pt>
                <c:pt idx="38">
                  <c:v>472.08127465562501</c:v>
                </c:pt>
                <c:pt idx="39">
                  <c:v>390.86294487015402</c:v>
                </c:pt>
                <c:pt idx="40">
                  <c:v>340.101558464432</c:v>
                </c:pt>
                <c:pt idx="41">
                  <c:v>277.49575871534302</c:v>
                </c:pt>
                <c:pt idx="42">
                  <c:v>243.654896409483</c:v>
                </c:pt>
                <c:pt idx="43">
                  <c:v>181.04909666039299</c:v>
                </c:pt>
                <c:pt idx="44">
                  <c:v>133.671815074644</c:v>
                </c:pt>
                <c:pt idx="45">
                  <c:v>99.830859821853096</c:v>
                </c:pt>
                <c:pt idx="46">
                  <c:v>69.3740093890341</c:v>
                </c:pt>
                <c:pt idx="47">
                  <c:v>55.837590109145097</c:v>
                </c:pt>
                <c:pt idx="48">
                  <c:v>42.301263776187497</c:v>
                </c:pt>
                <c:pt idx="49">
                  <c:v>32.148949316270702</c:v>
                </c:pt>
                <c:pt idx="50">
                  <c:v>35.533054136242903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F5B1-4231-B4BE-16B1554FDA4A}"/>
            </c:ext>
          </c:extLst>
        </c:ser>
        <c:ser>
          <c:idx val="10"/>
          <c:order val="10"/>
          <c:tx>
            <c:strRef>
              <c:f>models!$AN$3</c:f>
              <c:strCache>
                <c:ptCount val="1"/>
                <c:pt idx="0">
                  <c:v>26/01/2021</c:v>
                </c:pt>
              </c:strCache>
            </c:strRef>
          </c:tx>
          <c:spPr>
            <a:ln w="254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models!$AO$8:$AO$39</c:f>
              <c:numCache>
                <c:formatCode>0.00</c:formatCode>
                <c:ptCount val="32"/>
                <c:pt idx="0">
                  <c:v>139.57142436747691</c:v>
                </c:pt>
                <c:pt idx="1">
                  <c:v>142.60714268197819</c:v>
                </c:pt>
                <c:pt idx="2">
                  <c:v>145.642851187259</c:v>
                </c:pt>
                <c:pt idx="3">
                  <c:v>149.57142436747691</c:v>
                </c:pt>
                <c:pt idx="4">
                  <c:v>153.49999754769479</c:v>
                </c:pt>
                <c:pt idx="5">
                  <c:v>155.99999509538969</c:v>
                </c:pt>
                <c:pt idx="6">
                  <c:v>158.67856950176019</c:v>
                </c:pt>
                <c:pt idx="7">
                  <c:v>161.53571095758591</c:v>
                </c:pt>
                <c:pt idx="8">
                  <c:v>164.21428536395641</c:v>
                </c:pt>
                <c:pt idx="9">
                  <c:v>166.89284996110641</c:v>
                </c:pt>
                <c:pt idx="10">
                  <c:v>169.92856827560769</c:v>
                </c:pt>
                <c:pt idx="11">
                  <c:v>172.42856582330262</c:v>
                </c:pt>
                <c:pt idx="12">
                  <c:v>176.5357060529756</c:v>
                </c:pt>
                <c:pt idx="13">
                  <c:v>180.82143295054482</c:v>
                </c:pt>
                <c:pt idx="14">
                  <c:v>184.74998651232181</c:v>
                </c:pt>
                <c:pt idx="15">
                  <c:v>187.60713777736788</c:v>
                </c:pt>
                <c:pt idx="16">
                  <c:v>190.46428904241409</c:v>
                </c:pt>
                <c:pt idx="17">
                  <c:v>192.42856582330199</c:v>
                </c:pt>
                <c:pt idx="18">
                  <c:v>194.749996321542</c:v>
                </c:pt>
                <c:pt idx="19">
                  <c:v>196.892859770326</c:v>
                </c:pt>
                <c:pt idx="20">
                  <c:v>199.03570360066999</c:v>
                </c:pt>
                <c:pt idx="21">
                  <c:v>202.07142191517102</c:v>
                </c:pt>
                <c:pt idx="22">
                  <c:v>205.10714022967301</c:v>
                </c:pt>
                <c:pt idx="23">
                  <c:v>209.035713409891</c:v>
                </c:pt>
                <c:pt idx="24">
                  <c:v>212.42856582330199</c:v>
                </c:pt>
                <c:pt idx="25">
                  <c:v>215.642851187259</c:v>
                </c:pt>
                <c:pt idx="26">
                  <c:v>219.214270650125</c:v>
                </c:pt>
                <c:pt idx="27">
                  <c:v>222.42855601408201</c:v>
                </c:pt>
                <c:pt idx="28">
                  <c:v>225.64284137803801</c:v>
                </c:pt>
                <c:pt idx="29">
                  <c:v>229.392847508801</c:v>
                </c:pt>
                <c:pt idx="30">
                  <c:v>233.67855478792899</c:v>
                </c:pt>
                <c:pt idx="31">
                  <c:v>237.428560918692</c:v>
                </c:pt>
              </c:numCache>
            </c:numRef>
          </c:xVal>
          <c:yVal>
            <c:numRef>
              <c:f>models!$AP$8:$AP$39</c:f>
              <c:numCache>
                <c:formatCode>0.00</c:formatCode>
                <c:ptCount val="32"/>
                <c:pt idx="0">
                  <c:v>88.3651874819287</c:v>
                </c:pt>
                <c:pt idx="1">
                  <c:v>91.310704518098902</c:v>
                </c:pt>
                <c:pt idx="2">
                  <c:v>98.674456658127298</c:v>
                </c:pt>
                <c:pt idx="3">
                  <c:v>114.874759906666</c:v>
                </c:pt>
                <c:pt idx="4">
                  <c:v>144.32984936757401</c:v>
                </c:pt>
                <c:pt idx="5">
                  <c:v>170.83942179231099</c:v>
                </c:pt>
                <c:pt idx="6">
                  <c:v>192.93075911319099</c:v>
                </c:pt>
                <c:pt idx="7">
                  <c:v>226.80408367795701</c:v>
                </c:pt>
                <c:pt idx="8">
                  <c:v>256.25917313886498</c:v>
                </c:pt>
                <c:pt idx="9">
                  <c:v>296.02353177597098</c:v>
                </c:pt>
                <c:pt idx="10">
                  <c:v>335.78789041307698</c:v>
                </c:pt>
                <c:pt idx="11">
                  <c:v>371.13401394632598</c:v>
                </c:pt>
                <c:pt idx="12">
                  <c:v>407.952855547262</c:v>
                </c:pt>
                <c:pt idx="13">
                  <c:v>425.625876863489</c:v>
                </c:pt>
                <c:pt idx="14">
                  <c:v>421.20764175963097</c:v>
                </c:pt>
                <c:pt idx="15">
                  <c:v>407.952855547262</c:v>
                </c:pt>
                <c:pt idx="16">
                  <c:v>381.44328312252401</c:v>
                </c:pt>
                <c:pt idx="17">
                  <c:v>351.98819366161598</c:v>
                </c:pt>
                <c:pt idx="18">
                  <c:v>322.53310420070898</c:v>
                </c:pt>
                <c:pt idx="19">
                  <c:v>294.55081370828299</c:v>
                </c:pt>
                <c:pt idx="20">
                  <c:v>268.04124128354601</c:v>
                </c:pt>
                <c:pt idx="21">
                  <c:v>229.74960071412701</c:v>
                </c:pt>
                <c:pt idx="22">
                  <c:v>191.45804104550299</c:v>
                </c:pt>
                <c:pt idx="23">
                  <c:v>159.05743454842499</c:v>
                </c:pt>
                <c:pt idx="24">
                  <c:v>126.65682805134701</c:v>
                </c:pt>
                <c:pt idx="25">
                  <c:v>103.09277266278001</c:v>
                </c:pt>
                <c:pt idx="26">
                  <c:v>76.583200238042494</c:v>
                </c:pt>
                <c:pt idx="27">
                  <c:v>61.855615057191102</c:v>
                </c:pt>
                <c:pt idx="28">
                  <c:v>51.546345880992703</c:v>
                </c:pt>
                <c:pt idx="29">
                  <c:v>38.291559668623897</c:v>
                </c:pt>
                <c:pt idx="30">
                  <c:v>25.036773456255101</c:v>
                </c:pt>
                <c:pt idx="31">
                  <c:v>20.618538352397099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F5B1-4231-B4BE-16B1554FDA4A}"/>
            </c:ext>
          </c:extLst>
        </c:ser>
        <c:ser>
          <c:idx val="11"/>
          <c:order val="11"/>
          <c:tx>
            <c:strRef>
              <c:f>models!$AN$3</c:f>
              <c:strCache>
                <c:ptCount val="1"/>
                <c:pt idx="0">
                  <c:v>26/01/2021</c:v>
                </c:pt>
              </c:strCache>
            </c:strRef>
          </c:tx>
          <c:spPr>
            <a:ln w="25400" cap="rnd">
              <a:solidFill>
                <a:srgbClr val="7030A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models!$AS$8:$AS$57</c:f>
              <c:numCache>
                <c:formatCode>General</c:formatCode>
                <c:ptCount val="50"/>
                <c:pt idx="0">
                  <c:v>138.8571365512154</c:v>
                </c:pt>
                <c:pt idx="1">
                  <c:v>141.8928548657166</c:v>
                </c:pt>
                <c:pt idx="2">
                  <c:v>144.0357085052807</c:v>
                </c:pt>
                <c:pt idx="3">
                  <c:v>146.5357158621961</c:v>
                </c:pt>
                <c:pt idx="4">
                  <c:v>148.67856950176019</c:v>
                </c:pt>
                <c:pt idx="5">
                  <c:v>150.82142314132432</c:v>
                </c:pt>
                <c:pt idx="6">
                  <c:v>151.8928548657166</c:v>
                </c:pt>
                <c:pt idx="7">
                  <c:v>153.14285363956409</c:v>
                </c:pt>
                <c:pt idx="8">
                  <c:v>154.74999632154231</c:v>
                </c:pt>
                <c:pt idx="9">
                  <c:v>155.642851187259</c:v>
                </c:pt>
                <c:pt idx="10">
                  <c:v>156.89284996110641</c:v>
                </c:pt>
                <c:pt idx="11">
                  <c:v>158.3214255936295</c:v>
                </c:pt>
                <c:pt idx="12">
                  <c:v>159.2142804593461</c:v>
                </c:pt>
                <c:pt idx="13">
                  <c:v>160.64285609186919</c:v>
                </c:pt>
                <c:pt idx="14">
                  <c:v>162.07142191517181</c:v>
                </c:pt>
                <c:pt idx="15">
                  <c:v>163.32142068901919</c:v>
                </c:pt>
                <c:pt idx="16">
                  <c:v>164.21428536395641</c:v>
                </c:pt>
                <c:pt idx="17">
                  <c:v>165.46428413780382</c:v>
                </c:pt>
                <c:pt idx="18">
                  <c:v>166.89284996110641</c:v>
                </c:pt>
                <c:pt idx="19">
                  <c:v>167.96428168549869</c:v>
                </c:pt>
                <c:pt idx="20">
                  <c:v>169.92856827560769</c:v>
                </c:pt>
                <c:pt idx="21">
                  <c:v>174.3928524134115</c:v>
                </c:pt>
                <c:pt idx="22">
                  <c:v>176.3571390035205</c:v>
                </c:pt>
                <c:pt idx="23">
                  <c:v>177.60714758658838</c:v>
                </c:pt>
                <c:pt idx="24">
                  <c:v>179.2142902685666</c:v>
                </c:pt>
                <c:pt idx="25">
                  <c:v>180.46427923319359</c:v>
                </c:pt>
                <c:pt idx="26">
                  <c:v>181.5357011483654</c:v>
                </c:pt>
                <c:pt idx="27">
                  <c:v>183.32143049823969</c:v>
                </c:pt>
                <c:pt idx="28">
                  <c:v>184.74998651232181</c:v>
                </c:pt>
                <c:pt idx="29">
                  <c:v>185.8214280459346</c:v>
                </c:pt>
                <c:pt idx="30">
                  <c:v>187.42857072791281</c:v>
                </c:pt>
                <c:pt idx="31">
                  <c:v>189.035713409891</c:v>
                </c:pt>
                <c:pt idx="32">
                  <c:v>190.64285609186919</c:v>
                </c:pt>
                <c:pt idx="33">
                  <c:v>192.42856582330199</c:v>
                </c:pt>
                <c:pt idx="34">
                  <c:v>194.57142927208702</c:v>
                </c:pt>
                <c:pt idx="35">
                  <c:v>196.35713900351999</c:v>
                </c:pt>
                <c:pt idx="36">
                  <c:v>199.214270650125</c:v>
                </c:pt>
                <c:pt idx="37">
                  <c:v>201.71428781626099</c:v>
                </c:pt>
                <c:pt idx="38">
                  <c:v>204.03569869606</c:v>
                </c:pt>
                <c:pt idx="39">
                  <c:v>206.17856214484399</c:v>
                </c:pt>
                <c:pt idx="40">
                  <c:v>209.21428045934601</c:v>
                </c:pt>
                <c:pt idx="41">
                  <c:v>211.178557240234</c:v>
                </c:pt>
                <c:pt idx="42">
                  <c:v>213.857141455825</c:v>
                </c:pt>
                <c:pt idx="43">
                  <c:v>217.071426819782</c:v>
                </c:pt>
                <c:pt idx="44">
                  <c:v>220.464279233193</c:v>
                </c:pt>
                <c:pt idx="45">
                  <c:v>223.85713164660501</c:v>
                </c:pt>
                <c:pt idx="46">
                  <c:v>227.07141701056099</c:v>
                </c:pt>
                <c:pt idx="47">
                  <c:v>232.24999877384701</c:v>
                </c:pt>
                <c:pt idx="48">
                  <c:v>235.82141823671401</c:v>
                </c:pt>
                <c:pt idx="49">
                  <c:v>238.85713655121501</c:v>
                </c:pt>
              </c:numCache>
            </c:numRef>
          </c:xVal>
          <c:yVal>
            <c:numRef>
              <c:f>models!$AT$8:$AT$57</c:f>
              <c:numCache>
                <c:formatCode>General</c:formatCode>
                <c:ptCount val="50"/>
                <c:pt idx="0">
                  <c:v>147.27536640374399</c:v>
                </c:pt>
                <c:pt idx="1">
                  <c:v>162.002951584595</c:v>
                </c:pt>
                <c:pt idx="2">
                  <c:v>187.03972504084999</c:v>
                </c:pt>
                <c:pt idx="3">
                  <c:v>219.44033153792799</c:v>
                </c:pt>
                <c:pt idx="4">
                  <c:v>254.78645507117699</c:v>
                </c:pt>
                <c:pt idx="5">
                  <c:v>298.96904881214101</c:v>
                </c:pt>
                <c:pt idx="6">
                  <c:v>337.26068938155998</c:v>
                </c:pt>
                <c:pt idx="7">
                  <c:v>387.33431719486498</c:v>
                </c:pt>
                <c:pt idx="8">
                  <c:v>434.462427972</c:v>
                </c:pt>
                <c:pt idx="9">
                  <c:v>480.11782068144601</c:v>
                </c:pt>
                <c:pt idx="10">
                  <c:v>524.300414422411</c:v>
                </c:pt>
                <c:pt idx="11">
                  <c:v>577.31955927188596</c:v>
                </c:pt>
                <c:pt idx="12">
                  <c:v>618.55667642707795</c:v>
                </c:pt>
                <c:pt idx="13">
                  <c:v>673.04857979463804</c:v>
                </c:pt>
                <c:pt idx="14">
                  <c:v>746.686303446907</c:v>
                </c:pt>
                <c:pt idx="15">
                  <c:v>808.54195895449595</c:v>
                </c:pt>
                <c:pt idx="16">
                  <c:v>871.87037298017003</c:v>
                </c:pt>
                <c:pt idx="17">
                  <c:v>916.05300717153102</c:v>
                </c:pt>
                <c:pt idx="18">
                  <c:v>963.18113817386495</c:v>
                </c:pt>
                <c:pt idx="19">
                  <c:v>1007.36377236522</c:v>
                </c:pt>
                <c:pt idx="20">
                  <c:v>1047.1281310023301</c:v>
                </c:pt>
                <c:pt idx="21">
                  <c:v>1048.60087940781</c:v>
                </c:pt>
                <c:pt idx="22">
                  <c:v>1008.83653088331</c:v>
                </c:pt>
                <c:pt idx="23">
                  <c:v>967.59941372812</c:v>
                </c:pt>
                <c:pt idx="24">
                  <c:v>930.78055190198495</c:v>
                </c:pt>
                <c:pt idx="25">
                  <c:v>898.37996563010597</c:v>
                </c:pt>
                <c:pt idx="26">
                  <c:v>855.670110182028</c:v>
                </c:pt>
                <c:pt idx="27">
                  <c:v>810.01471747258097</c:v>
                </c:pt>
                <c:pt idx="28">
                  <c:v>764.35932476313405</c:v>
                </c:pt>
                <c:pt idx="29">
                  <c:v>730.48600019836795</c:v>
                </c:pt>
                <c:pt idx="30">
                  <c:v>692.19440007934702</c:v>
                </c:pt>
                <c:pt idx="31">
                  <c:v>643.59349033372996</c:v>
                </c:pt>
                <c:pt idx="32">
                  <c:v>603.82913169662402</c:v>
                </c:pt>
                <c:pt idx="33">
                  <c:v>562.59201454143204</c:v>
                </c:pt>
                <c:pt idx="34">
                  <c:v>524.300414422411</c:v>
                </c:pt>
                <c:pt idx="35">
                  <c:v>487.48157282147503</c:v>
                </c:pt>
                <c:pt idx="36">
                  <c:v>444.77169714819797</c:v>
                </c:pt>
                <c:pt idx="37">
                  <c:v>403.53462044340398</c:v>
                </c:pt>
                <c:pt idx="38">
                  <c:v>369.66121497784297</c:v>
                </c:pt>
                <c:pt idx="39">
                  <c:v>340.206125516935</c:v>
                </c:pt>
                <c:pt idx="40">
                  <c:v>301.91456584831201</c:v>
                </c:pt>
                <c:pt idx="41">
                  <c:v>278.35051045974399</c:v>
                </c:pt>
                <c:pt idx="42">
                  <c:v>250.36813906652401</c:v>
                </c:pt>
                <c:pt idx="43">
                  <c:v>222.38584857409899</c:v>
                </c:pt>
                <c:pt idx="44">
                  <c:v>198.82179318553199</c:v>
                </c:pt>
                <c:pt idx="45">
                  <c:v>173.78493882848201</c:v>
                </c:pt>
                <c:pt idx="46">
                  <c:v>153.16640047608499</c:v>
                </c:pt>
                <c:pt idx="47">
                  <c:v>129.60234508751699</c:v>
                </c:pt>
                <c:pt idx="48">
                  <c:v>114.874759906666</c:v>
                </c:pt>
                <c:pt idx="49">
                  <c:v>104.565490730467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F5B1-4231-B4BE-16B1554FDA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1035536"/>
        <c:axId val="1651045104"/>
      </c:scatterChart>
      <c:valAx>
        <c:axId val="1651035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Aantal</a:t>
                </a:r>
                <a:r>
                  <a:rPr lang="en-US" sz="1200" b="1" baseline="0"/>
                  <a:t> dagen sinds 01/09/2021</a:t>
                </a:r>
                <a:endParaRPr lang="en-US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651045104"/>
        <c:crosses val="autoZero"/>
        <c:crossBetween val="midCat"/>
      </c:valAx>
      <c:valAx>
        <c:axId val="16510451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Ziekenhuisopnames</a:t>
                </a:r>
                <a:r>
                  <a:rPr lang="en-US" sz="1200" b="1" baseline="0"/>
                  <a:t> per dag</a:t>
                </a:r>
                <a:endParaRPr lang="en-US" sz="1200" b="1"/>
              </a:p>
            </c:rich>
          </c:tx>
          <c:layout>
            <c:manualLayout>
              <c:xMode val="edge"/>
              <c:yMode val="edge"/>
              <c:x val="5.6043496445002082E-3"/>
              <c:y val="0.310831122713345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651035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083264999654215"/>
          <c:y val="1.9508545383887538E-2"/>
          <c:w val="0.16139143717721785"/>
          <c:h val="0.63942218336036771"/>
        </c:manualLayout>
      </c:layout>
      <c:overlay val="0"/>
      <c:spPr>
        <a:solidFill>
          <a:schemeClr val="bg1"/>
        </a:solidFill>
        <a:ln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699018958891117"/>
          <c:y val="2.7549675587996755E-2"/>
          <c:w val="0.85935025374023988"/>
          <c:h val="0.86454566831125534"/>
        </c:manualLayout>
      </c:layout>
      <c:scatterChart>
        <c:scatterStyle val="lineMarker"/>
        <c:varyColors val="0"/>
        <c:ser>
          <c:idx val="0"/>
          <c:order val="0"/>
          <c:tx>
            <c:strRef>
              <c:f>models!$B$3</c:f>
              <c:strCache>
                <c:ptCount val="1"/>
                <c:pt idx="0">
                  <c:v>15/09/2021</c:v>
                </c:pt>
              </c:strCache>
            </c:strRef>
          </c:tx>
          <c:spPr>
            <a:ln w="2540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models!$B$8:$B$43</c:f>
              <c:numCache>
                <c:formatCode>0.00</c:formatCode>
                <c:ptCount val="36"/>
                <c:pt idx="0">
                  <c:v>7.1884984025559104</c:v>
                </c:pt>
                <c:pt idx="1">
                  <c:v>8.9137380191693296</c:v>
                </c:pt>
                <c:pt idx="2">
                  <c:v>12.3642172523961</c:v>
                </c:pt>
                <c:pt idx="3">
                  <c:v>15.527156549520701</c:v>
                </c:pt>
                <c:pt idx="4">
                  <c:v>18.115015974440801</c:v>
                </c:pt>
                <c:pt idx="5">
                  <c:v>22.1405750798722</c:v>
                </c:pt>
                <c:pt idx="6">
                  <c:v>25.591054313099001</c:v>
                </c:pt>
                <c:pt idx="7">
                  <c:v>29.904153354632498</c:v>
                </c:pt>
                <c:pt idx="8">
                  <c:v>34.504792332268302</c:v>
                </c:pt>
                <c:pt idx="9">
                  <c:v>40.255591054313101</c:v>
                </c:pt>
                <c:pt idx="10">
                  <c:v>44.856230031948797</c:v>
                </c:pt>
                <c:pt idx="11">
                  <c:v>49.456869009584601</c:v>
                </c:pt>
                <c:pt idx="12">
                  <c:v>54.057507987220397</c:v>
                </c:pt>
                <c:pt idx="13">
                  <c:v>59.233226837060698</c:v>
                </c:pt>
                <c:pt idx="14">
                  <c:v>64.408945686900907</c:v>
                </c:pt>
                <c:pt idx="15">
                  <c:v>69.297124600638895</c:v>
                </c:pt>
                <c:pt idx="16">
                  <c:v>73.897763578274706</c:v>
                </c:pt>
                <c:pt idx="17">
                  <c:v>79.073482428115</c:v>
                </c:pt>
                <c:pt idx="18">
                  <c:v>83.674121405750796</c:v>
                </c:pt>
                <c:pt idx="19">
                  <c:v>88.562300319488799</c:v>
                </c:pt>
                <c:pt idx="20">
                  <c:v>93.450479233226801</c:v>
                </c:pt>
                <c:pt idx="21">
                  <c:v>98.051118210862597</c:v>
                </c:pt>
                <c:pt idx="22">
                  <c:v>102.9392971246</c:v>
                </c:pt>
                <c:pt idx="23">
                  <c:v>107.25239616613401</c:v>
                </c:pt>
                <c:pt idx="24">
                  <c:v>112.14057507987199</c:v>
                </c:pt>
                <c:pt idx="25">
                  <c:v>117.316293929712</c:v>
                </c:pt>
                <c:pt idx="26">
                  <c:v>122.492012779552</c:v>
                </c:pt>
                <c:pt idx="27">
                  <c:v>128.81789137380099</c:v>
                </c:pt>
                <c:pt idx="28">
                  <c:v>134.56869009584599</c:v>
                </c:pt>
                <c:pt idx="29">
                  <c:v>141.46964856229999</c:v>
                </c:pt>
                <c:pt idx="30">
                  <c:v>148.94568690095801</c:v>
                </c:pt>
                <c:pt idx="31">
                  <c:v>155.55910543130901</c:v>
                </c:pt>
                <c:pt idx="32">
                  <c:v>162.46006389776301</c:v>
                </c:pt>
                <c:pt idx="33">
                  <c:v>167.923322683706</c:v>
                </c:pt>
                <c:pt idx="34">
                  <c:v>173.67412140574999</c:v>
                </c:pt>
                <c:pt idx="35">
                  <c:v>177.69968051118201</c:v>
                </c:pt>
              </c:numCache>
            </c:numRef>
          </c:xVal>
          <c:yVal>
            <c:numRef>
              <c:f>models!$C$8:$C$43</c:f>
              <c:numCache>
                <c:formatCode>0.00</c:formatCode>
                <c:ptCount val="36"/>
                <c:pt idx="0">
                  <c:v>34.578146611341602</c:v>
                </c:pt>
                <c:pt idx="1">
                  <c:v>31.811894882434299</c:v>
                </c:pt>
                <c:pt idx="2">
                  <c:v>28.2157676348547</c:v>
                </c:pt>
                <c:pt idx="3">
                  <c:v>26.5560165975103</c:v>
                </c:pt>
                <c:pt idx="4">
                  <c:v>24.343015214384501</c:v>
                </c:pt>
                <c:pt idx="5">
                  <c:v>22.130013831258601</c:v>
                </c:pt>
                <c:pt idx="6">
                  <c:v>21.576763485477102</c:v>
                </c:pt>
                <c:pt idx="7">
                  <c:v>20.193637621023498</c:v>
                </c:pt>
                <c:pt idx="8">
                  <c:v>18.810511756569799</c:v>
                </c:pt>
                <c:pt idx="9">
                  <c:v>17.980636237897599</c:v>
                </c:pt>
                <c:pt idx="10">
                  <c:v>18.533886583679099</c:v>
                </c:pt>
                <c:pt idx="11">
                  <c:v>17.704011065006899</c:v>
                </c:pt>
                <c:pt idx="12">
                  <c:v>17.150760719225399</c:v>
                </c:pt>
                <c:pt idx="13">
                  <c:v>17.427385892116099</c:v>
                </c:pt>
                <c:pt idx="14">
                  <c:v>17.150760719225399</c:v>
                </c:pt>
                <c:pt idx="15">
                  <c:v>16.874135546334699</c:v>
                </c:pt>
                <c:pt idx="16">
                  <c:v>16.874135546334699</c:v>
                </c:pt>
                <c:pt idx="17">
                  <c:v>17.704011065006899</c:v>
                </c:pt>
                <c:pt idx="18">
                  <c:v>17.704011065006899</c:v>
                </c:pt>
                <c:pt idx="19">
                  <c:v>18.533886583679099</c:v>
                </c:pt>
                <c:pt idx="20">
                  <c:v>19.363762102351298</c:v>
                </c:pt>
                <c:pt idx="21">
                  <c:v>20.746887966804898</c:v>
                </c:pt>
                <c:pt idx="22">
                  <c:v>22.683264177040101</c:v>
                </c:pt>
                <c:pt idx="23">
                  <c:v>23.513139695712301</c:v>
                </c:pt>
                <c:pt idx="24">
                  <c:v>25.1728907330567</c:v>
                </c:pt>
                <c:pt idx="25">
                  <c:v>27.6625172890733</c:v>
                </c:pt>
                <c:pt idx="26">
                  <c:v>29.598893499308399</c:v>
                </c:pt>
                <c:pt idx="27">
                  <c:v>32.641770401106498</c:v>
                </c:pt>
                <c:pt idx="28">
                  <c:v>34.578146611341602</c:v>
                </c:pt>
                <c:pt idx="29">
                  <c:v>34.854771784232298</c:v>
                </c:pt>
                <c:pt idx="30">
                  <c:v>34.301521438450898</c:v>
                </c:pt>
                <c:pt idx="31">
                  <c:v>34.301521438450898</c:v>
                </c:pt>
                <c:pt idx="32">
                  <c:v>32.918395573997202</c:v>
                </c:pt>
                <c:pt idx="33">
                  <c:v>31.535269709543499</c:v>
                </c:pt>
                <c:pt idx="34">
                  <c:v>29.598893499308399</c:v>
                </c:pt>
                <c:pt idx="35">
                  <c:v>27.939142461964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D3-42E4-9506-940D7D35C984}"/>
            </c:ext>
          </c:extLst>
        </c:ser>
        <c:ser>
          <c:idx val="1"/>
          <c:order val="1"/>
          <c:tx>
            <c:strRef>
              <c:f>models!$B$3</c:f>
              <c:strCache>
                <c:ptCount val="1"/>
                <c:pt idx="0">
                  <c:v>15/09/2021</c:v>
                </c:pt>
              </c:strCache>
            </c:strRef>
          </c:tx>
          <c:spPr>
            <a:ln w="25400" cap="rnd">
              <a:solidFill>
                <a:srgbClr val="C0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models!$E$8:$E$49</c:f>
              <c:numCache>
                <c:formatCode>General</c:formatCode>
                <c:ptCount val="42"/>
                <c:pt idx="0">
                  <c:v>27.559808612440101</c:v>
                </c:pt>
                <c:pt idx="1">
                  <c:v>14.066985645933</c:v>
                </c:pt>
                <c:pt idx="2">
                  <c:v>19.2344497607655</c:v>
                </c:pt>
                <c:pt idx="3">
                  <c:v>23.540669856459299</c:v>
                </c:pt>
                <c:pt idx="4">
                  <c:v>30.7177033492822</c:v>
                </c:pt>
                <c:pt idx="5">
                  <c:v>33.014354066985597</c:v>
                </c:pt>
                <c:pt idx="6">
                  <c:v>35.598086124401902</c:v>
                </c:pt>
                <c:pt idx="7">
                  <c:v>37.894736842105203</c:v>
                </c:pt>
                <c:pt idx="8">
                  <c:v>40.7655502392344</c:v>
                </c:pt>
                <c:pt idx="9">
                  <c:v>44.210526315789402</c:v>
                </c:pt>
                <c:pt idx="10">
                  <c:v>46.220095693779903</c:v>
                </c:pt>
                <c:pt idx="11">
                  <c:v>48.229665071770299</c:v>
                </c:pt>
                <c:pt idx="12">
                  <c:v>51.100478468899503</c:v>
                </c:pt>
                <c:pt idx="13">
                  <c:v>53.110047846889898</c:v>
                </c:pt>
                <c:pt idx="14">
                  <c:v>55.119617224880301</c:v>
                </c:pt>
                <c:pt idx="15">
                  <c:v>57.7033492822966</c:v>
                </c:pt>
                <c:pt idx="16">
                  <c:v>60.574162679425797</c:v>
                </c:pt>
                <c:pt idx="17">
                  <c:v>64.8803827751196</c:v>
                </c:pt>
                <c:pt idx="18">
                  <c:v>68.899521531100405</c:v>
                </c:pt>
                <c:pt idx="19">
                  <c:v>73.492822966507106</c:v>
                </c:pt>
                <c:pt idx="20">
                  <c:v>78.947368421052602</c:v>
                </c:pt>
                <c:pt idx="21">
                  <c:v>84.976076555023894</c:v>
                </c:pt>
                <c:pt idx="22">
                  <c:v>91.004784688995201</c:v>
                </c:pt>
                <c:pt idx="23">
                  <c:v>93.875598086124398</c:v>
                </c:pt>
                <c:pt idx="24">
                  <c:v>99.617224880382693</c:v>
                </c:pt>
                <c:pt idx="25">
                  <c:v>102.77511961722399</c:v>
                </c:pt>
                <c:pt idx="26">
                  <c:v>106.794258373205</c:v>
                </c:pt>
                <c:pt idx="27">
                  <c:v>114.54545454545401</c:v>
                </c:pt>
                <c:pt idx="28">
                  <c:v>119.712918660287</c:v>
                </c:pt>
                <c:pt idx="29">
                  <c:v>124.01913875597999</c:v>
                </c:pt>
                <c:pt idx="30">
                  <c:v>129.47368421052599</c:v>
                </c:pt>
                <c:pt idx="31">
                  <c:v>134.06698564593299</c:v>
                </c:pt>
                <c:pt idx="32">
                  <c:v>139.23444976076499</c:v>
                </c:pt>
                <c:pt idx="33">
                  <c:v>144.114832535885</c:v>
                </c:pt>
                <c:pt idx="34">
                  <c:v>149.856459330143</c:v>
                </c:pt>
                <c:pt idx="35">
                  <c:v>154.44976076555</c:v>
                </c:pt>
                <c:pt idx="36">
                  <c:v>158.75598086124401</c:v>
                </c:pt>
                <c:pt idx="37">
                  <c:v>162.77511961722399</c:v>
                </c:pt>
                <c:pt idx="38">
                  <c:v>166.794258373205</c:v>
                </c:pt>
                <c:pt idx="39">
                  <c:v>171.387559808612</c:v>
                </c:pt>
                <c:pt idx="40">
                  <c:v>175.406698564593</c:v>
                </c:pt>
                <c:pt idx="41">
                  <c:v>178.27751196172201</c:v>
                </c:pt>
              </c:numCache>
            </c:numRef>
          </c:xVal>
          <c:yVal>
            <c:numRef>
              <c:f>models!$F$8:$F$49</c:f>
              <c:numCache>
                <c:formatCode>General</c:formatCode>
                <c:ptCount val="42"/>
                <c:pt idx="0">
                  <c:v>57.617728531855903</c:v>
                </c:pt>
                <c:pt idx="1">
                  <c:v>53.185595567866997</c:v>
                </c:pt>
                <c:pt idx="2">
                  <c:v>54.8476454293628</c:v>
                </c:pt>
                <c:pt idx="3">
                  <c:v>56.232686980609401</c:v>
                </c:pt>
                <c:pt idx="4">
                  <c:v>62.603878116343402</c:v>
                </c:pt>
                <c:pt idx="5">
                  <c:v>68.421052631578902</c:v>
                </c:pt>
                <c:pt idx="6">
                  <c:v>73.684210526315795</c:v>
                </c:pt>
                <c:pt idx="7">
                  <c:v>81.163434903047005</c:v>
                </c:pt>
                <c:pt idx="8">
                  <c:v>88.6426592797784</c:v>
                </c:pt>
                <c:pt idx="9">
                  <c:v>94.736842105263094</c:v>
                </c:pt>
                <c:pt idx="10">
                  <c:v>101.66204986149501</c:v>
                </c:pt>
                <c:pt idx="11">
                  <c:v>108.033240997229</c:v>
                </c:pt>
                <c:pt idx="12">
                  <c:v>116.34349030470899</c:v>
                </c:pt>
                <c:pt idx="13">
                  <c:v>123.82271468144</c:v>
                </c:pt>
                <c:pt idx="14">
                  <c:v>129.91689750692501</c:v>
                </c:pt>
                <c:pt idx="15">
                  <c:v>138.50415512465301</c:v>
                </c:pt>
                <c:pt idx="16">
                  <c:v>145.70637119113499</c:v>
                </c:pt>
                <c:pt idx="17">
                  <c:v>155.95567867035999</c:v>
                </c:pt>
                <c:pt idx="18">
                  <c:v>161.49584487534599</c:v>
                </c:pt>
                <c:pt idx="19">
                  <c:v>167.31301939058099</c:v>
                </c:pt>
                <c:pt idx="20">
                  <c:v>174.79224376731301</c:v>
                </c:pt>
                <c:pt idx="21">
                  <c:v>178.393351800554</c:v>
                </c:pt>
                <c:pt idx="22">
                  <c:v>173.961218836565</c:v>
                </c:pt>
                <c:pt idx="23">
                  <c:v>170.08310249307399</c:v>
                </c:pt>
                <c:pt idx="24">
                  <c:v>166.75900277008299</c:v>
                </c:pt>
                <c:pt idx="25">
                  <c:v>162.603878116343</c:v>
                </c:pt>
                <c:pt idx="26">
                  <c:v>158.17174515235399</c:v>
                </c:pt>
                <c:pt idx="27">
                  <c:v>154.29362880886401</c:v>
                </c:pt>
                <c:pt idx="28">
                  <c:v>147.36842105263099</c:v>
                </c:pt>
                <c:pt idx="29">
                  <c:v>141.551246537396</c:v>
                </c:pt>
                <c:pt idx="30">
                  <c:v>134.90304709141199</c:v>
                </c:pt>
                <c:pt idx="31">
                  <c:v>129.36288088642601</c:v>
                </c:pt>
                <c:pt idx="32">
                  <c:v>122.991689750692</c:v>
                </c:pt>
                <c:pt idx="33">
                  <c:v>116.066481994459</c:v>
                </c:pt>
                <c:pt idx="34">
                  <c:v>109.695290858725</c:v>
                </c:pt>
                <c:pt idx="35">
                  <c:v>103.601108033241</c:v>
                </c:pt>
                <c:pt idx="36">
                  <c:v>96.675900277008296</c:v>
                </c:pt>
                <c:pt idx="37">
                  <c:v>90.858725761772803</c:v>
                </c:pt>
                <c:pt idx="38">
                  <c:v>86.426592797783897</c:v>
                </c:pt>
                <c:pt idx="39">
                  <c:v>81.440443213296405</c:v>
                </c:pt>
                <c:pt idx="40">
                  <c:v>75.900277008310198</c:v>
                </c:pt>
                <c:pt idx="41">
                  <c:v>72.022160664819907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D3-42E4-9506-940D7D35C984}"/>
            </c:ext>
          </c:extLst>
        </c:ser>
        <c:ser>
          <c:idx val="2"/>
          <c:order val="2"/>
          <c:tx>
            <c:strRef>
              <c:f>models!$H$3</c:f>
              <c:strCache>
                <c:ptCount val="1"/>
                <c:pt idx="0">
                  <c:v>03/11/2021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models!$I$8:$I$36</c:f>
              <c:numCache>
                <c:formatCode>0.00</c:formatCode>
                <c:ptCount val="29"/>
                <c:pt idx="0">
                  <c:v>55.650001575851199</c:v>
                </c:pt>
                <c:pt idx="1">
                  <c:v>60.374996987343096</c:v>
                </c:pt>
                <c:pt idx="2">
                  <c:v>65.77500057163229</c:v>
                </c:pt>
                <c:pt idx="3">
                  <c:v>71.399998640441993</c:v>
                </c:pt>
                <c:pt idx="4">
                  <c:v>76.800002224731202</c:v>
                </c:pt>
                <c:pt idx="5">
                  <c:v>82.87500162219979</c:v>
                </c:pt>
                <c:pt idx="6">
                  <c:v>88.950001019668406</c:v>
                </c:pt>
                <c:pt idx="7">
                  <c:v>94.574999088478194</c:v>
                </c:pt>
                <c:pt idx="8">
                  <c:v>100.8749929704673</c:v>
                </c:pt>
                <c:pt idx="9">
                  <c:v>105.3749938974386</c:v>
                </c:pt>
                <c:pt idx="10">
                  <c:v>109.6499879802715</c:v>
                </c:pt>
                <c:pt idx="11">
                  <c:v>115.2749984086992</c:v>
                </c:pt>
                <c:pt idx="12">
                  <c:v>119.54999249153209</c:v>
                </c:pt>
                <c:pt idx="13">
                  <c:v>124.2750002626418</c:v>
                </c:pt>
                <c:pt idx="14">
                  <c:v>129.4499970027926</c:v>
                </c:pt>
                <c:pt idx="15">
                  <c:v>134.39999925842199</c:v>
                </c:pt>
                <c:pt idx="16">
                  <c:v>140.02498496761399</c:v>
                </c:pt>
                <c:pt idx="17">
                  <c:v>144.74999273872402</c:v>
                </c:pt>
                <c:pt idx="18">
                  <c:v>150.14998396339502</c:v>
                </c:pt>
                <c:pt idx="19">
                  <c:v>156.45000256461998</c:v>
                </c:pt>
                <c:pt idx="20">
                  <c:v>162.52500196208899</c:v>
                </c:pt>
                <c:pt idx="21">
                  <c:v>168.82499584407799</c:v>
                </c:pt>
                <c:pt idx="22">
                  <c:v>174.45000627250599</c:v>
                </c:pt>
                <c:pt idx="23">
                  <c:v>180.299986466218</c:v>
                </c:pt>
                <c:pt idx="24">
                  <c:v>185.24998872184801</c:v>
                </c:pt>
                <c:pt idx="25">
                  <c:v>190.199990977478</c:v>
                </c:pt>
                <c:pt idx="26">
                  <c:v>195.37498771762901</c:v>
                </c:pt>
                <c:pt idx="27">
                  <c:v>200.32498997325899</c:v>
                </c:pt>
                <c:pt idx="28">
                  <c:v>206.62498385524901</c:v>
                </c:pt>
              </c:numCache>
            </c:numRef>
          </c:xVal>
          <c:yVal>
            <c:numRef>
              <c:f>models!$J$8:$J$36</c:f>
              <c:numCache>
                <c:formatCode>0.00</c:formatCode>
                <c:ptCount val="29"/>
                <c:pt idx="0">
                  <c:v>103.89609787391301</c:v>
                </c:pt>
                <c:pt idx="1">
                  <c:v>111.688293621741</c:v>
                </c:pt>
                <c:pt idx="2">
                  <c:v>114.28570409431499</c:v>
                </c:pt>
                <c:pt idx="3">
                  <c:v>113.636369311119</c:v>
                </c:pt>
                <c:pt idx="4">
                  <c:v>114.935038877511</c:v>
                </c:pt>
                <c:pt idx="5">
                  <c:v>114.935038877511</c:v>
                </c:pt>
                <c:pt idx="6">
                  <c:v>113.636369311119</c:v>
                </c:pt>
                <c:pt idx="7">
                  <c:v>109.74025360225799</c:v>
                </c:pt>
                <c:pt idx="8">
                  <c:v>105.1948031102</c:v>
                </c:pt>
                <c:pt idx="9">
                  <c:v>101.298687401339</c:v>
                </c:pt>
                <c:pt idx="10">
                  <c:v>94.805196889799106</c:v>
                </c:pt>
                <c:pt idx="11">
                  <c:v>88.311670708363096</c:v>
                </c:pt>
                <c:pt idx="12">
                  <c:v>80.519474960535703</c:v>
                </c:pt>
                <c:pt idx="13">
                  <c:v>72.727279212708297</c:v>
                </c:pt>
                <c:pt idx="14">
                  <c:v>61.038932086123502</c:v>
                </c:pt>
                <c:pt idx="15">
                  <c:v>53.896106791387602</c:v>
                </c:pt>
                <c:pt idx="16">
                  <c:v>44.155835354181498</c:v>
                </c:pt>
                <c:pt idx="17">
                  <c:v>37.662309172745502</c:v>
                </c:pt>
                <c:pt idx="18">
                  <c:v>31.818153444400998</c:v>
                </c:pt>
                <c:pt idx="19">
                  <c:v>25.973997716056601</c:v>
                </c:pt>
                <c:pt idx="20">
                  <c:v>21.428547223999299</c:v>
                </c:pt>
                <c:pt idx="21">
                  <c:v>17.5324671850335</c:v>
                </c:pt>
                <c:pt idx="22">
                  <c:v>15.5843914956547</c:v>
                </c:pt>
                <c:pt idx="23">
                  <c:v>12.9870166929761</c:v>
                </c:pt>
                <c:pt idx="24">
                  <c:v>10.3896062204018</c:v>
                </c:pt>
                <c:pt idx="25">
                  <c:v>9.7402357673102902</c:v>
                </c:pt>
                <c:pt idx="26">
                  <c:v>9.7402357673102902</c:v>
                </c:pt>
                <c:pt idx="27">
                  <c:v>9.7402357673102902</c:v>
                </c:pt>
                <c:pt idx="28">
                  <c:v>6.4934905115401698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2D3-42E4-9506-940D7D35C984}"/>
            </c:ext>
          </c:extLst>
        </c:ser>
        <c:ser>
          <c:idx val="3"/>
          <c:order val="3"/>
          <c:tx>
            <c:strRef>
              <c:f>models!$H$3</c:f>
              <c:strCache>
                <c:ptCount val="1"/>
                <c:pt idx="0">
                  <c:v>03/11/2021</c:v>
                </c:pt>
              </c:strCache>
            </c:strRef>
          </c:tx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models!$M$8:$M$62</c:f>
              <c:numCache>
                <c:formatCode>General</c:formatCode>
                <c:ptCount val="55"/>
                <c:pt idx="0">
                  <c:v>53.399994932556595</c:v>
                </c:pt>
                <c:pt idx="1">
                  <c:v>55.4249947317128</c:v>
                </c:pt>
                <c:pt idx="2">
                  <c:v>57.899995859527898</c:v>
                </c:pt>
                <c:pt idx="3">
                  <c:v>61.050005160140401</c:v>
                </c:pt>
                <c:pt idx="4">
                  <c:v>64.200002101134999</c:v>
                </c:pt>
                <c:pt idx="5">
                  <c:v>66.899997713470597</c:v>
                </c:pt>
                <c:pt idx="6">
                  <c:v>68.700003028106408</c:v>
                </c:pt>
                <c:pt idx="7">
                  <c:v>70.949997311783108</c:v>
                </c:pt>
                <c:pt idx="8">
                  <c:v>72.974997110939299</c:v>
                </c:pt>
                <c:pt idx="9">
                  <c:v>74.775002425574996</c:v>
                </c:pt>
                <c:pt idx="10">
                  <c:v>76.124994051933797</c:v>
                </c:pt>
                <c:pt idx="11">
                  <c:v>77.700004882049001</c:v>
                </c:pt>
                <c:pt idx="12">
                  <c:v>79.725004681205291</c:v>
                </c:pt>
                <c:pt idx="13">
                  <c:v>81.524997636222992</c:v>
                </c:pt>
                <c:pt idx="14">
                  <c:v>83.099996106720297</c:v>
                </c:pt>
                <c:pt idx="15">
                  <c:v>84.45000009269711</c:v>
                </c:pt>
                <c:pt idx="16">
                  <c:v>85.574997234535502</c:v>
                </c:pt>
                <c:pt idx="17">
                  <c:v>87.599997033691693</c:v>
                </c:pt>
                <c:pt idx="18">
                  <c:v>90.074998161506798</c:v>
                </c:pt>
                <c:pt idx="19">
                  <c:v>92.549999289321903</c:v>
                </c:pt>
                <c:pt idx="20">
                  <c:v>94.350004603957601</c:v>
                </c:pt>
                <c:pt idx="21">
                  <c:v>96.375004403113806</c:v>
                </c:pt>
                <c:pt idx="22">
                  <c:v>97.724996029472706</c:v>
                </c:pt>
                <c:pt idx="23">
                  <c:v>99.075000015449504</c:v>
                </c:pt>
                <c:pt idx="24">
                  <c:v>100.6499984859468</c:v>
                </c:pt>
                <c:pt idx="25">
                  <c:v>102.674998285103</c:v>
                </c:pt>
                <c:pt idx="26">
                  <c:v>104.0250022710797</c:v>
                </c:pt>
                <c:pt idx="27">
                  <c:v>106.2749965547565</c:v>
                </c:pt>
                <c:pt idx="28">
                  <c:v>107.6250005407332</c:v>
                </c:pt>
                <c:pt idx="29">
                  <c:v>109.87500718402789</c:v>
                </c:pt>
                <c:pt idx="30">
                  <c:v>111.4499932949072</c:v>
                </c:pt>
                <c:pt idx="31">
                  <c:v>113.47499309406339</c:v>
                </c:pt>
                <c:pt idx="32">
                  <c:v>115.72498737774021</c:v>
                </c:pt>
                <c:pt idx="33">
                  <c:v>117.7499871768964</c:v>
                </c:pt>
                <c:pt idx="34">
                  <c:v>120.6749896333704</c:v>
                </c:pt>
                <c:pt idx="35">
                  <c:v>122.4749949480061</c:v>
                </c:pt>
                <c:pt idx="36">
                  <c:v>125.1750029199597</c:v>
                </c:pt>
                <c:pt idx="37">
                  <c:v>127.8749861726774</c:v>
                </c:pt>
                <c:pt idx="38">
                  <c:v>130.57499414463101</c:v>
                </c:pt>
                <c:pt idx="39">
                  <c:v>135.07500743122</c:v>
                </c:pt>
                <c:pt idx="40">
                  <c:v>138.44999885673499</c:v>
                </c:pt>
                <c:pt idx="41">
                  <c:v>142.49999845504701</c:v>
                </c:pt>
                <c:pt idx="42">
                  <c:v>145.64999539604202</c:v>
                </c:pt>
                <c:pt idx="43">
                  <c:v>149.47500050983399</c:v>
                </c:pt>
                <c:pt idx="44">
                  <c:v>153.525000108146</c:v>
                </c:pt>
                <c:pt idx="45">
                  <c:v>158.47500236377601</c:v>
                </c:pt>
                <c:pt idx="46">
                  <c:v>163.649999103927</c:v>
                </c:pt>
                <c:pt idx="47">
                  <c:v>169.72499850139599</c:v>
                </c:pt>
                <c:pt idx="48">
                  <c:v>176.02499238338501</c:v>
                </c:pt>
                <c:pt idx="49">
                  <c:v>180.52500566997401</c:v>
                </c:pt>
                <c:pt idx="50">
                  <c:v>185.70000241012499</c:v>
                </c:pt>
                <c:pt idx="51">
                  <c:v>191.54998260383701</c:v>
                </c:pt>
                <c:pt idx="52">
                  <c:v>198.52498465862399</c:v>
                </c:pt>
                <c:pt idx="53">
                  <c:v>205.04999774436899</c:v>
                </c:pt>
                <c:pt idx="54">
                  <c:v>209.099997342682</c:v>
                </c:pt>
              </c:numCache>
            </c:numRef>
          </c:xVal>
          <c:yVal>
            <c:numRef>
              <c:f>models!$N$8:$N$62</c:f>
              <c:numCache>
                <c:formatCode>General</c:formatCode>
                <c:ptCount val="55"/>
                <c:pt idx="0">
                  <c:v>145.45452275552</c:v>
                </c:pt>
                <c:pt idx="1">
                  <c:v>160.38961513787501</c:v>
                </c:pt>
                <c:pt idx="2">
                  <c:v>168.18181088570299</c:v>
                </c:pt>
                <c:pt idx="3">
                  <c:v>179.220787559196</c:v>
                </c:pt>
                <c:pt idx="4">
                  <c:v>195.454549507942</c:v>
                </c:pt>
                <c:pt idx="5">
                  <c:v>220.77921244080301</c:v>
                </c:pt>
                <c:pt idx="6">
                  <c:v>243.50648273603699</c:v>
                </c:pt>
                <c:pt idx="7">
                  <c:v>267.53245826755898</c:v>
                </c:pt>
                <c:pt idx="8">
                  <c:v>294.15584427165498</c:v>
                </c:pt>
                <c:pt idx="9">
                  <c:v>314.28570409431501</c:v>
                </c:pt>
                <c:pt idx="10">
                  <c:v>334.41558175192301</c:v>
                </c:pt>
                <c:pt idx="11">
                  <c:v>359.74026251973203</c:v>
                </c:pt>
                <c:pt idx="12">
                  <c:v>381.16882757867899</c:v>
                </c:pt>
                <c:pt idx="13">
                  <c:v>404.545450492057</c:v>
                </c:pt>
                <c:pt idx="14">
                  <c:v>424.025975531521</c:v>
                </c:pt>
                <c:pt idx="15">
                  <c:v>439.61038486212402</c:v>
                </c:pt>
                <c:pt idx="16">
                  <c:v>450</c:v>
                </c:pt>
                <c:pt idx="17">
                  <c:v>460.389610679138</c:v>
                </c:pt>
                <c:pt idx="18">
                  <c:v>465.58441378933901</c:v>
                </c:pt>
                <c:pt idx="19">
                  <c:v>462.98701223423899</c:v>
                </c:pt>
                <c:pt idx="20">
                  <c:v>450</c:v>
                </c:pt>
                <c:pt idx="21">
                  <c:v>438.31168854331099</c:v>
                </c:pt>
                <c:pt idx="22">
                  <c:v>418.83116350384603</c:v>
                </c:pt>
                <c:pt idx="23">
                  <c:v>402.59740155510002</c:v>
                </c:pt>
                <c:pt idx="24">
                  <c:v>389.61038486212402</c:v>
                </c:pt>
                <c:pt idx="25">
                  <c:v>369.48051612198998</c:v>
                </c:pt>
                <c:pt idx="26">
                  <c:v>353.24675417324403</c:v>
                </c:pt>
                <c:pt idx="27">
                  <c:v>337.66232700769302</c:v>
                </c:pt>
                <c:pt idx="28">
                  <c:v>321.42856505894702</c:v>
                </c:pt>
                <c:pt idx="29">
                  <c:v>299.35064738185599</c:v>
                </c:pt>
                <c:pt idx="30">
                  <c:v>283.11688543310999</c:v>
                </c:pt>
                <c:pt idx="31">
                  <c:v>264.28571301178903</c:v>
                </c:pt>
                <c:pt idx="32">
                  <c:v>247.40259844489901</c:v>
                </c:pt>
                <c:pt idx="33">
                  <c:v>231.16881866120499</c:v>
                </c:pt>
                <c:pt idx="34">
                  <c:v>212.33764623988401</c:v>
                </c:pt>
                <c:pt idx="35">
                  <c:v>198.70129476371201</c:v>
                </c:pt>
                <c:pt idx="36">
                  <c:v>181.81816236187399</c:v>
                </c:pt>
                <c:pt idx="37">
                  <c:v>165.58440041312801</c:v>
                </c:pt>
                <c:pt idx="38">
                  <c:v>146.75322799180799</c:v>
                </c:pt>
                <c:pt idx="39">
                  <c:v>131.16883649615301</c:v>
                </c:pt>
                <c:pt idx="40">
                  <c:v>118.18181980317701</c:v>
                </c:pt>
                <c:pt idx="41">
                  <c:v>106.493508346488</c:v>
                </c:pt>
                <c:pt idx="42">
                  <c:v>97.402571692477693</c:v>
                </c:pt>
                <c:pt idx="43">
                  <c:v>85.7142602357887</c:v>
                </c:pt>
                <c:pt idx="44">
                  <c:v>75.324654015386898</c:v>
                </c:pt>
                <c:pt idx="45">
                  <c:v>65.584418248076602</c:v>
                </c:pt>
                <c:pt idx="46">
                  <c:v>56.493481594066203</c:v>
                </c:pt>
                <c:pt idx="47">
                  <c:v>45.454540590468703</c:v>
                </c:pt>
                <c:pt idx="48">
                  <c:v>35.714269153262599</c:v>
                </c:pt>
                <c:pt idx="49">
                  <c:v>29.870113424918099</c:v>
                </c:pt>
                <c:pt idx="50">
                  <c:v>25.3246629328608</c:v>
                </c:pt>
                <c:pt idx="51">
                  <c:v>20.129841987712101</c:v>
                </c:pt>
                <c:pt idx="52">
                  <c:v>18.181801968229099</c:v>
                </c:pt>
                <c:pt idx="53">
                  <c:v>14.935056712459099</c:v>
                </c:pt>
                <c:pt idx="54">
                  <c:v>12.9870166929761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2D3-42E4-9506-940D7D35C984}"/>
            </c:ext>
          </c:extLst>
        </c:ser>
        <c:ser>
          <c:idx val="4"/>
          <c:order val="4"/>
          <c:tx>
            <c:strRef>
              <c:f>models!$P$3</c:f>
              <c:strCache>
                <c:ptCount val="1"/>
                <c:pt idx="0">
                  <c:v>15/11/2021</c:v>
                </c:pt>
              </c:strCache>
            </c:strRef>
          </c:tx>
          <c:spPr>
            <a:ln w="2540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models!$Q$8:$Q$45</c:f>
              <c:numCache>
                <c:formatCode>General</c:formatCode>
                <c:ptCount val="38"/>
                <c:pt idx="0">
                  <c:v>65.923970201412303</c:v>
                </c:pt>
                <c:pt idx="1">
                  <c:v>68.965151703846601</c:v>
                </c:pt>
                <c:pt idx="2">
                  <c:v>73.336859902100997</c:v>
                </c:pt>
                <c:pt idx="3">
                  <c:v>76.37804140453531</c:v>
                </c:pt>
                <c:pt idx="4">
                  <c:v>79.799371899907896</c:v>
                </c:pt>
                <c:pt idx="5">
                  <c:v>82.080255416465604</c:v>
                </c:pt>
                <c:pt idx="6">
                  <c:v>84.361138933023298</c:v>
                </c:pt>
                <c:pt idx="7">
                  <c:v>86.832102166586196</c:v>
                </c:pt>
                <c:pt idx="8">
                  <c:v>90.443501937891909</c:v>
                </c:pt>
                <c:pt idx="9">
                  <c:v>92.914465171454793</c:v>
                </c:pt>
                <c:pt idx="10">
                  <c:v>95.385428405017706</c:v>
                </c:pt>
                <c:pt idx="11">
                  <c:v>97.856391638580604</c:v>
                </c:pt>
                <c:pt idx="12">
                  <c:v>100.3273548721435</c:v>
                </c:pt>
                <c:pt idx="13">
                  <c:v>103.1784566575726</c:v>
                </c:pt>
                <c:pt idx="14">
                  <c:v>105.4593506152024</c:v>
                </c:pt>
                <c:pt idx="15">
                  <c:v>108.6906118346419</c:v>
                </c:pt>
                <c:pt idx="16">
                  <c:v>111.9218521719373</c:v>
                </c:pt>
                <c:pt idx="17">
                  <c:v>115.5332728253871</c:v>
                </c:pt>
                <c:pt idx="18">
                  <c:v>119.1446725966929</c:v>
                </c:pt>
                <c:pt idx="19">
                  <c:v>122.18584365805511</c:v>
                </c:pt>
                <c:pt idx="20">
                  <c:v>125.987333587438</c:v>
                </c:pt>
                <c:pt idx="21">
                  <c:v>130.16896206868699</c:v>
                </c:pt>
                <c:pt idx="22">
                  <c:v>133.59029256405898</c:v>
                </c:pt>
                <c:pt idx="23">
                  <c:v>138.53221903118498</c:v>
                </c:pt>
                <c:pt idx="24">
                  <c:v>143.09398606430102</c:v>
                </c:pt>
                <c:pt idx="25">
                  <c:v>147.27561454555001</c:v>
                </c:pt>
                <c:pt idx="26">
                  <c:v>152.21754101267601</c:v>
                </c:pt>
                <c:pt idx="27">
                  <c:v>156.779308045791</c:v>
                </c:pt>
                <c:pt idx="28">
                  <c:v>161.91130378885001</c:v>
                </c:pt>
                <c:pt idx="29">
                  <c:v>166.66316098004299</c:v>
                </c:pt>
                <c:pt idx="30">
                  <c:v>171.41499728909099</c:v>
                </c:pt>
                <c:pt idx="31">
                  <c:v>175.97678520435099</c:v>
                </c:pt>
                <c:pt idx="32">
                  <c:v>180.34848296153299</c:v>
                </c:pt>
                <c:pt idx="33">
                  <c:v>185.290388546515</c:v>
                </c:pt>
                <c:pt idx="34">
                  <c:v>190.04224573770699</c:v>
                </c:pt>
                <c:pt idx="35">
                  <c:v>195.554380032632</c:v>
                </c:pt>
                <c:pt idx="36">
                  <c:v>200.686375775691</c:v>
                </c:pt>
                <c:pt idx="37">
                  <c:v>206.388600228694</c:v>
                </c:pt>
              </c:numCache>
            </c:numRef>
          </c:xVal>
          <c:yVal>
            <c:numRef>
              <c:f>models!$R$8:$R$45</c:f>
              <c:numCache>
                <c:formatCode>General</c:formatCode>
                <c:ptCount val="38"/>
                <c:pt idx="0">
                  <c:v>148.79678508920301</c:v>
                </c:pt>
                <c:pt idx="1">
                  <c:v>152.005350840858</c:v>
                </c:pt>
                <c:pt idx="2">
                  <c:v>151.60429113760401</c:v>
                </c:pt>
                <c:pt idx="3">
                  <c:v>148.79678508920301</c:v>
                </c:pt>
                <c:pt idx="4">
                  <c:v>143.98395849312601</c:v>
                </c:pt>
                <c:pt idx="5">
                  <c:v>139.57219160030201</c:v>
                </c:pt>
                <c:pt idx="6">
                  <c:v>133.957223566311</c:v>
                </c:pt>
                <c:pt idx="7">
                  <c:v>127.139032359746</c:v>
                </c:pt>
                <c:pt idx="8">
                  <c:v>118.315520605505</c:v>
                </c:pt>
                <c:pt idx="9">
                  <c:v>110.294128257772</c:v>
                </c:pt>
                <c:pt idx="10">
                  <c:v>101.87165417538</c:v>
                </c:pt>
                <c:pt idx="11">
                  <c:v>95.454544703474795</c:v>
                </c:pt>
                <c:pt idx="12">
                  <c:v>88.235293793655799</c:v>
                </c:pt>
                <c:pt idx="13">
                  <c:v>81.818184321750607</c:v>
                </c:pt>
                <c:pt idx="14">
                  <c:v>74.598933411931597</c:v>
                </c:pt>
                <c:pt idx="15">
                  <c:v>66.577541064198698</c:v>
                </c:pt>
                <c:pt idx="16">
                  <c:v>57.754007278552002</c:v>
                </c:pt>
                <c:pt idx="17">
                  <c:v>48.9304955243108</c:v>
                </c:pt>
                <c:pt idx="18">
                  <c:v>42.914445755659798</c:v>
                </c:pt>
                <c:pt idx="19">
                  <c:v>36.898395987008797</c:v>
                </c:pt>
                <c:pt idx="20">
                  <c:v>32.486629094185503</c:v>
                </c:pt>
                <c:pt idx="21">
                  <c:v>27.673802498108</c:v>
                </c:pt>
                <c:pt idx="22">
                  <c:v>23.262035605284701</c:v>
                </c:pt>
                <c:pt idx="23">
                  <c:v>19.251350447120899</c:v>
                </c:pt>
                <c:pt idx="24">
                  <c:v>17.2459858366337</c:v>
                </c:pt>
                <c:pt idx="25">
                  <c:v>13.636360381724201</c:v>
                </c:pt>
                <c:pt idx="26">
                  <c:v>10.828876364728499</c:v>
                </c:pt>
                <c:pt idx="27">
                  <c:v>9.2245934889009007</c:v>
                </c:pt>
                <c:pt idx="28">
                  <c:v>8.4224740823923998</c:v>
                </c:pt>
                <c:pt idx="29">
                  <c:v>8.0213923477328599</c:v>
                </c:pt>
                <c:pt idx="30">
                  <c:v>7.6203326444785899</c:v>
                </c:pt>
                <c:pt idx="31">
                  <c:v>6.0160497686509302</c:v>
                </c:pt>
                <c:pt idx="32">
                  <c:v>7.2192509098190101</c:v>
                </c:pt>
                <c:pt idx="33">
                  <c:v>6.8181912065647801</c:v>
                </c:pt>
                <c:pt idx="34">
                  <c:v>6.4171094719052002</c:v>
                </c:pt>
                <c:pt idx="35">
                  <c:v>6.8181912065647801</c:v>
                </c:pt>
                <c:pt idx="36">
                  <c:v>4.0107071895690796</c:v>
                </c:pt>
                <c:pt idx="37">
                  <c:v>4.0107071895690796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2D3-42E4-9506-940D7D35C984}"/>
            </c:ext>
          </c:extLst>
        </c:ser>
        <c:ser>
          <c:idx val="5"/>
          <c:order val="5"/>
          <c:tx>
            <c:strRef>
              <c:f>models!$P$3</c:f>
              <c:strCache>
                <c:ptCount val="1"/>
                <c:pt idx="0">
                  <c:v>15/11/2021</c:v>
                </c:pt>
              </c:strCache>
            </c:strRef>
          </c:tx>
          <c:spPr>
            <a:ln w="25400" cap="rnd">
              <a:solidFill>
                <a:srgbClr val="FFC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models!$U$8:$U$67</c:f>
              <c:numCache>
                <c:formatCode>General</c:formatCode>
                <c:ptCount val="60"/>
                <c:pt idx="0">
                  <c:v>63.262937691916299</c:v>
                </c:pt>
                <c:pt idx="1">
                  <c:v>67.064417180227196</c:v>
                </c:pt>
                <c:pt idx="2">
                  <c:v>69.345300696784903</c:v>
                </c:pt>
                <c:pt idx="3">
                  <c:v>70.675816951532909</c:v>
                </c:pt>
                <c:pt idx="4">
                  <c:v>72.386482199219202</c:v>
                </c:pt>
                <c:pt idx="5">
                  <c:v>73.526929178034095</c:v>
                </c:pt>
                <c:pt idx="6">
                  <c:v>74.667376156849002</c:v>
                </c:pt>
                <c:pt idx="7">
                  <c:v>76.758190397473598</c:v>
                </c:pt>
                <c:pt idx="8">
                  <c:v>77.898626935216399</c:v>
                </c:pt>
                <c:pt idx="9">
                  <c:v>79.22914318996439</c:v>
                </c:pt>
                <c:pt idx="10">
                  <c:v>80.559659444712395</c:v>
                </c:pt>
                <c:pt idx="11">
                  <c:v>81.510037147594204</c:v>
                </c:pt>
                <c:pt idx="12">
                  <c:v>83.600840947146708</c:v>
                </c:pt>
                <c:pt idx="13">
                  <c:v>86.071804180709591</c:v>
                </c:pt>
                <c:pt idx="14">
                  <c:v>87.402330876529703</c:v>
                </c:pt>
                <c:pt idx="15">
                  <c:v>88.542767414272504</c:v>
                </c:pt>
                <c:pt idx="16">
                  <c:v>90.063363386025699</c:v>
                </c:pt>
                <c:pt idx="17">
                  <c:v>91.583959357778895</c:v>
                </c:pt>
                <c:pt idx="18">
                  <c:v>92.154167185578203</c:v>
                </c:pt>
                <c:pt idx="19">
                  <c:v>93.4846938813983</c:v>
                </c:pt>
                <c:pt idx="20">
                  <c:v>94.815199695074298</c:v>
                </c:pt>
                <c:pt idx="21">
                  <c:v>95.575497680950804</c:v>
                </c:pt>
                <c:pt idx="22">
                  <c:v>97.096093652703999</c:v>
                </c:pt>
                <c:pt idx="23">
                  <c:v>97.096093652703999</c:v>
                </c:pt>
                <c:pt idx="24">
                  <c:v>98.236530190446899</c:v>
                </c:pt>
                <c:pt idx="25">
                  <c:v>99.186918334400701</c:v>
                </c:pt>
                <c:pt idx="26">
                  <c:v>99.947195438133207</c:v>
                </c:pt>
                <c:pt idx="27">
                  <c:v>101.6578606858195</c:v>
                </c:pt>
                <c:pt idx="28">
                  <c:v>102.4181586716961</c:v>
                </c:pt>
                <c:pt idx="29">
                  <c:v>104.3189140774596</c:v>
                </c:pt>
                <c:pt idx="30">
                  <c:v>105.4593506152024</c:v>
                </c:pt>
                <c:pt idx="31">
                  <c:v>106.97994658695561</c:v>
                </c:pt>
                <c:pt idx="32">
                  <c:v>108.5005216765647</c:v>
                </c:pt>
                <c:pt idx="33">
                  <c:v>110.0211176483179</c:v>
                </c:pt>
                <c:pt idx="34">
                  <c:v>112.3020116059476</c:v>
                </c:pt>
                <c:pt idx="35">
                  <c:v>114.3928154055002</c:v>
                </c:pt>
                <c:pt idx="36">
                  <c:v>116.29357081126371</c:v>
                </c:pt>
                <c:pt idx="37">
                  <c:v>118.00423605895</c:v>
                </c:pt>
                <c:pt idx="38">
                  <c:v>120.0950398585025</c:v>
                </c:pt>
                <c:pt idx="39">
                  <c:v>122.5660030920655</c:v>
                </c:pt>
                <c:pt idx="40">
                  <c:v>124.656806891618</c:v>
                </c:pt>
                <c:pt idx="41">
                  <c:v>127.88806811105739</c:v>
                </c:pt>
                <c:pt idx="42">
                  <c:v>129.9788927927541</c:v>
                </c:pt>
                <c:pt idx="43">
                  <c:v>133.400223288126</c:v>
                </c:pt>
                <c:pt idx="44">
                  <c:v>136.441394349489</c:v>
                </c:pt>
                <c:pt idx="45">
                  <c:v>140.81309210667098</c:v>
                </c:pt>
                <c:pt idx="46">
                  <c:v>144.42451276012099</c:v>
                </c:pt>
                <c:pt idx="47">
                  <c:v>147.84584325549298</c:v>
                </c:pt>
                <c:pt idx="48">
                  <c:v>151.64731230273202</c:v>
                </c:pt>
                <c:pt idx="49">
                  <c:v>156.96937732172398</c:v>
                </c:pt>
                <c:pt idx="50">
                  <c:v>163.43189976060299</c:v>
                </c:pt>
                <c:pt idx="51">
                  <c:v>168.94403405552799</c:v>
                </c:pt>
                <c:pt idx="52">
                  <c:v>173.88596052265399</c:v>
                </c:pt>
                <c:pt idx="53">
                  <c:v>179.77825425159</c:v>
                </c:pt>
                <c:pt idx="54">
                  <c:v>185.290388546515</c:v>
                </c:pt>
                <c:pt idx="55">
                  <c:v>190.04224573770699</c:v>
                </c:pt>
                <c:pt idx="56">
                  <c:v>195.934539466643</c:v>
                </c:pt>
                <c:pt idx="57">
                  <c:v>200.30623722382501</c:v>
                </c:pt>
                <c:pt idx="58">
                  <c:v>203.91763699513101</c:v>
                </c:pt>
                <c:pt idx="59">
                  <c:v>209.239702014123</c:v>
                </c:pt>
              </c:numCache>
            </c:numRef>
          </c:xVal>
          <c:yVal>
            <c:numRef>
              <c:f>models!$V$8:$V$67</c:f>
              <c:numCache>
                <c:formatCode>General</c:formatCode>
                <c:ptCount val="60"/>
                <c:pt idx="0">
                  <c:v>199.33155247363899</c:v>
                </c:pt>
                <c:pt idx="1">
                  <c:v>217.37967974818599</c:v>
                </c:pt>
                <c:pt idx="2">
                  <c:v>233.021393724695</c:v>
                </c:pt>
                <c:pt idx="3">
                  <c:v>247.05882482537601</c:v>
                </c:pt>
                <c:pt idx="4">
                  <c:v>261.89839736397101</c:v>
                </c:pt>
                <c:pt idx="5">
                  <c:v>274.33155660452701</c:v>
                </c:pt>
                <c:pt idx="6">
                  <c:v>285.56149818036101</c:v>
                </c:pt>
                <c:pt idx="7">
                  <c:v>298.39572263202302</c:v>
                </c:pt>
                <c:pt idx="8">
                  <c:v>309.62566971570902</c:v>
                </c:pt>
                <c:pt idx="9">
                  <c:v>319.65240464252298</c:v>
                </c:pt>
                <c:pt idx="10">
                  <c:v>330.48128376117802</c:v>
                </c:pt>
                <c:pt idx="11">
                  <c:v>336.89839598700797</c:v>
                </c:pt>
                <c:pt idx="12">
                  <c:v>342.513369528851</c:v>
                </c:pt>
                <c:pt idx="13">
                  <c:v>346.12299498376098</c:v>
                </c:pt>
                <c:pt idx="14">
                  <c:v>340.508021441918</c:v>
                </c:pt>
                <c:pt idx="15">
                  <c:v>333.68984125105601</c:v>
                </c:pt>
                <c:pt idx="16">
                  <c:v>325.26738093829198</c:v>
                </c:pt>
                <c:pt idx="17">
                  <c:v>316.44384990657102</c:v>
                </c:pt>
                <c:pt idx="18">
                  <c:v>305.61497354184201</c:v>
                </c:pt>
                <c:pt idx="19">
                  <c:v>294.78609717711402</c:v>
                </c:pt>
                <c:pt idx="20">
                  <c:v>284.75936225029898</c:v>
                </c:pt>
                <c:pt idx="21">
                  <c:v>274.732616307782</c:v>
                </c:pt>
                <c:pt idx="22">
                  <c:v>264.70588138096701</c:v>
                </c:pt>
                <c:pt idx="23">
                  <c:v>253.07486357832499</c:v>
                </c:pt>
                <c:pt idx="24">
                  <c:v>243.04812865151001</c:v>
                </c:pt>
                <c:pt idx="25">
                  <c:v>233.82353516260901</c:v>
                </c:pt>
                <c:pt idx="26">
                  <c:v>222.19251735996701</c:v>
                </c:pt>
                <c:pt idx="27">
                  <c:v>212.566842136406</c:v>
                </c:pt>
                <c:pt idx="28">
                  <c:v>203.743319366462</c:v>
                </c:pt>
                <c:pt idx="29">
                  <c:v>193.315513720691</c:v>
                </c:pt>
                <c:pt idx="30">
                  <c:v>182.88769705921601</c:v>
                </c:pt>
                <c:pt idx="31">
                  <c:v>171.657760991234</c:v>
                </c:pt>
                <c:pt idx="32">
                  <c:v>158.82354204742299</c:v>
                </c:pt>
                <c:pt idx="33">
                  <c:v>148.79678508920301</c:v>
                </c:pt>
                <c:pt idx="34">
                  <c:v>139.17113189704801</c:v>
                </c:pt>
                <c:pt idx="35">
                  <c:v>127.94117379766</c:v>
                </c:pt>
                <c:pt idx="36">
                  <c:v>117.112297432931</c:v>
                </c:pt>
                <c:pt idx="37">
                  <c:v>107.88770394402999</c:v>
                </c:pt>
                <c:pt idx="38">
                  <c:v>99.465251893043899</c:v>
                </c:pt>
                <c:pt idx="39">
                  <c:v>89.839576669483407</c:v>
                </c:pt>
                <c:pt idx="40">
                  <c:v>81.818184321750607</c:v>
                </c:pt>
                <c:pt idx="41">
                  <c:v>70.989307957022007</c:v>
                </c:pt>
                <c:pt idx="42">
                  <c:v>64.5721984851168</c:v>
                </c:pt>
                <c:pt idx="43">
                  <c:v>57.754007278552002</c:v>
                </c:pt>
                <c:pt idx="44">
                  <c:v>51.336897806646903</c:v>
                </c:pt>
                <c:pt idx="45">
                  <c:v>44.518728631487399</c:v>
                </c:pt>
                <c:pt idx="46">
                  <c:v>38.502678862836497</c:v>
                </c:pt>
                <c:pt idx="47">
                  <c:v>34.491993704672801</c:v>
                </c:pt>
                <c:pt idx="48">
                  <c:v>28.877003639276001</c:v>
                </c:pt>
                <c:pt idx="49">
                  <c:v>24.064177043198502</c:v>
                </c:pt>
                <c:pt idx="50">
                  <c:v>20.855611291543202</c:v>
                </c:pt>
                <c:pt idx="51">
                  <c:v>18.449209009207099</c:v>
                </c:pt>
                <c:pt idx="52">
                  <c:v>17.647067571293299</c:v>
                </c:pt>
                <c:pt idx="53">
                  <c:v>16.042784695465599</c:v>
                </c:pt>
                <c:pt idx="54">
                  <c:v>15.240643257551801</c:v>
                </c:pt>
                <c:pt idx="55">
                  <c:v>14.0374421163837</c:v>
                </c:pt>
                <c:pt idx="56">
                  <c:v>12.8342189438104</c:v>
                </c:pt>
                <c:pt idx="57">
                  <c:v>12.0320995373019</c:v>
                </c:pt>
                <c:pt idx="58">
                  <c:v>12.0320995373019</c:v>
                </c:pt>
                <c:pt idx="59">
                  <c:v>11.631017802642299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2D3-42E4-9506-940D7D35C984}"/>
            </c:ext>
          </c:extLst>
        </c:ser>
        <c:ser>
          <c:idx val="6"/>
          <c:order val="6"/>
          <c:tx>
            <c:strRef>
              <c:f>models!$X$3</c:f>
              <c:strCache>
                <c:ptCount val="1"/>
                <c:pt idx="0">
                  <c:v>21/12/2021</c:v>
                </c:pt>
              </c:strCache>
            </c:strRef>
          </c:tx>
          <c:spPr>
            <a:ln w="2540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xVal>
            <c:numRef>
              <c:f>models!$Y$8:$Y$50</c:f>
              <c:numCache>
                <c:formatCode>General</c:formatCode>
                <c:ptCount val="43"/>
                <c:pt idx="0">
                  <c:v>105.6153852474053</c:v>
                </c:pt>
                <c:pt idx="1">
                  <c:v>107.2820532834504</c:v>
                </c:pt>
                <c:pt idx="2">
                  <c:v>109.46153629461</c:v>
                </c:pt>
                <c:pt idx="3">
                  <c:v>111.7692283314363</c:v>
                </c:pt>
                <c:pt idx="4">
                  <c:v>114.2051293939291</c:v>
                </c:pt>
                <c:pt idx="5">
                  <c:v>116.3846124050888</c:v>
                </c:pt>
                <c:pt idx="6">
                  <c:v>119.07692447639761</c:v>
                </c:pt>
                <c:pt idx="7">
                  <c:v>120.615383486776</c:v>
                </c:pt>
                <c:pt idx="8">
                  <c:v>122.4102535059704</c:v>
                </c:pt>
                <c:pt idx="9">
                  <c:v>124.5897435596473</c:v>
                </c:pt>
                <c:pt idx="10">
                  <c:v>126.38461357884171</c:v>
                </c:pt>
                <c:pt idx="11">
                  <c:v>128.5641036325186</c:v>
                </c:pt>
                <c:pt idx="12">
                  <c:v>130.61538466052889</c:v>
                </c:pt>
                <c:pt idx="13">
                  <c:v>132.79486767168859</c:v>
                </c:pt>
                <c:pt idx="14">
                  <c:v>135.61538172614669</c:v>
                </c:pt>
                <c:pt idx="15">
                  <c:v>138.3076937974555</c:v>
                </c:pt>
                <c:pt idx="16">
                  <c:v>141.51282084387901</c:v>
                </c:pt>
                <c:pt idx="17">
                  <c:v>143.9487148638546</c:v>
                </c:pt>
                <c:pt idx="18">
                  <c:v>146.51281790949679</c:v>
                </c:pt>
                <c:pt idx="19">
                  <c:v>148.4358969543577</c:v>
                </c:pt>
                <c:pt idx="20">
                  <c:v>150.35896895670152</c:v>
                </c:pt>
                <c:pt idx="21">
                  <c:v>151.8974350095971</c:v>
                </c:pt>
                <c:pt idx="22">
                  <c:v>153.82050701194089</c:v>
                </c:pt>
                <c:pt idx="23">
                  <c:v>155.9999970656178</c:v>
                </c:pt>
                <c:pt idx="24">
                  <c:v>158.4358910855934</c:v>
                </c:pt>
                <c:pt idx="25">
                  <c:v>160.35897717297161</c:v>
                </c:pt>
                <c:pt idx="26">
                  <c:v>162.41025115846469</c:v>
                </c:pt>
                <c:pt idx="27">
                  <c:v>165.23076521292279</c:v>
                </c:pt>
                <c:pt idx="28">
                  <c:v>168.1794812505303</c:v>
                </c:pt>
                <c:pt idx="29">
                  <c:v>170.87179332183911</c:v>
                </c:pt>
                <c:pt idx="30">
                  <c:v>173.69230737629729</c:v>
                </c:pt>
                <c:pt idx="31">
                  <c:v>175.7435813617904</c:v>
                </c:pt>
                <c:pt idx="32">
                  <c:v>178.82051346758161</c:v>
                </c:pt>
                <c:pt idx="33">
                  <c:v>181.7692295051892</c:v>
                </c:pt>
                <c:pt idx="34">
                  <c:v>184.71794554279671</c:v>
                </c:pt>
                <c:pt idx="35">
                  <c:v>187.1538395627723</c:v>
                </c:pt>
                <c:pt idx="36">
                  <c:v>190.99999765249419</c:v>
                </c:pt>
                <c:pt idx="37">
                  <c:v>193.692295638768</c:v>
                </c:pt>
                <c:pt idx="38">
                  <c:v>196.89742972770898</c:v>
                </c:pt>
                <c:pt idx="39">
                  <c:v>198.948717798236</c:v>
                </c:pt>
                <c:pt idx="40">
                  <c:v>202.410255853476</c:v>
                </c:pt>
                <c:pt idx="41">
                  <c:v>204.846149873451</c:v>
                </c:pt>
                <c:pt idx="42">
                  <c:v>207.66666392790898</c:v>
                </c:pt>
              </c:numCache>
            </c:numRef>
          </c:xVal>
          <c:yVal>
            <c:numRef>
              <c:f>models!$Z$8:$Z$50</c:f>
              <c:numCache>
                <c:formatCode>General</c:formatCode>
                <c:ptCount val="43"/>
                <c:pt idx="0">
                  <c:v>215.70010682532899</c:v>
                </c:pt>
                <c:pt idx="1">
                  <c:v>212.16412547629099</c:v>
                </c:pt>
                <c:pt idx="2">
                  <c:v>219.236282416367</c:v>
                </c:pt>
                <c:pt idx="3">
                  <c:v>233.38040205452</c:v>
                </c:pt>
                <c:pt idx="4">
                  <c:v>254.59687287474901</c:v>
                </c:pt>
                <c:pt idx="5">
                  <c:v>300.56579586424499</c:v>
                </c:pt>
                <c:pt idx="6">
                  <c:v>350.07070020278002</c:v>
                </c:pt>
                <c:pt idx="7">
                  <c:v>392.50344760123897</c:v>
                </c:pt>
                <c:pt idx="8">
                  <c:v>445.54452753081199</c:v>
                </c:pt>
                <c:pt idx="9">
                  <c:v>505.65776440046102</c:v>
                </c:pt>
                <c:pt idx="10">
                  <c:v>565.77080702810997</c:v>
                </c:pt>
                <c:pt idx="11">
                  <c:v>615.27590560864405</c:v>
                </c:pt>
                <c:pt idx="12">
                  <c:v>661.24463435614098</c:v>
                </c:pt>
                <c:pt idx="13">
                  <c:v>707.21355734563804</c:v>
                </c:pt>
                <c:pt idx="14">
                  <c:v>742.57434204601896</c:v>
                </c:pt>
                <c:pt idx="15">
                  <c:v>753.18248033513396</c:v>
                </c:pt>
                <c:pt idx="16">
                  <c:v>746.110323395058</c:v>
                </c:pt>
                <c:pt idx="17">
                  <c:v>714.28571428571399</c:v>
                </c:pt>
                <c:pt idx="18">
                  <c:v>664.78080994717902</c:v>
                </c:pt>
                <c:pt idx="19">
                  <c:v>629.42002524679799</c:v>
                </c:pt>
                <c:pt idx="20">
                  <c:v>590.52325919737802</c:v>
                </c:pt>
                <c:pt idx="21">
                  <c:v>544.55453044987996</c:v>
                </c:pt>
                <c:pt idx="22">
                  <c:v>505.65776440046102</c:v>
                </c:pt>
                <c:pt idx="23">
                  <c:v>459.68884141096402</c:v>
                </c:pt>
                <c:pt idx="24">
                  <c:v>392.50344760123897</c:v>
                </c:pt>
                <c:pt idx="25">
                  <c:v>350.07070020278002</c:v>
                </c:pt>
                <c:pt idx="26">
                  <c:v>286.42148198409302</c:v>
                </c:pt>
                <c:pt idx="27">
                  <c:v>236.91657764555799</c:v>
                </c:pt>
                <c:pt idx="28">
                  <c:v>194.48383024709901</c:v>
                </c:pt>
                <c:pt idx="29">
                  <c:v>155.58706419767901</c:v>
                </c:pt>
                <c:pt idx="30">
                  <c:v>127.29843643737399</c:v>
                </c:pt>
                <c:pt idx="31">
                  <c:v>109.618141208183</c:v>
                </c:pt>
                <c:pt idx="32">
                  <c:v>91.937845978992499</c:v>
                </c:pt>
                <c:pt idx="33">
                  <c:v>74.257356507802299</c:v>
                </c:pt>
                <c:pt idx="34">
                  <c:v>60.113236869648702</c:v>
                </c:pt>
                <c:pt idx="35">
                  <c:v>49.504904338535098</c:v>
                </c:pt>
                <c:pt idx="36">
                  <c:v>45.968922989496399</c:v>
                </c:pt>
                <c:pt idx="37">
                  <c:v>45.968922989496399</c:v>
                </c:pt>
                <c:pt idx="38">
                  <c:v>38.896766049420201</c:v>
                </c:pt>
                <c:pt idx="39">
                  <c:v>31.824609109343701</c:v>
                </c:pt>
                <c:pt idx="40">
                  <c:v>24.752452169267499</c:v>
                </c:pt>
                <c:pt idx="41">
                  <c:v>24.752452169267499</c:v>
                </c:pt>
                <c:pt idx="42">
                  <c:v>17.680295229191302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2D3-42E4-9506-940D7D35C984}"/>
            </c:ext>
          </c:extLst>
        </c:ser>
        <c:ser>
          <c:idx val="7"/>
          <c:order val="7"/>
          <c:tx>
            <c:strRef>
              <c:f>models!$X$3</c:f>
              <c:strCache>
                <c:ptCount val="1"/>
                <c:pt idx="0">
                  <c:v>21/12/2021</c:v>
                </c:pt>
              </c:strCache>
            </c:strRef>
          </c:tx>
          <c:spPr>
            <a:ln w="25400" cap="rnd">
              <a:solidFill>
                <a:srgbClr val="92D05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models!$AC$8:$AC$75</c:f>
              <c:numCache>
                <c:formatCode>General</c:formatCode>
                <c:ptCount val="68"/>
                <c:pt idx="0">
                  <c:v>105.3589742385894</c:v>
                </c:pt>
                <c:pt idx="1">
                  <c:v>107.5384642922663</c:v>
                </c:pt>
                <c:pt idx="2">
                  <c:v>109.84615632909259</c:v>
                </c:pt>
                <c:pt idx="3">
                  <c:v>112.6666633410335</c:v>
                </c:pt>
                <c:pt idx="4">
                  <c:v>114.5897423858944</c:v>
                </c:pt>
                <c:pt idx="5">
                  <c:v>116.25641042193951</c:v>
                </c:pt>
                <c:pt idx="6">
                  <c:v>117.6666674491685</c:v>
                </c:pt>
                <c:pt idx="7">
                  <c:v>119.205126459547</c:v>
                </c:pt>
                <c:pt idx="8">
                  <c:v>120.7435925124426</c:v>
                </c:pt>
                <c:pt idx="9">
                  <c:v>121.89743853085569</c:v>
                </c:pt>
                <c:pt idx="10">
                  <c:v>122.6666645147864</c:v>
                </c:pt>
                <c:pt idx="11">
                  <c:v>123.8205105331995</c:v>
                </c:pt>
                <c:pt idx="12">
                  <c:v>124.7179455427967</c:v>
                </c:pt>
                <c:pt idx="13">
                  <c:v>125.6153805523939</c:v>
                </c:pt>
                <c:pt idx="14">
                  <c:v>126.76922657080701</c:v>
                </c:pt>
                <c:pt idx="15">
                  <c:v>127.66666862292141</c:v>
                </c:pt>
                <c:pt idx="16">
                  <c:v>128.94871662448389</c:v>
                </c:pt>
                <c:pt idx="17">
                  <c:v>129.46153864211578</c:v>
                </c:pt>
                <c:pt idx="18">
                  <c:v>130.23076462604641</c:v>
                </c:pt>
                <c:pt idx="19">
                  <c:v>131.2564086613101</c:v>
                </c:pt>
                <c:pt idx="20">
                  <c:v>132.15384367090741</c:v>
                </c:pt>
                <c:pt idx="21">
                  <c:v>133.4358987149871</c:v>
                </c:pt>
                <c:pt idx="22">
                  <c:v>134.71794671654959</c:v>
                </c:pt>
                <c:pt idx="23">
                  <c:v>135.8717927349627</c:v>
                </c:pt>
                <c:pt idx="24">
                  <c:v>137.0256387533758</c:v>
                </c:pt>
                <c:pt idx="25">
                  <c:v>137.6666627541571</c:v>
                </c:pt>
                <c:pt idx="26">
                  <c:v>139.0769197813861</c:v>
                </c:pt>
                <c:pt idx="27">
                  <c:v>140.35897482546579</c:v>
                </c:pt>
                <c:pt idx="28">
                  <c:v>141.64102282702831</c:v>
                </c:pt>
                <c:pt idx="29">
                  <c:v>143.43589284622271</c:v>
                </c:pt>
                <c:pt idx="30">
                  <c:v>144.71794789030241</c:v>
                </c:pt>
                <c:pt idx="31">
                  <c:v>145.9999958918649</c:v>
                </c:pt>
                <c:pt idx="32">
                  <c:v>147.02563992712871</c:v>
                </c:pt>
                <c:pt idx="33">
                  <c:v>148.4358969543577</c:v>
                </c:pt>
                <c:pt idx="34">
                  <c:v>149.8461469390696</c:v>
                </c:pt>
                <c:pt idx="35">
                  <c:v>151.12820902566651</c:v>
                </c:pt>
                <c:pt idx="36">
                  <c:v>152.15383897589589</c:v>
                </c:pt>
                <c:pt idx="37">
                  <c:v>153.307684994309</c:v>
                </c:pt>
                <c:pt idx="38">
                  <c:v>154.2051270464234</c:v>
                </c:pt>
                <c:pt idx="39">
                  <c:v>155.3589730648365</c:v>
                </c:pt>
                <c:pt idx="40">
                  <c:v>156.12819904876721</c:v>
                </c:pt>
                <c:pt idx="41">
                  <c:v>157.15384308403088</c:v>
                </c:pt>
                <c:pt idx="42">
                  <c:v>158.56409306874281</c:v>
                </c:pt>
                <c:pt idx="43">
                  <c:v>159.5897371040065</c:v>
                </c:pt>
                <c:pt idx="44">
                  <c:v>160.74358312241969</c:v>
                </c:pt>
                <c:pt idx="45">
                  <c:v>162.28204917531531</c:v>
                </c:pt>
                <c:pt idx="46">
                  <c:v>163.82051522821098</c:v>
                </c:pt>
                <c:pt idx="47">
                  <c:v>165.10256322977349</c:v>
                </c:pt>
                <c:pt idx="48">
                  <c:v>166.2564092481866</c:v>
                </c:pt>
                <c:pt idx="49">
                  <c:v>167.28205328345041</c:v>
                </c:pt>
                <c:pt idx="50">
                  <c:v>169.0769233026447</c:v>
                </c:pt>
                <c:pt idx="51">
                  <c:v>170.4871732873566</c:v>
                </c:pt>
                <c:pt idx="52">
                  <c:v>171.89743735710289</c:v>
                </c:pt>
                <c:pt idx="53">
                  <c:v>173.43588932496408</c:v>
                </c:pt>
                <c:pt idx="54">
                  <c:v>174.8461533947104</c:v>
                </c:pt>
                <c:pt idx="55">
                  <c:v>177.15384543153669</c:v>
                </c:pt>
                <c:pt idx="56">
                  <c:v>179.71794143466161</c:v>
                </c:pt>
                <c:pt idx="57">
                  <c:v>182.41025350597039</c:v>
                </c:pt>
                <c:pt idx="58">
                  <c:v>185.3589695435779</c:v>
                </c:pt>
                <c:pt idx="59">
                  <c:v>187.53845959725481</c:v>
                </c:pt>
                <c:pt idx="60">
                  <c:v>189.97435361723052</c:v>
                </c:pt>
                <c:pt idx="61">
                  <c:v>193.17948770617102</c:v>
                </c:pt>
                <c:pt idx="62">
                  <c:v>195.99998767559401</c:v>
                </c:pt>
                <c:pt idx="63">
                  <c:v>198.435895780604</c:v>
                </c:pt>
                <c:pt idx="64">
                  <c:v>201.38461181821199</c:v>
                </c:pt>
                <c:pt idx="65">
                  <c:v>204.461529838969</c:v>
                </c:pt>
                <c:pt idx="66">
                  <c:v>206.89742385894399</c:v>
                </c:pt>
                <c:pt idx="67">
                  <c:v>209.589735930253</c:v>
                </c:pt>
              </c:numCache>
            </c:numRef>
          </c:xVal>
          <c:yVal>
            <c:numRef>
              <c:f>models!$AD$8:$AD$75</c:f>
              <c:numCache>
                <c:formatCode>General</c:formatCode>
                <c:ptCount val="68"/>
                <c:pt idx="0">
                  <c:v>304.10177721328398</c:v>
                </c:pt>
                <c:pt idx="1">
                  <c:v>314.71010974439798</c:v>
                </c:pt>
                <c:pt idx="2">
                  <c:v>332.390404973589</c:v>
                </c:pt>
                <c:pt idx="3">
                  <c:v>385.43148490316202</c:v>
                </c:pt>
                <c:pt idx="4">
                  <c:v>449.08070312184998</c:v>
                </c:pt>
                <c:pt idx="5">
                  <c:v>516.265902689575</c:v>
                </c:pt>
                <c:pt idx="6">
                  <c:v>611.73973001760703</c:v>
                </c:pt>
                <c:pt idx="7">
                  <c:v>703.67757599659899</c:v>
                </c:pt>
                <c:pt idx="8">
                  <c:v>806.22356026470698</c:v>
                </c:pt>
                <c:pt idx="9">
                  <c:v>901.69738759273798</c:v>
                </c:pt>
                <c:pt idx="10">
                  <c:v>1011.31533455892</c:v>
                </c:pt>
                <c:pt idx="11">
                  <c:v>1110.3253374779899</c:v>
                </c:pt>
                <c:pt idx="12">
                  <c:v>1212.87132174609</c:v>
                </c:pt>
                <c:pt idx="13">
                  <c:v>1315.4173060142</c:v>
                </c:pt>
                <c:pt idx="14">
                  <c:v>1435.6435855115001</c:v>
                </c:pt>
                <c:pt idx="15">
                  <c:v>1545.26162959868</c:v>
                </c:pt>
                <c:pt idx="16">
                  <c:v>1647.80761386679</c:v>
                </c:pt>
                <c:pt idx="17">
                  <c:v>1729.1372244356701</c:v>
                </c:pt>
                <c:pt idx="18">
                  <c:v>1817.53889482362</c:v>
                </c:pt>
                <c:pt idx="19">
                  <c:v>1920.08487909173</c:v>
                </c:pt>
                <c:pt idx="20">
                  <c:v>2026.16684470888</c:v>
                </c:pt>
                <c:pt idx="21">
                  <c:v>2128.7128289769898</c:v>
                </c:pt>
                <c:pt idx="22">
                  <c:v>2227.72273477505</c:v>
                </c:pt>
                <c:pt idx="23">
                  <c:v>2305.5162668738999</c:v>
                </c:pt>
                <c:pt idx="24">
                  <c:v>2365.62940662254</c:v>
                </c:pt>
                <c:pt idx="25">
                  <c:v>2422.2064679011601</c:v>
                </c:pt>
                <c:pt idx="26">
                  <c:v>2485.8556861198399</c:v>
                </c:pt>
                <c:pt idx="27">
                  <c:v>2514.14426531965</c:v>
                </c:pt>
                <c:pt idx="28">
                  <c:v>2492.9278430599202</c:v>
                </c:pt>
                <c:pt idx="29">
                  <c:v>2429.2786248412299</c:v>
                </c:pt>
                <c:pt idx="30">
                  <c:v>2376.2375934721599</c:v>
                </c:pt>
                <c:pt idx="31">
                  <c:v>2316.1244537235102</c:v>
                </c:pt>
                <c:pt idx="32">
                  <c:v>2252.4752355048199</c:v>
                </c:pt>
                <c:pt idx="33">
                  <c:v>2160.53743808633</c:v>
                </c:pt>
                <c:pt idx="34">
                  <c:v>2089.8160629275699</c:v>
                </c:pt>
                <c:pt idx="35">
                  <c:v>2019.0947848897999</c:v>
                </c:pt>
                <c:pt idx="36">
                  <c:v>1948.3734097310401</c:v>
                </c:pt>
                <c:pt idx="37">
                  <c:v>1842.2913469928901</c:v>
                </c:pt>
                <c:pt idx="38">
                  <c:v>1775.1060503041699</c:v>
                </c:pt>
                <c:pt idx="39">
                  <c:v>1711.4568320854801</c:v>
                </c:pt>
                <c:pt idx="40">
                  <c:v>1640.73545692672</c:v>
                </c:pt>
                <c:pt idx="41">
                  <c:v>1552.33378653876</c:v>
                </c:pt>
                <c:pt idx="42">
                  <c:v>1456.85995921073</c:v>
                </c:pt>
                <c:pt idx="43">
                  <c:v>1379.0664271118901</c:v>
                </c:pt>
                <c:pt idx="44">
                  <c:v>1255.3040691445501</c:v>
                </c:pt>
                <c:pt idx="45">
                  <c:v>1156.2942604674799</c:v>
                </c:pt>
                <c:pt idx="46">
                  <c:v>1064.3564144884899</c:v>
                </c:pt>
                <c:pt idx="47">
                  <c:v>983.02690104061605</c:v>
                </c:pt>
                <c:pt idx="48">
                  <c:v>908.76935029081505</c:v>
                </c:pt>
                <c:pt idx="49">
                  <c:v>841.58415072308901</c:v>
                </c:pt>
                <c:pt idx="50">
                  <c:v>739.03816645498102</c:v>
                </c:pt>
                <c:pt idx="51">
                  <c:v>640.02835777791199</c:v>
                </c:pt>
                <c:pt idx="52">
                  <c:v>562.23482567907195</c:v>
                </c:pt>
                <c:pt idx="53">
                  <c:v>484.44129358023201</c:v>
                </c:pt>
                <c:pt idx="54">
                  <c:v>420.79207536154399</c:v>
                </c:pt>
                <c:pt idx="55">
                  <c:v>346.53471885374199</c:v>
                </c:pt>
                <c:pt idx="56">
                  <c:v>279.34932504401701</c:v>
                </c:pt>
                <c:pt idx="57">
                  <c:v>212.16412547629099</c:v>
                </c:pt>
                <c:pt idx="58">
                  <c:v>155.58706419767901</c:v>
                </c:pt>
                <c:pt idx="59">
                  <c:v>130.83461202841201</c:v>
                </c:pt>
                <c:pt idx="60">
                  <c:v>106.081965617146</c:v>
                </c:pt>
                <c:pt idx="61">
                  <c:v>81.329513447878796</c:v>
                </c:pt>
                <c:pt idx="62">
                  <c:v>63.649218218687402</c:v>
                </c:pt>
                <c:pt idx="63">
                  <c:v>45.968922989496399</c:v>
                </c:pt>
                <c:pt idx="64">
                  <c:v>49.504904338535098</c:v>
                </c:pt>
                <c:pt idx="65">
                  <c:v>42.432747398458503</c:v>
                </c:pt>
                <c:pt idx="66">
                  <c:v>38.896766049420201</c:v>
                </c:pt>
                <c:pt idx="67">
                  <c:v>42.432747398458503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2D3-42E4-9506-940D7D35C984}"/>
            </c:ext>
          </c:extLst>
        </c:ser>
        <c:ser>
          <c:idx val="8"/>
          <c:order val="8"/>
          <c:tx>
            <c:strRef>
              <c:f>models!$AF$3</c:f>
              <c:strCache>
                <c:ptCount val="1"/>
                <c:pt idx="0">
                  <c:v>20/01/2021</c:v>
                </c:pt>
              </c:strCache>
            </c:strRef>
          </c:tx>
          <c:spPr>
            <a:ln w="2540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models!$AG$8:$AG$40</c:f>
              <c:numCache>
                <c:formatCode>General</c:formatCode>
                <c:ptCount val="33"/>
                <c:pt idx="0">
                  <c:v>130.27272901601239</c:v>
                </c:pt>
                <c:pt idx="1">
                  <c:v>131.90909272501301</c:v>
                </c:pt>
                <c:pt idx="2">
                  <c:v>135.72727138349029</c:v>
                </c:pt>
                <c:pt idx="3">
                  <c:v>138.81818505052308</c:v>
                </c:pt>
                <c:pt idx="4">
                  <c:v>142.0909124685241</c:v>
                </c:pt>
                <c:pt idx="5">
                  <c:v>145.36363988652519</c:v>
                </c:pt>
                <c:pt idx="6">
                  <c:v>149.18181854500261</c:v>
                </c:pt>
                <c:pt idx="7">
                  <c:v>151.72727098398749</c:v>
                </c:pt>
                <c:pt idx="8">
                  <c:v>154.63636091248048</c:v>
                </c:pt>
                <c:pt idx="9">
                  <c:v>157.3636370900052</c:v>
                </c:pt>
                <c:pt idx="10">
                  <c:v>161.54545323799061</c:v>
                </c:pt>
                <c:pt idx="11">
                  <c:v>165.1818181454997</c:v>
                </c:pt>
                <c:pt idx="12">
                  <c:v>168.2727318125325</c:v>
                </c:pt>
                <c:pt idx="13">
                  <c:v>171.3636354919937</c:v>
                </c:pt>
                <c:pt idx="14">
                  <c:v>175.3636378890109</c:v>
                </c:pt>
                <c:pt idx="15">
                  <c:v>178.4545515560437</c:v>
                </c:pt>
                <c:pt idx="16">
                  <c:v>182.09090647598128</c:v>
                </c:pt>
                <c:pt idx="17">
                  <c:v>185.9090951220301</c:v>
                </c:pt>
                <c:pt idx="18">
                  <c:v>189.72728376807902</c:v>
                </c:pt>
                <c:pt idx="19">
                  <c:v>193.36363868801601</c:v>
                </c:pt>
                <c:pt idx="20">
                  <c:v>196.81817985698601</c:v>
                </c:pt>
                <c:pt idx="21">
                  <c:v>199.72727977304999</c:v>
                </c:pt>
                <c:pt idx="22">
                  <c:v>202.81819344008301</c:v>
                </c:pt>
                <c:pt idx="23">
                  <c:v>205.72727338100401</c:v>
                </c:pt>
                <c:pt idx="24">
                  <c:v>209.363648276085</c:v>
                </c:pt>
                <c:pt idx="25">
                  <c:v>211.90910071507</c:v>
                </c:pt>
                <c:pt idx="26">
                  <c:v>214.45455315405502</c:v>
                </c:pt>
                <c:pt idx="27">
                  <c:v>217.90909432302399</c:v>
                </c:pt>
                <c:pt idx="28">
                  <c:v>221.181821741025</c:v>
                </c:pt>
                <c:pt idx="29">
                  <c:v>224.63636290999401</c:v>
                </c:pt>
                <c:pt idx="30">
                  <c:v>229.00001278409101</c:v>
                </c:pt>
                <c:pt idx="31">
                  <c:v>232.81818145499699</c:v>
                </c:pt>
                <c:pt idx="32">
                  <c:v>238.454547561015</c:v>
                </c:pt>
              </c:numCache>
            </c:numRef>
          </c:xVal>
          <c:yVal>
            <c:numRef>
              <c:f>models!$AH$8:$AH$40</c:f>
              <c:numCache>
                <c:formatCode>General</c:formatCode>
                <c:ptCount val="33"/>
                <c:pt idx="0">
                  <c:v>109.983081334838</c:v>
                </c:pt>
                <c:pt idx="1">
                  <c:v>116.751290974783</c:v>
                </c:pt>
                <c:pt idx="2">
                  <c:v>121.827494678207</c:v>
                </c:pt>
                <c:pt idx="3">
                  <c:v>126.903605434699</c:v>
                </c:pt>
                <c:pt idx="4">
                  <c:v>137.05591989461601</c:v>
                </c:pt>
                <c:pt idx="5">
                  <c:v>152.284345111026</c:v>
                </c:pt>
                <c:pt idx="6">
                  <c:v>169.20477626395601</c:v>
                </c:pt>
                <c:pt idx="7">
                  <c:v>191.20141112031001</c:v>
                </c:pt>
                <c:pt idx="8">
                  <c:v>208.12184227323999</c:v>
                </c:pt>
                <c:pt idx="9">
                  <c:v>218.27415673315599</c:v>
                </c:pt>
                <c:pt idx="10">
                  <c:v>233.50258194956601</c:v>
                </c:pt>
                <c:pt idx="11">
                  <c:v>248.731007165976</c:v>
                </c:pt>
                <c:pt idx="12">
                  <c:v>257.19122274244103</c:v>
                </c:pt>
                <c:pt idx="13">
                  <c:v>270.72764202232997</c:v>
                </c:pt>
                <c:pt idx="14">
                  <c:v>277.49575871534302</c:v>
                </c:pt>
                <c:pt idx="15">
                  <c:v>279.18785759879501</c:v>
                </c:pt>
                <c:pt idx="16">
                  <c:v>272.41964795885002</c:v>
                </c:pt>
                <c:pt idx="17">
                  <c:v>258.88332162589199</c:v>
                </c:pt>
                <c:pt idx="18">
                  <c:v>248.731007165976</c:v>
                </c:pt>
                <c:pt idx="19">
                  <c:v>225.042366373101</c:v>
                </c:pt>
                <c:pt idx="20">
                  <c:v>206.42983633671901</c:v>
                </c:pt>
                <c:pt idx="21">
                  <c:v>186.12520741688601</c:v>
                </c:pt>
                <c:pt idx="22">
                  <c:v>162.43656662401099</c:v>
                </c:pt>
                <c:pt idx="23">
                  <c:v>148.900240291053</c:v>
                </c:pt>
                <c:pt idx="24">
                  <c:v>128.59561137122</c:v>
                </c:pt>
                <c:pt idx="25">
                  <c:v>115.059285038262</c:v>
                </c:pt>
                <c:pt idx="26">
                  <c:v>103.21496464182501</c:v>
                </c:pt>
                <c:pt idx="27">
                  <c:v>84.602434605443605</c:v>
                </c:pt>
                <c:pt idx="28">
                  <c:v>76.142219028978701</c:v>
                </c:pt>
                <c:pt idx="29">
                  <c:v>60.913793812569203</c:v>
                </c:pt>
                <c:pt idx="30">
                  <c:v>52.453485289172903</c:v>
                </c:pt>
                <c:pt idx="31">
                  <c:v>43.9932697127078</c:v>
                </c:pt>
                <c:pt idx="32">
                  <c:v>35.533054136242903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2D3-42E4-9506-940D7D35C984}"/>
            </c:ext>
          </c:extLst>
        </c:ser>
        <c:ser>
          <c:idx val="9"/>
          <c:order val="9"/>
          <c:tx>
            <c:strRef>
              <c:f>models!$AF$3</c:f>
              <c:strCache>
                <c:ptCount val="1"/>
                <c:pt idx="0">
                  <c:v>20/01/2021</c:v>
                </c:pt>
              </c:strCache>
            </c:strRef>
          </c:tx>
          <c:spPr>
            <a:ln w="25400" cap="rnd">
              <a:solidFill>
                <a:srgbClr val="00B0F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models!$AK$8:$AK$58</c:f>
              <c:numCache>
                <c:formatCode>General</c:formatCode>
                <c:ptCount val="51"/>
                <c:pt idx="0">
                  <c:v>129.54545403699629</c:v>
                </c:pt>
                <c:pt idx="1">
                  <c:v>132.272730214521</c:v>
                </c:pt>
                <c:pt idx="2">
                  <c:v>135.3636338939823</c:v>
                </c:pt>
                <c:pt idx="3">
                  <c:v>139.18182254003119</c:v>
                </c:pt>
                <c:pt idx="4">
                  <c:v>141.1818137509683</c:v>
                </c:pt>
                <c:pt idx="5">
                  <c:v>142.81817745996881</c:v>
                </c:pt>
                <c:pt idx="6">
                  <c:v>144.63636490750909</c:v>
                </c:pt>
                <c:pt idx="7">
                  <c:v>146.09090487796979</c:v>
                </c:pt>
                <c:pt idx="8">
                  <c:v>147.36364108503369</c:v>
                </c:pt>
                <c:pt idx="9">
                  <c:v>148.6363673045262</c:v>
                </c:pt>
                <c:pt idx="10">
                  <c:v>149.36363229597089</c:v>
                </c:pt>
                <c:pt idx="11">
                  <c:v>150.09090727498699</c:v>
                </c:pt>
                <c:pt idx="12">
                  <c:v>150.81818225400309</c:v>
                </c:pt>
                <c:pt idx="13">
                  <c:v>151.54545723301919</c:v>
                </c:pt>
                <c:pt idx="14">
                  <c:v>152.0909084734956</c:v>
                </c:pt>
                <c:pt idx="15">
                  <c:v>153.54545843152781</c:v>
                </c:pt>
                <c:pt idx="16">
                  <c:v>154.0909096720041</c:v>
                </c:pt>
                <c:pt idx="17">
                  <c:v>154.63636091248048</c:v>
                </c:pt>
                <c:pt idx="18">
                  <c:v>155.54545963003631</c:v>
                </c:pt>
                <c:pt idx="19">
                  <c:v>156.27272462148102</c:v>
                </c:pt>
                <c:pt idx="20">
                  <c:v>156.81818584952879</c:v>
                </c:pt>
                <c:pt idx="21">
                  <c:v>157.3636370900052</c:v>
                </c:pt>
                <c:pt idx="22">
                  <c:v>158.6363633094976</c:v>
                </c:pt>
                <c:pt idx="23">
                  <c:v>171.3636354919937</c:v>
                </c:pt>
                <c:pt idx="24">
                  <c:v>173.1818129519626</c:v>
                </c:pt>
                <c:pt idx="25">
                  <c:v>175.0000103870743</c:v>
                </c:pt>
                <c:pt idx="26">
                  <c:v>176.27272661899531</c:v>
                </c:pt>
                <c:pt idx="27">
                  <c:v>177.90909032799578</c:v>
                </c:pt>
                <c:pt idx="28">
                  <c:v>179.36364028602799</c:v>
                </c:pt>
                <c:pt idx="29">
                  <c:v>181.00000399502861</c:v>
                </c:pt>
                <c:pt idx="30">
                  <c:v>182.99999520596572</c:v>
                </c:pt>
                <c:pt idx="31">
                  <c:v>185.18182014301399</c:v>
                </c:pt>
                <c:pt idx="32">
                  <c:v>186.6363701010462</c:v>
                </c:pt>
                <c:pt idx="33">
                  <c:v>188.81819503809459</c:v>
                </c:pt>
                <c:pt idx="34">
                  <c:v>190.2727250209839</c:v>
                </c:pt>
                <c:pt idx="35">
                  <c:v>191.90908872998401</c:v>
                </c:pt>
                <c:pt idx="36">
                  <c:v>193.90909991606401</c:v>
                </c:pt>
                <c:pt idx="37">
                  <c:v>195.545463625065</c:v>
                </c:pt>
                <c:pt idx="38">
                  <c:v>197.36364108503301</c:v>
                </c:pt>
                <c:pt idx="39">
                  <c:v>200.27274100109798</c:v>
                </c:pt>
                <c:pt idx="40">
                  <c:v>202.63635971397099</c:v>
                </c:pt>
                <c:pt idx="41">
                  <c:v>205.18183212809902</c:v>
                </c:pt>
                <c:pt idx="42">
                  <c:v>207.363637090005</c:v>
                </c:pt>
                <c:pt idx="43">
                  <c:v>211.000011985085</c:v>
                </c:pt>
                <c:pt idx="44">
                  <c:v>215.18182813307101</c:v>
                </c:pt>
                <c:pt idx="45">
                  <c:v>219.18183053008801</c:v>
                </c:pt>
                <c:pt idx="46">
                  <c:v>222.45455794808899</c:v>
                </c:pt>
                <c:pt idx="47">
                  <c:v>226.27272661899499</c:v>
                </c:pt>
                <c:pt idx="48">
                  <c:v>230.81819024405999</c:v>
                </c:pt>
                <c:pt idx="49">
                  <c:v>236.45455635007701</c:v>
                </c:pt>
                <c:pt idx="50">
                  <c:v>238.81819503809399</c:v>
                </c:pt>
              </c:numCache>
            </c:numRef>
          </c:xVal>
          <c:yVal>
            <c:numRef>
              <c:f>models!$AL$8:$AL$58</c:f>
              <c:numCache>
                <c:formatCode>General</c:formatCode>
                <c:ptCount val="51"/>
                <c:pt idx="0">
                  <c:v>162.43656662401099</c:v>
                </c:pt>
                <c:pt idx="1">
                  <c:v>174.28088702044801</c:v>
                </c:pt>
                <c:pt idx="2">
                  <c:v>191.20141112031001</c:v>
                </c:pt>
                <c:pt idx="3">
                  <c:v>216.582057849705</c:v>
                </c:pt>
                <c:pt idx="4">
                  <c:v>252.115111985948</c:v>
                </c:pt>
                <c:pt idx="5">
                  <c:v>302.87649839166897</c:v>
                </c:pt>
                <c:pt idx="6">
                  <c:v>365.48229814075899</c:v>
                </c:pt>
                <c:pt idx="7">
                  <c:v>429.78010382636899</c:v>
                </c:pt>
                <c:pt idx="8">
                  <c:v>494.07790951197899</c:v>
                </c:pt>
                <c:pt idx="9">
                  <c:v>549.91540667419304</c:v>
                </c:pt>
                <c:pt idx="10">
                  <c:v>607.44500271985896</c:v>
                </c:pt>
                <c:pt idx="11">
                  <c:v>663.28259282900399</c:v>
                </c:pt>
                <c:pt idx="12">
                  <c:v>730.96450333458699</c:v>
                </c:pt>
                <c:pt idx="13">
                  <c:v>786.80204697026704</c:v>
                </c:pt>
                <c:pt idx="14">
                  <c:v>859.56006823234202</c:v>
                </c:pt>
                <c:pt idx="15">
                  <c:v>923.85787391795202</c:v>
                </c:pt>
                <c:pt idx="16">
                  <c:v>981.38751643708304</c:v>
                </c:pt>
                <c:pt idx="17">
                  <c:v>1057.52964251913</c:v>
                </c:pt>
                <c:pt idx="18">
                  <c:v>1116.75129097478</c:v>
                </c:pt>
                <c:pt idx="19">
                  <c:v>1191.2013646468399</c:v>
                </c:pt>
                <c:pt idx="20">
                  <c:v>1235.1945878860799</c:v>
                </c:pt>
                <c:pt idx="21">
                  <c:v>1294.4162479601</c:v>
                </c:pt>
                <c:pt idx="22">
                  <c:v>1363.7901876389401</c:v>
                </c:pt>
                <c:pt idx="23">
                  <c:v>1372.2504264521299</c:v>
                </c:pt>
                <c:pt idx="24">
                  <c:v>1294.4162479601</c:v>
                </c:pt>
                <c:pt idx="25">
                  <c:v>1219.96616266967</c:v>
                </c:pt>
                <c:pt idx="26">
                  <c:v>1157.3604093940501</c:v>
                </c:pt>
                <c:pt idx="27">
                  <c:v>1084.60238813197</c:v>
                </c:pt>
                <c:pt idx="28">
                  <c:v>1025.38073967632</c:v>
                </c:pt>
                <c:pt idx="29">
                  <c:v>961.08293399071601</c:v>
                </c:pt>
                <c:pt idx="30">
                  <c:v>910.32150111152896</c:v>
                </c:pt>
                <c:pt idx="31">
                  <c:v>839.25553225943997</c:v>
                </c:pt>
                <c:pt idx="32">
                  <c:v>786.80204697026704</c:v>
                </c:pt>
                <c:pt idx="33">
                  <c:v>727.58039851461501</c:v>
                </c:pt>
                <c:pt idx="34">
                  <c:v>675.12691322544197</c:v>
                </c:pt>
                <c:pt idx="35">
                  <c:v>624.36552681972</c:v>
                </c:pt>
                <c:pt idx="36">
                  <c:v>566.83593077405499</c:v>
                </c:pt>
                <c:pt idx="37">
                  <c:v>522.84266106134601</c:v>
                </c:pt>
                <c:pt idx="38">
                  <c:v>472.08127465562501</c:v>
                </c:pt>
                <c:pt idx="39">
                  <c:v>390.86294487015402</c:v>
                </c:pt>
                <c:pt idx="40">
                  <c:v>340.101558464432</c:v>
                </c:pt>
                <c:pt idx="41">
                  <c:v>277.49575871534302</c:v>
                </c:pt>
                <c:pt idx="42">
                  <c:v>243.654896409483</c:v>
                </c:pt>
                <c:pt idx="43">
                  <c:v>181.04909666039299</c:v>
                </c:pt>
                <c:pt idx="44">
                  <c:v>133.671815074644</c:v>
                </c:pt>
                <c:pt idx="45">
                  <c:v>99.830859821853096</c:v>
                </c:pt>
                <c:pt idx="46">
                  <c:v>69.3740093890341</c:v>
                </c:pt>
                <c:pt idx="47">
                  <c:v>55.837590109145097</c:v>
                </c:pt>
                <c:pt idx="48">
                  <c:v>42.301263776187497</c:v>
                </c:pt>
                <c:pt idx="49">
                  <c:v>32.148949316270702</c:v>
                </c:pt>
                <c:pt idx="50">
                  <c:v>35.533054136242903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2D3-42E4-9506-940D7D35C984}"/>
            </c:ext>
          </c:extLst>
        </c:ser>
        <c:ser>
          <c:idx val="10"/>
          <c:order val="10"/>
          <c:tx>
            <c:strRef>
              <c:f>models!$AN$3</c:f>
              <c:strCache>
                <c:ptCount val="1"/>
                <c:pt idx="0">
                  <c:v>26/01/2021</c:v>
                </c:pt>
              </c:strCache>
            </c:strRef>
          </c:tx>
          <c:spPr>
            <a:ln w="254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models!$AO$8:$AO$39</c:f>
              <c:numCache>
                <c:formatCode>0.00</c:formatCode>
                <c:ptCount val="32"/>
                <c:pt idx="0">
                  <c:v>139.57142436747691</c:v>
                </c:pt>
                <c:pt idx="1">
                  <c:v>142.60714268197819</c:v>
                </c:pt>
                <c:pt idx="2">
                  <c:v>145.642851187259</c:v>
                </c:pt>
                <c:pt idx="3">
                  <c:v>149.57142436747691</c:v>
                </c:pt>
                <c:pt idx="4">
                  <c:v>153.49999754769479</c:v>
                </c:pt>
                <c:pt idx="5">
                  <c:v>155.99999509538969</c:v>
                </c:pt>
                <c:pt idx="6">
                  <c:v>158.67856950176019</c:v>
                </c:pt>
                <c:pt idx="7">
                  <c:v>161.53571095758591</c:v>
                </c:pt>
                <c:pt idx="8">
                  <c:v>164.21428536395641</c:v>
                </c:pt>
                <c:pt idx="9">
                  <c:v>166.89284996110641</c:v>
                </c:pt>
                <c:pt idx="10">
                  <c:v>169.92856827560769</c:v>
                </c:pt>
                <c:pt idx="11">
                  <c:v>172.42856582330262</c:v>
                </c:pt>
                <c:pt idx="12">
                  <c:v>176.5357060529756</c:v>
                </c:pt>
                <c:pt idx="13">
                  <c:v>180.82143295054482</c:v>
                </c:pt>
                <c:pt idx="14">
                  <c:v>184.74998651232181</c:v>
                </c:pt>
                <c:pt idx="15">
                  <c:v>187.60713777736788</c:v>
                </c:pt>
                <c:pt idx="16">
                  <c:v>190.46428904241409</c:v>
                </c:pt>
                <c:pt idx="17">
                  <c:v>192.42856582330199</c:v>
                </c:pt>
                <c:pt idx="18">
                  <c:v>194.749996321542</c:v>
                </c:pt>
                <c:pt idx="19">
                  <c:v>196.892859770326</c:v>
                </c:pt>
                <c:pt idx="20">
                  <c:v>199.03570360066999</c:v>
                </c:pt>
                <c:pt idx="21">
                  <c:v>202.07142191517102</c:v>
                </c:pt>
                <c:pt idx="22">
                  <c:v>205.10714022967301</c:v>
                </c:pt>
                <c:pt idx="23">
                  <c:v>209.035713409891</c:v>
                </c:pt>
                <c:pt idx="24">
                  <c:v>212.42856582330199</c:v>
                </c:pt>
                <c:pt idx="25">
                  <c:v>215.642851187259</c:v>
                </c:pt>
                <c:pt idx="26">
                  <c:v>219.214270650125</c:v>
                </c:pt>
                <c:pt idx="27">
                  <c:v>222.42855601408201</c:v>
                </c:pt>
                <c:pt idx="28">
                  <c:v>225.64284137803801</c:v>
                </c:pt>
                <c:pt idx="29">
                  <c:v>229.392847508801</c:v>
                </c:pt>
                <c:pt idx="30">
                  <c:v>233.67855478792899</c:v>
                </c:pt>
                <c:pt idx="31">
                  <c:v>237.428560918692</c:v>
                </c:pt>
              </c:numCache>
            </c:numRef>
          </c:xVal>
          <c:yVal>
            <c:numRef>
              <c:f>models!$AP$8:$AP$39</c:f>
              <c:numCache>
                <c:formatCode>0.00</c:formatCode>
                <c:ptCount val="32"/>
                <c:pt idx="0">
                  <c:v>88.3651874819287</c:v>
                </c:pt>
                <c:pt idx="1">
                  <c:v>91.310704518098902</c:v>
                </c:pt>
                <c:pt idx="2">
                  <c:v>98.674456658127298</c:v>
                </c:pt>
                <c:pt idx="3">
                  <c:v>114.874759906666</c:v>
                </c:pt>
                <c:pt idx="4">
                  <c:v>144.32984936757401</c:v>
                </c:pt>
                <c:pt idx="5">
                  <c:v>170.83942179231099</c:v>
                </c:pt>
                <c:pt idx="6">
                  <c:v>192.93075911319099</c:v>
                </c:pt>
                <c:pt idx="7">
                  <c:v>226.80408367795701</c:v>
                </c:pt>
                <c:pt idx="8">
                  <c:v>256.25917313886498</c:v>
                </c:pt>
                <c:pt idx="9">
                  <c:v>296.02353177597098</c:v>
                </c:pt>
                <c:pt idx="10">
                  <c:v>335.78789041307698</c:v>
                </c:pt>
                <c:pt idx="11">
                  <c:v>371.13401394632598</c:v>
                </c:pt>
                <c:pt idx="12">
                  <c:v>407.952855547262</c:v>
                </c:pt>
                <c:pt idx="13">
                  <c:v>425.625876863489</c:v>
                </c:pt>
                <c:pt idx="14">
                  <c:v>421.20764175963097</c:v>
                </c:pt>
                <c:pt idx="15">
                  <c:v>407.952855547262</c:v>
                </c:pt>
                <c:pt idx="16">
                  <c:v>381.44328312252401</c:v>
                </c:pt>
                <c:pt idx="17">
                  <c:v>351.98819366161598</c:v>
                </c:pt>
                <c:pt idx="18">
                  <c:v>322.53310420070898</c:v>
                </c:pt>
                <c:pt idx="19">
                  <c:v>294.55081370828299</c:v>
                </c:pt>
                <c:pt idx="20">
                  <c:v>268.04124128354601</c:v>
                </c:pt>
                <c:pt idx="21">
                  <c:v>229.74960071412701</c:v>
                </c:pt>
                <c:pt idx="22">
                  <c:v>191.45804104550299</c:v>
                </c:pt>
                <c:pt idx="23">
                  <c:v>159.05743454842499</c:v>
                </c:pt>
                <c:pt idx="24">
                  <c:v>126.65682805134701</c:v>
                </c:pt>
                <c:pt idx="25">
                  <c:v>103.09277266278001</c:v>
                </c:pt>
                <c:pt idx="26">
                  <c:v>76.583200238042494</c:v>
                </c:pt>
                <c:pt idx="27">
                  <c:v>61.855615057191102</c:v>
                </c:pt>
                <c:pt idx="28">
                  <c:v>51.546345880992703</c:v>
                </c:pt>
                <c:pt idx="29">
                  <c:v>38.291559668623897</c:v>
                </c:pt>
                <c:pt idx="30">
                  <c:v>25.036773456255101</c:v>
                </c:pt>
                <c:pt idx="31">
                  <c:v>20.618538352397099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D2D3-42E4-9506-940D7D35C984}"/>
            </c:ext>
          </c:extLst>
        </c:ser>
        <c:ser>
          <c:idx val="11"/>
          <c:order val="11"/>
          <c:tx>
            <c:strRef>
              <c:f>models!$AN$3</c:f>
              <c:strCache>
                <c:ptCount val="1"/>
                <c:pt idx="0">
                  <c:v>26/01/2021</c:v>
                </c:pt>
              </c:strCache>
            </c:strRef>
          </c:tx>
          <c:spPr>
            <a:ln w="25400" cap="rnd">
              <a:solidFill>
                <a:srgbClr val="7030A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models!$AS$8:$AS$57</c:f>
              <c:numCache>
                <c:formatCode>General</c:formatCode>
                <c:ptCount val="50"/>
                <c:pt idx="0">
                  <c:v>138.8571365512154</c:v>
                </c:pt>
                <c:pt idx="1">
                  <c:v>141.8928548657166</c:v>
                </c:pt>
                <c:pt idx="2">
                  <c:v>144.0357085052807</c:v>
                </c:pt>
                <c:pt idx="3">
                  <c:v>146.5357158621961</c:v>
                </c:pt>
                <c:pt idx="4">
                  <c:v>148.67856950176019</c:v>
                </c:pt>
                <c:pt idx="5">
                  <c:v>150.82142314132432</c:v>
                </c:pt>
                <c:pt idx="6">
                  <c:v>151.8928548657166</c:v>
                </c:pt>
                <c:pt idx="7">
                  <c:v>153.14285363956409</c:v>
                </c:pt>
                <c:pt idx="8">
                  <c:v>154.74999632154231</c:v>
                </c:pt>
                <c:pt idx="9">
                  <c:v>155.642851187259</c:v>
                </c:pt>
                <c:pt idx="10">
                  <c:v>156.89284996110641</c:v>
                </c:pt>
                <c:pt idx="11">
                  <c:v>158.3214255936295</c:v>
                </c:pt>
                <c:pt idx="12">
                  <c:v>159.2142804593461</c:v>
                </c:pt>
                <c:pt idx="13">
                  <c:v>160.64285609186919</c:v>
                </c:pt>
                <c:pt idx="14">
                  <c:v>162.07142191517181</c:v>
                </c:pt>
                <c:pt idx="15">
                  <c:v>163.32142068901919</c:v>
                </c:pt>
                <c:pt idx="16">
                  <c:v>164.21428536395641</c:v>
                </c:pt>
                <c:pt idx="17">
                  <c:v>165.46428413780382</c:v>
                </c:pt>
                <c:pt idx="18">
                  <c:v>166.89284996110641</c:v>
                </c:pt>
                <c:pt idx="19">
                  <c:v>167.96428168549869</c:v>
                </c:pt>
                <c:pt idx="20">
                  <c:v>169.92856827560769</c:v>
                </c:pt>
                <c:pt idx="21">
                  <c:v>174.3928524134115</c:v>
                </c:pt>
                <c:pt idx="22">
                  <c:v>176.3571390035205</c:v>
                </c:pt>
                <c:pt idx="23">
                  <c:v>177.60714758658838</c:v>
                </c:pt>
                <c:pt idx="24">
                  <c:v>179.2142902685666</c:v>
                </c:pt>
                <c:pt idx="25">
                  <c:v>180.46427923319359</c:v>
                </c:pt>
                <c:pt idx="26">
                  <c:v>181.5357011483654</c:v>
                </c:pt>
                <c:pt idx="27">
                  <c:v>183.32143049823969</c:v>
                </c:pt>
                <c:pt idx="28">
                  <c:v>184.74998651232181</c:v>
                </c:pt>
                <c:pt idx="29">
                  <c:v>185.8214280459346</c:v>
                </c:pt>
                <c:pt idx="30">
                  <c:v>187.42857072791281</c:v>
                </c:pt>
                <c:pt idx="31">
                  <c:v>189.035713409891</c:v>
                </c:pt>
                <c:pt idx="32">
                  <c:v>190.64285609186919</c:v>
                </c:pt>
                <c:pt idx="33">
                  <c:v>192.42856582330199</c:v>
                </c:pt>
                <c:pt idx="34">
                  <c:v>194.57142927208702</c:v>
                </c:pt>
                <c:pt idx="35">
                  <c:v>196.35713900351999</c:v>
                </c:pt>
                <c:pt idx="36">
                  <c:v>199.214270650125</c:v>
                </c:pt>
                <c:pt idx="37">
                  <c:v>201.71428781626099</c:v>
                </c:pt>
                <c:pt idx="38">
                  <c:v>204.03569869606</c:v>
                </c:pt>
                <c:pt idx="39">
                  <c:v>206.17856214484399</c:v>
                </c:pt>
                <c:pt idx="40">
                  <c:v>209.21428045934601</c:v>
                </c:pt>
                <c:pt idx="41">
                  <c:v>211.178557240234</c:v>
                </c:pt>
                <c:pt idx="42">
                  <c:v>213.857141455825</c:v>
                </c:pt>
                <c:pt idx="43">
                  <c:v>217.071426819782</c:v>
                </c:pt>
                <c:pt idx="44">
                  <c:v>220.464279233193</c:v>
                </c:pt>
                <c:pt idx="45">
                  <c:v>223.85713164660501</c:v>
                </c:pt>
                <c:pt idx="46">
                  <c:v>227.07141701056099</c:v>
                </c:pt>
                <c:pt idx="47">
                  <c:v>232.24999877384701</c:v>
                </c:pt>
                <c:pt idx="48">
                  <c:v>235.82141823671401</c:v>
                </c:pt>
                <c:pt idx="49">
                  <c:v>238.85713655121501</c:v>
                </c:pt>
              </c:numCache>
            </c:numRef>
          </c:xVal>
          <c:yVal>
            <c:numRef>
              <c:f>models!$AT$8:$AT$57</c:f>
              <c:numCache>
                <c:formatCode>General</c:formatCode>
                <c:ptCount val="50"/>
                <c:pt idx="0">
                  <c:v>147.27536640374399</c:v>
                </c:pt>
                <c:pt idx="1">
                  <c:v>162.002951584595</c:v>
                </c:pt>
                <c:pt idx="2">
                  <c:v>187.03972504084999</c:v>
                </c:pt>
                <c:pt idx="3">
                  <c:v>219.44033153792799</c:v>
                </c:pt>
                <c:pt idx="4">
                  <c:v>254.78645507117699</c:v>
                </c:pt>
                <c:pt idx="5">
                  <c:v>298.96904881214101</c:v>
                </c:pt>
                <c:pt idx="6">
                  <c:v>337.26068938155998</c:v>
                </c:pt>
                <c:pt idx="7">
                  <c:v>387.33431719486498</c:v>
                </c:pt>
                <c:pt idx="8">
                  <c:v>434.462427972</c:v>
                </c:pt>
                <c:pt idx="9">
                  <c:v>480.11782068144601</c:v>
                </c:pt>
                <c:pt idx="10">
                  <c:v>524.300414422411</c:v>
                </c:pt>
                <c:pt idx="11">
                  <c:v>577.31955927188596</c:v>
                </c:pt>
                <c:pt idx="12">
                  <c:v>618.55667642707795</c:v>
                </c:pt>
                <c:pt idx="13">
                  <c:v>673.04857979463804</c:v>
                </c:pt>
                <c:pt idx="14">
                  <c:v>746.686303446907</c:v>
                </c:pt>
                <c:pt idx="15">
                  <c:v>808.54195895449595</c:v>
                </c:pt>
                <c:pt idx="16">
                  <c:v>871.87037298017003</c:v>
                </c:pt>
                <c:pt idx="17">
                  <c:v>916.05300717153102</c:v>
                </c:pt>
                <c:pt idx="18">
                  <c:v>963.18113817386495</c:v>
                </c:pt>
                <c:pt idx="19">
                  <c:v>1007.36377236522</c:v>
                </c:pt>
                <c:pt idx="20">
                  <c:v>1047.1281310023301</c:v>
                </c:pt>
                <c:pt idx="21">
                  <c:v>1048.60087940781</c:v>
                </c:pt>
                <c:pt idx="22">
                  <c:v>1008.83653088331</c:v>
                </c:pt>
                <c:pt idx="23">
                  <c:v>967.59941372812</c:v>
                </c:pt>
                <c:pt idx="24">
                  <c:v>930.78055190198495</c:v>
                </c:pt>
                <c:pt idx="25">
                  <c:v>898.37996563010597</c:v>
                </c:pt>
                <c:pt idx="26">
                  <c:v>855.670110182028</c:v>
                </c:pt>
                <c:pt idx="27">
                  <c:v>810.01471747258097</c:v>
                </c:pt>
                <c:pt idx="28">
                  <c:v>764.35932476313405</c:v>
                </c:pt>
                <c:pt idx="29">
                  <c:v>730.48600019836795</c:v>
                </c:pt>
                <c:pt idx="30">
                  <c:v>692.19440007934702</c:v>
                </c:pt>
                <c:pt idx="31">
                  <c:v>643.59349033372996</c:v>
                </c:pt>
                <c:pt idx="32">
                  <c:v>603.82913169662402</c:v>
                </c:pt>
                <c:pt idx="33">
                  <c:v>562.59201454143204</c:v>
                </c:pt>
                <c:pt idx="34">
                  <c:v>524.300414422411</c:v>
                </c:pt>
                <c:pt idx="35">
                  <c:v>487.48157282147503</c:v>
                </c:pt>
                <c:pt idx="36">
                  <c:v>444.77169714819797</c:v>
                </c:pt>
                <c:pt idx="37">
                  <c:v>403.53462044340398</c:v>
                </c:pt>
                <c:pt idx="38">
                  <c:v>369.66121497784297</c:v>
                </c:pt>
                <c:pt idx="39">
                  <c:v>340.206125516935</c:v>
                </c:pt>
                <c:pt idx="40">
                  <c:v>301.91456584831201</c:v>
                </c:pt>
                <c:pt idx="41">
                  <c:v>278.35051045974399</c:v>
                </c:pt>
                <c:pt idx="42">
                  <c:v>250.36813906652401</c:v>
                </c:pt>
                <c:pt idx="43">
                  <c:v>222.38584857409899</c:v>
                </c:pt>
                <c:pt idx="44">
                  <c:v>198.82179318553199</c:v>
                </c:pt>
                <c:pt idx="45">
                  <c:v>173.78493882848201</c:v>
                </c:pt>
                <c:pt idx="46">
                  <c:v>153.16640047608499</c:v>
                </c:pt>
                <c:pt idx="47">
                  <c:v>129.60234508751699</c:v>
                </c:pt>
                <c:pt idx="48">
                  <c:v>114.874759906666</c:v>
                </c:pt>
                <c:pt idx="49">
                  <c:v>104.565490730467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D2D3-42E4-9506-940D7D35C984}"/>
            </c:ext>
          </c:extLst>
        </c:ser>
        <c:ser>
          <c:idx val="12"/>
          <c:order val="12"/>
          <c:tx>
            <c:v>ourworldindata.org</c:v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4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ourworldindata!$D$1:$D$145</c:f>
              <c:numCache>
                <c:formatCode>General</c:formatCode>
                <c:ptCount val="1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</c:numCache>
            </c:numRef>
          </c:xVal>
          <c:yVal>
            <c:numRef>
              <c:f>ourworldindata!$C$1:$C$145</c:f>
              <c:numCache>
                <c:formatCode>General</c:formatCode>
                <c:ptCount val="145"/>
                <c:pt idx="0">
                  <c:v>62.857142857142854</c:v>
                </c:pt>
                <c:pt idx="1">
                  <c:v>64</c:v>
                </c:pt>
                <c:pt idx="2">
                  <c:v>63.857142857142854</c:v>
                </c:pt>
                <c:pt idx="3">
                  <c:v>63.428571428571431</c:v>
                </c:pt>
                <c:pt idx="4">
                  <c:v>64.571428571428569</c:v>
                </c:pt>
                <c:pt idx="5">
                  <c:v>62.714285714285715</c:v>
                </c:pt>
                <c:pt idx="6">
                  <c:v>60.857142857142854</c:v>
                </c:pt>
                <c:pt idx="7">
                  <c:v>59.857142857142854</c:v>
                </c:pt>
                <c:pt idx="8">
                  <c:v>59.714285714285715</c:v>
                </c:pt>
                <c:pt idx="9">
                  <c:v>59.857142857142854</c:v>
                </c:pt>
                <c:pt idx="10">
                  <c:v>57.428571428571431</c:v>
                </c:pt>
                <c:pt idx="11">
                  <c:v>55.285714285714285</c:v>
                </c:pt>
                <c:pt idx="12">
                  <c:v>55.714285714285715</c:v>
                </c:pt>
                <c:pt idx="13">
                  <c:v>55.571428571428569</c:v>
                </c:pt>
                <c:pt idx="14">
                  <c:v>53.571428571428569</c:v>
                </c:pt>
                <c:pt idx="15">
                  <c:v>50.857142857142854</c:v>
                </c:pt>
                <c:pt idx="16">
                  <c:v>49.571428571428569</c:v>
                </c:pt>
                <c:pt idx="17">
                  <c:v>48.428571428571431</c:v>
                </c:pt>
                <c:pt idx="18">
                  <c:v>45.571428571428569</c:v>
                </c:pt>
                <c:pt idx="19">
                  <c:v>44</c:v>
                </c:pt>
                <c:pt idx="20">
                  <c:v>43.142857142857146</c:v>
                </c:pt>
                <c:pt idx="21">
                  <c:v>40</c:v>
                </c:pt>
                <c:pt idx="22">
                  <c:v>38.571428571428569</c:v>
                </c:pt>
                <c:pt idx="23">
                  <c:v>37.142857142857146</c:v>
                </c:pt>
                <c:pt idx="24">
                  <c:v>34.571428571428569</c:v>
                </c:pt>
                <c:pt idx="25">
                  <c:v>34.142857142857146</c:v>
                </c:pt>
                <c:pt idx="26">
                  <c:v>33</c:v>
                </c:pt>
                <c:pt idx="27">
                  <c:v>32.142857142857146</c:v>
                </c:pt>
                <c:pt idx="28">
                  <c:v>34.285714285714285</c:v>
                </c:pt>
                <c:pt idx="29">
                  <c:v>33.714285714285715</c:v>
                </c:pt>
                <c:pt idx="30">
                  <c:v>34.285714285714285</c:v>
                </c:pt>
                <c:pt idx="31">
                  <c:v>34.714285714285715</c:v>
                </c:pt>
                <c:pt idx="32">
                  <c:v>35.714285714285715</c:v>
                </c:pt>
                <c:pt idx="33">
                  <c:v>36.571428571428569</c:v>
                </c:pt>
                <c:pt idx="34">
                  <c:v>40.285714285714285</c:v>
                </c:pt>
                <c:pt idx="35">
                  <c:v>41</c:v>
                </c:pt>
                <c:pt idx="36">
                  <c:v>42</c:v>
                </c:pt>
                <c:pt idx="37">
                  <c:v>42.142857142857146</c:v>
                </c:pt>
                <c:pt idx="38">
                  <c:v>45.571428571428569</c:v>
                </c:pt>
                <c:pt idx="39">
                  <c:v>47.285714285714285</c:v>
                </c:pt>
                <c:pt idx="40">
                  <c:v>48.714285714285715</c:v>
                </c:pt>
                <c:pt idx="41">
                  <c:v>47.857142857142854</c:v>
                </c:pt>
                <c:pt idx="42">
                  <c:v>49.714285714285715</c:v>
                </c:pt>
                <c:pt idx="43">
                  <c:v>51.285714285714285</c:v>
                </c:pt>
                <c:pt idx="44">
                  <c:v>53.571428571428569</c:v>
                </c:pt>
                <c:pt idx="45">
                  <c:v>53.714285714285715</c:v>
                </c:pt>
                <c:pt idx="46">
                  <c:v>54.714285714285715</c:v>
                </c:pt>
                <c:pt idx="47">
                  <c:v>56.571428571428569</c:v>
                </c:pt>
                <c:pt idx="48">
                  <c:v>59.285714285714285</c:v>
                </c:pt>
                <c:pt idx="49">
                  <c:v>63.285714285714285</c:v>
                </c:pt>
                <c:pt idx="50">
                  <c:v>68.285714285714292</c:v>
                </c:pt>
                <c:pt idx="51">
                  <c:v>76.285714285714292</c:v>
                </c:pt>
                <c:pt idx="52">
                  <c:v>82.142857142857139</c:v>
                </c:pt>
                <c:pt idx="53">
                  <c:v>86.857142857142861</c:v>
                </c:pt>
                <c:pt idx="54">
                  <c:v>90</c:v>
                </c:pt>
                <c:pt idx="55">
                  <c:v>96.285714285714292</c:v>
                </c:pt>
                <c:pt idx="56">
                  <c:v>100.42857142857143</c:v>
                </c:pt>
                <c:pt idx="57">
                  <c:v>109.85714285714286</c:v>
                </c:pt>
                <c:pt idx="58">
                  <c:v>114.28571428571429</c:v>
                </c:pt>
                <c:pt idx="59">
                  <c:v>119.71428571428571</c:v>
                </c:pt>
                <c:pt idx="60">
                  <c:v>126.71428571428571</c:v>
                </c:pt>
                <c:pt idx="61">
                  <c:v>133.85714285714286</c:v>
                </c:pt>
                <c:pt idx="62">
                  <c:v>146.28571428571428</c:v>
                </c:pt>
                <c:pt idx="63">
                  <c:v>153.14285714285714</c:v>
                </c:pt>
                <c:pt idx="64">
                  <c:v>152</c:v>
                </c:pt>
                <c:pt idx="65">
                  <c:v>154.71428571428572</c:v>
                </c:pt>
                <c:pt idx="66">
                  <c:v>162.57142857142858</c:v>
                </c:pt>
                <c:pt idx="67">
                  <c:v>166.14285714285714</c:v>
                </c:pt>
                <c:pt idx="68">
                  <c:v>170.42857142857142</c:v>
                </c:pt>
                <c:pt idx="69">
                  <c:v>172.85714285714286</c:v>
                </c:pt>
                <c:pt idx="70">
                  <c:v>175.14285714285714</c:v>
                </c:pt>
                <c:pt idx="71">
                  <c:v>182.42857142857142</c:v>
                </c:pt>
                <c:pt idx="72">
                  <c:v>190.57142857142858</c:v>
                </c:pt>
                <c:pt idx="73">
                  <c:v>195.42857142857142</c:v>
                </c:pt>
                <c:pt idx="74">
                  <c:v>198.85714285714286</c:v>
                </c:pt>
                <c:pt idx="75">
                  <c:v>208.14285714285714</c:v>
                </c:pt>
                <c:pt idx="76">
                  <c:v>214</c:v>
                </c:pt>
                <c:pt idx="77">
                  <c:v>226.57142857142858</c:v>
                </c:pt>
                <c:pt idx="78">
                  <c:v>232.28571428571428</c:v>
                </c:pt>
                <c:pt idx="79">
                  <c:v>238.42857142857142</c:v>
                </c:pt>
                <c:pt idx="80">
                  <c:v>251.28571428571428</c:v>
                </c:pt>
                <c:pt idx="81">
                  <c:v>260.71428571428572</c:v>
                </c:pt>
                <c:pt idx="82">
                  <c:v>265.85714285714283</c:v>
                </c:pt>
                <c:pt idx="83">
                  <c:v>277.57142857142856</c:v>
                </c:pt>
                <c:pt idx="84">
                  <c:v>278.57142857142856</c:v>
                </c:pt>
                <c:pt idx="85">
                  <c:v>288.14285714285717</c:v>
                </c:pt>
                <c:pt idx="86">
                  <c:v>298.14285714285717</c:v>
                </c:pt>
                <c:pt idx="87">
                  <c:v>303.28571428571428</c:v>
                </c:pt>
                <c:pt idx="88">
                  <c:v>300.14285714285717</c:v>
                </c:pt>
                <c:pt idx="89">
                  <c:v>299.42857142857144</c:v>
                </c:pt>
                <c:pt idx="90">
                  <c:v>298</c:v>
                </c:pt>
                <c:pt idx="91">
                  <c:v>305.14285714285717</c:v>
                </c:pt>
                <c:pt idx="92">
                  <c:v>312</c:v>
                </c:pt>
                <c:pt idx="93">
                  <c:v>300.71428571428572</c:v>
                </c:pt>
                <c:pt idx="94">
                  <c:v>290.28571428571428</c:v>
                </c:pt>
                <c:pt idx="95">
                  <c:v>289.57142857142856</c:v>
                </c:pt>
                <c:pt idx="96">
                  <c:v>284.14285714285717</c:v>
                </c:pt>
                <c:pt idx="97">
                  <c:v>281.57142857142856</c:v>
                </c:pt>
                <c:pt idx="98">
                  <c:v>280</c:v>
                </c:pt>
                <c:pt idx="99">
                  <c:v>272.14285714285717</c:v>
                </c:pt>
                <c:pt idx="100">
                  <c:v>274.14285714285717</c:v>
                </c:pt>
                <c:pt idx="101">
                  <c:v>277</c:v>
                </c:pt>
                <c:pt idx="102">
                  <c:v>276</c:v>
                </c:pt>
                <c:pt idx="103">
                  <c:v>272</c:v>
                </c:pt>
                <c:pt idx="104">
                  <c:v>262</c:v>
                </c:pt>
                <c:pt idx="105">
                  <c:v>249.28571428571428</c:v>
                </c:pt>
                <c:pt idx="106">
                  <c:v>236.14285714285714</c:v>
                </c:pt>
                <c:pt idx="107">
                  <c:v>223.71428571428572</c:v>
                </c:pt>
                <c:pt idx="108">
                  <c:v>209.85714285714286</c:v>
                </c:pt>
                <c:pt idx="109">
                  <c:v>199.57142857142858</c:v>
                </c:pt>
                <c:pt idx="110">
                  <c:v>194.71428571428572</c:v>
                </c:pt>
                <c:pt idx="111">
                  <c:v>188.71428571428572</c:v>
                </c:pt>
                <c:pt idx="112">
                  <c:v>182.57142857142858</c:v>
                </c:pt>
                <c:pt idx="113">
                  <c:v>176.42857142857142</c:v>
                </c:pt>
                <c:pt idx="114">
                  <c:v>170.57142857142858</c:v>
                </c:pt>
                <c:pt idx="115">
                  <c:v>164.42857142857142</c:v>
                </c:pt>
                <c:pt idx="116">
                  <c:v>160.85714285714286</c:v>
                </c:pt>
                <c:pt idx="117">
                  <c:v>157.57142857142858</c:v>
                </c:pt>
                <c:pt idx="118">
                  <c:v>157.28571428571428</c:v>
                </c:pt>
                <c:pt idx="119">
                  <c:v>157.71428571428572</c:v>
                </c:pt>
                <c:pt idx="120">
                  <c:v>154.14285714285714</c:v>
                </c:pt>
                <c:pt idx="121">
                  <c:v>152.71428571428572</c:v>
                </c:pt>
                <c:pt idx="122">
                  <c:v>148.71428571428572</c:v>
                </c:pt>
                <c:pt idx="123">
                  <c:v>147.42857142857142</c:v>
                </c:pt>
                <c:pt idx="124">
                  <c:v>144.42857142857142</c:v>
                </c:pt>
                <c:pt idx="125">
                  <c:v>136.42857142857142</c:v>
                </c:pt>
                <c:pt idx="126">
                  <c:v>131.42857142857142</c:v>
                </c:pt>
                <c:pt idx="127">
                  <c:v>127.42857142857143</c:v>
                </c:pt>
                <c:pt idx="128">
                  <c:v>124.57142857142857</c:v>
                </c:pt>
                <c:pt idx="129">
                  <c:v>126.85714285714286</c:v>
                </c:pt>
                <c:pt idx="130">
                  <c:v>126.14285714285714</c:v>
                </c:pt>
                <c:pt idx="131">
                  <c:v>127.57142857142857</c:v>
                </c:pt>
                <c:pt idx="132">
                  <c:v>126.85714285714286</c:v>
                </c:pt>
                <c:pt idx="133">
                  <c:v>119.28571428571429</c:v>
                </c:pt>
                <c:pt idx="134">
                  <c:v>118</c:v>
                </c:pt>
                <c:pt idx="135">
                  <c:v>117</c:v>
                </c:pt>
                <c:pt idx="136">
                  <c:v>113.85714285714286</c:v>
                </c:pt>
                <c:pt idx="137">
                  <c:v>111.42857142857143</c:v>
                </c:pt>
                <c:pt idx="138">
                  <c:v>106.71428571428571</c:v>
                </c:pt>
                <c:pt idx="139">
                  <c:v>100.14285714285714</c:v>
                </c:pt>
                <c:pt idx="140">
                  <c:v>102.14285714285714</c:v>
                </c:pt>
                <c:pt idx="141">
                  <c:v>106.85714285714286</c:v>
                </c:pt>
                <c:pt idx="142">
                  <c:v>108.14285714285714</c:v>
                </c:pt>
                <c:pt idx="143">
                  <c:v>107.71428571428571</c:v>
                </c:pt>
                <c:pt idx="144">
                  <c:v>108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D2D3-42E4-9506-940D7D35C9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1035536"/>
        <c:axId val="1651045104"/>
      </c:scatterChart>
      <c:valAx>
        <c:axId val="1651035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Aantal</a:t>
                </a:r>
                <a:r>
                  <a:rPr lang="en-US" sz="1200" b="1" baseline="0"/>
                  <a:t> dagen sinds 01/09/2021</a:t>
                </a:r>
                <a:endParaRPr lang="en-US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651045104"/>
        <c:crosses val="autoZero"/>
        <c:crossBetween val="midCat"/>
      </c:valAx>
      <c:valAx>
        <c:axId val="165104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Ziekenhuisopnames</a:t>
                </a:r>
                <a:r>
                  <a:rPr lang="en-US" sz="1200" b="1" baseline="0"/>
                  <a:t> per dag</a:t>
                </a:r>
                <a:endParaRPr lang="en-US" sz="1200" b="1"/>
              </a:p>
            </c:rich>
          </c:tx>
          <c:layout>
            <c:manualLayout>
              <c:xMode val="edge"/>
              <c:yMode val="edge"/>
              <c:x val="5.6043496445002082E-3"/>
              <c:y val="0.310831122713345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651035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2434607204548618"/>
          <c:y val="1.7273284727854374E-2"/>
          <c:w val="0.25107502075982241"/>
          <c:h val="0.77454949817518248"/>
        </c:manualLayout>
      </c:layout>
      <c:overlay val="0"/>
      <c:spPr>
        <a:solidFill>
          <a:schemeClr val="bg1"/>
        </a:solidFill>
        <a:ln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10699018958891117"/>
          <c:y val="2.7549675587996755E-2"/>
          <c:w val="0.85935025374023988"/>
          <c:h val="0.86454566831125534"/>
        </c:manualLayout>
      </c:layout>
      <c:scatterChart>
        <c:scatterStyle val="lineMarker"/>
        <c:varyColors val="0"/>
        <c:ser>
          <c:idx val="0"/>
          <c:order val="0"/>
          <c:tx>
            <c:strRef>
              <c:f>models!$B$3</c:f>
              <c:strCache>
                <c:ptCount val="1"/>
                <c:pt idx="0">
                  <c:v>15/09/2021</c:v>
                </c:pt>
              </c:strCache>
            </c:strRef>
          </c:tx>
          <c:spPr>
            <a:ln w="2540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models!$B$8:$B$43</c:f>
              <c:numCache>
                <c:formatCode>0.00</c:formatCode>
                <c:ptCount val="36"/>
                <c:pt idx="0">
                  <c:v>7.1884984025559104</c:v>
                </c:pt>
                <c:pt idx="1">
                  <c:v>8.9137380191693296</c:v>
                </c:pt>
                <c:pt idx="2">
                  <c:v>12.3642172523961</c:v>
                </c:pt>
                <c:pt idx="3">
                  <c:v>15.527156549520701</c:v>
                </c:pt>
                <c:pt idx="4">
                  <c:v>18.115015974440801</c:v>
                </c:pt>
                <c:pt idx="5">
                  <c:v>22.1405750798722</c:v>
                </c:pt>
                <c:pt idx="6">
                  <c:v>25.591054313099001</c:v>
                </c:pt>
                <c:pt idx="7">
                  <c:v>29.904153354632498</c:v>
                </c:pt>
                <c:pt idx="8">
                  <c:v>34.504792332268302</c:v>
                </c:pt>
                <c:pt idx="9">
                  <c:v>40.255591054313101</c:v>
                </c:pt>
                <c:pt idx="10">
                  <c:v>44.856230031948797</c:v>
                </c:pt>
                <c:pt idx="11">
                  <c:v>49.456869009584601</c:v>
                </c:pt>
                <c:pt idx="12">
                  <c:v>54.057507987220397</c:v>
                </c:pt>
                <c:pt idx="13">
                  <c:v>59.233226837060698</c:v>
                </c:pt>
                <c:pt idx="14">
                  <c:v>64.408945686900907</c:v>
                </c:pt>
                <c:pt idx="15">
                  <c:v>69.297124600638895</c:v>
                </c:pt>
                <c:pt idx="16">
                  <c:v>73.897763578274706</c:v>
                </c:pt>
                <c:pt idx="17">
                  <c:v>79.073482428115</c:v>
                </c:pt>
                <c:pt idx="18">
                  <c:v>83.674121405750796</c:v>
                </c:pt>
                <c:pt idx="19">
                  <c:v>88.562300319488799</c:v>
                </c:pt>
                <c:pt idx="20">
                  <c:v>93.450479233226801</c:v>
                </c:pt>
                <c:pt idx="21">
                  <c:v>98.051118210862597</c:v>
                </c:pt>
                <c:pt idx="22">
                  <c:v>102.9392971246</c:v>
                </c:pt>
                <c:pt idx="23">
                  <c:v>107.25239616613401</c:v>
                </c:pt>
                <c:pt idx="24">
                  <c:v>112.14057507987199</c:v>
                </c:pt>
                <c:pt idx="25">
                  <c:v>117.316293929712</c:v>
                </c:pt>
                <c:pt idx="26">
                  <c:v>122.492012779552</c:v>
                </c:pt>
                <c:pt idx="27">
                  <c:v>128.81789137380099</c:v>
                </c:pt>
                <c:pt idx="28">
                  <c:v>134.56869009584599</c:v>
                </c:pt>
                <c:pt idx="29">
                  <c:v>141.46964856229999</c:v>
                </c:pt>
                <c:pt idx="30">
                  <c:v>148.94568690095801</c:v>
                </c:pt>
                <c:pt idx="31">
                  <c:v>155.55910543130901</c:v>
                </c:pt>
                <c:pt idx="32">
                  <c:v>162.46006389776301</c:v>
                </c:pt>
                <c:pt idx="33">
                  <c:v>167.923322683706</c:v>
                </c:pt>
                <c:pt idx="34">
                  <c:v>173.67412140574999</c:v>
                </c:pt>
                <c:pt idx="35">
                  <c:v>177.69968051118201</c:v>
                </c:pt>
              </c:numCache>
            </c:numRef>
          </c:xVal>
          <c:yVal>
            <c:numRef>
              <c:f>models!$C$8:$C$43</c:f>
              <c:numCache>
                <c:formatCode>0.00</c:formatCode>
                <c:ptCount val="36"/>
                <c:pt idx="0">
                  <c:v>34.578146611341602</c:v>
                </c:pt>
                <c:pt idx="1">
                  <c:v>31.811894882434299</c:v>
                </c:pt>
                <c:pt idx="2">
                  <c:v>28.2157676348547</c:v>
                </c:pt>
                <c:pt idx="3">
                  <c:v>26.5560165975103</c:v>
                </c:pt>
                <c:pt idx="4">
                  <c:v>24.343015214384501</c:v>
                </c:pt>
                <c:pt idx="5">
                  <c:v>22.130013831258601</c:v>
                </c:pt>
                <c:pt idx="6">
                  <c:v>21.576763485477102</c:v>
                </c:pt>
                <c:pt idx="7">
                  <c:v>20.193637621023498</c:v>
                </c:pt>
                <c:pt idx="8">
                  <c:v>18.810511756569799</c:v>
                </c:pt>
                <c:pt idx="9">
                  <c:v>17.980636237897599</c:v>
                </c:pt>
                <c:pt idx="10">
                  <c:v>18.533886583679099</c:v>
                </c:pt>
                <c:pt idx="11">
                  <c:v>17.704011065006899</c:v>
                </c:pt>
                <c:pt idx="12">
                  <c:v>17.150760719225399</c:v>
                </c:pt>
                <c:pt idx="13">
                  <c:v>17.427385892116099</c:v>
                </c:pt>
                <c:pt idx="14">
                  <c:v>17.150760719225399</c:v>
                </c:pt>
                <c:pt idx="15">
                  <c:v>16.874135546334699</c:v>
                </c:pt>
                <c:pt idx="16">
                  <c:v>16.874135546334699</c:v>
                </c:pt>
                <c:pt idx="17">
                  <c:v>17.704011065006899</c:v>
                </c:pt>
                <c:pt idx="18">
                  <c:v>17.704011065006899</c:v>
                </c:pt>
                <c:pt idx="19">
                  <c:v>18.533886583679099</c:v>
                </c:pt>
                <c:pt idx="20">
                  <c:v>19.363762102351298</c:v>
                </c:pt>
                <c:pt idx="21">
                  <c:v>20.746887966804898</c:v>
                </c:pt>
                <c:pt idx="22">
                  <c:v>22.683264177040101</c:v>
                </c:pt>
                <c:pt idx="23">
                  <c:v>23.513139695712301</c:v>
                </c:pt>
                <c:pt idx="24">
                  <c:v>25.1728907330567</c:v>
                </c:pt>
                <c:pt idx="25">
                  <c:v>27.6625172890733</c:v>
                </c:pt>
                <c:pt idx="26">
                  <c:v>29.598893499308399</c:v>
                </c:pt>
                <c:pt idx="27">
                  <c:v>32.641770401106498</c:v>
                </c:pt>
                <c:pt idx="28">
                  <c:v>34.578146611341602</c:v>
                </c:pt>
                <c:pt idx="29">
                  <c:v>34.854771784232298</c:v>
                </c:pt>
                <c:pt idx="30">
                  <c:v>34.301521438450898</c:v>
                </c:pt>
                <c:pt idx="31">
                  <c:v>34.301521438450898</c:v>
                </c:pt>
                <c:pt idx="32">
                  <c:v>32.918395573997202</c:v>
                </c:pt>
                <c:pt idx="33">
                  <c:v>31.535269709543499</c:v>
                </c:pt>
                <c:pt idx="34">
                  <c:v>29.598893499308399</c:v>
                </c:pt>
                <c:pt idx="35">
                  <c:v>27.939142461964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48-4C8C-B101-A3A35FAA5566}"/>
            </c:ext>
          </c:extLst>
        </c:ser>
        <c:ser>
          <c:idx val="1"/>
          <c:order val="1"/>
          <c:tx>
            <c:strRef>
              <c:f>models!$B$3</c:f>
              <c:strCache>
                <c:ptCount val="1"/>
                <c:pt idx="0">
                  <c:v>15/09/2021</c:v>
                </c:pt>
              </c:strCache>
            </c:strRef>
          </c:tx>
          <c:spPr>
            <a:ln w="25400" cap="rnd">
              <a:solidFill>
                <a:srgbClr val="C0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models!$E$8:$E$49</c:f>
              <c:numCache>
                <c:formatCode>General</c:formatCode>
                <c:ptCount val="42"/>
                <c:pt idx="0">
                  <c:v>27.559808612440101</c:v>
                </c:pt>
                <c:pt idx="1">
                  <c:v>14.066985645933</c:v>
                </c:pt>
                <c:pt idx="2">
                  <c:v>19.2344497607655</c:v>
                </c:pt>
                <c:pt idx="3">
                  <c:v>23.540669856459299</c:v>
                </c:pt>
                <c:pt idx="4">
                  <c:v>30.7177033492822</c:v>
                </c:pt>
                <c:pt idx="5">
                  <c:v>33.014354066985597</c:v>
                </c:pt>
                <c:pt idx="6">
                  <c:v>35.598086124401902</c:v>
                </c:pt>
                <c:pt idx="7">
                  <c:v>37.894736842105203</c:v>
                </c:pt>
                <c:pt idx="8">
                  <c:v>40.7655502392344</c:v>
                </c:pt>
                <c:pt idx="9">
                  <c:v>44.210526315789402</c:v>
                </c:pt>
                <c:pt idx="10">
                  <c:v>46.220095693779903</c:v>
                </c:pt>
                <c:pt idx="11">
                  <c:v>48.229665071770299</c:v>
                </c:pt>
                <c:pt idx="12">
                  <c:v>51.100478468899503</c:v>
                </c:pt>
                <c:pt idx="13">
                  <c:v>53.110047846889898</c:v>
                </c:pt>
                <c:pt idx="14">
                  <c:v>55.119617224880301</c:v>
                </c:pt>
                <c:pt idx="15">
                  <c:v>57.7033492822966</c:v>
                </c:pt>
                <c:pt idx="16">
                  <c:v>60.574162679425797</c:v>
                </c:pt>
                <c:pt idx="17">
                  <c:v>64.8803827751196</c:v>
                </c:pt>
                <c:pt idx="18">
                  <c:v>68.899521531100405</c:v>
                </c:pt>
                <c:pt idx="19">
                  <c:v>73.492822966507106</c:v>
                </c:pt>
                <c:pt idx="20">
                  <c:v>78.947368421052602</c:v>
                </c:pt>
                <c:pt idx="21">
                  <c:v>84.976076555023894</c:v>
                </c:pt>
                <c:pt idx="22">
                  <c:v>91.004784688995201</c:v>
                </c:pt>
                <c:pt idx="23">
                  <c:v>93.875598086124398</c:v>
                </c:pt>
                <c:pt idx="24">
                  <c:v>99.617224880382693</c:v>
                </c:pt>
                <c:pt idx="25">
                  <c:v>102.77511961722399</c:v>
                </c:pt>
                <c:pt idx="26">
                  <c:v>106.794258373205</c:v>
                </c:pt>
                <c:pt idx="27">
                  <c:v>114.54545454545401</c:v>
                </c:pt>
                <c:pt idx="28">
                  <c:v>119.712918660287</c:v>
                </c:pt>
                <c:pt idx="29">
                  <c:v>124.01913875597999</c:v>
                </c:pt>
                <c:pt idx="30">
                  <c:v>129.47368421052599</c:v>
                </c:pt>
                <c:pt idx="31">
                  <c:v>134.06698564593299</c:v>
                </c:pt>
                <c:pt idx="32">
                  <c:v>139.23444976076499</c:v>
                </c:pt>
                <c:pt idx="33">
                  <c:v>144.114832535885</c:v>
                </c:pt>
                <c:pt idx="34">
                  <c:v>149.856459330143</c:v>
                </c:pt>
                <c:pt idx="35">
                  <c:v>154.44976076555</c:v>
                </c:pt>
                <c:pt idx="36">
                  <c:v>158.75598086124401</c:v>
                </c:pt>
                <c:pt idx="37">
                  <c:v>162.77511961722399</c:v>
                </c:pt>
                <c:pt idx="38">
                  <c:v>166.794258373205</c:v>
                </c:pt>
                <c:pt idx="39">
                  <c:v>171.387559808612</c:v>
                </c:pt>
                <c:pt idx="40">
                  <c:v>175.406698564593</c:v>
                </c:pt>
                <c:pt idx="41">
                  <c:v>178.27751196172201</c:v>
                </c:pt>
              </c:numCache>
            </c:numRef>
          </c:xVal>
          <c:yVal>
            <c:numRef>
              <c:f>models!$F$8:$F$49</c:f>
              <c:numCache>
                <c:formatCode>General</c:formatCode>
                <c:ptCount val="42"/>
                <c:pt idx="0">
                  <c:v>57.617728531855903</c:v>
                </c:pt>
                <c:pt idx="1">
                  <c:v>53.185595567866997</c:v>
                </c:pt>
                <c:pt idx="2">
                  <c:v>54.8476454293628</c:v>
                </c:pt>
                <c:pt idx="3">
                  <c:v>56.232686980609401</c:v>
                </c:pt>
                <c:pt idx="4">
                  <c:v>62.603878116343402</c:v>
                </c:pt>
                <c:pt idx="5">
                  <c:v>68.421052631578902</c:v>
                </c:pt>
                <c:pt idx="6">
                  <c:v>73.684210526315795</c:v>
                </c:pt>
                <c:pt idx="7">
                  <c:v>81.163434903047005</c:v>
                </c:pt>
                <c:pt idx="8">
                  <c:v>88.6426592797784</c:v>
                </c:pt>
                <c:pt idx="9">
                  <c:v>94.736842105263094</c:v>
                </c:pt>
                <c:pt idx="10">
                  <c:v>101.66204986149501</c:v>
                </c:pt>
                <c:pt idx="11">
                  <c:v>108.033240997229</c:v>
                </c:pt>
                <c:pt idx="12">
                  <c:v>116.34349030470899</c:v>
                </c:pt>
                <c:pt idx="13">
                  <c:v>123.82271468144</c:v>
                </c:pt>
                <c:pt idx="14">
                  <c:v>129.91689750692501</c:v>
                </c:pt>
                <c:pt idx="15">
                  <c:v>138.50415512465301</c:v>
                </c:pt>
                <c:pt idx="16">
                  <c:v>145.70637119113499</c:v>
                </c:pt>
                <c:pt idx="17">
                  <c:v>155.95567867035999</c:v>
                </c:pt>
                <c:pt idx="18">
                  <c:v>161.49584487534599</c:v>
                </c:pt>
                <c:pt idx="19">
                  <c:v>167.31301939058099</c:v>
                </c:pt>
                <c:pt idx="20">
                  <c:v>174.79224376731301</c:v>
                </c:pt>
                <c:pt idx="21">
                  <c:v>178.393351800554</c:v>
                </c:pt>
                <c:pt idx="22">
                  <c:v>173.961218836565</c:v>
                </c:pt>
                <c:pt idx="23">
                  <c:v>170.08310249307399</c:v>
                </c:pt>
                <c:pt idx="24">
                  <c:v>166.75900277008299</c:v>
                </c:pt>
                <c:pt idx="25">
                  <c:v>162.603878116343</c:v>
                </c:pt>
                <c:pt idx="26">
                  <c:v>158.17174515235399</c:v>
                </c:pt>
                <c:pt idx="27">
                  <c:v>154.29362880886401</c:v>
                </c:pt>
                <c:pt idx="28">
                  <c:v>147.36842105263099</c:v>
                </c:pt>
                <c:pt idx="29">
                  <c:v>141.551246537396</c:v>
                </c:pt>
                <c:pt idx="30">
                  <c:v>134.90304709141199</c:v>
                </c:pt>
                <c:pt idx="31">
                  <c:v>129.36288088642601</c:v>
                </c:pt>
                <c:pt idx="32">
                  <c:v>122.991689750692</c:v>
                </c:pt>
                <c:pt idx="33">
                  <c:v>116.066481994459</c:v>
                </c:pt>
                <c:pt idx="34">
                  <c:v>109.695290858725</c:v>
                </c:pt>
                <c:pt idx="35">
                  <c:v>103.601108033241</c:v>
                </c:pt>
                <c:pt idx="36">
                  <c:v>96.675900277008296</c:v>
                </c:pt>
                <c:pt idx="37">
                  <c:v>90.858725761772803</c:v>
                </c:pt>
                <c:pt idx="38">
                  <c:v>86.426592797783897</c:v>
                </c:pt>
                <c:pt idx="39">
                  <c:v>81.440443213296405</c:v>
                </c:pt>
                <c:pt idx="40">
                  <c:v>75.900277008310198</c:v>
                </c:pt>
                <c:pt idx="41">
                  <c:v>72.022160664819907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448-4C8C-B101-A3A35FAA5566}"/>
            </c:ext>
          </c:extLst>
        </c:ser>
        <c:ser>
          <c:idx val="2"/>
          <c:order val="2"/>
          <c:tx>
            <c:strRef>
              <c:f>models!$H$3</c:f>
              <c:strCache>
                <c:ptCount val="1"/>
                <c:pt idx="0">
                  <c:v>03/11/2021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models!$I$8:$I$36</c:f>
              <c:numCache>
                <c:formatCode>0.00</c:formatCode>
                <c:ptCount val="29"/>
                <c:pt idx="0">
                  <c:v>55.650001575851199</c:v>
                </c:pt>
                <c:pt idx="1">
                  <c:v>60.374996987343096</c:v>
                </c:pt>
                <c:pt idx="2">
                  <c:v>65.77500057163229</c:v>
                </c:pt>
                <c:pt idx="3">
                  <c:v>71.399998640441993</c:v>
                </c:pt>
                <c:pt idx="4">
                  <c:v>76.800002224731202</c:v>
                </c:pt>
                <c:pt idx="5">
                  <c:v>82.87500162219979</c:v>
                </c:pt>
                <c:pt idx="6">
                  <c:v>88.950001019668406</c:v>
                </c:pt>
                <c:pt idx="7">
                  <c:v>94.574999088478194</c:v>
                </c:pt>
                <c:pt idx="8">
                  <c:v>100.8749929704673</c:v>
                </c:pt>
                <c:pt idx="9">
                  <c:v>105.3749938974386</c:v>
                </c:pt>
                <c:pt idx="10">
                  <c:v>109.6499879802715</c:v>
                </c:pt>
                <c:pt idx="11">
                  <c:v>115.2749984086992</c:v>
                </c:pt>
                <c:pt idx="12">
                  <c:v>119.54999249153209</c:v>
                </c:pt>
                <c:pt idx="13">
                  <c:v>124.2750002626418</c:v>
                </c:pt>
                <c:pt idx="14">
                  <c:v>129.4499970027926</c:v>
                </c:pt>
                <c:pt idx="15">
                  <c:v>134.39999925842199</c:v>
                </c:pt>
                <c:pt idx="16">
                  <c:v>140.02498496761399</c:v>
                </c:pt>
                <c:pt idx="17">
                  <c:v>144.74999273872402</c:v>
                </c:pt>
                <c:pt idx="18">
                  <c:v>150.14998396339502</c:v>
                </c:pt>
                <c:pt idx="19">
                  <c:v>156.45000256461998</c:v>
                </c:pt>
                <c:pt idx="20">
                  <c:v>162.52500196208899</c:v>
                </c:pt>
                <c:pt idx="21">
                  <c:v>168.82499584407799</c:v>
                </c:pt>
                <c:pt idx="22">
                  <c:v>174.45000627250599</c:v>
                </c:pt>
                <c:pt idx="23">
                  <c:v>180.299986466218</c:v>
                </c:pt>
                <c:pt idx="24">
                  <c:v>185.24998872184801</c:v>
                </c:pt>
                <c:pt idx="25">
                  <c:v>190.199990977478</c:v>
                </c:pt>
                <c:pt idx="26">
                  <c:v>195.37498771762901</c:v>
                </c:pt>
                <c:pt idx="27">
                  <c:v>200.32498997325899</c:v>
                </c:pt>
                <c:pt idx="28">
                  <c:v>206.62498385524901</c:v>
                </c:pt>
              </c:numCache>
            </c:numRef>
          </c:xVal>
          <c:yVal>
            <c:numRef>
              <c:f>models!$J$8:$J$36</c:f>
              <c:numCache>
                <c:formatCode>0.00</c:formatCode>
                <c:ptCount val="29"/>
                <c:pt idx="0">
                  <c:v>103.89609787391301</c:v>
                </c:pt>
                <c:pt idx="1">
                  <c:v>111.688293621741</c:v>
                </c:pt>
                <c:pt idx="2">
                  <c:v>114.28570409431499</c:v>
                </c:pt>
                <c:pt idx="3">
                  <c:v>113.636369311119</c:v>
                </c:pt>
                <c:pt idx="4">
                  <c:v>114.935038877511</c:v>
                </c:pt>
                <c:pt idx="5">
                  <c:v>114.935038877511</c:v>
                </c:pt>
                <c:pt idx="6">
                  <c:v>113.636369311119</c:v>
                </c:pt>
                <c:pt idx="7">
                  <c:v>109.74025360225799</c:v>
                </c:pt>
                <c:pt idx="8">
                  <c:v>105.1948031102</c:v>
                </c:pt>
                <c:pt idx="9">
                  <c:v>101.298687401339</c:v>
                </c:pt>
                <c:pt idx="10">
                  <c:v>94.805196889799106</c:v>
                </c:pt>
                <c:pt idx="11">
                  <c:v>88.311670708363096</c:v>
                </c:pt>
                <c:pt idx="12">
                  <c:v>80.519474960535703</c:v>
                </c:pt>
                <c:pt idx="13">
                  <c:v>72.727279212708297</c:v>
                </c:pt>
                <c:pt idx="14">
                  <c:v>61.038932086123502</c:v>
                </c:pt>
                <c:pt idx="15">
                  <c:v>53.896106791387602</c:v>
                </c:pt>
                <c:pt idx="16">
                  <c:v>44.155835354181498</c:v>
                </c:pt>
                <c:pt idx="17">
                  <c:v>37.662309172745502</c:v>
                </c:pt>
                <c:pt idx="18">
                  <c:v>31.818153444400998</c:v>
                </c:pt>
                <c:pt idx="19">
                  <c:v>25.973997716056601</c:v>
                </c:pt>
                <c:pt idx="20">
                  <c:v>21.428547223999299</c:v>
                </c:pt>
                <c:pt idx="21">
                  <c:v>17.5324671850335</c:v>
                </c:pt>
                <c:pt idx="22">
                  <c:v>15.5843914956547</c:v>
                </c:pt>
                <c:pt idx="23">
                  <c:v>12.9870166929761</c:v>
                </c:pt>
                <c:pt idx="24">
                  <c:v>10.3896062204018</c:v>
                </c:pt>
                <c:pt idx="25">
                  <c:v>9.7402357673102902</c:v>
                </c:pt>
                <c:pt idx="26">
                  <c:v>9.7402357673102902</c:v>
                </c:pt>
                <c:pt idx="27">
                  <c:v>9.7402357673102902</c:v>
                </c:pt>
                <c:pt idx="28">
                  <c:v>6.4934905115401698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448-4C8C-B101-A3A35FAA5566}"/>
            </c:ext>
          </c:extLst>
        </c:ser>
        <c:ser>
          <c:idx val="3"/>
          <c:order val="3"/>
          <c:tx>
            <c:strRef>
              <c:f>models!$H$3</c:f>
              <c:strCache>
                <c:ptCount val="1"/>
                <c:pt idx="0">
                  <c:v>03/11/2021</c:v>
                </c:pt>
              </c:strCache>
            </c:strRef>
          </c:tx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models!$M$8:$M$62</c:f>
              <c:numCache>
                <c:formatCode>General</c:formatCode>
                <c:ptCount val="55"/>
                <c:pt idx="0">
                  <c:v>53.399994932556595</c:v>
                </c:pt>
                <c:pt idx="1">
                  <c:v>55.4249947317128</c:v>
                </c:pt>
                <c:pt idx="2">
                  <c:v>57.899995859527898</c:v>
                </c:pt>
                <c:pt idx="3">
                  <c:v>61.050005160140401</c:v>
                </c:pt>
                <c:pt idx="4">
                  <c:v>64.200002101134999</c:v>
                </c:pt>
                <c:pt idx="5">
                  <c:v>66.899997713470597</c:v>
                </c:pt>
                <c:pt idx="6">
                  <c:v>68.700003028106408</c:v>
                </c:pt>
                <c:pt idx="7">
                  <c:v>70.949997311783108</c:v>
                </c:pt>
                <c:pt idx="8">
                  <c:v>72.974997110939299</c:v>
                </c:pt>
                <c:pt idx="9">
                  <c:v>74.775002425574996</c:v>
                </c:pt>
                <c:pt idx="10">
                  <c:v>76.124994051933797</c:v>
                </c:pt>
                <c:pt idx="11">
                  <c:v>77.700004882049001</c:v>
                </c:pt>
                <c:pt idx="12">
                  <c:v>79.725004681205291</c:v>
                </c:pt>
                <c:pt idx="13">
                  <c:v>81.524997636222992</c:v>
                </c:pt>
                <c:pt idx="14">
                  <c:v>83.099996106720297</c:v>
                </c:pt>
                <c:pt idx="15">
                  <c:v>84.45000009269711</c:v>
                </c:pt>
                <c:pt idx="16">
                  <c:v>85.574997234535502</c:v>
                </c:pt>
                <c:pt idx="17">
                  <c:v>87.599997033691693</c:v>
                </c:pt>
                <c:pt idx="18">
                  <c:v>90.074998161506798</c:v>
                </c:pt>
                <c:pt idx="19">
                  <c:v>92.549999289321903</c:v>
                </c:pt>
                <c:pt idx="20">
                  <c:v>94.350004603957601</c:v>
                </c:pt>
                <c:pt idx="21">
                  <c:v>96.375004403113806</c:v>
                </c:pt>
                <c:pt idx="22">
                  <c:v>97.724996029472706</c:v>
                </c:pt>
                <c:pt idx="23">
                  <c:v>99.075000015449504</c:v>
                </c:pt>
                <c:pt idx="24">
                  <c:v>100.6499984859468</c:v>
                </c:pt>
                <c:pt idx="25">
                  <c:v>102.674998285103</c:v>
                </c:pt>
                <c:pt idx="26">
                  <c:v>104.0250022710797</c:v>
                </c:pt>
                <c:pt idx="27">
                  <c:v>106.2749965547565</c:v>
                </c:pt>
                <c:pt idx="28">
                  <c:v>107.6250005407332</c:v>
                </c:pt>
                <c:pt idx="29">
                  <c:v>109.87500718402789</c:v>
                </c:pt>
                <c:pt idx="30">
                  <c:v>111.4499932949072</c:v>
                </c:pt>
                <c:pt idx="31">
                  <c:v>113.47499309406339</c:v>
                </c:pt>
                <c:pt idx="32">
                  <c:v>115.72498737774021</c:v>
                </c:pt>
                <c:pt idx="33">
                  <c:v>117.7499871768964</c:v>
                </c:pt>
                <c:pt idx="34">
                  <c:v>120.6749896333704</c:v>
                </c:pt>
                <c:pt idx="35">
                  <c:v>122.4749949480061</c:v>
                </c:pt>
                <c:pt idx="36">
                  <c:v>125.1750029199597</c:v>
                </c:pt>
                <c:pt idx="37">
                  <c:v>127.8749861726774</c:v>
                </c:pt>
                <c:pt idx="38">
                  <c:v>130.57499414463101</c:v>
                </c:pt>
                <c:pt idx="39">
                  <c:v>135.07500743122</c:v>
                </c:pt>
                <c:pt idx="40">
                  <c:v>138.44999885673499</c:v>
                </c:pt>
                <c:pt idx="41">
                  <c:v>142.49999845504701</c:v>
                </c:pt>
                <c:pt idx="42">
                  <c:v>145.64999539604202</c:v>
                </c:pt>
                <c:pt idx="43">
                  <c:v>149.47500050983399</c:v>
                </c:pt>
                <c:pt idx="44">
                  <c:v>153.525000108146</c:v>
                </c:pt>
                <c:pt idx="45">
                  <c:v>158.47500236377601</c:v>
                </c:pt>
                <c:pt idx="46">
                  <c:v>163.649999103927</c:v>
                </c:pt>
                <c:pt idx="47">
                  <c:v>169.72499850139599</c:v>
                </c:pt>
                <c:pt idx="48">
                  <c:v>176.02499238338501</c:v>
                </c:pt>
                <c:pt idx="49">
                  <c:v>180.52500566997401</c:v>
                </c:pt>
                <c:pt idx="50">
                  <c:v>185.70000241012499</c:v>
                </c:pt>
                <c:pt idx="51">
                  <c:v>191.54998260383701</c:v>
                </c:pt>
                <c:pt idx="52">
                  <c:v>198.52498465862399</c:v>
                </c:pt>
                <c:pt idx="53">
                  <c:v>205.04999774436899</c:v>
                </c:pt>
                <c:pt idx="54">
                  <c:v>209.099997342682</c:v>
                </c:pt>
              </c:numCache>
            </c:numRef>
          </c:xVal>
          <c:yVal>
            <c:numRef>
              <c:f>models!$N$8:$N$62</c:f>
              <c:numCache>
                <c:formatCode>General</c:formatCode>
                <c:ptCount val="55"/>
                <c:pt idx="0">
                  <c:v>145.45452275552</c:v>
                </c:pt>
                <c:pt idx="1">
                  <c:v>160.38961513787501</c:v>
                </c:pt>
                <c:pt idx="2">
                  <c:v>168.18181088570299</c:v>
                </c:pt>
                <c:pt idx="3">
                  <c:v>179.220787559196</c:v>
                </c:pt>
                <c:pt idx="4">
                  <c:v>195.454549507942</c:v>
                </c:pt>
                <c:pt idx="5">
                  <c:v>220.77921244080301</c:v>
                </c:pt>
                <c:pt idx="6">
                  <c:v>243.50648273603699</c:v>
                </c:pt>
                <c:pt idx="7">
                  <c:v>267.53245826755898</c:v>
                </c:pt>
                <c:pt idx="8">
                  <c:v>294.15584427165498</c:v>
                </c:pt>
                <c:pt idx="9">
                  <c:v>314.28570409431501</c:v>
                </c:pt>
                <c:pt idx="10">
                  <c:v>334.41558175192301</c:v>
                </c:pt>
                <c:pt idx="11">
                  <c:v>359.74026251973203</c:v>
                </c:pt>
                <c:pt idx="12">
                  <c:v>381.16882757867899</c:v>
                </c:pt>
                <c:pt idx="13">
                  <c:v>404.545450492057</c:v>
                </c:pt>
                <c:pt idx="14">
                  <c:v>424.025975531521</c:v>
                </c:pt>
                <c:pt idx="15">
                  <c:v>439.61038486212402</c:v>
                </c:pt>
                <c:pt idx="16">
                  <c:v>450</c:v>
                </c:pt>
                <c:pt idx="17">
                  <c:v>460.389610679138</c:v>
                </c:pt>
                <c:pt idx="18">
                  <c:v>465.58441378933901</c:v>
                </c:pt>
                <c:pt idx="19">
                  <c:v>462.98701223423899</c:v>
                </c:pt>
                <c:pt idx="20">
                  <c:v>450</c:v>
                </c:pt>
                <c:pt idx="21">
                  <c:v>438.31168854331099</c:v>
                </c:pt>
                <c:pt idx="22">
                  <c:v>418.83116350384603</c:v>
                </c:pt>
                <c:pt idx="23">
                  <c:v>402.59740155510002</c:v>
                </c:pt>
                <c:pt idx="24">
                  <c:v>389.61038486212402</c:v>
                </c:pt>
                <c:pt idx="25">
                  <c:v>369.48051612198998</c:v>
                </c:pt>
                <c:pt idx="26">
                  <c:v>353.24675417324403</c:v>
                </c:pt>
                <c:pt idx="27">
                  <c:v>337.66232700769302</c:v>
                </c:pt>
                <c:pt idx="28">
                  <c:v>321.42856505894702</c:v>
                </c:pt>
                <c:pt idx="29">
                  <c:v>299.35064738185599</c:v>
                </c:pt>
                <c:pt idx="30">
                  <c:v>283.11688543310999</c:v>
                </c:pt>
                <c:pt idx="31">
                  <c:v>264.28571301178903</c:v>
                </c:pt>
                <c:pt idx="32">
                  <c:v>247.40259844489901</c:v>
                </c:pt>
                <c:pt idx="33">
                  <c:v>231.16881866120499</c:v>
                </c:pt>
                <c:pt idx="34">
                  <c:v>212.33764623988401</c:v>
                </c:pt>
                <c:pt idx="35">
                  <c:v>198.70129476371201</c:v>
                </c:pt>
                <c:pt idx="36">
                  <c:v>181.81816236187399</c:v>
                </c:pt>
                <c:pt idx="37">
                  <c:v>165.58440041312801</c:v>
                </c:pt>
                <c:pt idx="38">
                  <c:v>146.75322799180799</c:v>
                </c:pt>
                <c:pt idx="39">
                  <c:v>131.16883649615301</c:v>
                </c:pt>
                <c:pt idx="40">
                  <c:v>118.18181980317701</c:v>
                </c:pt>
                <c:pt idx="41">
                  <c:v>106.493508346488</c:v>
                </c:pt>
                <c:pt idx="42">
                  <c:v>97.402571692477693</c:v>
                </c:pt>
                <c:pt idx="43">
                  <c:v>85.7142602357887</c:v>
                </c:pt>
                <c:pt idx="44">
                  <c:v>75.324654015386898</c:v>
                </c:pt>
                <c:pt idx="45">
                  <c:v>65.584418248076602</c:v>
                </c:pt>
                <c:pt idx="46">
                  <c:v>56.493481594066203</c:v>
                </c:pt>
                <c:pt idx="47">
                  <c:v>45.454540590468703</c:v>
                </c:pt>
                <c:pt idx="48">
                  <c:v>35.714269153262599</c:v>
                </c:pt>
                <c:pt idx="49">
                  <c:v>29.870113424918099</c:v>
                </c:pt>
                <c:pt idx="50">
                  <c:v>25.3246629328608</c:v>
                </c:pt>
                <c:pt idx="51">
                  <c:v>20.129841987712101</c:v>
                </c:pt>
                <c:pt idx="52">
                  <c:v>18.181801968229099</c:v>
                </c:pt>
                <c:pt idx="53">
                  <c:v>14.935056712459099</c:v>
                </c:pt>
                <c:pt idx="54">
                  <c:v>12.9870166929761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448-4C8C-B101-A3A35FAA5566}"/>
            </c:ext>
          </c:extLst>
        </c:ser>
        <c:ser>
          <c:idx val="4"/>
          <c:order val="4"/>
          <c:tx>
            <c:strRef>
              <c:f>models!$P$3</c:f>
              <c:strCache>
                <c:ptCount val="1"/>
                <c:pt idx="0">
                  <c:v>15/11/2021</c:v>
                </c:pt>
              </c:strCache>
            </c:strRef>
          </c:tx>
          <c:spPr>
            <a:ln w="2540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models!$Q$8:$Q$45</c:f>
              <c:numCache>
                <c:formatCode>General</c:formatCode>
                <c:ptCount val="38"/>
                <c:pt idx="0">
                  <c:v>65.923970201412303</c:v>
                </c:pt>
                <c:pt idx="1">
                  <c:v>68.965151703846601</c:v>
                </c:pt>
                <c:pt idx="2">
                  <c:v>73.336859902100997</c:v>
                </c:pt>
                <c:pt idx="3">
                  <c:v>76.37804140453531</c:v>
                </c:pt>
                <c:pt idx="4">
                  <c:v>79.799371899907896</c:v>
                </c:pt>
                <c:pt idx="5">
                  <c:v>82.080255416465604</c:v>
                </c:pt>
                <c:pt idx="6">
                  <c:v>84.361138933023298</c:v>
                </c:pt>
                <c:pt idx="7">
                  <c:v>86.832102166586196</c:v>
                </c:pt>
                <c:pt idx="8">
                  <c:v>90.443501937891909</c:v>
                </c:pt>
                <c:pt idx="9">
                  <c:v>92.914465171454793</c:v>
                </c:pt>
                <c:pt idx="10">
                  <c:v>95.385428405017706</c:v>
                </c:pt>
                <c:pt idx="11">
                  <c:v>97.856391638580604</c:v>
                </c:pt>
                <c:pt idx="12">
                  <c:v>100.3273548721435</c:v>
                </c:pt>
                <c:pt idx="13">
                  <c:v>103.1784566575726</c:v>
                </c:pt>
                <c:pt idx="14">
                  <c:v>105.4593506152024</c:v>
                </c:pt>
                <c:pt idx="15">
                  <c:v>108.6906118346419</c:v>
                </c:pt>
                <c:pt idx="16">
                  <c:v>111.9218521719373</c:v>
                </c:pt>
                <c:pt idx="17">
                  <c:v>115.5332728253871</c:v>
                </c:pt>
                <c:pt idx="18">
                  <c:v>119.1446725966929</c:v>
                </c:pt>
                <c:pt idx="19">
                  <c:v>122.18584365805511</c:v>
                </c:pt>
                <c:pt idx="20">
                  <c:v>125.987333587438</c:v>
                </c:pt>
                <c:pt idx="21">
                  <c:v>130.16896206868699</c:v>
                </c:pt>
                <c:pt idx="22">
                  <c:v>133.59029256405898</c:v>
                </c:pt>
                <c:pt idx="23">
                  <c:v>138.53221903118498</c:v>
                </c:pt>
                <c:pt idx="24">
                  <c:v>143.09398606430102</c:v>
                </c:pt>
                <c:pt idx="25">
                  <c:v>147.27561454555001</c:v>
                </c:pt>
                <c:pt idx="26">
                  <c:v>152.21754101267601</c:v>
                </c:pt>
                <c:pt idx="27">
                  <c:v>156.779308045791</c:v>
                </c:pt>
                <c:pt idx="28">
                  <c:v>161.91130378885001</c:v>
                </c:pt>
                <c:pt idx="29">
                  <c:v>166.66316098004299</c:v>
                </c:pt>
                <c:pt idx="30">
                  <c:v>171.41499728909099</c:v>
                </c:pt>
                <c:pt idx="31">
                  <c:v>175.97678520435099</c:v>
                </c:pt>
                <c:pt idx="32">
                  <c:v>180.34848296153299</c:v>
                </c:pt>
                <c:pt idx="33">
                  <c:v>185.290388546515</c:v>
                </c:pt>
                <c:pt idx="34">
                  <c:v>190.04224573770699</c:v>
                </c:pt>
                <c:pt idx="35">
                  <c:v>195.554380032632</c:v>
                </c:pt>
                <c:pt idx="36">
                  <c:v>200.686375775691</c:v>
                </c:pt>
                <c:pt idx="37">
                  <c:v>206.388600228694</c:v>
                </c:pt>
              </c:numCache>
            </c:numRef>
          </c:xVal>
          <c:yVal>
            <c:numRef>
              <c:f>models!$R$8:$R$45</c:f>
              <c:numCache>
                <c:formatCode>General</c:formatCode>
                <c:ptCount val="38"/>
                <c:pt idx="0">
                  <c:v>148.79678508920301</c:v>
                </c:pt>
                <c:pt idx="1">
                  <c:v>152.005350840858</c:v>
                </c:pt>
                <c:pt idx="2">
                  <c:v>151.60429113760401</c:v>
                </c:pt>
                <c:pt idx="3">
                  <c:v>148.79678508920301</c:v>
                </c:pt>
                <c:pt idx="4">
                  <c:v>143.98395849312601</c:v>
                </c:pt>
                <c:pt idx="5">
                  <c:v>139.57219160030201</c:v>
                </c:pt>
                <c:pt idx="6">
                  <c:v>133.957223566311</c:v>
                </c:pt>
                <c:pt idx="7">
                  <c:v>127.139032359746</c:v>
                </c:pt>
                <c:pt idx="8">
                  <c:v>118.315520605505</c:v>
                </c:pt>
                <c:pt idx="9">
                  <c:v>110.294128257772</c:v>
                </c:pt>
                <c:pt idx="10">
                  <c:v>101.87165417538</c:v>
                </c:pt>
                <c:pt idx="11">
                  <c:v>95.454544703474795</c:v>
                </c:pt>
                <c:pt idx="12">
                  <c:v>88.235293793655799</c:v>
                </c:pt>
                <c:pt idx="13">
                  <c:v>81.818184321750607</c:v>
                </c:pt>
                <c:pt idx="14">
                  <c:v>74.598933411931597</c:v>
                </c:pt>
                <c:pt idx="15">
                  <c:v>66.577541064198698</c:v>
                </c:pt>
                <c:pt idx="16">
                  <c:v>57.754007278552002</c:v>
                </c:pt>
                <c:pt idx="17">
                  <c:v>48.9304955243108</c:v>
                </c:pt>
                <c:pt idx="18">
                  <c:v>42.914445755659798</c:v>
                </c:pt>
                <c:pt idx="19">
                  <c:v>36.898395987008797</c:v>
                </c:pt>
                <c:pt idx="20">
                  <c:v>32.486629094185503</c:v>
                </c:pt>
                <c:pt idx="21">
                  <c:v>27.673802498108</c:v>
                </c:pt>
                <c:pt idx="22">
                  <c:v>23.262035605284701</c:v>
                </c:pt>
                <c:pt idx="23">
                  <c:v>19.251350447120899</c:v>
                </c:pt>
                <c:pt idx="24">
                  <c:v>17.2459858366337</c:v>
                </c:pt>
                <c:pt idx="25">
                  <c:v>13.636360381724201</c:v>
                </c:pt>
                <c:pt idx="26">
                  <c:v>10.828876364728499</c:v>
                </c:pt>
                <c:pt idx="27">
                  <c:v>9.2245934889009007</c:v>
                </c:pt>
                <c:pt idx="28">
                  <c:v>8.4224740823923998</c:v>
                </c:pt>
                <c:pt idx="29">
                  <c:v>8.0213923477328599</c:v>
                </c:pt>
                <c:pt idx="30">
                  <c:v>7.6203326444785899</c:v>
                </c:pt>
                <c:pt idx="31">
                  <c:v>6.0160497686509302</c:v>
                </c:pt>
                <c:pt idx="32">
                  <c:v>7.2192509098190101</c:v>
                </c:pt>
                <c:pt idx="33">
                  <c:v>6.8181912065647801</c:v>
                </c:pt>
                <c:pt idx="34">
                  <c:v>6.4171094719052002</c:v>
                </c:pt>
                <c:pt idx="35">
                  <c:v>6.8181912065647801</c:v>
                </c:pt>
                <c:pt idx="36">
                  <c:v>4.0107071895690796</c:v>
                </c:pt>
                <c:pt idx="37">
                  <c:v>4.0107071895690796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448-4C8C-B101-A3A35FAA5566}"/>
            </c:ext>
          </c:extLst>
        </c:ser>
        <c:ser>
          <c:idx val="5"/>
          <c:order val="5"/>
          <c:tx>
            <c:strRef>
              <c:f>models!$P$3</c:f>
              <c:strCache>
                <c:ptCount val="1"/>
                <c:pt idx="0">
                  <c:v>15/11/2021</c:v>
                </c:pt>
              </c:strCache>
            </c:strRef>
          </c:tx>
          <c:spPr>
            <a:ln w="25400" cap="rnd">
              <a:solidFill>
                <a:srgbClr val="FFC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models!$U$8:$U$67</c:f>
              <c:numCache>
                <c:formatCode>General</c:formatCode>
                <c:ptCount val="60"/>
                <c:pt idx="0">
                  <c:v>63.262937691916299</c:v>
                </c:pt>
                <c:pt idx="1">
                  <c:v>67.064417180227196</c:v>
                </c:pt>
                <c:pt idx="2">
                  <c:v>69.345300696784903</c:v>
                </c:pt>
                <c:pt idx="3">
                  <c:v>70.675816951532909</c:v>
                </c:pt>
                <c:pt idx="4">
                  <c:v>72.386482199219202</c:v>
                </c:pt>
                <c:pt idx="5">
                  <c:v>73.526929178034095</c:v>
                </c:pt>
                <c:pt idx="6">
                  <c:v>74.667376156849002</c:v>
                </c:pt>
                <c:pt idx="7">
                  <c:v>76.758190397473598</c:v>
                </c:pt>
                <c:pt idx="8">
                  <c:v>77.898626935216399</c:v>
                </c:pt>
                <c:pt idx="9">
                  <c:v>79.22914318996439</c:v>
                </c:pt>
                <c:pt idx="10">
                  <c:v>80.559659444712395</c:v>
                </c:pt>
                <c:pt idx="11">
                  <c:v>81.510037147594204</c:v>
                </c:pt>
                <c:pt idx="12">
                  <c:v>83.600840947146708</c:v>
                </c:pt>
                <c:pt idx="13">
                  <c:v>86.071804180709591</c:v>
                </c:pt>
                <c:pt idx="14">
                  <c:v>87.402330876529703</c:v>
                </c:pt>
                <c:pt idx="15">
                  <c:v>88.542767414272504</c:v>
                </c:pt>
                <c:pt idx="16">
                  <c:v>90.063363386025699</c:v>
                </c:pt>
                <c:pt idx="17">
                  <c:v>91.583959357778895</c:v>
                </c:pt>
                <c:pt idx="18">
                  <c:v>92.154167185578203</c:v>
                </c:pt>
                <c:pt idx="19">
                  <c:v>93.4846938813983</c:v>
                </c:pt>
                <c:pt idx="20">
                  <c:v>94.815199695074298</c:v>
                </c:pt>
                <c:pt idx="21">
                  <c:v>95.575497680950804</c:v>
                </c:pt>
                <c:pt idx="22">
                  <c:v>97.096093652703999</c:v>
                </c:pt>
                <c:pt idx="23">
                  <c:v>97.096093652703999</c:v>
                </c:pt>
                <c:pt idx="24">
                  <c:v>98.236530190446899</c:v>
                </c:pt>
                <c:pt idx="25">
                  <c:v>99.186918334400701</c:v>
                </c:pt>
                <c:pt idx="26">
                  <c:v>99.947195438133207</c:v>
                </c:pt>
                <c:pt idx="27">
                  <c:v>101.6578606858195</c:v>
                </c:pt>
                <c:pt idx="28">
                  <c:v>102.4181586716961</c:v>
                </c:pt>
                <c:pt idx="29">
                  <c:v>104.3189140774596</c:v>
                </c:pt>
                <c:pt idx="30">
                  <c:v>105.4593506152024</c:v>
                </c:pt>
                <c:pt idx="31">
                  <c:v>106.97994658695561</c:v>
                </c:pt>
                <c:pt idx="32">
                  <c:v>108.5005216765647</c:v>
                </c:pt>
                <c:pt idx="33">
                  <c:v>110.0211176483179</c:v>
                </c:pt>
                <c:pt idx="34">
                  <c:v>112.3020116059476</c:v>
                </c:pt>
                <c:pt idx="35">
                  <c:v>114.3928154055002</c:v>
                </c:pt>
                <c:pt idx="36">
                  <c:v>116.29357081126371</c:v>
                </c:pt>
                <c:pt idx="37">
                  <c:v>118.00423605895</c:v>
                </c:pt>
                <c:pt idx="38">
                  <c:v>120.0950398585025</c:v>
                </c:pt>
                <c:pt idx="39">
                  <c:v>122.5660030920655</c:v>
                </c:pt>
                <c:pt idx="40">
                  <c:v>124.656806891618</c:v>
                </c:pt>
                <c:pt idx="41">
                  <c:v>127.88806811105739</c:v>
                </c:pt>
                <c:pt idx="42">
                  <c:v>129.9788927927541</c:v>
                </c:pt>
                <c:pt idx="43">
                  <c:v>133.400223288126</c:v>
                </c:pt>
                <c:pt idx="44">
                  <c:v>136.441394349489</c:v>
                </c:pt>
                <c:pt idx="45">
                  <c:v>140.81309210667098</c:v>
                </c:pt>
                <c:pt idx="46">
                  <c:v>144.42451276012099</c:v>
                </c:pt>
                <c:pt idx="47">
                  <c:v>147.84584325549298</c:v>
                </c:pt>
                <c:pt idx="48">
                  <c:v>151.64731230273202</c:v>
                </c:pt>
                <c:pt idx="49">
                  <c:v>156.96937732172398</c:v>
                </c:pt>
                <c:pt idx="50">
                  <c:v>163.43189976060299</c:v>
                </c:pt>
                <c:pt idx="51">
                  <c:v>168.94403405552799</c:v>
                </c:pt>
                <c:pt idx="52">
                  <c:v>173.88596052265399</c:v>
                </c:pt>
                <c:pt idx="53">
                  <c:v>179.77825425159</c:v>
                </c:pt>
                <c:pt idx="54">
                  <c:v>185.290388546515</c:v>
                </c:pt>
                <c:pt idx="55">
                  <c:v>190.04224573770699</c:v>
                </c:pt>
                <c:pt idx="56">
                  <c:v>195.934539466643</c:v>
                </c:pt>
                <c:pt idx="57">
                  <c:v>200.30623722382501</c:v>
                </c:pt>
                <c:pt idx="58">
                  <c:v>203.91763699513101</c:v>
                </c:pt>
                <c:pt idx="59">
                  <c:v>209.239702014123</c:v>
                </c:pt>
              </c:numCache>
            </c:numRef>
          </c:xVal>
          <c:yVal>
            <c:numRef>
              <c:f>models!$V$8:$V$67</c:f>
              <c:numCache>
                <c:formatCode>General</c:formatCode>
                <c:ptCount val="60"/>
                <c:pt idx="0">
                  <c:v>199.33155247363899</c:v>
                </c:pt>
                <c:pt idx="1">
                  <c:v>217.37967974818599</c:v>
                </c:pt>
                <c:pt idx="2">
                  <c:v>233.021393724695</c:v>
                </c:pt>
                <c:pt idx="3">
                  <c:v>247.05882482537601</c:v>
                </c:pt>
                <c:pt idx="4">
                  <c:v>261.89839736397101</c:v>
                </c:pt>
                <c:pt idx="5">
                  <c:v>274.33155660452701</c:v>
                </c:pt>
                <c:pt idx="6">
                  <c:v>285.56149818036101</c:v>
                </c:pt>
                <c:pt idx="7">
                  <c:v>298.39572263202302</c:v>
                </c:pt>
                <c:pt idx="8">
                  <c:v>309.62566971570902</c:v>
                </c:pt>
                <c:pt idx="9">
                  <c:v>319.65240464252298</c:v>
                </c:pt>
                <c:pt idx="10">
                  <c:v>330.48128376117802</c:v>
                </c:pt>
                <c:pt idx="11">
                  <c:v>336.89839598700797</c:v>
                </c:pt>
                <c:pt idx="12">
                  <c:v>342.513369528851</c:v>
                </c:pt>
                <c:pt idx="13">
                  <c:v>346.12299498376098</c:v>
                </c:pt>
                <c:pt idx="14">
                  <c:v>340.508021441918</c:v>
                </c:pt>
                <c:pt idx="15">
                  <c:v>333.68984125105601</c:v>
                </c:pt>
                <c:pt idx="16">
                  <c:v>325.26738093829198</c:v>
                </c:pt>
                <c:pt idx="17">
                  <c:v>316.44384990657102</c:v>
                </c:pt>
                <c:pt idx="18">
                  <c:v>305.61497354184201</c:v>
                </c:pt>
                <c:pt idx="19">
                  <c:v>294.78609717711402</c:v>
                </c:pt>
                <c:pt idx="20">
                  <c:v>284.75936225029898</c:v>
                </c:pt>
                <c:pt idx="21">
                  <c:v>274.732616307782</c:v>
                </c:pt>
                <c:pt idx="22">
                  <c:v>264.70588138096701</c:v>
                </c:pt>
                <c:pt idx="23">
                  <c:v>253.07486357832499</c:v>
                </c:pt>
                <c:pt idx="24">
                  <c:v>243.04812865151001</c:v>
                </c:pt>
                <c:pt idx="25">
                  <c:v>233.82353516260901</c:v>
                </c:pt>
                <c:pt idx="26">
                  <c:v>222.19251735996701</c:v>
                </c:pt>
                <c:pt idx="27">
                  <c:v>212.566842136406</c:v>
                </c:pt>
                <c:pt idx="28">
                  <c:v>203.743319366462</c:v>
                </c:pt>
                <c:pt idx="29">
                  <c:v>193.315513720691</c:v>
                </c:pt>
                <c:pt idx="30">
                  <c:v>182.88769705921601</c:v>
                </c:pt>
                <c:pt idx="31">
                  <c:v>171.657760991234</c:v>
                </c:pt>
                <c:pt idx="32">
                  <c:v>158.82354204742299</c:v>
                </c:pt>
                <c:pt idx="33">
                  <c:v>148.79678508920301</c:v>
                </c:pt>
                <c:pt idx="34">
                  <c:v>139.17113189704801</c:v>
                </c:pt>
                <c:pt idx="35">
                  <c:v>127.94117379766</c:v>
                </c:pt>
                <c:pt idx="36">
                  <c:v>117.112297432931</c:v>
                </c:pt>
                <c:pt idx="37">
                  <c:v>107.88770394402999</c:v>
                </c:pt>
                <c:pt idx="38">
                  <c:v>99.465251893043899</c:v>
                </c:pt>
                <c:pt idx="39">
                  <c:v>89.839576669483407</c:v>
                </c:pt>
                <c:pt idx="40">
                  <c:v>81.818184321750607</c:v>
                </c:pt>
                <c:pt idx="41">
                  <c:v>70.989307957022007</c:v>
                </c:pt>
                <c:pt idx="42">
                  <c:v>64.5721984851168</c:v>
                </c:pt>
                <c:pt idx="43">
                  <c:v>57.754007278552002</c:v>
                </c:pt>
                <c:pt idx="44">
                  <c:v>51.336897806646903</c:v>
                </c:pt>
                <c:pt idx="45">
                  <c:v>44.518728631487399</c:v>
                </c:pt>
                <c:pt idx="46">
                  <c:v>38.502678862836497</c:v>
                </c:pt>
                <c:pt idx="47">
                  <c:v>34.491993704672801</c:v>
                </c:pt>
                <c:pt idx="48">
                  <c:v>28.877003639276001</c:v>
                </c:pt>
                <c:pt idx="49">
                  <c:v>24.064177043198502</c:v>
                </c:pt>
                <c:pt idx="50">
                  <c:v>20.855611291543202</c:v>
                </c:pt>
                <c:pt idx="51">
                  <c:v>18.449209009207099</c:v>
                </c:pt>
                <c:pt idx="52">
                  <c:v>17.647067571293299</c:v>
                </c:pt>
                <c:pt idx="53">
                  <c:v>16.042784695465599</c:v>
                </c:pt>
                <c:pt idx="54">
                  <c:v>15.240643257551801</c:v>
                </c:pt>
                <c:pt idx="55">
                  <c:v>14.0374421163837</c:v>
                </c:pt>
                <c:pt idx="56">
                  <c:v>12.8342189438104</c:v>
                </c:pt>
                <c:pt idx="57">
                  <c:v>12.0320995373019</c:v>
                </c:pt>
                <c:pt idx="58">
                  <c:v>12.0320995373019</c:v>
                </c:pt>
                <c:pt idx="59">
                  <c:v>11.631017802642299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448-4C8C-B101-A3A35FAA5566}"/>
            </c:ext>
          </c:extLst>
        </c:ser>
        <c:ser>
          <c:idx val="6"/>
          <c:order val="6"/>
          <c:tx>
            <c:strRef>
              <c:f>models!$X$3</c:f>
              <c:strCache>
                <c:ptCount val="1"/>
                <c:pt idx="0">
                  <c:v>21/12/2021</c:v>
                </c:pt>
              </c:strCache>
            </c:strRef>
          </c:tx>
          <c:spPr>
            <a:ln w="2540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xVal>
            <c:numRef>
              <c:f>models!$Y$8:$Y$50</c:f>
              <c:numCache>
                <c:formatCode>General</c:formatCode>
                <c:ptCount val="43"/>
                <c:pt idx="0">
                  <c:v>105.6153852474053</c:v>
                </c:pt>
                <c:pt idx="1">
                  <c:v>107.2820532834504</c:v>
                </c:pt>
                <c:pt idx="2">
                  <c:v>109.46153629461</c:v>
                </c:pt>
                <c:pt idx="3">
                  <c:v>111.7692283314363</c:v>
                </c:pt>
                <c:pt idx="4">
                  <c:v>114.2051293939291</c:v>
                </c:pt>
                <c:pt idx="5">
                  <c:v>116.3846124050888</c:v>
                </c:pt>
                <c:pt idx="6">
                  <c:v>119.07692447639761</c:v>
                </c:pt>
                <c:pt idx="7">
                  <c:v>120.615383486776</c:v>
                </c:pt>
                <c:pt idx="8">
                  <c:v>122.4102535059704</c:v>
                </c:pt>
                <c:pt idx="9">
                  <c:v>124.5897435596473</c:v>
                </c:pt>
                <c:pt idx="10">
                  <c:v>126.38461357884171</c:v>
                </c:pt>
                <c:pt idx="11">
                  <c:v>128.5641036325186</c:v>
                </c:pt>
                <c:pt idx="12">
                  <c:v>130.61538466052889</c:v>
                </c:pt>
                <c:pt idx="13">
                  <c:v>132.79486767168859</c:v>
                </c:pt>
                <c:pt idx="14">
                  <c:v>135.61538172614669</c:v>
                </c:pt>
                <c:pt idx="15">
                  <c:v>138.3076937974555</c:v>
                </c:pt>
                <c:pt idx="16">
                  <c:v>141.51282084387901</c:v>
                </c:pt>
                <c:pt idx="17">
                  <c:v>143.9487148638546</c:v>
                </c:pt>
                <c:pt idx="18">
                  <c:v>146.51281790949679</c:v>
                </c:pt>
                <c:pt idx="19">
                  <c:v>148.4358969543577</c:v>
                </c:pt>
                <c:pt idx="20">
                  <c:v>150.35896895670152</c:v>
                </c:pt>
                <c:pt idx="21">
                  <c:v>151.8974350095971</c:v>
                </c:pt>
                <c:pt idx="22">
                  <c:v>153.82050701194089</c:v>
                </c:pt>
                <c:pt idx="23">
                  <c:v>155.9999970656178</c:v>
                </c:pt>
                <c:pt idx="24">
                  <c:v>158.4358910855934</c:v>
                </c:pt>
                <c:pt idx="25">
                  <c:v>160.35897717297161</c:v>
                </c:pt>
                <c:pt idx="26">
                  <c:v>162.41025115846469</c:v>
                </c:pt>
                <c:pt idx="27">
                  <c:v>165.23076521292279</c:v>
                </c:pt>
                <c:pt idx="28">
                  <c:v>168.1794812505303</c:v>
                </c:pt>
                <c:pt idx="29">
                  <c:v>170.87179332183911</c:v>
                </c:pt>
                <c:pt idx="30">
                  <c:v>173.69230737629729</c:v>
                </c:pt>
                <c:pt idx="31">
                  <c:v>175.7435813617904</c:v>
                </c:pt>
                <c:pt idx="32">
                  <c:v>178.82051346758161</c:v>
                </c:pt>
                <c:pt idx="33">
                  <c:v>181.7692295051892</c:v>
                </c:pt>
                <c:pt idx="34">
                  <c:v>184.71794554279671</c:v>
                </c:pt>
                <c:pt idx="35">
                  <c:v>187.1538395627723</c:v>
                </c:pt>
                <c:pt idx="36">
                  <c:v>190.99999765249419</c:v>
                </c:pt>
                <c:pt idx="37">
                  <c:v>193.692295638768</c:v>
                </c:pt>
                <c:pt idx="38">
                  <c:v>196.89742972770898</c:v>
                </c:pt>
                <c:pt idx="39">
                  <c:v>198.948717798236</c:v>
                </c:pt>
                <c:pt idx="40">
                  <c:v>202.410255853476</c:v>
                </c:pt>
                <c:pt idx="41">
                  <c:v>204.846149873451</c:v>
                </c:pt>
                <c:pt idx="42">
                  <c:v>207.66666392790898</c:v>
                </c:pt>
              </c:numCache>
            </c:numRef>
          </c:xVal>
          <c:yVal>
            <c:numRef>
              <c:f>models!$Z$8:$Z$50</c:f>
              <c:numCache>
                <c:formatCode>General</c:formatCode>
                <c:ptCount val="43"/>
                <c:pt idx="0">
                  <c:v>215.70010682532899</c:v>
                </c:pt>
                <c:pt idx="1">
                  <c:v>212.16412547629099</c:v>
                </c:pt>
                <c:pt idx="2">
                  <c:v>219.236282416367</c:v>
                </c:pt>
                <c:pt idx="3">
                  <c:v>233.38040205452</c:v>
                </c:pt>
                <c:pt idx="4">
                  <c:v>254.59687287474901</c:v>
                </c:pt>
                <c:pt idx="5">
                  <c:v>300.56579586424499</c:v>
                </c:pt>
                <c:pt idx="6">
                  <c:v>350.07070020278002</c:v>
                </c:pt>
                <c:pt idx="7">
                  <c:v>392.50344760123897</c:v>
                </c:pt>
                <c:pt idx="8">
                  <c:v>445.54452753081199</c:v>
                </c:pt>
                <c:pt idx="9">
                  <c:v>505.65776440046102</c:v>
                </c:pt>
                <c:pt idx="10">
                  <c:v>565.77080702810997</c:v>
                </c:pt>
                <c:pt idx="11">
                  <c:v>615.27590560864405</c:v>
                </c:pt>
                <c:pt idx="12">
                  <c:v>661.24463435614098</c:v>
                </c:pt>
                <c:pt idx="13">
                  <c:v>707.21355734563804</c:v>
                </c:pt>
                <c:pt idx="14">
                  <c:v>742.57434204601896</c:v>
                </c:pt>
                <c:pt idx="15">
                  <c:v>753.18248033513396</c:v>
                </c:pt>
                <c:pt idx="16">
                  <c:v>746.110323395058</c:v>
                </c:pt>
                <c:pt idx="17">
                  <c:v>714.28571428571399</c:v>
                </c:pt>
                <c:pt idx="18">
                  <c:v>664.78080994717902</c:v>
                </c:pt>
                <c:pt idx="19">
                  <c:v>629.42002524679799</c:v>
                </c:pt>
                <c:pt idx="20">
                  <c:v>590.52325919737802</c:v>
                </c:pt>
                <c:pt idx="21">
                  <c:v>544.55453044987996</c:v>
                </c:pt>
                <c:pt idx="22">
                  <c:v>505.65776440046102</c:v>
                </c:pt>
                <c:pt idx="23">
                  <c:v>459.68884141096402</c:v>
                </c:pt>
                <c:pt idx="24">
                  <c:v>392.50344760123897</c:v>
                </c:pt>
                <c:pt idx="25">
                  <c:v>350.07070020278002</c:v>
                </c:pt>
                <c:pt idx="26">
                  <c:v>286.42148198409302</c:v>
                </c:pt>
                <c:pt idx="27">
                  <c:v>236.91657764555799</c:v>
                </c:pt>
                <c:pt idx="28">
                  <c:v>194.48383024709901</c:v>
                </c:pt>
                <c:pt idx="29">
                  <c:v>155.58706419767901</c:v>
                </c:pt>
                <c:pt idx="30">
                  <c:v>127.29843643737399</c:v>
                </c:pt>
                <c:pt idx="31">
                  <c:v>109.618141208183</c:v>
                </c:pt>
                <c:pt idx="32">
                  <c:v>91.937845978992499</c:v>
                </c:pt>
                <c:pt idx="33">
                  <c:v>74.257356507802299</c:v>
                </c:pt>
                <c:pt idx="34">
                  <c:v>60.113236869648702</c:v>
                </c:pt>
                <c:pt idx="35">
                  <c:v>49.504904338535098</c:v>
                </c:pt>
                <c:pt idx="36">
                  <c:v>45.968922989496399</c:v>
                </c:pt>
                <c:pt idx="37">
                  <c:v>45.968922989496399</c:v>
                </c:pt>
                <c:pt idx="38">
                  <c:v>38.896766049420201</c:v>
                </c:pt>
                <c:pt idx="39">
                  <c:v>31.824609109343701</c:v>
                </c:pt>
                <c:pt idx="40">
                  <c:v>24.752452169267499</c:v>
                </c:pt>
                <c:pt idx="41">
                  <c:v>24.752452169267499</c:v>
                </c:pt>
                <c:pt idx="42">
                  <c:v>17.680295229191302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448-4C8C-B101-A3A35FAA5566}"/>
            </c:ext>
          </c:extLst>
        </c:ser>
        <c:ser>
          <c:idx val="7"/>
          <c:order val="7"/>
          <c:tx>
            <c:strRef>
              <c:f>models!$X$3</c:f>
              <c:strCache>
                <c:ptCount val="1"/>
                <c:pt idx="0">
                  <c:v>21/12/2021</c:v>
                </c:pt>
              </c:strCache>
            </c:strRef>
          </c:tx>
          <c:spPr>
            <a:ln w="25400" cap="rnd">
              <a:solidFill>
                <a:srgbClr val="92D05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models!$AC$8:$AC$75</c:f>
              <c:numCache>
                <c:formatCode>General</c:formatCode>
                <c:ptCount val="68"/>
                <c:pt idx="0">
                  <c:v>105.3589742385894</c:v>
                </c:pt>
                <c:pt idx="1">
                  <c:v>107.5384642922663</c:v>
                </c:pt>
                <c:pt idx="2">
                  <c:v>109.84615632909259</c:v>
                </c:pt>
                <c:pt idx="3">
                  <c:v>112.6666633410335</c:v>
                </c:pt>
                <c:pt idx="4">
                  <c:v>114.5897423858944</c:v>
                </c:pt>
                <c:pt idx="5">
                  <c:v>116.25641042193951</c:v>
                </c:pt>
                <c:pt idx="6">
                  <c:v>117.6666674491685</c:v>
                </c:pt>
                <c:pt idx="7">
                  <c:v>119.205126459547</c:v>
                </c:pt>
                <c:pt idx="8">
                  <c:v>120.7435925124426</c:v>
                </c:pt>
                <c:pt idx="9">
                  <c:v>121.89743853085569</c:v>
                </c:pt>
                <c:pt idx="10">
                  <c:v>122.6666645147864</c:v>
                </c:pt>
                <c:pt idx="11">
                  <c:v>123.8205105331995</c:v>
                </c:pt>
                <c:pt idx="12">
                  <c:v>124.7179455427967</c:v>
                </c:pt>
                <c:pt idx="13">
                  <c:v>125.6153805523939</c:v>
                </c:pt>
                <c:pt idx="14">
                  <c:v>126.76922657080701</c:v>
                </c:pt>
                <c:pt idx="15">
                  <c:v>127.66666862292141</c:v>
                </c:pt>
                <c:pt idx="16">
                  <c:v>128.94871662448389</c:v>
                </c:pt>
                <c:pt idx="17">
                  <c:v>129.46153864211578</c:v>
                </c:pt>
                <c:pt idx="18">
                  <c:v>130.23076462604641</c:v>
                </c:pt>
                <c:pt idx="19">
                  <c:v>131.2564086613101</c:v>
                </c:pt>
                <c:pt idx="20">
                  <c:v>132.15384367090741</c:v>
                </c:pt>
                <c:pt idx="21">
                  <c:v>133.4358987149871</c:v>
                </c:pt>
                <c:pt idx="22">
                  <c:v>134.71794671654959</c:v>
                </c:pt>
                <c:pt idx="23">
                  <c:v>135.8717927349627</c:v>
                </c:pt>
                <c:pt idx="24">
                  <c:v>137.0256387533758</c:v>
                </c:pt>
                <c:pt idx="25">
                  <c:v>137.6666627541571</c:v>
                </c:pt>
                <c:pt idx="26">
                  <c:v>139.0769197813861</c:v>
                </c:pt>
                <c:pt idx="27">
                  <c:v>140.35897482546579</c:v>
                </c:pt>
                <c:pt idx="28">
                  <c:v>141.64102282702831</c:v>
                </c:pt>
                <c:pt idx="29">
                  <c:v>143.43589284622271</c:v>
                </c:pt>
                <c:pt idx="30">
                  <c:v>144.71794789030241</c:v>
                </c:pt>
                <c:pt idx="31">
                  <c:v>145.9999958918649</c:v>
                </c:pt>
                <c:pt idx="32">
                  <c:v>147.02563992712871</c:v>
                </c:pt>
                <c:pt idx="33">
                  <c:v>148.4358969543577</c:v>
                </c:pt>
                <c:pt idx="34">
                  <c:v>149.8461469390696</c:v>
                </c:pt>
                <c:pt idx="35">
                  <c:v>151.12820902566651</c:v>
                </c:pt>
                <c:pt idx="36">
                  <c:v>152.15383897589589</c:v>
                </c:pt>
                <c:pt idx="37">
                  <c:v>153.307684994309</c:v>
                </c:pt>
                <c:pt idx="38">
                  <c:v>154.2051270464234</c:v>
                </c:pt>
                <c:pt idx="39">
                  <c:v>155.3589730648365</c:v>
                </c:pt>
                <c:pt idx="40">
                  <c:v>156.12819904876721</c:v>
                </c:pt>
                <c:pt idx="41">
                  <c:v>157.15384308403088</c:v>
                </c:pt>
                <c:pt idx="42">
                  <c:v>158.56409306874281</c:v>
                </c:pt>
                <c:pt idx="43">
                  <c:v>159.5897371040065</c:v>
                </c:pt>
                <c:pt idx="44">
                  <c:v>160.74358312241969</c:v>
                </c:pt>
                <c:pt idx="45">
                  <c:v>162.28204917531531</c:v>
                </c:pt>
                <c:pt idx="46">
                  <c:v>163.82051522821098</c:v>
                </c:pt>
                <c:pt idx="47">
                  <c:v>165.10256322977349</c:v>
                </c:pt>
                <c:pt idx="48">
                  <c:v>166.2564092481866</c:v>
                </c:pt>
                <c:pt idx="49">
                  <c:v>167.28205328345041</c:v>
                </c:pt>
                <c:pt idx="50">
                  <c:v>169.0769233026447</c:v>
                </c:pt>
                <c:pt idx="51">
                  <c:v>170.4871732873566</c:v>
                </c:pt>
                <c:pt idx="52">
                  <c:v>171.89743735710289</c:v>
                </c:pt>
                <c:pt idx="53">
                  <c:v>173.43588932496408</c:v>
                </c:pt>
                <c:pt idx="54">
                  <c:v>174.8461533947104</c:v>
                </c:pt>
                <c:pt idx="55">
                  <c:v>177.15384543153669</c:v>
                </c:pt>
                <c:pt idx="56">
                  <c:v>179.71794143466161</c:v>
                </c:pt>
                <c:pt idx="57">
                  <c:v>182.41025350597039</c:v>
                </c:pt>
                <c:pt idx="58">
                  <c:v>185.3589695435779</c:v>
                </c:pt>
                <c:pt idx="59">
                  <c:v>187.53845959725481</c:v>
                </c:pt>
                <c:pt idx="60">
                  <c:v>189.97435361723052</c:v>
                </c:pt>
                <c:pt idx="61">
                  <c:v>193.17948770617102</c:v>
                </c:pt>
                <c:pt idx="62">
                  <c:v>195.99998767559401</c:v>
                </c:pt>
                <c:pt idx="63">
                  <c:v>198.435895780604</c:v>
                </c:pt>
                <c:pt idx="64">
                  <c:v>201.38461181821199</c:v>
                </c:pt>
                <c:pt idx="65">
                  <c:v>204.461529838969</c:v>
                </c:pt>
                <c:pt idx="66">
                  <c:v>206.89742385894399</c:v>
                </c:pt>
                <c:pt idx="67">
                  <c:v>209.589735930253</c:v>
                </c:pt>
              </c:numCache>
            </c:numRef>
          </c:xVal>
          <c:yVal>
            <c:numRef>
              <c:f>models!$AD$8:$AD$75</c:f>
              <c:numCache>
                <c:formatCode>General</c:formatCode>
                <c:ptCount val="68"/>
                <c:pt idx="0">
                  <c:v>304.10177721328398</c:v>
                </c:pt>
                <c:pt idx="1">
                  <c:v>314.71010974439798</c:v>
                </c:pt>
                <c:pt idx="2">
                  <c:v>332.390404973589</c:v>
                </c:pt>
                <c:pt idx="3">
                  <c:v>385.43148490316202</c:v>
                </c:pt>
                <c:pt idx="4">
                  <c:v>449.08070312184998</c:v>
                </c:pt>
                <c:pt idx="5">
                  <c:v>516.265902689575</c:v>
                </c:pt>
                <c:pt idx="6">
                  <c:v>611.73973001760703</c:v>
                </c:pt>
                <c:pt idx="7">
                  <c:v>703.67757599659899</c:v>
                </c:pt>
                <c:pt idx="8">
                  <c:v>806.22356026470698</c:v>
                </c:pt>
                <c:pt idx="9">
                  <c:v>901.69738759273798</c:v>
                </c:pt>
                <c:pt idx="10">
                  <c:v>1011.31533455892</c:v>
                </c:pt>
                <c:pt idx="11">
                  <c:v>1110.3253374779899</c:v>
                </c:pt>
                <c:pt idx="12">
                  <c:v>1212.87132174609</c:v>
                </c:pt>
                <c:pt idx="13">
                  <c:v>1315.4173060142</c:v>
                </c:pt>
                <c:pt idx="14">
                  <c:v>1435.6435855115001</c:v>
                </c:pt>
                <c:pt idx="15">
                  <c:v>1545.26162959868</c:v>
                </c:pt>
                <c:pt idx="16">
                  <c:v>1647.80761386679</c:v>
                </c:pt>
                <c:pt idx="17">
                  <c:v>1729.1372244356701</c:v>
                </c:pt>
                <c:pt idx="18">
                  <c:v>1817.53889482362</c:v>
                </c:pt>
                <c:pt idx="19">
                  <c:v>1920.08487909173</c:v>
                </c:pt>
                <c:pt idx="20">
                  <c:v>2026.16684470888</c:v>
                </c:pt>
                <c:pt idx="21">
                  <c:v>2128.7128289769898</c:v>
                </c:pt>
                <c:pt idx="22">
                  <c:v>2227.72273477505</c:v>
                </c:pt>
                <c:pt idx="23">
                  <c:v>2305.5162668738999</c:v>
                </c:pt>
                <c:pt idx="24">
                  <c:v>2365.62940662254</c:v>
                </c:pt>
                <c:pt idx="25">
                  <c:v>2422.2064679011601</c:v>
                </c:pt>
                <c:pt idx="26">
                  <c:v>2485.8556861198399</c:v>
                </c:pt>
                <c:pt idx="27">
                  <c:v>2514.14426531965</c:v>
                </c:pt>
                <c:pt idx="28">
                  <c:v>2492.9278430599202</c:v>
                </c:pt>
                <c:pt idx="29">
                  <c:v>2429.2786248412299</c:v>
                </c:pt>
                <c:pt idx="30">
                  <c:v>2376.2375934721599</c:v>
                </c:pt>
                <c:pt idx="31">
                  <c:v>2316.1244537235102</c:v>
                </c:pt>
                <c:pt idx="32">
                  <c:v>2252.4752355048199</c:v>
                </c:pt>
                <c:pt idx="33">
                  <c:v>2160.53743808633</c:v>
                </c:pt>
                <c:pt idx="34">
                  <c:v>2089.8160629275699</c:v>
                </c:pt>
                <c:pt idx="35">
                  <c:v>2019.0947848897999</c:v>
                </c:pt>
                <c:pt idx="36">
                  <c:v>1948.3734097310401</c:v>
                </c:pt>
                <c:pt idx="37">
                  <c:v>1842.2913469928901</c:v>
                </c:pt>
                <c:pt idx="38">
                  <c:v>1775.1060503041699</c:v>
                </c:pt>
                <c:pt idx="39">
                  <c:v>1711.4568320854801</c:v>
                </c:pt>
                <c:pt idx="40">
                  <c:v>1640.73545692672</c:v>
                </c:pt>
                <c:pt idx="41">
                  <c:v>1552.33378653876</c:v>
                </c:pt>
                <c:pt idx="42">
                  <c:v>1456.85995921073</c:v>
                </c:pt>
                <c:pt idx="43">
                  <c:v>1379.0664271118901</c:v>
                </c:pt>
                <c:pt idx="44">
                  <c:v>1255.3040691445501</c:v>
                </c:pt>
                <c:pt idx="45">
                  <c:v>1156.2942604674799</c:v>
                </c:pt>
                <c:pt idx="46">
                  <c:v>1064.3564144884899</c:v>
                </c:pt>
                <c:pt idx="47">
                  <c:v>983.02690104061605</c:v>
                </c:pt>
                <c:pt idx="48">
                  <c:v>908.76935029081505</c:v>
                </c:pt>
                <c:pt idx="49">
                  <c:v>841.58415072308901</c:v>
                </c:pt>
                <c:pt idx="50">
                  <c:v>739.03816645498102</c:v>
                </c:pt>
                <c:pt idx="51">
                  <c:v>640.02835777791199</c:v>
                </c:pt>
                <c:pt idx="52">
                  <c:v>562.23482567907195</c:v>
                </c:pt>
                <c:pt idx="53">
                  <c:v>484.44129358023201</c:v>
                </c:pt>
                <c:pt idx="54">
                  <c:v>420.79207536154399</c:v>
                </c:pt>
                <c:pt idx="55">
                  <c:v>346.53471885374199</c:v>
                </c:pt>
                <c:pt idx="56">
                  <c:v>279.34932504401701</c:v>
                </c:pt>
                <c:pt idx="57">
                  <c:v>212.16412547629099</c:v>
                </c:pt>
                <c:pt idx="58">
                  <c:v>155.58706419767901</c:v>
                </c:pt>
                <c:pt idx="59">
                  <c:v>130.83461202841201</c:v>
                </c:pt>
                <c:pt idx="60">
                  <c:v>106.081965617146</c:v>
                </c:pt>
                <c:pt idx="61">
                  <c:v>81.329513447878796</c:v>
                </c:pt>
                <c:pt idx="62">
                  <c:v>63.649218218687402</c:v>
                </c:pt>
                <c:pt idx="63">
                  <c:v>45.968922989496399</c:v>
                </c:pt>
                <c:pt idx="64">
                  <c:v>49.504904338535098</c:v>
                </c:pt>
                <c:pt idx="65">
                  <c:v>42.432747398458503</c:v>
                </c:pt>
                <c:pt idx="66">
                  <c:v>38.896766049420201</c:v>
                </c:pt>
                <c:pt idx="67">
                  <c:v>42.432747398458503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448-4C8C-B101-A3A35FAA5566}"/>
            </c:ext>
          </c:extLst>
        </c:ser>
        <c:ser>
          <c:idx val="8"/>
          <c:order val="8"/>
          <c:tx>
            <c:strRef>
              <c:f>models!$AF$3</c:f>
              <c:strCache>
                <c:ptCount val="1"/>
                <c:pt idx="0">
                  <c:v>20/01/2021</c:v>
                </c:pt>
              </c:strCache>
            </c:strRef>
          </c:tx>
          <c:spPr>
            <a:ln w="2540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models!$AG$8:$AG$40</c:f>
              <c:numCache>
                <c:formatCode>General</c:formatCode>
                <c:ptCount val="33"/>
                <c:pt idx="0">
                  <c:v>130.27272901601239</c:v>
                </c:pt>
                <c:pt idx="1">
                  <c:v>131.90909272501301</c:v>
                </c:pt>
                <c:pt idx="2">
                  <c:v>135.72727138349029</c:v>
                </c:pt>
                <c:pt idx="3">
                  <c:v>138.81818505052308</c:v>
                </c:pt>
                <c:pt idx="4">
                  <c:v>142.0909124685241</c:v>
                </c:pt>
                <c:pt idx="5">
                  <c:v>145.36363988652519</c:v>
                </c:pt>
                <c:pt idx="6">
                  <c:v>149.18181854500261</c:v>
                </c:pt>
                <c:pt idx="7">
                  <c:v>151.72727098398749</c:v>
                </c:pt>
                <c:pt idx="8">
                  <c:v>154.63636091248048</c:v>
                </c:pt>
                <c:pt idx="9">
                  <c:v>157.3636370900052</c:v>
                </c:pt>
                <c:pt idx="10">
                  <c:v>161.54545323799061</c:v>
                </c:pt>
                <c:pt idx="11">
                  <c:v>165.1818181454997</c:v>
                </c:pt>
                <c:pt idx="12">
                  <c:v>168.2727318125325</c:v>
                </c:pt>
                <c:pt idx="13">
                  <c:v>171.3636354919937</c:v>
                </c:pt>
                <c:pt idx="14">
                  <c:v>175.3636378890109</c:v>
                </c:pt>
                <c:pt idx="15">
                  <c:v>178.4545515560437</c:v>
                </c:pt>
                <c:pt idx="16">
                  <c:v>182.09090647598128</c:v>
                </c:pt>
                <c:pt idx="17">
                  <c:v>185.9090951220301</c:v>
                </c:pt>
                <c:pt idx="18">
                  <c:v>189.72728376807902</c:v>
                </c:pt>
                <c:pt idx="19">
                  <c:v>193.36363868801601</c:v>
                </c:pt>
                <c:pt idx="20">
                  <c:v>196.81817985698601</c:v>
                </c:pt>
                <c:pt idx="21">
                  <c:v>199.72727977304999</c:v>
                </c:pt>
                <c:pt idx="22">
                  <c:v>202.81819344008301</c:v>
                </c:pt>
                <c:pt idx="23">
                  <c:v>205.72727338100401</c:v>
                </c:pt>
                <c:pt idx="24">
                  <c:v>209.363648276085</c:v>
                </c:pt>
                <c:pt idx="25">
                  <c:v>211.90910071507</c:v>
                </c:pt>
                <c:pt idx="26">
                  <c:v>214.45455315405502</c:v>
                </c:pt>
                <c:pt idx="27">
                  <c:v>217.90909432302399</c:v>
                </c:pt>
                <c:pt idx="28">
                  <c:v>221.181821741025</c:v>
                </c:pt>
                <c:pt idx="29">
                  <c:v>224.63636290999401</c:v>
                </c:pt>
                <c:pt idx="30">
                  <c:v>229.00001278409101</c:v>
                </c:pt>
                <c:pt idx="31">
                  <c:v>232.81818145499699</c:v>
                </c:pt>
                <c:pt idx="32">
                  <c:v>238.454547561015</c:v>
                </c:pt>
              </c:numCache>
            </c:numRef>
          </c:xVal>
          <c:yVal>
            <c:numRef>
              <c:f>models!$AH$8:$AH$40</c:f>
              <c:numCache>
                <c:formatCode>General</c:formatCode>
                <c:ptCount val="33"/>
                <c:pt idx="0">
                  <c:v>109.983081334838</c:v>
                </c:pt>
                <c:pt idx="1">
                  <c:v>116.751290974783</c:v>
                </c:pt>
                <c:pt idx="2">
                  <c:v>121.827494678207</c:v>
                </c:pt>
                <c:pt idx="3">
                  <c:v>126.903605434699</c:v>
                </c:pt>
                <c:pt idx="4">
                  <c:v>137.05591989461601</c:v>
                </c:pt>
                <c:pt idx="5">
                  <c:v>152.284345111026</c:v>
                </c:pt>
                <c:pt idx="6">
                  <c:v>169.20477626395601</c:v>
                </c:pt>
                <c:pt idx="7">
                  <c:v>191.20141112031001</c:v>
                </c:pt>
                <c:pt idx="8">
                  <c:v>208.12184227323999</c:v>
                </c:pt>
                <c:pt idx="9">
                  <c:v>218.27415673315599</c:v>
                </c:pt>
                <c:pt idx="10">
                  <c:v>233.50258194956601</c:v>
                </c:pt>
                <c:pt idx="11">
                  <c:v>248.731007165976</c:v>
                </c:pt>
                <c:pt idx="12">
                  <c:v>257.19122274244103</c:v>
                </c:pt>
                <c:pt idx="13">
                  <c:v>270.72764202232997</c:v>
                </c:pt>
                <c:pt idx="14">
                  <c:v>277.49575871534302</c:v>
                </c:pt>
                <c:pt idx="15">
                  <c:v>279.18785759879501</c:v>
                </c:pt>
                <c:pt idx="16">
                  <c:v>272.41964795885002</c:v>
                </c:pt>
                <c:pt idx="17">
                  <c:v>258.88332162589199</c:v>
                </c:pt>
                <c:pt idx="18">
                  <c:v>248.731007165976</c:v>
                </c:pt>
                <c:pt idx="19">
                  <c:v>225.042366373101</c:v>
                </c:pt>
                <c:pt idx="20">
                  <c:v>206.42983633671901</c:v>
                </c:pt>
                <c:pt idx="21">
                  <c:v>186.12520741688601</c:v>
                </c:pt>
                <c:pt idx="22">
                  <c:v>162.43656662401099</c:v>
                </c:pt>
                <c:pt idx="23">
                  <c:v>148.900240291053</c:v>
                </c:pt>
                <c:pt idx="24">
                  <c:v>128.59561137122</c:v>
                </c:pt>
                <c:pt idx="25">
                  <c:v>115.059285038262</c:v>
                </c:pt>
                <c:pt idx="26">
                  <c:v>103.21496464182501</c:v>
                </c:pt>
                <c:pt idx="27">
                  <c:v>84.602434605443605</c:v>
                </c:pt>
                <c:pt idx="28">
                  <c:v>76.142219028978701</c:v>
                </c:pt>
                <c:pt idx="29">
                  <c:v>60.913793812569203</c:v>
                </c:pt>
                <c:pt idx="30">
                  <c:v>52.453485289172903</c:v>
                </c:pt>
                <c:pt idx="31">
                  <c:v>43.9932697127078</c:v>
                </c:pt>
                <c:pt idx="32">
                  <c:v>35.533054136242903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448-4C8C-B101-A3A35FAA5566}"/>
            </c:ext>
          </c:extLst>
        </c:ser>
        <c:ser>
          <c:idx val="9"/>
          <c:order val="9"/>
          <c:tx>
            <c:strRef>
              <c:f>models!$AF$3</c:f>
              <c:strCache>
                <c:ptCount val="1"/>
                <c:pt idx="0">
                  <c:v>20/01/2021</c:v>
                </c:pt>
              </c:strCache>
            </c:strRef>
          </c:tx>
          <c:spPr>
            <a:ln w="25400" cap="rnd">
              <a:solidFill>
                <a:srgbClr val="00B0F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models!$AK$8:$AK$58</c:f>
              <c:numCache>
                <c:formatCode>General</c:formatCode>
                <c:ptCount val="51"/>
                <c:pt idx="0">
                  <c:v>129.54545403699629</c:v>
                </c:pt>
                <c:pt idx="1">
                  <c:v>132.272730214521</c:v>
                </c:pt>
                <c:pt idx="2">
                  <c:v>135.3636338939823</c:v>
                </c:pt>
                <c:pt idx="3">
                  <c:v>139.18182254003119</c:v>
                </c:pt>
                <c:pt idx="4">
                  <c:v>141.1818137509683</c:v>
                </c:pt>
                <c:pt idx="5">
                  <c:v>142.81817745996881</c:v>
                </c:pt>
                <c:pt idx="6">
                  <c:v>144.63636490750909</c:v>
                </c:pt>
                <c:pt idx="7">
                  <c:v>146.09090487796979</c:v>
                </c:pt>
                <c:pt idx="8">
                  <c:v>147.36364108503369</c:v>
                </c:pt>
                <c:pt idx="9">
                  <c:v>148.6363673045262</c:v>
                </c:pt>
                <c:pt idx="10">
                  <c:v>149.36363229597089</c:v>
                </c:pt>
                <c:pt idx="11">
                  <c:v>150.09090727498699</c:v>
                </c:pt>
                <c:pt idx="12">
                  <c:v>150.81818225400309</c:v>
                </c:pt>
                <c:pt idx="13">
                  <c:v>151.54545723301919</c:v>
                </c:pt>
                <c:pt idx="14">
                  <c:v>152.0909084734956</c:v>
                </c:pt>
                <c:pt idx="15">
                  <c:v>153.54545843152781</c:v>
                </c:pt>
                <c:pt idx="16">
                  <c:v>154.0909096720041</c:v>
                </c:pt>
                <c:pt idx="17">
                  <c:v>154.63636091248048</c:v>
                </c:pt>
                <c:pt idx="18">
                  <c:v>155.54545963003631</c:v>
                </c:pt>
                <c:pt idx="19">
                  <c:v>156.27272462148102</c:v>
                </c:pt>
                <c:pt idx="20">
                  <c:v>156.81818584952879</c:v>
                </c:pt>
                <c:pt idx="21">
                  <c:v>157.3636370900052</c:v>
                </c:pt>
                <c:pt idx="22">
                  <c:v>158.6363633094976</c:v>
                </c:pt>
                <c:pt idx="23">
                  <c:v>171.3636354919937</c:v>
                </c:pt>
                <c:pt idx="24">
                  <c:v>173.1818129519626</c:v>
                </c:pt>
                <c:pt idx="25">
                  <c:v>175.0000103870743</c:v>
                </c:pt>
                <c:pt idx="26">
                  <c:v>176.27272661899531</c:v>
                </c:pt>
                <c:pt idx="27">
                  <c:v>177.90909032799578</c:v>
                </c:pt>
                <c:pt idx="28">
                  <c:v>179.36364028602799</c:v>
                </c:pt>
                <c:pt idx="29">
                  <c:v>181.00000399502861</c:v>
                </c:pt>
                <c:pt idx="30">
                  <c:v>182.99999520596572</c:v>
                </c:pt>
                <c:pt idx="31">
                  <c:v>185.18182014301399</c:v>
                </c:pt>
                <c:pt idx="32">
                  <c:v>186.6363701010462</c:v>
                </c:pt>
                <c:pt idx="33">
                  <c:v>188.81819503809459</c:v>
                </c:pt>
                <c:pt idx="34">
                  <c:v>190.2727250209839</c:v>
                </c:pt>
                <c:pt idx="35">
                  <c:v>191.90908872998401</c:v>
                </c:pt>
                <c:pt idx="36">
                  <c:v>193.90909991606401</c:v>
                </c:pt>
                <c:pt idx="37">
                  <c:v>195.545463625065</c:v>
                </c:pt>
                <c:pt idx="38">
                  <c:v>197.36364108503301</c:v>
                </c:pt>
                <c:pt idx="39">
                  <c:v>200.27274100109798</c:v>
                </c:pt>
                <c:pt idx="40">
                  <c:v>202.63635971397099</c:v>
                </c:pt>
                <c:pt idx="41">
                  <c:v>205.18183212809902</c:v>
                </c:pt>
                <c:pt idx="42">
                  <c:v>207.363637090005</c:v>
                </c:pt>
                <c:pt idx="43">
                  <c:v>211.000011985085</c:v>
                </c:pt>
                <c:pt idx="44">
                  <c:v>215.18182813307101</c:v>
                </c:pt>
                <c:pt idx="45">
                  <c:v>219.18183053008801</c:v>
                </c:pt>
                <c:pt idx="46">
                  <c:v>222.45455794808899</c:v>
                </c:pt>
                <c:pt idx="47">
                  <c:v>226.27272661899499</c:v>
                </c:pt>
                <c:pt idx="48">
                  <c:v>230.81819024405999</c:v>
                </c:pt>
                <c:pt idx="49">
                  <c:v>236.45455635007701</c:v>
                </c:pt>
                <c:pt idx="50">
                  <c:v>238.81819503809399</c:v>
                </c:pt>
              </c:numCache>
            </c:numRef>
          </c:xVal>
          <c:yVal>
            <c:numRef>
              <c:f>models!$AL$8:$AL$58</c:f>
              <c:numCache>
                <c:formatCode>General</c:formatCode>
                <c:ptCount val="51"/>
                <c:pt idx="0">
                  <c:v>162.43656662401099</c:v>
                </c:pt>
                <c:pt idx="1">
                  <c:v>174.28088702044801</c:v>
                </c:pt>
                <c:pt idx="2">
                  <c:v>191.20141112031001</c:v>
                </c:pt>
                <c:pt idx="3">
                  <c:v>216.582057849705</c:v>
                </c:pt>
                <c:pt idx="4">
                  <c:v>252.115111985948</c:v>
                </c:pt>
                <c:pt idx="5">
                  <c:v>302.87649839166897</c:v>
                </c:pt>
                <c:pt idx="6">
                  <c:v>365.48229814075899</c:v>
                </c:pt>
                <c:pt idx="7">
                  <c:v>429.78010382636899</c:v>
                </c:pt>
                <c:pt idx="8">
                  <c:v>494.07790951197899</c:v>
                </c:pt>
                <c:pt idx="9">
                  <c:v>549.91540667419304</c:v>
                </c:pt>
                <c:pt idx="10">
                  <c:v>607.44500271985896</c:v>
                </c:pt>
                <c:pt idx="11">
                  <c:v>663.28259282900399</c:v>
                </c:pt>
                <c:pt idx="12">
                  <c:v>730.96450333458699</c:v>
                </c:pt>
                <c:pt idx="13">
                  <c:v>786.80204697026704</c:v>
                </c:pt>
                <c:pt idx="14">
                  <c:v>859.56006823234202</c:v>
                </c:pt>
                <c:pt idx="15">
                  <c:v>923.85787391795202</c:v>
                </c:pt>
                <c:pt idx="16">
                  <c:v>981.38751643708304</c:v>
                </c:pt>
                <c:pt idx="17">
                  <c:v>1057.52964251913</c:v>
                </c:pt>
                <c:pt idx="18">
                  <c:v>1116.75129097478</c:v>
                </c:pt>
                <c:pt idx="19">
                  <c:v>1191.2013646468399</c:v>
                </c:pt>
                <c:pt idx="20">
                  <c:v>1235.1945878860799</c:v>
                </c:pt>
                <c:pt idx="21">
                  <c:v>1294.4162479601</c:v>
                </c:pt>
                <c:pt idx="22">
                  <c:v>1363.7901876389401</c:v>
                </c:pt>
                <c:pt idx="23">
                  <c:v>1372.2504264521299</c:v>
                </c:pt>
                <c:pt idx="24">
                  <c:v>1294.4162479601</c:v>
                </c:pt>
                <c:pt idx="25">
                  <c:v>1219.96616266967</c:v>
                </c:pt>
                <c:pt idx="26">
                  <c:v>1157.3604093940501</c:v>
                </c:pt>
                <c:pt idx="27">
                  <c:v>1084.60238813197</c:v>
                </c:pt>
                <c:pt idx="28">
                  <c:v>1025.38073967632</c:v>
                </c:pt>
                <c:pt idx="29">
                  <c:v>961.08293399071601</c:v>
                </c:pt>
                <c:pt idx="30">
                  <c:v>910.32150111152896</c:v>
                </c:pt>
                <c:pt idx="31">
                  <c:v>839.25553225943997</c:v>
                </c:pt>
                <c:pt idx="32">
                  <c:v>786.80204697026704</c:v>
                </c:pt>
                <c:pt idx="33">
                  <c:v>727.58039851461501</c:v>
                </c:pt>
                <c:pt idx="34">
                  <c:v>675.12691322544197</c:v>
                </c:pt>
                <c:pt idx="35">
                  <c:v>624.36552681972</c:v>
                </c:pt>
                <c:pt idx="36">
                  <c:v>566.83593077405499</c:v>
                </c:pt>
                <c:pt idx="37">
                  <c:v>522.84266106134601</c:v>
                </c:pt>
                <c:pt idx="38">
                  <c:v>472.08127465562501</c:v>
                </c:pt>
                <c:pt idx="39">
                  <c:v>390.86294487015402</c:v>
                </c:pt>
                <c:pt idx="40">
                  <c:v>340.101558464432</c:v>
                </c:pt>
                <c:pt idx="41">
                  <c:v>277.49575871534302</c:v>
                </c:pt>
                <c:pt idx="42">
                  <c:v>243.654896409483</c:v>
                </c:pt>
                <c:pt idx="43">
                  <c:v>181.04909666039299</c:v>
                </c:pt>
                <c:pt idx="44">
                  <c:v>133.671815074644</c:v>
                </c:pt>
                <c:pt idx="45">
                  <c:v>99.830859821853096</c:v>
                </c:pt>
                <c:pt idx="46">
                  <c:v>69.3740093890341</c:v>
                </c:pt>
                <c:pt idx="47">
                  <c:v>55.837590109145097</c:v>
                </c:pt>
                <c:pt idx="48">
                  <c:v>42.301263776187497</c:v>
                </c:pt>
                <c:pt idx="49">
                  <c:v>32.148949316270702</c:v>
                </c:pt>
                <c:pt idx="50">
                  <c:v>35.533054136242903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3448-4C8C-B101-A3A35FAA5566}"/>
            </c:ext>
          </c:extLst>
        </c:ser>
        <c:ser>
          <c:idx val="10"/>
          <c:order val="10"/>
          <c:tx>
            <c:strRef>
              <c:f>models!$AN$3</c:f>
              <c:strCache>
                <c:ptCount val="1"/>
                <c:pt idx="0">
                  <c:v>26/01/2021</c:v>
                </c:pt>
              </c:strCache>
            </c:strRef>
          </c:tx>
          <c:spPr>
            <a:ln w="254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models!$AO$8:$AO$39</c:f>
              <c:numCache>
                <c:formatCode>0.00</c:formatCode>
                <c:ptCount val="32"/>
                <c:pt idx="0">
                  <c:v>139.57142436747691</c:v>
                </c:pt>
                <c:pt idx="1">
                  <c:v>142.60714268197819</c:v>
                </c:pt>
                <c:pt idx="2">
                  <c:v>145.642851187259</c:v>
                </c:pt>
                <c:pt idx="3">
                  <c:v>149.57142436747691</c:v>
                </c:pt>
                <c:pt idx="4">
                  <c:v>153.49999754769479</c:v>
                </c:pt>
                <c:pt idx="5">
                  <c:v>155.99999509538969</c:v>
                </c:pt>
                <c:pt idx="6">
                  <c:v>158.67856950176019</c:v>
                </c:pt>
                <c:pt idx="7">
                  <c:v>161.53571095758591</c:v>
                </c:pt>
                <c:pt idx="8">
                  <c:v>164.21428536395641</c:v>
                </c:pt>
                <c:pt idx="9">
                  <c:v>166.89284996110641</c:v>
                </c:pt>
                <c:pt idx="10">
                  <c:v>169.92856827560769</c:v>
                </c:pt>
                <c:pt idx="11">
                  <c:v>172.42856582330262</c:v>
                </c:pt>
                <c:pt idx="12">
                  <c:v>176.5357060529756</c:v>
                </c:pt>
                <c:pt idx="13">
                  <c:v>180.82143295054482</c:v>
                </c:pt>
                <c:pt idx="14">
                  <c:v>184.74998651232181</c:v>
                </c:pt>
                <c:pt idx="15">
                  <c:v>187.60713777736788</c:v>
                </c:pt>
                <c:pt idx="16">
                  <c:v>190.46428904241409</c:v>
                </c:pt>
                <c:pt idx="17">
                  <c:v>192.42856582330199</c:v>
                </c:pt>
                <c:pt idx="18">
                  <c:v>194.749996321542</c:v>
                </c:pt>
                <c:pt idx="19">
                  <c:v>196.892859770326</c:v>
                </c:pt>
                <c:pt idx="20">
                  <c:v>199.03570360066999</c:v>
                </c:pt>
                <c:pt idx="21">
                  <c:v>202.07142191517102</c:v>
                </c:pt>
                <c:pt idx="22">
                  <c:v>205.10714022967301</c:v>
                </c:pt>
                <c:pt idx="23">
                  <c:v>209.035713409891</c:v>
                </c:pt>
                <c:pt idx="24">
                  <c:v>212.42856582330199</c:v>
                </c:pt>
                <c:pt idx="25">
                  <c:v>215.642851187259</c:v>
                </c:pt>
                <c:pt idx="26">
                  <c:v>219.214270650125</c:v>
                </c:pt>
                <c:pt idx="27">
                  <c:v>222.42855601408201</c:v>
                </c:pt>
                <c:pt idx="28">
                  <c:v>225.64284137803801</c:v>
                </c:pt>
                <c:pt idx="29">
                  <c:v>229.392847508801</c:v>
                </c:pt>
                <c:pt idx="30">
                  <c:v>233.67855478792899</c:v>
                </c:pt>
                <c:pt idx="31">
                  <c:v>237.428560918692</c:v>
                </c:pt>
              </c:numCache>
            </c:numRef>
          </c:xVal>
          <c:yVal>
            <c:numRef>
              <c:f>models!$AP$8:$AP$39</c:f>
              <c:numCache>
                <c:formatCode>0.00</c:formatCode>
                <c:ptCount val="32"/>
                <c:pt idx="0">
                  <c:v>88.3651874819287</c:v>
                </c:pt>
                <c:pt idx="1">
                  <c:v>91.310704518098902</c:v>
                </c:pt>
                <c:pt idx="2">
                  <c:v>98.674456658127298</c:v>
                </c:pt>
                <c:pt idx="3">
                  <c:v>114.874759906666</c:v>
                </c:pt>
                <c:pt idx="4">
                  <c:v>144.32984936757401</c:v>
                </c:pt>
                <c:pt idx="5">
                  <c:v>170.83942179231099</c:v>
                </c:pt>
                <c:pt idx="6">
                  <c:v>192.93075911319099</c:v>
                </c:pt>
                <c:pt idx="7">
                  <c:v>226.80408367795701</c:v>
                </c:pt>
                <c:pt idx="8">
                  <c:v>256.25917313886498</c:v>
                </c:pt>
                <c:pt idx="9">
                  <c:v>296.02353177597098</c:v>
                </c:pt>
                <c:pt idx="10">
                  <c:v>335.78789041307698</c:v>
                </c:pt>
                <c:pt idx="11">
                  <c:v>371.13401394632598</c:v>
                </c:pt>
                <c:pt idx="12">
                  <c:v>407.952855547262</c:v>
                </c:pt>
                <c:pt idx="13">
                  <c:v>425.625876863489</c:v>
                </c:pt>
                <c:pt idx="14">
                  <c:v>421.20764175963097</c:v>
                </c:pt>
                <c:pt idx="15">
                  <c:v>407.952855547262</c:v>
                </c:pt>
                <c:pt idx="16">
                  <c:v>381.44328312252401</c:v>
                </c:pt>
                <c:pt idx="17">
                  <c:v>351.98819366161598</c:v>
                </c:pt>
                <c:pt idx="18">
                  <c:v>322.53310420070898</c:v>
                </c:pt>
                <c:pt idx="19">
                  <c:v>294.55081370828299</c:v>
                </c:pt>
                <c:pt idx="20">
                  <c:v>268.04124128354601</c:v>
                </c:pt>
                <c:pt idx="21">
                  <c:v>229.74960071412701</c:v>
                </c:pt>
                <c:pt idx="22">
                  <c:v>191.45804104550299</c:v>
                </c:pt>
                <c:pt idx="23">
                  <c:v>159.05743454842499</c:v>
                </c:pt>
                <c:pt idx="24">
                  <c:v>126.65682805134701</c:v>
                </c:pt>
                <c:pt idx="25">
                  <c:v>103.09277266278001</c:v>
                </c:pt>
                <c:pt idx="26">
                  <c:v>76.583200238042494</c:v>
                </c:pt>
                <c:pt idx="27">
                  <c:v>61.855615057191102</c:v>
                </c:pt>
                <c:pt idx="28">
                  <c:v>51.546345880992703</c:v>
                </c:pt>
                <c:pt idx="29">
                  <c:v>38.291559668623897</c:v>
                </c:pt>
                <c:pt idx="30">
                  <c:v>25.036773456255101</c:v>
                </c:pt>
                <c:pt idx="31">
                  <c:v>20.618538352397099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3448-4C8C-B101-A3A35FAA5566}"/>
            </c:ext>
          </c:extLst>
        </c:ser>
        <c:ser>
          <c:idx val="11"/>
          <c:order val="11"/>
          <c:tx>
            <c:strRef>
              <c:f>models!$AN$3</c:f>
              <c:strCache>
                <c:ptCount val="1"/>
                <c:pt idx="0">
                  <c:v>26/01/2021</c:v>
                </c:pt>
              </c:strCache>
            </c:strRef>
          </c:tx>
          <c:spPr>
            <a:ln w="25400" cap="rnd">
              <a:solidFill>
                <a:srgbClr val="7030A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models!$AS$8:$AS$57</c:f>
              <c:numCache>
                <c:formatCode>General</c:formatCode>
                <c:ptCount val="50"/>
                <c:pt idx="0">
                  <c:v>138.8571365512154</c:v>
                </c:pt>
                <c:pt idx="1">
                  <c:v>141.8928548657166</c:v>
                </c:pt>
                <c:pt idx="2">
                  <c:v>144.0357085052807</c:v>
                </c:pt>
                <c:pt idx="3">
                  <c:v>146.5357158621961</c:v>
                </c:pt>
                <c:pt idx="4">
                  <c:v>148.67856950176019</c:v>
                </c:pt>
                <c:pt idx="5">
                  <c:v>150.82142314132432</c:v>
                </c:pt>
                <c:pt idx="6">
                  <c:v>151.8928548657166</c:v>
                </c:pt>
                <c:pt idx="7">
                  <c:v>153.14285363956409</c:v>
                </c:pt>
                <c:pt idx="8">
                  <c:v>154.74999632154231</c:v>
                </c:pt>
                <c:pt idx="9">
                  <c:v>155.642851187259</c:v>
                </c:pt>
                <c:pt idx="10">
                  <c:v>156.89284996110641</c:v>
                </c:pt>
                <c:pt idx="11">
                  <c:v>158.3214255936295</c:v>
                </c:pt>
                <c:pt idx="12">
                  <c:v>159.2142804593461</c:v>
                </c:pt>
                <c:pt idx="13">
                  <c:v>160.64285609186919</c:v>
                </c:pt>
                <c:pt idx="14">
                  <c:v>162.07142191517181</c:v>
                </c:pt>
                <c:pt idx="15">
                  <c:v>163.32142068901919</c:v>
                </c:pt>
                <c:pt idx="16">
                  <c:v>164.21428536395641</c:v>
                </c:pt>
                <c:pt idx="17">
                  <c:v>165.46428413780382</c:v>
                </c:pt>
                <c:pt idx="18">
                  <c:v>166.89284996110641</c:v>
                </c:pt>
                <c:pt idx="19">
                  <c:v>167.96428168549869</c:v>
                </c:pt>
                <c:pt idx="20">
                  <c:v>169.92856827560769</c:v>
                </c:pt>
                <c:pt idx="21">
                  <c:v>174.3928524134115</c:v>
                </c:pt>
                <c:pt idx="22">
                  <c:v>176.3571390035205</c:v>
                </c:pt>
                <c:pt idx="23">
                  <c:v>177.60714758658838</c:v>
                </c:pt>
                <c:pt idx="24">
                  <c:v>179.2142902685666</c:v>
                </c:pt>
                <c:pt idx="25">
                  <c:v>180.46427923319359</c:v>
                </c:pt>
                <c:pt idx="26">
                  <c:v>181.5357011483654</c:v>
                </c:pt>
                <c:pt idx="27">
                  <c:v>183.32143049823969</c:v>
                </c:pt>
                <c:pt idx="28">
                  <c:v>184.74998651232181</c:v>
                </c:pt>
                <c:pt idx="29">
                  <c:v>185.8214280459346</c:v>
                </c:pt>
                <c:pt idx="30">
                  <c:v>187.42857072791281</c:v>
                </c:pt>
                <c:pt idx="31">
                  <c:v>189.035713409891</c:v>
                </c:pt>
                <c:pt idx="32">
                  <c:v>190.64285609186919</c:v>
                </c:pt>
                <c:pt idx="33">
                  <c:v>192.42856582330199</c:v>
                </c:pt>
                <c:pt idx="34">
                  <c:v>194.57142927208702</c:v>
                </c:pt>
                <c:pt idx="35">
                  <c:v>196.35713900351999</c:v>
                </c:pt>
                <c:pt idx="36">
                  <c:v>199.214270650125</c:v>
                </c:pt>
                <c:pt idx="37">
                  <c:v>201.71428781626099</c:v>
                </c:pt>
                <c:pt idx="38">
                  <c:v>204.03569869606</c:v>
                </c:pt>
                <c:pt idx="39">
                  <c:v>206.17856214484399</c:v>
                </c:pt>
                <c:pt idx="40">
                  <c:v>209.21428045934601</c:v>
                </c:pt>
                <c:pt idx="41">
                  <c:v>211.178557240234</c:v>
                </c:pt>
                <c:pt idx="42">
                  <c:v>213.857141455825</c:v>
                </c:pt>
                <c:pt idx="43">
                  <c:v>217.071426819782</c:v>
                </c:pt>
                <c:pt idx="44">
                  <c:v>220.464279233193</c:v>
                </c:pt>
                <c:pt idx="45">
                  <c:v>223.85713164660501</c:v>
                </c:pt>
                <c:pt idx="46">
                  <c:v>227.07141701056099</c:v>
                </c:pt>
                <c:pt idx="47">
                  <c:v>232.24999877384701</c:v>
                </c:pt>
                <c:pt idx="48">
                  <c:v>235.82141823671401</c:v>
                </c:pt>
                <c:pt idx="49">
                  <c:v>238.85713655121501</c:v>
                </c:pt>
              </c:numCache>
            </c:numRef>
          </c:xVal>
          <c:yVal>
            <c:numRef>
              <c:f>models!$AT$8:$AT$57</c:f>
              <c:numCache>
                <c:formatCode>General</c:formatCode>
                <c:ptCount val="50"/>
                <c:pt idx="0">
                  <c:v>147.27536640374399</c:v>
                </c:pt>
                <c:pt idx="1">
                  <c:v>162.002951584595</c:v>
                </c:pt>
                <c:pt idx="2">
                  <c:v>187.03972504084999</c:v>
                </c:pt>
                <c:pt idx="3">
                  <c:v>219.44033153792799</c:v>
                </c:pt>
                <c:pt idx="4">
                  <c:v>254.78645507117699</c:v>
                </c:pt>
                <c:pt idx="5">
                  <c:v>298.96904881214101</c:v>
                </c:pt>
                <c:pt idx="6">
                  <c:v>337.26068938155998</c:v>
                </c:pt>
                <c:pt idx="7">
                  <c:v>387.33431719486498</c:v>
                </c:pt>
                <c:pt idx="8">
                  <c:v>434.462427972</c:v>
                </c:pt>
                <c:pt idx="9">
                  <c:v>480.11782068144601</c:v>
                </c:pt>
                <c:pt idx="10">
                  <c:v>524.300414422411</c:v>
                </c:pt>
                <c:pt idx="11">
                  <c:v>577.31955927188596</c:v>
                </c:pt>
                <c:pt idx="12">
                  <c:v>618.55667642707795</c:v>
                </c:pt>
                <c:pt idx="13">
                  <c:v>673.04857979463804</c:v>
                </c:pt>
                <c:pt idx="14">
                  <c:v>746.686303446907</c:v>
                </c:pt>
                <c:pt idx="15">
                  <c:v>808.54195895449595</c:v>
                </c:pt>
                <c:pt idx="16">
                  <c:v>871.87037298017003</c:v>
                </c:pt>
                <c:pt idx="17">
                  <c:v>916.05300717153102</c:v>
                </c:pt>
                <c:pt idx="18">
                  <c:v>963.18113817386495</c:v>
                </c:pt>
                <c:pt idx="19">
                  <c:v>1007.36377236522</c:v>
                </c:pt>
                <c:pt idx="20">
                  <c:v>1047.1281310023301</c:v>
                </c:pt>
                <c:pt idx="21">
                  <c:v>1048.60087940781</c:v>
                </c:pt>
                <c:pt idx="22">
                  <c:v>1008.83653088331</c:v>
                </c:pt>
                <c:pt idx="23">
                  <c:v>967.59941372812</c:v>
                </c:pt>
                <c:pt idx="24">
                  <c:v>930.78055190198495</c:v>
                </c:pt>
                <c:pt idx="25">
                  <c:v>898.37996563010597</c:v>
                </c:pt>
                <c:pt idx="26">
                  <c:v>855.670110182028</c:v>
                </c:pt>
                <c:pt idx="27">
                  <c:v>810.01471747258097</c:v>
                </c:pt>
                <c:pt idx="28">
                  <c:v>764.35932476313405</c:v>
                </c:pt>
                <c:pt idx="29">
                  <c:v>730.48600019836795</c:v>
                </c:pt>
                <c:pt idx="30">
                  <c:v>692.19440007934702</c:v>
                </c:pt>
                <c:pt idx="31">
                  <c:v>643.59349033372996</c:v>
                </c:pt>
                <c:pt idx="32">
                  <c:v>603.82913169662402</c:v>
                </c:pt>
                <c:pt idx="33">
                  <c:v>562.59201454143204</c:v>
                </c:pt>
                <c:pt idx="34">
                  <c:v>524.300414422411</c:v>
                </c:pt>
                <c:pt idx="35">
                  <c:v>487.48157282147503</c:v>
                </c:pt>
                <c:pt idx="36">
                  <c:v>444.77169714819797</c:v>
                </c:pt>
                <c:pt idx="37">
                  <c:v>403.53462044340398</c:v>
                </c:pt>
                <c:pt idx="38">
                  <c:v>369.66121497784297</c:v>
                </c:pt>
                <c:pt idx="39">
                  <c:v>340.206125516935</c:v>
                </c:pt>
                <c:pt idx="40">
                  <c:v>301.91456584831201</c:v>
                </c:pt>
                <c:pt idx="41">
                  <c:v>278.35051045974399</c:v>
                </c:pt>
                <c:pt idx="42">
                  <c:v>250.36813906652401</c:v>
                </c:pt>
                <c:pt idx="43">
                  <c:v>222.38584857409899</c:v>
                </c:pt>
                <c:pt idx="44">
                  <c:v>198.82179318553199</c:v>
                </c:pt>
                <c:pt idx="45">
                  <c:v>173.78493882848201</c:v>
                </c:pt>
                <c:pt idx="46">
                  <c:v>153.16640047608499</c:v>
                </c:pt>
                <c:pt idx="47">
                  <c:v>129.60234508751699</c:v>
                </c:pt>
                <c:pt idx="48">
                  <c:v>114.874759906666</c:v>
                </c:pt>
                <c:pt idx="49">
                  <c:v>104.565490730467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3448-4C8C-B101-A3A35FAA5566}"/>
            </c:ext>
          </c:extLst>
        </c:ser>
        <c:ser>
          <c:idx val="12"/>
          <c:order val="12"/>
          <c:tx>
            <c:v>ourworldindata.org</c:v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4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ourworldindata!$D$1:$D$145</c:f>
              <c:numCache>
                <c:formatCode>General</c:formatCode>
                <c:ptCount val="1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</c:numCache>
            </c:numRef>
          </c:xVal>
          <c:yVal>
            <c:numRef>
              <c:f>ourworldindata!$C$1:$C$145</c:f>
              <c:numCache>
                <c:formatCode>General</c:formatCode>
                <c:ptCount val="145"/>
                <c:pt idx="0">
                  <c:v>62.857142857142854</c:v>
                </c:pt>
                <c:pt idx="1">
                  <c:v>64</c:v>
                </c:pt>
                <c:pt idx="2">
                  <c:v>63.857142857142854</c:v>
                </c:pt>
                <c:pt idx="3">
                  <c:v>63.428571428571431</c:v>
                </c:pt>
                <c:pt idx="4">
                  <c:v>64.571428571428569</c:v>
                </c:pt>
                <c:pt idx="5">
                  <c:v>62.714285714285715</c:v>
                </c:pt>
                <c:pt idx="6">
                  <c:v>60.857142857142854</c:v>
                </c:pt>
                <c:pt idx="7">
                  <c:v>59.857142857142854</c:v>
                </c:pt>
                <c:pt idx="8">
                  <c:v>59.714285714285715</c:v>
                </c:pt>
                <c:pt idx="9">
                  <c:v>59.857142857142854</c:v>
                </c:pt>
                <c:pt idx="10">
                  <c:v>57.428571428571431</c:v>
                </c:pt>
                <c:pt idx="11">
                  <c:v>55.285714285714285</c:v>
                </c:pt>
                <c:pt idx="12">
                  <c:v>55.714285714285715</c:v>
                </c:pt>
                <c:pt idx="13">
                  <c:v>55.571428571428569</c:v>
                </c:pt>
                <c:pt idx="14">
                  <c:v>53.571428571428569</c:v>
                </c:pt>
                <c:pt idx="15">
                  <c:v>50.857142857142854</c:v>
                </c:pt>
                <c:pt idx="16">
                  <c:v>49.571428571428569</c:v>
                </c:pt>
                <c:pt idx="17">
                  <c:v>48.428571428571431</c:v>
                </c:pt>
                <c:pt idx="18">
                  <c:v>45.571428571428569</c:v>
                </c:pt>
                <c:pt idx="19">
                  <c:v>44</c:v>
                </c:pt>
                <c:pt idx="20">
                  <c:v>43.142857142857146</c:v>
                </c:pt>
                <c:pt idx="21">
                  <c:v>40</c:v>
                </c:pt>
                <c:pt idx="22">
                  <c:v>38.571428571428569</c:v>
                </c:pt>
                <c:pt idx="23">
                  <c:v>37.142857142857146</c:v>
                </c:pt>
                <c:pt idx="24">
                  <c:v>34.571428571428569</c:v>
                </c:pt>
                <c:pt idx="25">
                  <c:v>34.142857142857146</c:v>
                </c:pt>
                <c:pt idx="26">
                  <c:v>33</c:v>
                </c:pt>
                <c:pt idx="27">
                  <c:v>32.142857142857146</c:v>
                </c:pt>
                <c:pt idx="28">
                  <c:v>34.285714285714285</c:v>
                </c:pt>
                <c:pt idx="29">
                  <c:v>33.714285714285715</c:v>
                </c:pt>
                <c:pt idx="30">
                  <c:v>34.285714285714285</c:v>
                </c:pt>
                <c:pt idx="31">
                  <c:v>34.714285714285715</c:v>
                </c:pt>
                <c:pt idx="32">
                  <c:v>35.714285714285715</c:v>
                </c:pt>
                <c:pt idx="33">
                  <c:v>36.571428571428569</c:v>
                </c:pt>
                <c:pt idx="34">
                  <c:v>40.285714285714285</c:v>
                </c:pt>
                <c:pt idx="35">
                  <c:v>41</c:v>
                </c:pt>
                <c:pt idx="36">
                  <c:v>42</c:v>
                </c:pt>
                <c:pt idx="37">
                  <c:v>42.142857142857146</c:v>
                </c:pt>
                <c:pt idx="38">
                  <c:v>45.571428571428569</c:v>
                </c:pt>
                <c:pt idx="39">
                  <c:v>47.285714285714285</c:v>
                </c:pt>
                <c:pt idx="40">
                  <c:v>48.714285714285715</c:v>
                </c:pt>
                <c:pt idx="41">
                  <c:v>47.857142857142854</c:v>
                </c:pt>
                <c:pt idx="42">
                  <c:v>49.714285714285715</c:v>
                </c:pt>
                <c:pt idx="43">
                  <c:v>51.285714285714285</c:v>
                </c:pt>
                <c:pt idx="44">
                  <c:v>53.571428571428569</c:v>
                </c:pt>
                <c:pt idx="45">
                  <c:v>53.714285714285715</c:v>
                </c:pt>
                <c:pt idx="46">
                  <c:v>54.714285714285715</c:v>
                </c:pt>
                <c:pt idx="47">
                  <c:v>56.571428571428569</c:v>
                </c:pt>
                <c:pt idx="48">
                  <c:v>59.285714285714285</c:v>
                </c:pt>
                <c:pt idx="49">
                  <c:v>63.285714285714285</c:v>
                </c:pt>
                <c:pt idx="50">
                  <c:v>68.285714285714292</c:v>
                </c:pt>
                <c:pt idx="51">
                  <c:v>76.285714285714292</c:v>
                </c:pt>
                <c:pt idx="52">
                  <c:v>82.142857142857139</c:v>
                </c:pt>
                <c:pt idx="53">
                  <c:v>86.857142857142861</c:v>
                </c:pt>
                <c:pt idx="54">
                  <c:v>90</c:v>
                </c:pt>
                <c:pt idx="55">
                  <c:v>96.285714285714292</c:v>
                </c:pt>
                <c:pt idx="56">
                  <c:v>100.42857142857143</c:v>
                </c:pt>
                <c:pt idx="57">
                  <c:v>109.85714285714286</c:v>
                </c:pt>
                <c:pt idx="58">
                  <c:v>114.28571428571429</c:v>
                </c:pt>
                <c:pt idx="59">
                  <c:v>119.71428571428571</c:v>
                </c:pt>
                <c:pt idx="60">
                  <c:v>126.71428571428571</c:v>
                </c:pt>
                <c:pt idx="61">
                  <c:v>133.85714285714286</c:v>
                </c:pt>
                <c:pt idx="62">
                  <c:v>146.28571428571428</c:v>
                </c:pt>
                <c:pt idx="63">
                  <c:v>153.14285714285714</c:v>
                </c:pt>
                <c:pt idx="64">
                  <c:v>152</c:v>
                </c:pt>
                <c:pt idx="65">
                  <c:v>154.71428571428572</c:v>
                </c:pt>
                <c:pt idx="66">
                  <c:v>162.57142857142858</c:v>
                </c:pt>
                <c:pt idx="67">
                  <c:v>166.14285714285714</c:v>
                </c:pt>
                <c:pt idx="68">
                  <c:v>170.42857142857142</c:v>
                </c:pt>
                <c:pt idx="69">
                  <c:v>172.85714285714286</c:v>
                </c:pt>
                <c:pt idx="70">
                  <c:v>175.14285714285714</c:v>
                </c:pt>
                <c:pt idx="71">
                  <c:v>182.42857142857142</c:v>
                </c:pt>
                <c:pt idx="72">
                  <c:v>190.57142857142858</c:v>
                </c:pt>
                <c:pt idx="73">
                  <c:v>195.42857142857142</c:v>
                </c:pt>
                <c:pt idx="74">
                  <c:v>198.85714285714286</c:v>
                </c:pt>
                <c:pt idx="75">
                  <c:v>208.14285714285714</c:v>
                </c:pt>
                <c:pt idx="76">
                  <c:v>214</c:v>
                </c:pt>
                <c:pt idx="77">
                  <c:v>226.57142857142858</c:v>
                </c:pt>
                <c:pt idx="78">
                  <c:v>232.28571428571428</c:v>
                </c:pt>
                <c:pt idx="79">
                  <c:v>238.42857142857142</c:v>
                </c:pt>
                <c:pt idx="80">
                  <c:v>251.28571428571428</c:v>
                </c:pt>
                <c:pt idx="81">
                  <c:v>260.71428571428572</c:v>
                </c:pt>
                <c:pt idx="82">
                  <c:v>265.85714285714283</c:v>
                </c:pt>
                <c:pt idx="83">
                  <c:v>277.57142857142856</c:v>
                </c:pt>
                <c:pt idx="84">
                  <c:v>278.57142857142856</c:v>
                </c:pt>
                <c:pt idx="85">
                  <c:v>288.14285714285717</c:v>
                </c:pt>
                <c:pt idx="86">
                  <c:v>298.14285714285717</c:v>
                </c:pt>
                <c:pt idx="87">
                  <c:v>303.28571428571428</c:v>
                </c:pt>
                <c:pt idx="88">
                  <c:v>300.14285714285717</c:v>
                </c:pt>
                <c:pt idx="89">
                  <c:v>299.42857142857144</c:v>
                </c:pt>
                <c:pt idx="90">
                  <c:v>298</c:v>
                </c:pt>
                <c:pt idx="91">
                  <c:v>305.14285714285717</c:v>
                </c:pt>
                <c:pt idx="92">
                  <c:v>312</c:v>
                </c:pt>
                <c:pt idx="93">
                  <c:v>300.71428571428572</c:v>
                </c:pt>
                <c:pt idx="94">
                  <c:v>290.28571428571428</c:v>
                </c:pt>
                <c:pt idx="95">
                  <c:v>289.57142857142856</c:v>
                </c:pt>
                <c:pt idx="96">
                  <c:v>284.14285714285717</c:v>
                </c:pt>
                <c:pt idx="97">
                  <c:v>281.57142857142856</c:v>
                </c:pt>
                <c:pt idx="98">
                  <c:v>280</c:v>
                </c:pt>
                <c:pt idx="99">
                  <c:v>272.14285714285717</c:v>
                </c:pt>
                <c:pt idx="100">
                  <c:v>274.14285714285717</c:v>
                </c:pt>
                <c:pt idx="101">
                  <c:v>277</c:v>
                </c:pt>
                <c:pt idx="102">
                  <c:v>276</c:v>
                </c:pt>
                <c:pt idx="103">
                  <c:v>272</c:v>
                </c:pt>
                <c:pt idx="104">
                  <c:v>262</c:v>
                </c:pt>
                <c:pt idx="105">
                  <c:v>249.28571428571428</c:v>
                </c:pt>
                <c:pt idx="106">
                  <c:v>236.14285714285714</c:v>
                </c:pt>
                <c:pt idx="107">
                  <c:v>223.71428571428572</c:v>
                </c:pt>
                <c:pt idx="108">
                  <c:v>209.85714285714286</c:v>
                </c:pt>
                <c:pt idx="109">
                  <c:v>199.57142857142858</c:v>
                </c:pt>
                <c:pt idx="110">
                  <c:v>194.71428571428572</c:v>
                </c:pt>
                <c:pt idx="111">
                  <c:v>188.71428571428572</c:v>
                </c:pt>
                <c:pt idx="112">
                  <c:v>182.57142857142858</c:v>
                </c:pt>
                <c:pt idx="113">
                  <c:v>176.42857142857142</c:v>
                </c:pt>
                <c:pt idx="114">
                  <c:v>170.57142857142858</c:v>
                </c:pt>
                <c:pt idx="115">
                  <c:v>164.42857142857142</c:v>
                </c:pt>
                <c:pt idx="116">
                  <c:v>160.85714285714286</c:v>
                </c:pt>
                <c:pt idx="117">
                  <c:v>157.57142857142858</c:v>
                </c:pt>
                <c:pt idx="118">
                  <c:v>157.28571428571428</c:v>
                </c:pt>
                <c:pt idx="119">
                  <c:v>157.71428571428572</c:v>
                </c:pt>
                <c:pt idx="120">
                  <c:v>154.14285714285714</c:v>
                </c:pt>
                <c:pt idx="121">
                  <c:v>152.71428571428572</c:v>
                </c:pt>
                <c:pt idx="122">
                  <c:v>148.71428571428572</c:v>
                </c:pt>
                <c:pt idx="123">
                  <c:v>147.42857142857142</c:v>
                </c:pt>
                <c:pt idx="124">
                  <c:v>144.42857142857142</c:v>
                </c:pt>
                <c:pt idx="125">
                  <c:v>136.42857142857142</c:v>
                </c:pt>
                <c:pt idx="126">
                  <c:v>131.42857142857142</c:v>
                </c:pt>
                <c:pt idx="127">
                  <c:v>127.42857142857143</c:v>
                </c:pt>
                <c:pt idx="128">
                  <c:v>124.57142857142857</c:v>
                </c:pt>
                <c:pt idx="129">
                  <c:v>126.85714285714286</c:v>
                </c:pt>
                <c:pt idx="130">
                  <c:v>126.14285714285714</c:v>
                </c:pt>
                <c:pt idx="131">
                  <c:v>127.57142857142857</c:v>
                </c:pt>
                <c:pt idx="132">
                  <c:v>126.85714285714286</c:v>
                </c:pt>
                <c:pt idx="133">
                  <c:v>119.28571428571429</c:v>
                </c:pt>
                <c:pt idx="134">
                  <c:v>118</c:v>
                </c:pt>
                <c:pt idx="135">
                  <c:v>117</c:v>
                </c:pt>
                <c:pt idx="136">
                  <c:v>113.85714285714286</c:v>
                </c:pt>
                <c:pt idx="137">
                  <c:v>111.42857142857143</c:v>
                </c:pt>
                <c:pt idx="138">
                  <c:v>106.71428571428571</c:v>
                </c:pt>
                <c:pt idx="139">
                  <c:v>100.14285714285714</c:v>
                </c:pt>
                <c:pt idx="140">
                  <c:v>102.14285714285714</c:v>
                </c:pt>
                <c:pt idx="141">
                  <c:v>106.85714285714286</c:v>
                </c:pt>
                <c:pt idx="142">
                  <c:v>108.14285714285714</c:v>
                </c:pt>
                <c:pt idx="143">
                  <c:v>107.71428571428571</c:v>
                </c:pt>
                <c:pt idx="144">
                  <c:v>108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3448-4C8C-B101-A3A35FAA55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1035536"/>
        <c:axId val="1651045104"/>
      </c:scatterChart>
      <c:valAx>
        <c:axId val="1651035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Aantal</a:t>
                </a:r>
                <a:r>
                  <a:rPr lang="en-US" sz="1200" b="1" baseline="0"/>
                  <a:t> dagen sinds 01/09/2021</a:t>
                </a:r>
                <a:endParaRPr lang="en-US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651045104"/>
        <c:crosses val="autoZero"/>
        <c:crossBetween val="midCat"/>
      </c:valAx>
      <c:valAx>
        <c:axId val="16510451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Ziekenhuisopnames</a:t>
                </a:r>
                <a:r>
                  <a:rPr lang="en-US" sz="1200" b="1" baseline="0"/>
                  <a:t> per dag</a:t>
                </a:r>
                <a:endParaRPr lang="en-US" sz="1200" b="1"/>
              </a:p>
            </c:rich>
          </c:tx>
          <c:layout>
            <c:manualLayout>
              <c:xMode val="edge"/>
              <c:yMode val="edge"/>
              <c:x val="5.6043496445002082E-3"/>
              <c:y val="0.310831122713345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651035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9972138744253951"/>
          <c:y val="1.7273284727854374E-2"/>
          <c:w val="0.19044704967958395"/>
          <c:h val="0.77454949817518248"/>
        </c:manualLayout>
      </c:layout>
      <c:overlay val="0"/>
      <c:spPr>
        <a:solidFill>
          <a:schemeClr val="bg1"/>
        </a:solidFill>
        <a:ln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Netto_opnames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LCPS!$A$3:$A$707</c:f>
              <c:strCache>
                <c:ptCount val="705"/>
                <c:pt idx="0">
                  <c:v>28/2/2020</c:v>
                </c:pt>
                <c:pt idx="1">
                  <c:v>29/2/2020</c:v>
                </c:pt>
                <c:pt idx="2">
                  <c:v>1/3/2020</c:v>
                </c:pt>
                <c:pt idx="3">
                  <c:v>2/3/2020</c:v>
                </c:pt>
                <c:pt idx="4">
                  <c:v>3/3/2020</c:v>
                </c:pt>
                <c:pt idx="5">
                  <c:v>4/3/2020</c:v>
                </c:pt>
                <c:pt idx="6">
                  <c:v>5/3/2020</c:v>
                </c:pt>
                <c:pt idx="7">
                  <c:v>6/3/2020</c:v>
                </c:pt>
                <c:pt idx="8">
                  <c:v>7/3/2020</c:v>
                </c:pt>
                <c:pt idx="9">
                  <c:v>8/3/2020</c:v>
                </c:pt>
                <c:pt idx="10">
                  <c:v>9/3/2020</c:v>
                </c:pt>
                <c:pt idx="11">
                  <c:v>10/3/2020</c:v>
                </c:pt>
                <c:pt idx="12">
                  <c:v>11/3/2020</c:v>
                </c:pt>
                <c:pt idx="13">
                  <c:v>12/3/2020</c:v>
                </c:pt>
                <c:pt idx="14">
                  <c:v>13/3/2020</c:v>
                </c:pt>
                <c:pt idx="15">
                  <c:v>14/3/2020</c:v>
                </c:pt>
                <c:pt idx="16">
                  <c:v>15/3/2020</c:v>
                </c:pt>
                <c:pt idx="17">
                  <c:v>16/3/2020</c:v>
                </c:pt>
                <c:pt idx="18">
                  <c:v>17/3/2020</c:v>
                </c:pt>
                <c:pt idx="19">
                  <c:v>18/3/2020</c:v>
                </c:pt>
                <c:pt idx="20">
                  <c:v>19/3/2020</c:v>
                </c:pt>
                <c:pt idx="21">
                  <c:v>20/3/2020</c:v>
                </c:pt>
                <c:pt idx="22">
                  <c:v>21/3/2020</c:v>
                </c:pt>
                <c:pt idx="23">
                  <c:v>22/3/2020</c:v>
                </c:pt>
                <c:pt idx="24">
                  <c:v>23/3/2020</c:v>
                </c:pt>
                <c:pt idx="25">
                  <c:v>24/3/2020</c:v>
                </c:pt>
                <c:pt idx="26">
                  <c:v>25/3/2020</c:v>
                </c:pt>
                <c:pt idx="27">
                  <c:v>26/3/2020</c:v>
                </c:pt>
                <c:pt idx="28">
                  <c:v>27/3/2020</c:v>
                </c:pt>
                <c:pt idx="29">
                  <c:v>28/3/2020</c:v>
                </c:pt>
                <c:pt idx="30">
                  <c:v>29/3/2020</c:v>
                </c:pt>
                <c:pt idx="31">
                  <c:v>30/3/2020</c:v>
                </c:pt>
                <c:pt idx="32">
                  <c:v>31/3/2020</c:v>
                </c:pt>
                <c:pt idx="33">
                  <c:v>1/4/2020</c:v>
                </c:pt>
                <c:pt idx="34">
                  <c:v>2/4/2020</c:v>
                </c:pt>
                <c:pt idx="35">
                  <c:v>3/4/2020</c:v>
                </c:pt>
                <c:pt idx="36">
                  <c:v>4/4/2020</c:v>
                </c:pt>
                <c:pt idx="37">
                  <c:v>5/4/2020</c:v>
                </c:pt>
                <c:pt idx="38">
                  <c:v>6/4/2020</c:v>
                </c:pt>
                <c:pt idx="39">
                  <c:v>7/4/2020</c:v>
                </c:pt>
                <c:pt idx="40">
                  <c:v>8/4/2020</c:v>
                </c:pt>
                <c:pt idx="41">
                  <c:v>9/4/2020</c:v>
                </c:pt>
                <c:pt idx="42">
                  <c:v>10/4/2020</c:v>
                </c:pt>
                <c:pt idx="43">
                  <c:v>11/4/2020</c:v>
                </c:pt>
                <c:pt idx="44">
                  <c:v>12/4/2020</c:v>
                </c:pt>
                <c:pt idx="45">
                  <c:v>13/4/2020</c:v>
                </c:pt>
                <c:pt idx="46">
                  <c:v>14/4/2020</c:v>
                </c:pt>
                <c:pt idx="47">
                  <c:v>15/4/2020</c:v>
                </c:pt>
                <c:pt idx="48">
                  <c:v>16/4/2020</c:v>
                </c:pt>
                <c:pt idx="49">
                  <c:v>17/4/2020</c:v>
                </c:pt>
                <c:pt idx="50">
                  <c:v>18/4/2020</c:v>
                </c:pt>
                <c:pt idx="51">
                  <c:v>19/4/2020</c:v>
                </c:pt>
                <c:pt idx="52">
                  <c:v>20/4/2020</c:v>
                </c:pt>
                <c:pt idx="53">
                  <c:v>21/4/2020</c:v>
                </c:pt>
                <c:pt idx="54">
                  <c:v>22/4/2020</c:v>
                </c:pt>
                <c:pt idx="55">
                  <c:v>23/4/2020</c:v>
                </c:pt>
                <c:pt idx="56">
                  <c:v>24/4/2020</c:v>
                </c:pt>
                <c:pt idx="57">
                  <c:v>25/4/2020</c:v>
                </c:pt>
                <c:pt idx="58">
                  <c:v>26/4/2020</c:v>
                </c:pt>
                <c:pt idx="59">
                  <c:v>27/4/2020</c:v>
                </c:pt>
                <c:pt idx="60">
                  <c:v>28/4/2020</c:v>
                </c:pt>
                <c:pt idx="61">
                  <c:v>29/4/2020</c:v>
                </c:pt>
                <c:pt idx="62">
                  <c:v>30/4/2020</c:v>
                </c:pt>
                <c:pt idx="63">
                  <c:v>1/5/2020</c:v>
                </c:pt>
                <c:pt idx="64">
                  <c:v>2/5/2020</c:v>
                </c:pt>
                <c:pt idx="65">
                  <c:v>3/5/2020</c:v>
                </c:pt>
                <c:pt idx="66">
                  <c:v>4/5/2020</c:v>
                </c:pt>
                <c:pt idx="67">
                  <c:v>5/5/2020</c:v>
                </c:pt>
                <c:pt idx="68">
                  <c:v>6/5/2020</c:v>
                </c:pt>
                <c:pt idx="69">
                  <c:v>7/5/2020</c:v>
                </c:pt>
                <c:pt idx="70">
                  <c:v>8/5/2020</c:v>
                </c:pt>
                <c:pt idx="71">
                  <c:v>9/5/2020</c:v>
                </c:pt>
                <c:pt idx="72">
                  <c:v>10/5/2020</c:v>
                </c:pt>
                <c:pt idx="73">
                  <c:v>11/5/2020</c:v>
                </c:pt>
                <c:pt idx="74">
                  <c:v>12/5/2020</c:v>
                </c:pt>
                <c:pt idx="75">
                  <c:v>13/5/2020</c:v>
                </c:pt>
                <c:pt idx="76">
                  <c:v>14/5/2020</c:v>
                </c:pt>
                <c:pt idx="77">
                  <c:v>15/5/2020</c:v>
                </c:pt>
                <c:pt idx="78">
                  <c:v>16/5/2020</c:v>
                </c:pt>
                <c:pt idx="79">
                  <c:v>17/5/2020</c:v>
                </c:pt>
                <c:pt idx="80">
                  <c:v>18/5/2020</c:v>
                </c:pt>
                <c:pt idx="81">
                  <c:v>19/5/2020</c:v>
                </c:pt>
                <c:pt idx="82">
                  <c:v>20/5/2020</c:v>
                </c:pt>
                <c:pt idx="83">
                  <c:v>21/5/2020</c:v>
                </c:pt>
                <c:pt idx="84">
                  <c:v>22/5/2020</c:v>
                </c:pt>
                <c:pt idx="85">
                  <c:v>23/5/2020</c:v>
                </c:pt>
                <c:pt idx="86">
                  <c:v>24/5/2020</c:v>
                </c:pt>
                <c:pt idx="87">
                  <c:v>25/5/2020</c:v>
                </c:pt>
                <c:pt idx="88">
                  <c:v>26/5/2020</c:v>
                </c:pt>
                <c:pt idx="89">
                  <c:v>27/5/2020</c:v>
                </c:pt>
                <c:pt idx="90">
                  <c:v>28/5/2020</c:v>
                </c:pt>
                <c:pt idx="91">
                  <c:v>29/5/2020</c:v>
                </c:pt>
                <c:pt idx="92">
                  <c:v>30/5/2020</c:v>
                </c:pt>
                <c:pt idx="93">
                  <c:v>31/5/2020</c:v>
                </c:pt>
                <c:pt idx="94">
                  <c:v>01/06/2020</c:v>
                </c:pt>
                <c:pt idx="95">
                  <c:v>02/06/2020</c:v>
                </c:pt>
                <c:pt idx="96">
                  <c:v>03/06/2020</c:v>
                </c:pt>
                <c:pt idx="97">
                  <c:v>04/06/2020</c:v>
                </c:pt>
                <c:pt idx="98">
                  <c:v>05/06/2020</c:v>
                </c:pt>
                <c:pt idx="99">
                  <c:v>06/06/2020</c:v>
                </c:pt>
                <c:pt idx="100">
                  <c:v>07/06/2020</c:v>
                </c:pt>
                <c:pt idx="101">
                  <c:v>08/06/2020</c:v>
                </c:pt>
                <c:pt idx="102">
                  <c:v>09/06/2020</c:v>
                </c:pt>
                <c:pt idx="103">
                  <c:v>10/06/2020</c:v>
                </c:pt>
                <c:pt idx="104">
                  <c:v>11/06/2020</c:v>
                </c:pt>
                <c:pt idx="105">
                  <c:v>12/06/2020</c:v>
                </c:pt>
                <c:pt idx="106">
                  <c:v>13/06/2020</c:v>
                </c:pt>
                <c:pt idx="107">
                  <c:v>14/06/2020</c:v>
                </c:pt>
                <c:pt idx="108">
                  <c:v>15/06/2020</c:v>
                </c:pt>
                <c:pt idx="109">
                  <c:v>16/06/2020</c:v>
                </c:pt>
                <c:pt idx="110">
                  <c:v>17/06/2020</c:v>
                </c:pt>
                <c:pt idx="111">
                  <c:v>18/06/2020</c:v>
                </c:pt>
                <c:pt idx="112">
                  <c:v>19/06/2020</c:v>
                </c:pt>
                <c:pt idx="113">
                  <c:v>20/06/2020</c:v>
                </c:pt>
                <c:pt idx="114">
                  <c:v>21/06/2020</c:v>
                </c:pt>
                <c:pt idx="115">
                  <c:v>22/06/2020</c:v>
                </c:pt>
                <c:pt idx="116">
                  <c:v>23/06/2020</c:v>
                </c:pt>
                <c:pt idx="117">
                  <c:v>24/06/2020</c:v>
                </c:pt>
                <c:pt idx="118">
                  <c:v>25/06/2020</c:v>
                </c:pt>
                <c:pt idx="119">
                  <c:v>26/06/2020</c:v>
                </c:pt>
                <c:pt idx="120">
                  <c:v>27/06/2020</c:v>
                </c:pt>
                <c:pt idx="121">
                  <c:v>28/06/2020</c:v>
                </c:pt>
                <c:pt idx="122">
                  <c:v>29/06/2020</c:v>
                </c:pt>
                <c:pt idx="123">
                  <c:v>30/06/2020</c:v>
                </c:pt>
                <c:pt idx="124">
                  <c:v>01/07/2020</c:v>
                </c:pt>
                <c:pt idx="125">
                  <c:v>02/07/2020</c:v>
                </c:pt>
                <c:pt idx="126">
                  <c:v>03/07/2020</c:v>
                </c:pt>
                <c:pt idx="127">
                  <c:v>04/07/2020</c:v>
                </c:pt>
                <c:pt idx="128">
                  <c:v>05/07/2020</c:v>
                </c:pt>
                <c:pt idx="129">
                  <c:v>06/07/2020</c:v>
                </c:pt>
                <c:pt idx="130">
                  <c:v>07/07/2020</c:v>
                </c:pt>
                <c:pt idx="131">
                  <c:v>08/07/2020</c:v>
                </c:pt>
                <c:pt idx="132">
                  <c:v>09/07/2020</c:v>
                </c:pt>
                <c:pt idx="133">
                  <c:v>10/07/2020</c:v>
                </c:pt>
                <c:pt idx="134">
                  <c:v>11/07/2020</c:v>
                </c:pt>
                <c:pt idx="135">
                  <c:v>12/07/2020</c:v>
                </c:pt>
                <c:pt idx="136">
                  <c:v>13/07/2020</c:v>
                </c:pt>
                <c:pt idx="137">
                  <c:v>14/07/2020</c:v>
                </c:pt>
                <c:pt idx="138">
                  <c:v>15/07/2020</c:v>
                </c:pt>
                <c:pt idx="139">
                  <c:v>16/07/2020</c:v>
                </c:pt>
                <c:pt idx="140">
                  <c:v>17/07/2020</c:v>
                </c:pt>
                <c:pt idx="141">
                  <c:v>18/07/2020</c:v>
                </c:pt>
                <c:pt idx="142">
                  <c:v>19/07/2020</c:v>
                </c:pt>
                <c:pt idx="143">
                  <c:v>20/07/2020</c:v>
                </c:pt>
                <c:pt idx="144">
                  <c:v>21/07/2020</c:v>
                </c:pt>
                <c:pt idx="145">
                  <c:v>22/07/2020</c:v>
                </c:pt>
                <c:pt idx="146">
                  <c:v>23/07/2020</c:v>
                </c:pt>
                <c:pt idx="147">
                  <c:v>24/07/2020</c:v>
                </c:pt>
                <c:pt idx="148">
                  <c:v>25/07/2020</c:v>
                </c:pt>
                <c:pt idx="149">
                  <c:v>26/07/2020</c:v>
                </c:pt>
                <c:pt idx="150">
                  <c:v>27/07/2020</c:v>
                </c:pt>
                <c:pt idx="151">
                  <c:v>28/07/2020</c:v>
                </c:pt>
                <c:pt idx="152">
                  <c:v>29/07/2020</c:v>
                </c:pt>
                <c:pt idx="153">
                  <c:v>30/07/2020</c:v>
                </c:pt>
                <c:pt idx="154">
                  <c:v>31/07/2020</c:v>
                </c:pt>
                <c:pt idx="155">
                  <c:v>01/08/2020</c:v>
                </c:pt>
                <c:pt idx="156">
                  <c:v>02/08/2020</c:v>
                </c:pt>
                <c:pt idx="157">
                  <c:v>03/08/2020</c:v>
                </c:pt>
                <c:pt idx="158">
                  <c:v>04/08/2020</c:v>
                </c:pt>
                <c:pt idx="159">
                  <c:v>05/08/2020</c:v>
                </c:pt>
                <c:pt idx="160">
                  <c:v>06/08/2020</c:v>
                </c:pt>
                <c:pt idx="161">
                  <c:v>07/08/2020</c:v>
                </c:pt>
                <c:pt idx="162">
                  <c:v>08/08/2020</c:v>
                </c:pt>
                <c:pt idx="163">
                  <c:v>09/08/2020</c:v>
                </c:pt>
                <c:pt idx="164">
                  <c:v>10/08/2020</c:v>
                </c:pt>
                <c:pt idx="165">
                  <c:v>11/08/2020</c:v>
                </c:pt>
                <c:pt idx="166">
                  <c:v>12/08/2020</c:v>
                </c:pt>
                <c:pt idx="167">
                  <c:v>13/08/2020</c:v>
                </c:pt>
                <c:pt idx="168">
                  <c:v>14/08/2020</c:v>
                </c:pt>
                <c:pt idx="169">
                  <c:v>15/08/2020</c:v>
                </c:pt>
                <c:pt idx="170">
                  <c:v>16/08/2020</c:v>
                </c:pt>
                <c:pt idx="171">
                  <c:v>17/08/2020</c:v>
                </c:pt>
                <c:pt idx="172">
                  <c:v>18/08/2020</c:v>
                </c:pt>
                <c:pt idx="173">
                  <c:v>19/08/2020</c:v>
                </c:pt>
                <c:pt idx="174">
                  <c:v>20/08/2020</c:v>
                </c:pt>
                <c:pt idx="175">
                  <c:v>21/08/2020</c:v>
                </c:pt>
                <c:pt idx="176">
                  <c:v>22/08/2020</c:v>
                </c:pt>
                <c:pt idx="177">
                  <c:v>23/08/2020</c:v>
                </c:pt>
                <c:pt idx="178">
                  <c:v>24/08/2020</c:v>
                </c:pt>
                <c:pt idx="179">
                  <c:v>25/08/2020</c:v>
                </c:pt>
                <c:pt idx="180">
                  <c:v>26/08/2020</c:v>
                </c:pt>
                <c:pt idx="181">
                  <c:v>27/08/2020</c:v>
                </c:pt>
                <c:pt idx="182">
                  <c:v>28/08/2020</c:v>
                </c:pt>
                <c:pt idx="183">
                  <c:v>29/08/2020</c:v>
                </c:pt>
                <c:pt idx="184">
                  <c:v>30/08/2020</c:v>
                </c:pt>
                <c:pt idx="185">
                  <c:v>31/08/2020</c:v>
                </c:pt>
                <c:pt idx="186">
                  <c:v>01/09/2020</c:v>
                </c:pt>
                <c:pt idx="187">
                  <c:v>02/09/2020</c:v>
                </c:pt>
                <c:pt idx="188">
                  <c:v>03/09/2020</c:v>
                </c:pt>
                <c:pt idx="189">
                  <c:v>04/09/2020</c:v>
                </c:pt>
                <c:pt idx="190">
                  <c:v>05/09/2020</c:v>
                </c:pt>
                <c:pt idx="191">
                  <c:v>06/09/2020</c:v>
                </c:pt>
                <c:pt idx="192">
                  <c:v>07/09/2020</c:v>
                </c:pt>
                <c:pt idx="193">
                  <c:v>08/09/2020</c:v>
                </c:pt>
                <c:pt idx="194">
                  <c:v>09/09/2020</c:v>
                </c:pt>
                <c:pt idx="195">
                  <c:v>10/09/2020</c:v>
                </c:pt>
                <c:pt idx="196">
                  <c:v>11/09/2020</c:v>
                </c:pt>
                <c:pt idx="197">
                  <c:v>12/09/2020</c:v>
                </c:pt>
                <c:pt idx="198">
                  <c:v>13/09/2020</c:v>
                </c:pt>
                <c:pt idx="199">
                  <c:v>14/09/2020</c:v>
                </c:pt>
                <c:pt idx="200">
                  <c:v>15/09/2020</c:v>
                </c:pt>
                <c:pt idx="201">
                  <c:v>16/09/2020</c:v>
                </c:pt>
                <c:pt idx="202">
                  <c:v>17/09/2020</c:v>
                </c:pt>
                <c:pt idx="203">
                  <c:v>18/09/2020</c:v>
                </c:pt>
                <c:pt idx="204">
                  <c:v>19/09/2020</c:v>
                </c:pt>
                <c:pt idx="205">
                  <c:v>20/09/2020</c:v>
                </c:pt>
                <c:pt idx="206">
                  <c:v>21/09/2020</c:v>
                </c:pt>
                <c:pt idx="207">
                  <c:v>22/09/2020</c:v>
                </c:pt>
                <c:pt idx="208">
                  <c:v>23/09/2020</c:v>
                </c:pt>
                <c:pt idx="209">
                  <c:v>24/09/2020</c:v>
                </c:pt>
                <c:pt idx="210">
                  <c:v>25/09/2020</c:v>
                </c:pt>
                <c:pt idx="211">
                  <c:v>26/09/2020</c:v>
                </c:pt>
                <c:pt idx="212">
                  <c:v>27/09/2020</c:v>
                </c:pt>
                <c:pt idx="213">
                  <c:v>28/09/2020</c:v>
                </c:pt>
                <c:pt idx="214">
                  <c:v>29/09/2020</c:v>
                </c:pt>
                <c:pt idx="215">
                  <c:v>30/09/2020</c:v>
                </c:pt>
                <c:pt idx="216">
                  <c:v>01/10/2020</c:v>
                </c:pt>
                <c:pt idx="217">
                  <c:v>02/10/2020</c:v>
                </c:pt>
                <c:pt idx="218">
                  <c:v>03/10/2020</c:v>
                </c:pt>
                <c:pt idx="219">
                  <c:v>04/10/2020</c:v>
                </c:pt>
                <c:pt idx="220">
                  <c:v>05/10/2020</c:v>
                </c:pt>
                <c:pt idx="221">
                  <c:v>06/10/2020</c:v>
                </c:pt>
                <c:pt idx="222">
                  <c:v>07/10/2020</c:v>
                </c:pt>
                <c:pt idx="223">
                  <c:v>08/10/2020</c:v>
                </c:pt>
                <c:pt idx="224">
                  <c:v>09/10/2020</c:v>
                </c:pt>
                <c:pt idx="225">
                  <c:v>10/10/2020</c:v>
                </c:pt>
                <c:pt idx="226">
                  <c:v>11/10/2020</c:v>
                </c:pt>
                <c:pt idx="227">
                  <c:v>12/10/2020</c:v>
                </c:pt>
                <c:pt idx="228">
                  <c:v>13/10/2020</c:v>
                </c:pt>
                <c:pt idx="229">
                  <c:v>14/10/2020</c:v>
                </c:pt>
                <c:pt idx="230">
                  <c:v>15/10/2020</c:v>
                </c:pt>
                <c:pt idx="231">
                  <c:v>16/10/2020</c:v>
                </c:pt>
                <c:pt idx="232">
                  <c:v>17/10/2020</c:v>
                </c:pt>
                <c:pt idx="233">
                  <c:v>18/10/2020</c:v>
                </c:pt>
                <c:pt idx="234">
                  <c:v>19/10/2020</c:v>
                </c:pt>
                <c:pt idx="235">
                  <c:v>20/10/2020</c:v>
                </c:pt>
                <c:pt idx="236">
                  <c:v>21/10/2020</c:v>
                </c:pt>
                <c:pt idx="237">
                  <c:v>22/10/2020</c:v>
                </c:pt>
                <c:pt idx="238">
                  <c:v>23/10/2020</c:v>
                </c:pt>
                <c:pt idx="239">
                  <c:v>24/10/2020</c:v>
                </c:pt>
                <c:pt idx="240">
                  <c:v>25/10/2020</c:v>
                </c:pt>
                <c:pt idx="241">
                  <c:v>26/10/2020</c:v>
                </c:pt>
                <c:pt idx="242">
                  <c:v>27/10/2020</c:v>
                </c:pt>
                <c:pt idx="243">
                  <c:v>28/10/2020</c:v>
                </c:pt>
                <c:pt idx="244">
                  <c:v>29/10/2020</c:v>
                </c:pt>
                <c:pt idx="245">
                  <c:v>30/10/2020</c:v>
                </c:pt>
                <c:pt idx="246">
                  <c:v>31/10/2020</c:v>
                </c:pt>
                <c:pt idx="247">
                  <c:v>01/11/2020</c:v>
                </c:pt>
                <c:pt idx="248">
                  <c:v>02/11/2020</c:v>
                </c:pt>
                <c:pt idx="249">
                  <c:v>03/11/2020</c:v>
                </c:pt>
                <c:pt idx="250">
                  <c:v>04/11/2020</c:v>
                </c:pt>
                <c:pt idx="251">
                  <c:v>05/11/2020</c:v>
                </c:pt>
                <c:pt idx="252">
                  <c:v>06/11/2020</c:v>
                </c:pt>
                <c:pt idx="253">
                  <c:v>07/11/2020</c:v>
                </c:pt>
                <c:pt idx="254">
                  <c:v>08/11/2020</c:v>
                </c:pt>
                <c:pt idx="255">
                  <c:v>09/11/2020</c:v>
                </c:pt>
                <c:pt idx="256">
                  <c:v>10/11/2020</c:v>
                </c:pt>
                <c:pt idx="257">
                  <c:v>11/11/2020</c:v>
                </c:pt>
                <c:pt idx="258">
                  <c:v>12/11/2020</c:v>
                </c:pt>
                <c:pt idx="259">
                  <c:v>13/11/2020</c:v>
                </c:pt>
                <c:pt idx="260">
                  <c:v>14/11/2020</c:v>
                </c:pt>
                <c:pt idx="261">
                  <c:v>15/11/2020</c:v>
                </c:pt>
                <c:pt idx="262">
                  <c:v>16/11/2020</c:v>
                </c:pt>
                <c:pt idx="263">
                  <c:v>17/11/2020</c:v>
                </c:pt>
                <c:pt idx="264">
                  <c:v>18/11/2020</c:v>
                </c:pt>
                <c:pt idx="265">
                  <c:v>19/11/2020</c:v>
                </c:pt>
                <c:pt idx="266">
                  <c:v>20/11/2020</c:v>
                </c:pt>
                <c:pt idx="267">
                  <c:v>21/11/2020</c:v>
                </c:pt>
                <c:pt idx="268">
                  <c:v>22/11/2020</c:v>
                </c:pt>
                <c:pt idx="269">
                  <c:v>23/11/2020</c:v>
                </c:pt>
                <c:pt idx="270">
                  <c:v>24/11/2020</c:v>
                </c:pt>
                <c:pt idx="271">
                  <c:v>25/11/2020</c:v>
                </c:pt>
                <c:pt idx="272">
                  <c:v>26/11/2020</c:v>
                </c:pt>
                <c:pt idx="273">
                  <c:v>27/11/2020</c:v>
                </c:pt>
                <c:pt idx="274">
                  <c:v>28/11/2020</c:v>
                </c:pt>
                <c:pt idx="275">
                  <c:v>29/11/2020</c:v>
                </c:pt>
                <c:pt idx="276">
                  <c:v>30/11/2020</c:v>
                </c:pt>
                <c:pt idx="277">
                  <c:v>01/12/2020</c:v>
                </c:pt>
                <c:pt idx="278">
                  <c:v>02/12/2020</c:v>
                </c:pt>
                <c:pt idx="279">
                  <c:v>03/12/2020</c:v>
                </c:pt>
                <c:pt idx="280">
                  <c:v>04/12/2020</c:v>
                </c:pt>
                <c:pt idx="281">
                  <c:v>05/12/2020</c:v>
                </c:pt>
                <c:pt idx="282">
                  <c:v>06/12/2020</c:v>
                </c:pt>
                <c:pt idx="283">
                  <c:v>07/12/2020</c:v>
                </c:pt>
                <c:pt idx="284">
                  <c:v>08/12/2020</c:v>
                </c:pt>
                <c:pt idx="285">
                  <c:v>09/12/2020</c:v>
                </c:pt>
                <c:pt idx="286">
                  <c:v>10/12/2020</c:v>
                </c:pt>
                <c:pt idx="287">
                  <c:v>11/12/2020</c:v>
                </c:pt>
                <c:pt idx="288">
                  <c:v>12/12/2020</c:v>
                </c:pt>
                <c:pt idx="289">
                  <c:v>13/12/2020</c:v>
                </c:pt>
                <c:pt idx="290">
                  <c:v>14/12/2020</c:v>
                </c:pt>
                <c:pt idx="291">
                  <c:v>15/12/2020</c:v>
                </c:pt>
                <c:pt idx="292">
                  <c:v>16/12/2020</c:v>
                </c:pt>
                <c:pt idx="293">
                  <c:v>17/12/2020</c:v>
                </c:pt>
                <c:pt idx="294">
                  <c:v>18/12/2020</c:v>
                </c:pt>
                <c:pt idx="295">
                  <c:v>19/12/2020</c:v>
                </c:pt>
                <c:pt idx="296">
                  <c:v>20/12/2020</c:v>
                </c:pt>
                <c:pt idx="297">
                  <c:v>21/12/2020</c:v>
                </c:pt>
                <c:pt idx="298">
                  <c:v>22/12/2020</c:v>
                </c:pt>
                <c:pt idx="299">
                  <c:v>23/12/2020</c:v>
                </c:pt>
                <c:pt idx="300">
                  <c:v>24/12/2020</c:v>
                </c:pt>
                <c:pt idx="301">
                  <c:v>25/12/2020</c:v>
                </c:pt>
                <c:pt idx="302">
                  <c:v>26/12/2020</c:v>
                </c:pt>
                <c:pt idx="303">
                  <c:v>27/12/2020</c:v>
                </c:pt>
                <c:pt idx="304">
                  <c:v>28/12/2020</c:v>
                </c:pt>
                <c:pt idx="305">
                  <c:v>29/12/2020</c:v>
                </c:pt>
                <c:pt idx="306">
                  <c:v>30/12/2020</c:v>
                </c:pt>
                <c:pt idx="307">
                  <c:v>31/12/2020</c:v>
                </c:pt>
                <c:pt idx="308">
                  <c:v>01/01/2021</c:v>
                </c:pt>
                <c:pt idx="309">
                  <c:v>02/01/2021</c:v>
                </c:pt>
                <c:pt idx="310">
                  <c:v>03/01/2021</c:v>
                </c:pt>
                <c:pt idx="311">
                  <c:v>04/01/2021</c:v>
                </c:pt>
                <c:pt idx="312">
                  <c:v>05/01/2021</c:v>
                </c:pt>
                <c:pt idx="313">
                  <c:v>06/01/2021</c:v>
                </c:pt>
                <c:pt idx="314">
                  <c:v>07/01/2021</c:v>
                </c:pt>
                <c:pt idx="315">
                  <c:v>08/01/2021</c:v>
                </c:pt>
                <c:pt idx="316">
                  <c:v>09/01/2021</c:v>
                </c:pt>
                <c:pt idx="317">
                  <c:v>10/01/2021</c:v>
                </c:pt>
                <c:pt idx="318">
                  <c:v>11/01/2021</c:v>
                </c:pt>
                <c:pt idx="319">
                  <c:v>12/01/2021</c:v>
                </c:pt>
                <c:pt idx="320">
                  <c:v>13/01/2021</c:v>
                </c:pt>
                <c:pt idx="321">
                  <c:v>14/01/2021</c:v>
                </c:pt>
                <c:pt idx="322">
                  <c:v>15/01/2021</c:v>
                </c:pt>
                <c:pt idx="323">
                  <c:v>16/01/2021</c:v>
                </c:pt>
                <c:pt idx="324">
                  <c:v>17/01/2021</c:v>
                </c:pt>
                <c:pt idx="325">
                  <c:v>18/01/2021</c:v>
                </c:pt>
                <c:pt idx="326">
                  <c:v>19/01/2021</c:v>
                </c:pt>
                <c:pt idx="327">
                  <c:v>20/01/2021</c:v>
                </c:pt>
                <c:pt idx="328">
                  <c:v>21/01/2021</c:v>
                </c:pt>
                <c:pt idx="329">
                  <c:v>22/01/2021</c:v>
                </c:pt>
                <c:pt idx="330">
                  <c:v>23/01/2021</c:v>
                </c:pt>
                <c:pt idx="331">
                  <c:v>24/01/2021</c:v>
                </c:pt>
                <c:pt idx="332">
                  <c:v>25/01/2021</c:v>
                </c:pt>
                <c:pt idx="333">
                  <c:v>26/01/2021</c:v>
                </c:pt>
                <c:pt idx="334">
                  <c:v>27/01/2021</c:v>
                </c:pt>
                <c:pt idx="335">
                  <c:v>28/01/2021</c:v>
                </c:pt>
                <c:pt idx="336">
                  <c:v>29/01/2021</c:v>
                </c:pt>
                <c:pt idx="337">
                  <c:v>30/01/2021</c:v>
                </c:pt>
                <c:pt idx="338">
                  <c:v>31/01/2021</c:v>
                </c:pt>
                <c:pt idx="339">
                  <c:v>01/02/2021</c:v>
                </c:pt>
                <c:pt idx="340">
                  <c:v>02/02/2021</c:v>
                </c:pt>
                <c:pt idx="341">
                  <c:v>03/02/2021</c:v>
                </c:pt>
                <c:pt idx="342">
                  <c:v>04/02/2021</c:v>
                </c:pt>
                <c:pt idx="343">
                  <c:v>05/02/2021</c:v>
                </c:pt>
                <c:pt idx="344">
                  <c:v>06/02/2021</c:v>
                </c:pt>
                <c:pt idx="345">
                  <c:v>07/02/2021</c:v>
                </c:pt>
                <c:pt idx="346">
                  <c:v>08/02/2021</c:v>
                </c:pt>
                <c:pt idx="347">
                  <c:v>09/02/2021</c:v>
                </c:pt>
                <c:pt idx="348">
                  <c:v>10/02/2021</c:v>
                </c:pt>
                <c:pt idx="349">
                  <c:v>11/02/2021</c:v>
                </c:pt>
                <c:pt idx="350">
                  <c:v>12/02/2021</c:v>
                </c:pt>
                <c:pt idx="351">
                  <c:v>13/02/2021</c:v>
                </c:pt>
                <c:pt idx="352">
                  <c:v>14/02/2021</c:v>
                </c:pt>
                <c:pt idx="353">
                  <c:v>15/02/2021</c:v>
                </c:pt>
                <c:pt idx="354">
                  <c:v>16/02/2021</c:v>
                </c:pt>
                <c:pt idx="355">
                  <c:v>17/02/2021</c:v>
                </c:pt>
                <c:pt idx="356">
                  <c:v>18/02/2021</c:v>
                </c:pt>
                <c:pt idx="357">
                  <c:v>19/02/2021</c:v>
                </c:pt>
                <c:pt idx="358">
                  <c:v>20/02/2021</c:v>
                </c:pt>
                <c:pt idx="359">
                  <c:v>21/02/2021</c:v>
                </c:pt>
                <c:pt idx="360">
                  <c:v>22/02/2021</c:v>
                </c:pt>
                <c:pt idx="361">
                  <c:v>23/02/2021</c:v>
                </c:pt>
                <c:pt idx="362">
                  <c:v>24/02/2021</c:v>
                </c:pt>
                <c:pt idx="363">
                  <c:v>25/02/2021</c:v>
                </c:pt>
                <c:pt idx="364">
                  <c:v>26/02/2021</c:v>
                </c:pt>
                <c:pt idx="365">
                  <c:v>27/02/2021</c:v>
                </c:pt>
                <c:pt idx="366">
                  <c:v>28/02/2021</c:v>
                </c:pt>
                <c:pt idx="367">
                  <c:v>01/03/2021</c:v>
                </c:pt>
                <c:pt idx="368">
                  <c:v>02/03/2021</c:v>
                </c:pt>
                <c:pt idx="369">
                  <c:v>03/03/2021</c:v>
                </c:pt>
                <c:pt idx="370">
                  <c:v>04/03/2021</c:v>
                </c:pt>
                <c:pt idx="371">
                  <c:v>05/03/2021</c:v>
                </c:pt>
                <c:pt idx="372">
                  <c:v>06/03/2021</c:v>
                </c:pt>
                <c:pt idx="373">
                  <c:v>07/03/2021</c:v>
                </c:pt>
                <c:pt idx="374">
                  <c:v>08/03/2021</c:v>
                </c:pt>
                <c:pt idx="375">
                  <c:v>09/03/2021</c:v>
                </c:pt>
                <c:pt idx="376">
                  <c:v>10/03/2021</c:v>
                </c:pt>
                <c:pt idx="377">
                  <c:v>11/03/2021</c:v>
                </c:pt>
                <c:pt idx="378">
                  <c:v>12/03/2021</c:v>
                </c:pt>
                <c:pt idx="379">
                  <c:v>13/03/2021</c:v>
                </c:pt>
                <c:pt idx="380">
                  <c:v>14/03/2021</c:v>
                </c:pt>
                <c:pt idx="381">
                  <c:v>15/03/2021</c:v>
                </c:pt>
                <c:pt idx="382">
                  <c:v>16/03/2021</c:v>
                </c:pt>
                <c:pt idx="383">
                  <c:v>17/03/2021</c:v>
                </c:pt>
                <c:pt idx="384">
                  <c:v>18/03/2021</c:v>
                </c:pt>
                <c:pt idx="385">
                  <c:v>19/03/2021</c:v>
                </c:pt>
                <c:pt idx="386">
                  <c:v>20/03/2021</c:v>
                </c:pt>
                <c:pt idx="387">
                  <c:v>21/03/2021</c:v>
                </c:pt>
                <c:pt idx="388">
                  <c:v>22/03/2021</c:v>
                </c:pt>
                <c:pt idx="389">
                  <c:v>23/03/2021</c:v>
                </c:pt>
                <c:pt idx="390">
                  <c:v>24/03/2021</c:v>
                </c:pt>
                <c:pt idx="391">
                  <c:v>25/03/2021</c:v>
                </c:pt>
                <c:pt idx="392">
                  <c:v>26/03/2021</c:v>
                </c:pt>
                <c:pt idx="393">
                  <c:v>27/03/2021</c:v>
                </c:pt>
                <c:pt idx="394">
                  <c:v>28/03/2021</c:v>
                </c:pt>
                <c:pt idx="395">
                  <c:v>29/03/2021</c:v>
                </c:pt>
                <c:pt idx="396">
                  <c:v>30/03/2021</c:v>
                </c:pt>
                <c:pt idx="397">
                  <c:v>31/03/2021</c:v>
                </c:pt>
                <c:pt idx="398">
                  <c:v>01/04/2021</c:v>
                </c:pt>
                <c:pt idx="399">
                  <c:v>02/04/2021</c:v>
                </c:pt>
                <c:pt idx="400">
                  <c:v>03/04/2021</c:v>
                </c:pt>
                <c:pt idx="401">
                  <c:v>04/04/2021</c:v>
                </c:pt>
                <c:pt idx="402">
                  <c:v>05/04/2021</c:v>
                </c:pt>
                <c:pt idx="403">
                  <c:v>06/04/2021</c:v>
                </c:pt>
                <c:pt idx="404">
                  <c:v>07/04/2021</c:v>
                </c:pt>
                <c:pt idx="405">
                  <c:v>08/04/2021</c:v>
                </c:pt>
                <c:pt idx="406">
                  <c:v>09/04/2021</c:v>
                </c:pt>
                <c:pt idx="407">
                  <c:v>10/04/2021</c:v>
                </c:pt>
                <c:pt idx="408">
                  <c:v>11/04/2021</c:v>
                </c:pt>
                <c:pt idx="409">
                  <c:v>12/04/2021</c:v>
                </c:pt>
                <c:pt idx="410">
                  <c:v>13/04/2021</c:v>
                </c:pt>
                <c:pt idx="411">
                  <c:v>14/04/2021</c:v>
                </c:pt>
                <c:pt idx="412">
                  <c:v>15/04/2021</c:v>
                </c:pt>
                <c:pt idx="413">
                  <c:v>16/04/2021</c:v>
                </c:pt>
                <c:pt idx="414">
                  <c:v>17/04/2021</c:v>
                </c:pt>
                <c:pt idx="415">
                  <c:v>18/04/2021</c:v>
                </c:pt>
                <c:pt idx="416">
                  <c:v>19/04/2021</c:v>
                </c:pt>
                <c:pt idx="417">
                  <c:v>20/04/2021</c:v>
                </c:pt>
                <c:pt idx="418">
                  <c:v>21/04/2021</c:v>
                </c:pt>
                <c:pt idx="419">
                  <c:v>22/04/2021</c:v>
                </c:pt>
                <c:pt idx="420">
                  <c:v>23/04/2021</c:v>
                </c:pt>
                <c:pt idx="421">
                  <c:v>24/04/2021</c:v>
                </c:pt>
                <c:pt idx="422">
                  <c:v>25/04/2021</c:v>
                </c:pt>
                <c:pt idx="423">
                  <c:v>26/04/2021</c:v>
                </c:pt>
                <c:pt idx="424">
                  <c:v>27/04/2021</c:v>
                </c:pt>
                <c:pt idx="425">
                  <c:v>28/04/2021</c:v>
                </c:pt>
                <c:pt idx="426">
                  <c:v>29/04/2021</c:v>
                </c:pt>
                <c:pt idx="427">
                  <c:v>30/04/2021</c:v>
                </c:pt>
                <c:pt idx="428">
                  <c:v>01/05/2021</c:v>
                </c:pt>
                <c:pt idx="429">
                  <c:v>02/05/2021</c:v>
                </c:pt>
                <c:pt idx="430">
                  <c:v>03/05/2021</c:v>
                </c:pt>
                <c:pt idx="431">
                  <c:v>04/05/2021</c:v>
                </c:pt>
                <c:pt idx="432">
                  <c:v>05/05/2021</c:v>
                </c:pt>
                <c:pt idx="433">
                  <c:v>06/05/2021</c:v>
                </c:pt>
                <c:pt idx="434">
                  <c:v>07/05/2021</c:v>
                </c:pt>
                <c:pt idx="435">
                  <c:v>08/05/2021</c:v>
                </c:pt>
                <c:pt idx="436">
                  <c:v>09/05/2021</c:v>
                </c:pt>
                <c:pt idx="437">
                  <c:v>10/05/2021</c:v>
                </c:pt>
                <c:pt idx="438">
                  <c:v>11/05/2021</c:v>
                </c:pt>
                <c:pt idx="439">
                  <c:v>12/05/2021</c:v>
                </c:pt>
                <c:pt idx="440">
                  <c:v>13/05/2021</c:v>
                </c:pt>
                <c:pt idx="441">
                  <c:v>14/05/2021</c:v>
                </c:pt>
                <c:pt idx="442">
                  <c:v>15/05/2021</c:v>
                </c:pt>
                <c:pt idx="443">
                  <c:v>16/05/2021</c:v>
                </c:pt>
                <c:pt idx="444">
                  <c:v>17/05/2021</c:v>
                </c:pt>
                <c:pt idx="445">
                  <c:v>18/05/2021</c:v>
                </c:pt>
                <c:pt idx="446">
                  <c:v>19/05/2021</c:v>
                </c:pt>
                <c:pt idx="447">
                  <c:v>20/05/2021</c:v>
                </c:pt>
                <c:pt idx="448">
                  <c:v>21/05/2021</c:v>
                </c:pt>
                <c:pt idx="449">
                  <c:v>22/05/2021</c:v>
                </c:pt>
                <c:pt idx="450">
                  <c:v>23/05/2021</c:v>
                </c:pt>
                <c:pt idx="451">
                  <c:v>24/05/2021</c:v>
                </c:pt>
                <c:pt idx="452">
                  <c:v>25/05/2021</c:v>
                </c:pt>
                <c:pt idx="453">
                  <c:v>26/05/2021</c:v>
                </c:pt>
                <c:pt idx="454">
                  <c:v>27/05/2021</c:v>
                </c:pt>
                <c:pt idx="455">
                  <c:v>28/05/2021</c:v>
                </c:pt>
                <c:pt idx="456">
                  <c:v>29/05/2021</c:v>
                </c:pt>
                <c:pt idx="457">
                  <c:v>30/05/2021</c:v>
                </c:pt>
                <c:pt idx="458">
                  <c:v>31/05/2021</c:v>
                </c:pt>
                <c:pt idx="459">
                  <c:v>01/06/2021</c:v>
                </c:pt>
                <c:pt idx="460">
                  <c:v>02/06/2021</c:v>
                </c:pt>
                <c:pt idx="461">
                  <c:v>03/06/2021</c:v>
                </c:pt>
                <c:pt idx="462">
                  <c:v>04/06/2021</c:v>
                </c:pt>
                <c:pt idx="463">
                  <c:v>05/06/2021</c:v>
                </c:pt>
                <c:pt idx="464">
                  <c:v>06/06/2021</c:v>
                </c:pt>
                <c:pt idx="465">
                  <c:v>07/06/2021</c:v>
                </c:pt>
                <c:pt idx="466">
                  <c:v>08/06/2021</c:v>
                </c:pt>
                <c:pt idx="467">
                  <c:v>09/06/2021</c:v>
                </c:pt>
                <c:pt idx="468">
                  <c:v>10/06/2021</c:v>
                </c:pt>
                <c:pt idx="469">
                  <c:v>11/06/2021</c:v>
                </c:pt>
                <c:pt idx="470">
                  <c:v>12/06/2021</c:v>
                </c:pt>
                <c:pt idx="471">
                  <c:v>13/06/2021</c:v>
                </c:pt>
                <c:pt idx="472">
                  <c:v>14/06/2021</c:v>
                </c:pt>
                <c:pt idx="473">
                  <c:v>15/06/2021</c:v>
                </c:pt>
                <c:pt idx="474">
                  <c:v>16/06/2021</c:v>
                </c:pt>
                <c:pt idx="475">
                  <c:v>17/06/2021</c:v>
                </c:pt>
                <c:pt idx="476">
                  <c:v>18/06/2021</c:v>
                </c:pt>
                <c:pt idx="477">
                  <c:v>19/06/2021</c:v>
                </c:pt>
                <c:pt idx="478">
                  <c:v>20/06/2021</c:v>
                </c:pt>
                <c:pt idx="479">
                  <c:v>21/06/2021</c:v>
                </c:pt>
                <c:pt idx="480">
                  <c:v>22/06/2021</c:v>
                </c:pt>
                <c:pt idx="481">
                  <c:v>23/06/2021</c:v>
                </c:pt>
                <c:pt idx="482">
                  <c:v>24/06/2021</c:v>
                </c:pt>
                <c:pt idx="483">
                  <c:v>25/06/2021</c:v>
                </c:pt>
                <c:pt idx="484">
                  <c:v>26/06/2021</c:v>
                </c:pt>
                <c:pt idx="485">
                  <c:v>27/06/2021</c:v>
                </c:pt>
                <c:pt idx="486">
                  <c:v>28/06/2021</c:v>
                </c:pt>
                <c:pt idx="487">
                  <c:v>29/06/2021</c:v>
                </c:pt>
                <c:pt idx="488">
                  <c:v>30/06/2021</c:v>
                </c:pt>
                <c:pt idx="489">
                  <c:v>01/07/2021</c:v>
                </c:pt>
                <c:pt idx="490">
                  <c:v>02/07/2021</c:v>
                </c:pt>
                <c:pt idx="491">
                  <c:v>03/07/2021</c:v>
                </c:pt>
                <c:pt idx="492">
                  <c:v>04/07/2021</c:v>
                </c:pt>
                <c:pt idx="493">
                  <c:v>05/07/2021</c:v>
                </c:pt>
                <c:pt idx="494">
                  <c:v>06/07/2021</c:v>
                </c:pt>
                <c:pt idx="495">
                  <c:v>07/07/2021</c:v>
                </c:pt>
                <c:pt idx="496">
                  <c:v>08/07/2021</c:v>
                </c:pt>
                <c:pt idx="497">
                  <c:v>09/07/2021</c:v>
                </c:pt>
                <c:pt idx="498">
                  <c:v>10/07/2021</c:v>
                </c:pt>
                <c:pt idx="499">
                  <c:v>11/07/2021</c:v>
                </c:pt>
                <c:pt idx="500">
                  <c:v>12/07/2021</c:v>
                </c:pt>
                <c:pt idx="501">
                  <c:v>13/07/2021</c:v>
                </c:pt>
                <c:pt idx="502">
                  <c:v>14/07/2021</c:v>
                </c:pt>
                <c:pt idx="503">
                  <c:v>15/07/2021</c:v>
                </c:pt>
                <c:pt idx="504">
                  <c:v>16/07/2021</c:v>
                </c:pt>
                <c:pt idx="505">
                  <c:v>17/07/2021</c:v>
                </c:pt>
                <c:pt idx="506">
                  <c:v>18/07/2021</c:v>
                </c:pt>
                <c:pt idx="507">
                  <c:v>19/07/2021</c:v>
                </c:pt>
                <c:pt idx="508">
                  <c:v>20/07/2021</c:v>
                </c:pt>
                <c:pt idx="509">
                  <c:v>21/07/2021</c:v>
                </c:pt>
                <c:pt idx="510">
                  <c:v>22/07/2021</c:v>
                </c:pt>
                <c:pt idx="511">
                  <c:v>23/07/2021</c:v>
                </c:pt>
                <c:pt idx="512">
                  <c:v>24/07/2021</c:v>
                </c:pt>
                <c:pt idx="513">
                  <c:v>25/07/2021</c:v>
                </c:pt>
                <c:pt idx="514">
                  <c:v>26/07/2021</c:v>
                </c:pt>
                <c:pt idx="515">
                  <c:v>27/07/2021</c:v>
                </c:pt>
                <c:pt idx="516">
                  <c:v>28/07/2021</c:v>
                </c:pt>
                <c:pt idx="517">
                  <c:v>29/07/2021</c:v>
                </c:pt>
                <c:pt idx="518">
                  <c:v>30/07/2021</c:v>
                </c:pt>
                <c:pt idx="519">
                  <c:v>31/07/2021</c:v>
                </c:pt>
                <c:pt idx="520">
                  <c:v>01/08/2021</c:v>
                </c:pt>
                <c:pt idx="521">
                  <c:v>02/08/2021</c:v>
                </c:pt>
                <c:pt idx="522">
                  <c:v>03/08/2021</c:v>
                </c:pt>
                <c:pt idx="523">
                  <c:v>04/08/2021</c:v>
                </c:pt>
                <c:pt idx="524">
                  <c:v>05/08/2021</c:v>
                </c:pt>
                <c:pt idx="525">
                  <c:v>06/08/2021</c:v>
                </c:pt>
                <c:pt idx="526">
                  <c:v>07/08/2021</c:v>
                </c:pt>
                <c:pt idx="527">
                  <c:v>08/08/2021</c:v>
                </c:pt>
                <c:pt idx="528">
                  <c:v>09/08/2021</c:v>
                </c:pt>
                <c:pt idx="529">
                  <c:v>10/08/2021</c:v>
                </c:pt>
                <c:pt idx="530">
                  <c:v>11/08/2021</c:v>
                </c:pt>
                <c:pt idx="531">
                  <c:v>12/08/2021</c:v>
                </c:pt>
                <c:pt idx="532">
                  <c:v>13/08/2021</c:v>
                </c:pt>
                <c:pt idx="533">
                  <c:v>14/08/2021</c:v>
                </c:pt>
                <c:pt idx="534">
                  <c:v>15/08/2021</c:v>
                </c:pt>
                <c:pt idx="535">
                  <c:v>16/08/2021</c:v>
                </c:pt>
                <c:pt idx="536">
                  <c:v>17/08/2021</c:v>
                </c:pt>
                <c:pt idx="537">
                  <c:v>18/08/2021</c:v>
                </c:pt>
                <c:pt idx="538">
                  <c:v>19/08/2021</c:v>
                </c:pt>
                <c:pt idx="539">
                  <c:v>20/08/2021</c:v>
                </c:pt>
                <c:pt idx="540">
                  <c:v>21/08/2021</c:v>
                </c:pt>
                <c:pt idx="541">
                  <c:v>22/08/2021</c:v>
                </c:pt>
                <c:pt idx="542">
                  <c:v>23/08/2021</c:v>
                </c:pt>
                <c:pt idx="543">
                  <c:v>24/08/2021</c:v>
                </c:pt>
                <c:pt idx="544">
                  <c:v>25/08/2021</c:v>
                </c:pt>
                <c:pt idx="545">
                  <c:v>26/08/2021</c:v>
                </c:pt>
                <c:pt idx="546">
                  <c:v>27/08/2021</c:v>
                </c:pt>
                <c:pt idx="547">
                  <c:v>28/08/2021</c:v>
                </c:pt>
                <c:pt idx="548">
                  <c:v>29/08/2021</c:v>
                </c:pt>
                <c:pt idx="549">
                  <c:v>30/08/2021</c:v>
                </c:pt>
                <c:pt idx="550">
                  <c:v>31/08/2021</c:v>
                </c:pt>
                <c:pt idx="551">
                  <c:v>01/09/2021</c:v>
                </c:pt>
                <c:pt idx="552">
                  <c:v>02/09/2021</c:v>
                </c:pt>
                <c:pt idx="553">
                  <c:v>03/09/2021</c:v>
                </c:pt>
                <c:pt idx="554">
                  <c:v>04/09/2021</c:v>
                </c:pt>
                <c:pt idx="555">
                  <c:v>05/09/2021</c:v>
                </c:pt>
                <c:pt idx="556">
                  <c:v>06/09/2021</c:v>
                </c:pt>
                <c:pt idx="557">
                  <c:v>07/09/2021</c:v>
                </c:pt>
                <c:pt idx="558">
                  <c:v>08/09/2021</c:v>
                </c:pt>
                <c:pt idx="559">
                  <c:v>09/09/2021</c:v>
                </c:pt>
                <c:pt idx="560">
                  <c:v>10/09/2021</c:v>
                </c:pt>
                <c:pt idx="561">
                  <c:v>11/09/2021</c:v>
                </c:pt>
                <c:pt idx="562">
                  <c:v>12/09/2021</c:v>
                </c:pt>
                <c:pt idx="563">
                  <c:v>13/09/2021</c:v>
                </c:pt>
                <c:pt idx="564">
                  <c:v>14/09/2021</c:v>
                </c:pt>
                <c:pt idx="565">
                  <c:v>15/09/2021</c:v>
                </c:pt>
                <c:pt idx="566">
                  <c:v>16/09/2021</c:v>
                </c:pt>
                <c:pt idx="567">
                  <c:v>17/09/2021</c:v>
                </c:pt>
                <c:pt idx="568">
                  <c:v>18/09/2021</c:v>
                </c:pt>
                <c:pt idx="569">
                  <c:v>19/09/2021</c:v>
                </c:pt>
                <c:pt idx="570">
                  <c:v>20/09/2021</c:v>
                </c:pt>
                <c:pt idx="571">
                  <c:v>21/09/2021</c:v>
                </c:pt>
                <c:pt idx="572">
                  <c:v>22/09/2021</c:v>
                </c:pt>
                <c:pt idx="573">
                  <c:v>23/09/2021</c:v>
                </c:pt>
                <c:pt idx="574">
                  <c:v>24/09/2021</c:v>
                </c:pt>
                <c:pt idx="575">
                  <c:v>25/09/2021</c:v>
                </c:pt>
                <c:pt idx="576">
                  <c:v>26/09/2021</c:v>
                </c:pt>
                <c:pt idx="577">
                  <c:v>27/09/2021</c:v>
                </c:pt>
                <c:pt idx="578">
                  <c:v>28/09/2021</c:v>
                </c:pt>
                <c:pt idx="579">
                  <c:v>29/09/2021</c:v>
                </c:pt>
                <c:pt idx="580">
                  <c:v>30/09/2021</c:v>
                </c:pt>
                <c:pt idx="581">
                  <c:v>01/10/2021</c:v>
                </c:pt>
                <c:pt idx="582">
                  <c:v>02/10/2021</c:v>
                </c:pt>
                <c:pt idx="583">
                  <c:v>03/10/2021</c:v>
                </c:pt>
                <c:pt idx="584">
                  <c:v>04/10/2021</c:v>
                </c:pt>
                <c:pt idx="585">
                  <c:v>05/10/2021</c:v>
                </c:pt>
                <c:pt idx="586">
                  <c:v>06/10/2021</c:v>
                </c:pt>
                <c:pt idx="587">
                  <c:v>07/10/2021</c:v>
                </c:pt>
                <c:pt idx="588">
                  <c:v>08/10/2021</c:v>
                </c:pt>
                <c:pt idx="589">
                  <c:v>09/10/2021</c:v>
                </c:pt>
                <c:pt idx="590">
                  <c:v>10/10/2021</c:v>
                </c:pt>
                <c:pt idx="591">
                  <c:v>11/10/2021</c:v>
                </c:pt>
                <c:pt idx="592">
                  <c:v>12/10/2021</c:v>
                </c:pt>
                <c:pt idx="593">
                  <c:v>13/10/2021</c:v>
                </c:pt>
                <c:pt idx="594">
                  <c:v>14/10/2021</c:v>
                </c:pt>
                <c:pt idx="595">
                  <c:v>15/10/2021</c:v>
                </c:pt>
                <c:pt idx="596">
                  <c:v>16/10/2021</c:v>
                </c:pt>
                <c:pt idx="597">
                  <c:v>17/10/2021</c:v>
                </c:pt>
                <c:pt idx="598">
                  <c:v>18/10/2021</c:v>
                </c:pt>
                <c:pt idx="599">
                  <c:v>19/10/2021</c:v>
                </c:pt>
                <c:pt idx="600">
                  <c:v>20/10/2021</c:v>
                </c:pt>
                <c:pt idx="601">
                  <c:v>21/10/2021</c:v>
                </c:pt>
                <c:pt idx="602">
                  <c:v>22/10/2021</c:v>
                </c:pt>
                <c:pt idx="603">
                  <c:v>23/10/2021</c:v>
                </c:pt>
                <c:pt idx="604">
                  <c:v>24/10/2021</c:v>
                </c:pt>
                <c:pt idx="605">
                  <c:v>25/10/2021</c:v>
                </c:pt>
                <c:pt idx="606">
                  <c:v>26/10/2021</c:v>
                </c:pt>
                <c:pt idx="607">
                  <c:v>27/10/2021</c:v>
                </c:pt>
                <c:pt idx="608">
                  <c:v>28/10/2021</c:v>
                </c:pt>
                <c:pt idx="609">
                  <c:v>29/10/2021</c:v>
                </c:pt>
                <c:pt idx="610">
                  <c:v>30/10/2021</c:v>
                </c:pt>
                <c:pt idx="611">
                  <c:v>31/10/2021</c:v>
                </c:pt>
                <c:pt idx="612">
                  <c:v>01/11/2021</c:v>
                </c:pt>
                <c:pt idx="613">
                  <c:v>02/11/2021</c:v>
                </c:pt>
                <c:pt idx="614">
                  <c:v>03/11/2021</c:v>
                </c:pt>
                <c:pt idx="615">
                  <c:v>04/11/2021</c:v>
                </c:pt>
                <c:pt idx="616">
                  <c:v>05/11/2021</c:v>
                </c:pt>
                <c:pt idx="617">
                  <c:v>06/11/2021</c:v>
                </c:pt>
                <c:pt idx="618">
                  <c:v>07/11/2021</c:v>
                </c:pt>
                <c:pt idx="619">
                  <c:v>08/11/2021</c:v>
                </c:pt>
                <c:pt idx="620">
                  <c:v>09/11/2021</c:v>
                </c:pt>
                <c:pt idx="621">
                  <c:v>10/11/2021</c:v>
                </c:pt>
                <c:pt idx="622">
                  <c:v>11/11/2021</c:v>
                </c:pt>
                <c:pt idx="623">
                  <c:v>12/11/2021</c:v>
                </c:pt>
                <c:pt idx="624">
                  <c:v>13/11/2021</c:v>
                </c:pt>
                <c:pt idx="625">
                  <c:v>14/11/2021</c:v>
                </c:pt>
                <c:pt idx="626">
                  <c:v>15/11/2021</c:v>
                </c:pt>
                <c:pt idx="627">
                  <c:v>16/11/2021</c:v>
                </c:pt>
                <c:pt idx="628">
                  <c:v>17/11/2021</c:v>
                </c:pt>
                <c:pt idx="629">
                  <c:v>18/11/2021</c:v>
                </c:pt>
                <c:pt idx="630">
                  <c:v>19/11/2021</c:v>
                </c:pt>
                <c:pt idx="631">
                  <c:v>20/11/2021</c:v>
                </c:pt>
                <c:pt idx="632">
                  <c:v>21/11/2021</c:v>
                </c:pt>
                <c:pt idx="633">
                  <c:v>22/11/2021</c:v>
                </c:pt>
                <c:pt idx="634">
                  <c:v>23/11/2021</c:v>
                </c:pt>
                <c:pt idx="635">
                  <c:v>24/11/2021</c:v>
                </c:pt>
                <c:pt idx="636">
                  <c:v>25/11/2021</c:v>
                </c:pt>
                <c:pt idx="637">
                  <c:v>26/11/2021</c:v>
                </c:pt>
                <c:pt idx="638">
                  <c:v>27/11/2021</c:v>
                </c:pt>
                <c:pt idx="639">
                  <c:v>28/11/2021</c:v>
                </c:pt>
                <c:pt idx="640">
                  <c:v>29/11/2021</c:v>
                </c:pt>
                <c:pt idx="641">
                  <c:v>30/11/2021</c:v>
                </c:pt>
                <c:pt idx="642">
                  <c:v>01/12/2021</c:v>
                </c:pt>
                <c:pt idx="643">
                  <c:v>02/12/2021</c:v>
                </c:pt>
                <c:pt idx="644">
                  <c:v>03/12/2021</c:v>
                </c:pt>
                <c:pt idx="645">
                  <c:v>04/12/2021</c:v>
                </c:pt>
                <c:pt idx="646">
                  <c:v>05/12/2021</c:v>
                </c:pt>
                <c:pt idx="647">
                  <c:v>06/12/2021</c:v>
                </c:pt>
                <c:pt idx="648">
                  <c:v>07/12/2021</c:v>
                </c:pt>
                <c:pt idx="649">
                  <c:v>08/12/2021</c:v>
                </c:pt>
                <c:pt idx="650">
                  <c:v>09/12/2021</c:v>
                </c:pt>
                <c:pt idx="651">
                  <c:v>10/12/2021</c:v>
                </c:pt>
                <c:pt idx="652">
                  <c:v>11/12/2021</c:v>
                </c:pt>
                <c:pt idx="653">
                  <c:v>12/12/2021</c:v>
                </c:pt>
                <c:pt idx="654">
                  <c:v>13/12/2021</c:v>
                </c:pt>
                <c:pt idx="655">
                  <c:v>14/12/2021</c:v>
                </c:pt>
                <c:pt idx="656">
                  <c:v>15/12/2021</c:v>
                </c:pt>
                <c:pt idx="657">
                  <c:v>16/12/2021</c:v>
                </c:pt>
                <c:pt idx="658">
                  <c:v>17/12/2021</c:v>
                </c:pt>
                <c:pt idx="659">
                  <c:v>18/12/2021</c:v>
                </c:pt>
                <c:pt idx="660">
                  <c:v>19/12/2021</c:v>
                </c:pt>
                <c:pt idx="661">
                  <c:v>20/12/2021</c:v>
                </c:pt>
                <c:pt idx="662">
                  <c:v>21/12/2021</c:v>
                </c:pt>
                <c:pt idx="663">
                  <c:v>22/12/2021</c:v>
                </c:pt>
                <c:pt idx="664">
                  <c:v>23/12/2021</c:v>
                </c:pt>
                <c:pt idx="665">
                  <c:v>24/12/2021</c:v>
                </c:pt>
                <c:pt idx="666">
                  <c:v>25/12/2021</c:v>
                </c:pt>
                <c:pt idx="667">
                  <c:v>26/12/2021</c:v>
                </c:pt>
                <c:pt idx="668">
                  <c:v>27/12/2021</c:v>
                </c:pt>
                <c:pt idx="669">
                  <c:v>28/12/2021</c:v>
                </c:pt>
                <c:pt idx="670">
                  <c:v>29/12/2021</c:v>
                </c:pt>
                <c:pt idx="671">
                  <c:v>30/12/2021</c:v>
                </c:pt>
                <c:pt idx="672">
                  <c:v>31/12/2021</c:v>
                </c:pt>
                <c:pt idx="673">
                  <c:v>01/01/2022</c:v>
                </c:pt>
                <c:pt idx="674">
                  <c:v>02/01/2022</c:v>
                </c:pt>
                <c:pt idx="675">
                  <c:v>03/01/2022</c:v>
                </c:pt>
                <c:pt idx="676">
                  <c:v>04/01/2022</c:v>
                </c:pt>
                <c:pt idx="677">
                  <c:v>05/01/2022</c:v>
                </c:pt>
                <c:pt idx="678">
                  <c:v>06/01/2022</c:v>
                </c:pt>
                <c:pt idx="679">
                  <c:v>07/01/2022</c:v>
                </c:pt>
                <c:pt idx="680">
                  <c:v>08/01/2022</c:v>
                </c:pt>
                <c:pt idx="681">
                  <c:v>09/01/2022</c:v>
                </c:pt>
                <c:pt idx="682">
                  <c:v>10/01/2022</c:v>
                </c:pt>
                <c:pt idx="683">
                  <c:v>11/01/2022</c:v>
                </c:pt>
                <c:pt idx="684">
                  <c:v>12/01/2022</c:v>
                </c:pt>
                <c:pt idx="685">
                  <c:v>13/01/2022</c:v>
                </c:pt>
                <c:pt idx="686">
                  <c:v>14/01/2022</c:v>
                </c:pt>
                <c:pt idx="687">
                  <c:v>15/01/2022</c:v>
                </c:pt>
                <c:pt idx="688">
                  <c:v>16/01/2022</c:v>
                </c:pt>
                <c:pt idx="689">
                  <c:v>17/01/2022</c:v>
                </c:pt>
                <c:pt idx="690">
                  <c:v>18/01/2022</c:v>
                </c:pt>
                <c:pt idx="691">
                  <c:v>19/01/2022</c:v>
                </c:pt>
                <c:pt idx="692">
                  <c:v>20/01/2022</c:v>
                </c:pt>
                <c:pt idx="693">
                  <c:v>21/01/2022</c:v>
                </c:pt>
                <c:pt idx="694">
                  <c:v>22/01/2022</c:v>
                </c:pt>
                <c:pt idx="695">
                  <c:v>23/01/2022</c:v>
                </c:pt>
                <c:pt idx="696">
                  <c:v>24/01/2022</c:v>
                </c:pt>
                <c:pt idx="697">
                  <c:v>25/01/2022</c:v>
                </c:pt>
                <c:pt idx="698">
                  <c:v>26/01/2022</c:v>
                </c:pt>
                <c:pt idx="699">
                  <c:v>27/01/2022</c:v>
                </c:pt>
                <c:pt idx="700">
                  <c:v>28/01/2022</c:v>
                </c:pt>
                <c:pt idx="701">
                  <c:v>29/01/2022</c:v>
                </c:pt>
                <c:pt idx="702">
                  <c:v>30/01/2022</c:v>
                </c:pt>
                <c:pt idx="703">
                  <c:v>31/01/2022</c:v>
                </c:pt>
                <c:pt idx="704">
                  <c:v>01/02/2022</c:v>
                </c:pt>
              </c:strCache>
            </c:strRef>
          </c:cat>
          <c:val>
            <c:numRef>
              <c:f>LCPS!$P$3:$P$707</c:f>
              <c:numCache>
                <c:formatCode>General</c:formatCode>
                <c:ptCount val="705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-1</c:v>
                </c:pt>
                <c:pt idx="4">
                  <c:v>2</c:v>
                </c:pt>
                <c:pt idx="5">
                  <c:v>3</c:v>
                </c:pt>
                <c:pt idx="6">
                  <c:v>0</c:v>
                </c:pt>
                <c:pt idx="7">
                  <c:v>4</c:v>
                </c:pt>
                <c:pt idx="8">
                  <c:v>2</c:v>
                </c:pt>
                <c:pt idx="9">
                  <c:v>6</c:v>
                </c:pt>
                <c:pt idx="10">
                  <c:v>5</c:v>
                </c:pt>
                <c:pt idx="11">
                  <c:v>7</c:v>
                </c:pt>
                <c:pt idx="12">
                  <c:v>9</c:v>
                </c:pt>
                <c:pt idx="13">
                  <c:v>20</c:v>
                </c:pt>
                <c:pt idx="14">
                  <c:v>11</c:v>
                </c:pt>
                <c:pt idx="15">
                  <c:v>17</c:v>
                </c:pt>
                <c:pt idx="16">
                  <c:v>24</c:v>
                </c:pt>
                <c:pt idx="17">
                  <c:v>30</c:v>
                </c:pt>
                <c:pt idx="18">
                  <c:v>29</c:v>
                </c:pt>
                <c:pt idx="19">
                  <c:v>49</c:v>
                </c:pt>
                <c:pt idx="20">
                  <c:v>59</c:v>
                </c:pt>
                <c:pt idx="21">
                  <c:v>75</c:v>
                </c:pt>
                <c:pt idx="22">
                  <c:v>68</c:v>
                </c:pt>
                <c:pt idx="23">
                  <c:v>50</c:v>
                </c:pt>
                <c:pt idx="24">
                  <c:v>93</c:v>
                </c:pt>
                <c:pt idx="25">
                  <c:v>80</c:v>
                </c:pt>
                <c:pt idx="26">
                  <c:v>99</c:v>
                </c:pt>
                <c:pt idx="27">
                  <c:v>86</c:v>
                </c:pt>
                <c:pt idx="28">
                  <c:v>89</c:v>
                </c:pt>
                <c:pt idx="29">
                  <c:v>65</c:v>
                </c:pt>
                <c:pt idx="30">
                  <c:v>46</c:v>
                </c:pt>
                <c:pt idx="31">
                  <c:v>88</c:v>
                </c:pt>
                <c:pt idx="32">
                  <c:v>65</c:v>
                </c:pt>
                <c:pt idx="33">
                  <c:v>17</c:v>
                </c:pt>
                <c:pt idx="34">
                  <c:v>41</c:v>
                </c:pt>
                <c:pt idx="35">
                  <c:v>27</c:v>
                </c:pt>
                <c:pt idx="36">
                  <c:v>84</c:v>
                </c:pt>
                <c:pt idx="37">
                  <c:v>25</c:v>
                </c:pt>
                <c:pt idx="38">
                  <c:v>24</c:v>
                </c:pt>
                <c:pt idx="39">
                  <c:v>15</c:v>
                </c:pt>
                <c:pt idx="40">
                  <c:v>-16</c:v>
                </c:pt>
                <c:pt idx="41">
                  <c:v>9</c:v>
                </c:pt>
                <c:pt idx="42">
                  <c:v>-33</c:v>
                </c:pt>
                <c:pt idx="43">
                  <c:v>7</c:v>
                </c:pt>
                <c:pt idx="44">
                  <c:v>-33</c:v>
                </c:pt>
                <c:pt idx="45">
                  <c:v>-20</c:v>
                </c:pt>
                <c:pt idx="46">
                  <c:v>-35</c:v>
                </c:pt>
                <c:pt idx="47">
                  <c:v>-24</c:v>
                </c:pt>
                <c:pt idx="48">
                  <c:v>-21</c:v>
                </c:pt>
                <c:pt idx="49">
                  <c:v>-23</c:v>
                </c:pt>
                <c:pt idx="50">
                  <c:v>-34</c:v>
                </c:pt>
                <c:pt idx="51">
                  <c:v>-25</c:v>
                </c:pt>
                <c:pt idx="52">
                  <c:v>-18</c:v>
                </c:pt>
                <c:pt idx="53">
                  <c:v>-71</c:v>
                </c:pt>
                <c:pt idx="54">
                  <c:v>-37</c:v>
                </c:pt>
                <c:pt idx="55">
                  <c:v>-42</c:v>
                </c:pt>
                <c:pt idx="56">
                  <c:v>-45</c:v>
                </c:pt>
                <c:pt idx="57">
                  <c:v>-4</c:v>
                </c:pt>
                <c:pt idx="58">
                  <c:v>-25</c:v>
                </c:pt>
                <c:pt idx="59">
                  <c:v>-29</c:v>
                </c:pt>
                <c:pt idx="60">
                  <c:v>-44</c:v>
                </c:pt>
                <c:pt idx="61">
                  <c:v>-57</c:v>
                </c:pt>
                <c:pt idx="62">
                  <c:v>-21</c:v>
                </c:pt>
                <c:pt idx="63">
                  <c:v>-48</c:v>
                </c:pt>
                <c:pt idx="64">
                  <c:v>-27</c:v>
                </c:pt>
                <c:pt idx="65">
                  <c:v>-20</c:v>
                </c:pt>
                <c:pt idx="66">
                  <c:v>-5</c:v>
                </c:pt>
                <c:pt idx="67">
                  <c:v>-39</c:v>
                </c:pt>
                <c:pt idx="68">
                  <c:v>-16</c:v>
                </c:pt>
                <c:pt idx="69">
                  <c:v>-44</c:v>
                </c:pt>
                <c:pt idx="70">
                  <c:v>-20</c:v>
                </c:pt>
                <c:pt idx="71">
                  <c:v>-23</c:v>
                </c:pt>
                <c:pt idx="72">
                  <c:v>-34</c:v>
                </c:pt>
                <c:pt idx="73">
                  <c:v>-9</c:v>
                </c:pt>
                <c:pt idx="74">
                  <c:v>-35</c:v>
                </c:pt>
                <c:pt idx="75">
                  <c:v>-31</c:v>
                </c:pt>
                <c:pt idx="76">
                  <c:v>-22</c:v>
                </c:pt>
                <c:pt idx="77">
                  <c:v>-32</c:v>
                </c:pt>
                <c:pt idx="78">
                  <c:v>-32</c:v>
                </c:pt>
                <c:pt idx="79">
                  <c:v>3</c:v>
                </c:pt>
                <c:pt idx="80">
                  <c:v>-26</c:v>
                </c:pt>
                <c:pt idx="81">
                  <c:v>-30</c:v>
                </c:pt>
                <c:pt idx="82">
                  <c:v>-18</c:v>
                </c:pt>
                <c:pt idx="83">
                  <c:v>-20</c:v>
                </c:pt>
                <c:pt idx="84">
                  <c:v>-3</c:v>
                </c:pt>
                <c:pt idx="85">
                  <c:v>-25</c:v>
                </c:pt>
                <c:pt idx="86">
                  <c:v>-4</c:v>
                </c:pt>
                <c:pt idx="87">
                  <c:v>0</c:v>
                </c:pt>
                <c:pt idx="88">
                  <c:v>-35</c:v>
                </c:pt>
                <c:pt idx="89">
                  <c:v>1</c:v>
                </c:pt>
                <c:pt idx="90">
                  <c:v>-7</c:v>
                </c:pt>
                <c:pt idx="91">
                  <c:v>-2</c:v>
                </c:pt>
                <c:pt idx="92">
                  <c:v>-10</c:v>
                </c:pt>
                <c:pt idx="93">
                  <c:v>-11</c:v>
                </c:pt>
                <c:pt idx="94">
                  <c:v>-1</c:v>
                </c:pt>
                <c:pt idx="95">
                  <c:v>-4</c:v>
                </c:pt>
                <c:pt idx="96">
                  <c:v>-38</c:v>
                </c:pt>
                <c:pt idx="97">
                  <c:v>-3</c:v>
                </c:pt>
                <c:pt idx="98">
                  <c:v>-16</c:v>
                </c:pt>
                <c:pt idx="99">
                  <c:v>-1</c:v>
                </c:pt>
                <c:pt idx="100">
                  <c:v>0</c:v>
                </c:pt>
                <c:pt idx="101">
                  <c:v>-4</c:v>
                </c:pt>
                <c:pt idx="102">
                  <c:v>-1</c:v>
                </c:pt>
                <c:pt idx="103">
                  <c:v>-11</c:v>
                </c:pt>
                <c:pt idx="104">
                  <c:v>-3</c:v>
                </c:pt>
                <c:pt idx="105">
                  <c:v>-4</c:v>
                </c:pt>
                <c:pt idx="106">
                  <c:v>4</c:v>
                </c:pt>
                <c:pt idx="107">
                  <c:v>2</c:v>
                </c:pt>
                <c:pt idx="108">
                  <c:v>8</c:v>
                </c:pt>
                <c:pt idx="109">
                  <c:v>-9</c:v>
                </c:pt>
                <c:pt idx="110">
                  <c:v>-5</c:v>
                </c:pt>
                <c:pt idx="111">
                  <c:v>-6</c:v>
                </c:pt>
                <c:pt idx="112">
                  <c:v>-10</c:v>
                </c:pt>
                <c:pt idx="113">
                  <c:v>0</c:v>
                </c:pt>
                <c:pt idx="114">
                  <c:v>-2</c:v>
                </c:pt>
                <c:pt idx="115">
                  <c:v>4</c:v>
                </c:pt>
                <c:pt idx="116">
                  <c:v>-11</c:v>
                </c:pt>
                <c:pt idx="117">
                  <c:v>1</c:v>
                </c:pt>
                <c:pt idx="118">
                  <c:v>0</c:v>
                </c:pt>
                <c:pt idx="119">
                  <c:v>-10</c:v>
                </c:pt>
                <c:pt idx="120">
                  <c:v>-10</c:v>
                </c:pt>
                <c:pt idx="121">
                  <c:v>1</c:v>
                </c:pt>
                <c:pt idx="122">
                  <c:v>2</c:v>
                </c:pt>
                <c:pt idx="123">
                  <c:v>-3</c:v>
                </c:pt>
                <c:pt idx="124">
                  <c:v>-1</c:v>
                </c:pt>
                <c:pt idx="125">
                  <c:v>-3</c:v>
                </c:pt>
                <c:pt idx="126">
                  <c:v>-5</c:v>
                </c:pt>
                <c:pt idx="127">
                  <c:v>-2</c:v>
                </c:pt>
                <c:pt idx="128">
                  <c:v>0</c:v>
                </c:pt>
                <c:pt idx="129">
                  <c:v>5</c:v>
                </c:pt>
                <c:pt idx="130">
                  <c:v>1</c:v>
                </c:pt>
                <c:pt idx="131">
                  <c:v>-4</c:v>
                </c:pt>
                <c:pt idx="132">
                  <c:v>1</c:v>
                </c:pt>
                <c:pt idx="133">
                  <c:v>4</c:v>
                </c:pt>
                <c:pt idx="134">
                  <c:v>1</c:v>
                </c:pt>
                <c:pt idx="135">
                  <c:v>-2</c:v>
                </c:pt>
                <c:pt idx="136">
                  <c:v>0</c:v>
                </c:pt>
                <c:pt idx="137">
                  <c:v>-3</c:v>
                </c:pt>
                <c:pt idx="138">
                  <c:v>-1</c:v>
                </c:pt>
                <c:pt idx="139">
                  <c:v>-5</c:v>
                </c:pt>
                <c:pt idx="140">
                  <c:v>0</c:v>
                </c:pt>
                <c:pt idx="141">
                  <c:v>1</c:v>
                </c:pt>
                <c:pt idx="142">
                  <c:v>1</c:v>
                </c:pt>
                <c:pt idx="143">
                  <c:v>-1</c:v>
                </c:pt>
                <c:pt idx="144">
                  <c:v>-1</c:v>
                </c:pt>
                <c:pt idx="145">
                  <c:v>2</c:v>
                </c:pt>
                <c:pt idx="146">
                  <c:v>-2</c:v>
                </c:pt>
                <c:pt idx="147">
                  <c:v>2</c:v>
                </c:pt>
                <c:pt idx="148">
                  <c:v>1</c:v>
                </c:pt>
                <c:pt idx="149">
                  <c:v>-2</c:v>
                </c:pt>
                <c:pt idx="150">
                  <c:v>5</c:v>
                </c:pt>
                <c:pt idx="151">
                  <c:v>-2</c:v>
                </c:pt>
                <c:pt idx="152">
                  <c:v>-2</c:v>
                </c:pt>
                <c:pt idx="153">
                  <c:v>-3</c:v>
                </c:pt>
                <c:pt idx="154">
                  <c:v>5</c:v>
                </c:pt>
                <c:pt idx="155">
                  <c:v>3</c:v>
                </c:pt>
                <c:pt idx="156">
                  <c:v>-1</c:v>
                </c:pt>
                <c:pt idx="157">
                  <c:v>6</c:v>
                </c:pt>
                <c:pt idx="158">
                  <c:v>-1</c:v>
                </c:pt>
                <c:pt idx="159">
                  <c:v>4</c:v>
                </c:pt>
                <c:pt idx="160">
                  <c:v>-1</c:v>
                </c:pt>
                <c:pt idx="161">
                  <c:v>-2</c:v>
                </c:pt>
                <c:pt idx="162">
                  <c:v>1</c:v>
                </c:pt>
                <c:pt idx="163">
                  <c:v>3</c:v>
                </c:pt>
                <c:pt idx="164">
                  <c:v>-2</c:v>
                </c:pt>
                <c:pt idx="165">
                  <c:v>1</c:v>
                </c:pt>
                <c:pt idx="166">
                  <c:v>5</c:v>
                </c:pt>
                <c:pt idx="167">
                  <c:v>-4</c:v>
                </c:pt>
                <c:pt idx="168">
                  <c:v>7</c:v>
                </c:pt>
                <c:pt idx="169">
                  <c:v>1</c:v>
                </c:pt>
                <c:pt idx="170">
                  <c:v>-3</c:v>
                </c:pt>
                <c:pt idx="171">
                  <c:v>3</c:v>
                </c:pt>
                <c:pt idx="172">
                  <c:v>3</c:v>
                </c:pt>
                <c:pt idx="173">
                  <c:v>-1</c:v>
                </c:pt>
                <c:pt idx="174">
                  <c:v>-2</c:v>
                </c:pt>
                <c:pt idx="175">
                  <c:v>4</c:v>
                </c:pt>
                <c:pt idx="176">
                  <c:v>-1</c:v>
                </c:pt>
                <c:pt idx="177">
                  <c:v>0</c:v>
                </c:pt>
                <c:pt idx="178">
                  <c:v>-1</c:v>
                </c:pt>
                <c:pt idx="179">
                  <c:v>-3</c:v>
                </c:pt>
                <c:pt idx="180">
                  <c:v>0</c:v>
                </c:pt>
                <c:pt idx="181">
                  <c:v>-2</c:v>
                </c:pt>
                <c:pt idx="182">
                  <c:v>-2</c:v>
                </c:pt>
                <c:pt idx="183">
                  <c:v>0</c:v>
                </c:pt>
                <c:pt idx="184">
                  <c:v>-1</c:v>
                </c:pt>
                <c:pt idx="185">
                  <c:v>5</c:v>
                </c:pt>
                <c:pt idx="186">
                  <c:v>-5</c:v>
                </c:pt>
                <c:pt idx="187">
                  <c:v>-1</c:v>
                </c:pt>
                <c:pt idx="188">
                  <c:v>-4</c:v>
                </c:pt>
                <c:pt idx="189">
                  <c:v>7</c:v>
                </c:pt>
                <c:pt idx="190">
                  <c:v>0</c:v>
                </c:pt>
                <c:pt idx="191">
                  <c:v>-2</c:v>
                </c:pt>
                <c:pt idx="192">
                  <c:v>-2</c:v>
                </c:pt>
                <c:pt idx="193">
                  <c:v>-1</c:v>
                </c:pt>
                <c:pt idx="194">
                  <c:v>1</c:v>
                </c:pt>
                <c:pt idx="195">
                  <c:v>-1</c:v>
                </c:pt>
                <c:pt idx="196">
                  <c:v>6</c:v>
                </c:pt>
                <c:pt idx="197">
                  <c:v>1</c:v>
                </c:pt>
                <c:pt idx="198">
                  <c:v>-1</c:v>
                </c:pt>
                <c:pt idx="199">
                  <c:v>7</c:v>
                </c:pt>
                <c:pt idx="200">
                  <c:v>10</c:v>
                </c:pt>
                <c:pt idx="201">
                  <c:v>1</c:v>
                </c:pt>
                <c:pt idx="202">
                  <c:v>-5</c:v>
                </c:pt>
                <c:pt idx="203">
                  <c:v>9</c:v>
                </c:pt>
                <c:pt idx="204">
                  <c:v>9</c:v>
                </c:pt>
                <c:pt idx="205">
                  <c:v>10</c:v>
                </c:pt>
                <c:pt idx="206">
                  <c:v>8</c:v>
                </c:pt>
                <c:pt idx="207">
                  <c:v>6</c:v>
                </c:pt>
                <c:pt idx="208">
                  <c:v>13</c:v>
                </c:pt>
                <c:pt idx="209">
                  <c:v>2</c:v>
                </c:pt>
                <c:pt idx="210">
                  <c:v>10</c:v>
                </c:pt>
                <c:pt idx="211">
                  <c:v>6</c:v>
                </c:pt>
                <c:pt idx="212">
                  <c:v>5</c:v>
                </c:pt>
                <c:pt idx="213">
                  <c:v>15</c:v>
                </c:pt>
                <c:pt idx="214">
                  <c:v>0</c:v>
                </c:pt>
                <c:pt idx="215">
                  <c:v>8</c:v>
                </c:pt>
                <c:pt idx="216">
                  <c:v>2</c:v>
                </c:pt>
                <c:pt idx="217">
                  <c:v>8</c:v>
                </c:pt>
                <c:pt idx="218">
                  <c:v>-4</c:v>
                </c:pt>
                <c:pt idx="219">
                  <c:v>7</c:v>
                </c:pt>
                <c:pt idx="220">
                  <c:v>14</c:v>
                </c:pt>
                <c:pt idx="221">
                  <c:v>13</c:v>
                </c:pt>
                <c:pt idx="222">
                  <c:v>20</c:v>
                </c:pt>
                <c:pt idx="223">
                  <c:v>18</c:v>
                </c:pt>
                <c:pt idx="224">
                  <c:v>11</c:v>
                </c:pt>
                <c:pt idx="225">
                  <c:v>-4</c:v>
                </c:pt>
                <c:pt idx="226">
                  <c:v>12</c:v>
                </c:pt>
                <c:pt idx="227">
                  <c:v>5</c:v>
                </c:pt>
                <c:pt idx="228">
                  <c:v>25</c:v>
                </c:pt>
                <c:pt idx="229">
                  <c:v>24</c:v>
                </c:pt>
                <c:pt idx="230">
                  <c:v>12</c:v>
                </c:pt>
                <c:pt idx="231">
                  <c:v>32</c:v>
                </c:pt>
                <c:pt idx="232">
                  <c:v>7</c:v>
                </c:pt>
                <c:pt idx="233">
                  <c:v>12</c:v>
                </c:pt>
                <c:pt idx="234">
                  <c:v>15</c:v>
                </c:pt>
                <c:pt idx="235">
                  <c:v>40</c:v>
                </c:pt>
                <c:pt idx="236">
                  <c:v>31</c:v>
                </c:pt>
                <c:pt idx="237">
                  <c:v>13</c:v>
                </c:pt>
                <c:pt idx="238">
                  <c:v>9</c:v>
                </c:pt>
                <c:pt idx="239">
                  <c:v>29</c:v>
                </c:pt>
                <c:pt idx="240">
                  <c:v>-11</c:v>
                </c:pt>
                <c:pt idx="241">
                  <c:v>16</c:v>
                </c:pt>
                <c:pt idx="242">
                  <c:v>23</c:v>
                </c:pt>
                <c:pt idx="243">
                  <c:v>16</c:v>
                </c:pt>
                <c:pt idx="244">
                  <c:v>8</c:v>
                </c:pt>
                <c:pt idx="245">
                  <c:v>14</c:v>
                </c:pt>
                <c:pt idx="246">
                  <c:v>17</c:v>
                </c:pt>
                <c:pt idx="247">
                  <c:v>-1</c:v>
                </c:pt>
                <c:pt idx="248">
                  <c:v>4</c:v>
                </c:pt>
                <c:pt idx="249">
                  <c:v>22</c:v>
                </c:pt>
                <c:pt idx="250">
                  <c:v>3</c:v>
                </c:pt>
                <c:pt idx="251">
                  <c:v>-5</c:v>
                </c:pt>
                <c:pt idx="252">
                  <c:v>-4</c:v>
                </c:pt>
                <c:pt idx="253">
                  <c:v>-1</c:v>
                </c:pt>
                <c:pt idx="254">
                  <c:v>-4</c:v>
                </c:pt>
                <c:pt idx="255">
                  <c:v>2</c:v>
                </c:pt>
                <c:pt idx="256">
                  <c:v>-2</c:v>
                </c:pt>
                <c:pt idx="257">
                  <c:v>8</c:v>
                </c:pt>
                <c:pt idx="258">
                  <c:v>-11</c:v>
                </c:pt>
                <c:pt idx="259">
                  <c:v>14</c:v>
                </c:pt>
                <c:pt idx="260">
                  <c:v>-14</c:v>
                </c:pt>
                <c:pt idx="261">
                  <c:v>-9</c:v>
                </c:pt>
                <c:pt idx="262">
                  <c:v>-13</c:v>
                </c:pt>
                <c:pt idx="263">
                  <c:v>3</c:v>
                </c:pt>
                <c:pt idx="264">
                  <c:v>-17</c:v>
                </c:pt>
                <c:pt idx="265">
                  <c:v>-4</c:v>
                </c:pt>
                <c:pt idx="266">
                  <c:v>-8</c:v>
                </c:pt>
                <c:pt idx="267">
                  <c:v>3</c:v>
                </c:pt>
                <c:pt idx="268">
                  <c:v>-10</c:v>
                </c:pt>
                <c:pt idx="269">
                  <c:v>-4</c:v>
                </c:pt>
                <c:pt idx="270">
                  <c:v>-10</c:v>
                </c:pt>
                <c:pt idx="271">
                  <c:v>3</c:v>
                </c:pt>
                <c:pt idx="272">
                  <c:v>-5</c:v>
                </c:pt>
                <c:pt idx="273">
                  <c:v>-6</c:v>
                </c:pt>
                <c:pt idx="274">
                  <c:v>-7</c:v>
                </c:pt>
                <c:pt idx="275">
                  <c:v>-5</c:v>
                </c:pt>
                <c:pt idx="276">
                  <c:v>-25</c:v>
                </c:pt>
                <c:pt idx="277">
                  <c:v>-3</c:v>
                </c:pt>
                <c:pt idx="278">
                  <c:v>-3</c:v>
                </c:pt>
                <c:pt idx="279">
                  <c:v>-17</c:v>
                </c:pt>
                <c:pt idx="280">
                  <c:v>15</c:v>
                </c:pt>
                <c:pt idx="281">
                  <c:v>-1</c:v>
                </c:pt>
                <c:pt idx="282">
                  <c:v>-3</c:v>
                </c:pt>
                <c:pt idx="283">
                  <c:v>1</c:v>
                </c:pt>
                <c:pt idx="284">
                  <c:v>-6</c:v>
                </c:pt>
                <c:pt idx="285">
                  <c:v>9</c:v>
                </c:pt>
                <c:pt idx="286">
                  <c:v>-4</c:v>
                </c:pt>
                <c:pt idx="287">
                  <c:v>3</c:v>
                </c:pt>
                <c:pt idx="288">
                  <c:v>9</c:v>
                </c:pt>
                <c:pt idx="289">
                  <c:v>16</c:v>
                </c:pt>
                <c:pt idx="290">
                  <c:v>6</c:v>
                </c:pt>
                <c:pt idx="291">
                  <c:v>21</c:v>
                </c:pt>
                <c:pt idx="292">
                  <c:v>2</c:v>
                </c:pt>
                <c:pt idx="293">
                  <c:v>10</c:v>
                </c:pt>
                <c:pt idx="294">
                  <c:v>13</c:v>
                </c:pt>
                <c:pt idx="295">
                  <c:v>11</c:v>
                </c:pt>
                <c:pt idx="296">
                  <c:v>20</c:v>
                </c:pt>
                <c:pt idx="297">
                  <c:v>6</c:v>
                </c:pt>
                <c:pt idx="298">
                  <c:v>0</c:v>
                </c:pt>
                <c:pt idx="299">
                  <c:v>22</c:v>
                </c:pt>
                <c:pt idx="300">
                  <c:v>-12</c:v>
                </c:pt>
                <c:pt idx="301">
                  <c:v>4</c:v>
                </c:pt>
                <c:pt idx="302">
                  <c:v>15</c:v>
                </c:pt>
                <c:pt idx="303">
                  <c:v>16</c:v>
                </c:pt>
                <c:pt idx="304">
                  <c:v>27</c:v>
                </c:pt>
                <c:pt idx="305">
                  <c:v>26</c:v>
                </c:pt>
                <c:pt idx="306">
                  <c:v>28</c:v>
                </c:pt>
                <c:pt idx="307">
                  <c:v>12</c:v>
                </c:pt>
                <c:pt idx="308">
                  <c:v>-21</c:v>
                </c:pt>
                <c:pt idx="309">
                  <c:v>-5</c:v>
                </c:pt>
                <c:pt idx="310">
                  <c:v>6</c:v>
                </c:pt>
                <c:pt idx="311">
                  <c:v>11</c:v>
                </c:pt>
                <c:pt idx="312">
                  <c:v>16</c:v>
                </c:pt>
                <c:pt idx="313">
                  <c:v>-27</c:v>
                </c:pt>
                <c:pt idx="314">
                  <c:v>8</c:v>
                </c:pt>
                <c:pt idx="315">
                  <c:v>-4</c:v>
                </c:pt>
                <c:pt idx="316">
                  <c:v>-8</c:v>
                </c:pt>
                <c:pt idx="317">
                  <c:v>11</c:v>
                </c:pt>
                <c:pt idx="318">
                  <c:v>-9</c:v>
                </c:pt>
                <c:pt idx="319">
                  <c:v>-7</c:v>
                </c:pt>
                <c:pt idx="320">
                  <c:v>5</c:v>
                </c:pt>
                <c:pt idx="321">
                  <c:v>-7</c:v>
                </c:pt>
                <c:pt idx="322">
                  <c:v>-3</c:v>
                </c:pt>
                <c:pt idx="323">
                  <c:v>-19</c:v>
                </c:pt>
                <c:pt idx="324">
                  <c:v>5</c:v>
                </c:pt>
                <c:pt idx="325">
                  <c:v>14</c:v>
                </c:pt>
                <c:pt idx="326">
                  <c:v>-7</c:v>
                </c:pt>
                <c:pt idx="327">
                  <c:v>-4</c:v>
                </c:pt>
                <c:pt idx="328">
                  <c:v>-2</c:v>
                </c:pt>
                <c:pt idx="329">
                  <c:v>-3</c:v>
                </c:pt>
                <c:pt idx="330">
                  <c:v>-1</c:v>
                </c:pt>
                <c:pt idx="331">
                  <c:v>7</c:v>
                </c:pt>
                <c:pt idx="332">
                  <c:v>-16</c:v>
                </c:pt>
                <c:pt idx="333">
                  <c:v>10</c:v>
                </c:pt>
                <c:pt idx="334">
                  <c:v>-23</c:v>
                </c:pt>
                <c:pt idx="335">
                  <c:v>-6</c:v>
                </c:pt>
                <c:pt idx="336">
                  <c:v>14</c:v>
                </c:pt>
                <c:pt idx="337">
                  <c:v>-19</c:v>
                </c:pt>
                <c:pt idx="338">
                  <c:v>6</c:v>
                </c:pt>
                <c:pt idx="339">
                  <c:v>-7</c:v>
                </c:pt>
                <c:pt idx="340">
                  <c:v>-10</c:v>
                </c:pt>
                <c:pt idx="341">
                  <c:v>-16</c:v>
                </c:pt>
                <c:pt idx="342">
                  <c:v>-11</c:v>
                </c:pt>
                <c:pt idx="343">
                  <c:v>-29</c:v>
                </c:pt>
                <c:pt idx="344">
                  <c:v>-26</c:v>
                </c:pt>
                <c:pt idx="345">
                  <c:v>-12</c:v>
                </c:pt>
                <c:pt idx="346">
                  <c:v>7</c:v>
                </c:pt>
                <c:pt idx="347">
                  <c:v>8</c:v>
                </c:pt>
                <c:pt idx="348">
                  <c:v>-17</c:v>
                </c:pt>
                <c:pt idx="349">
                  <c:v>4</c:v>
                </c:pt>
                <c:pt idx="350">
                  <c:v>-3</c:v>
                </c:pt>
                <c:pt idx="351">
                  <c:v>4</c:v>
                </c:pt>
                <c:pt idx="352">
                  <c:v>-8</c:v>
                </c:pt>
                <c:pt idx="353">
                  <c:v>6</c:v>
                </c:pt>
                <c:pt idx="354">
                  <c:v>-10</c:v>
                </c:pt>
                <c:pt idx="355">
                  <c:v>-6</c:v>
                </c:pt>
                <c:pt idx="356">
                  <c:v>3</c:v>
                </c:pt>
                <c:pt idx="357">
                  <c:v>-13</c:v>
                </c:pt>
                <c:pt idx="358">
                  <c:v>12</c:v>
                </c:pt>
                <c:pt idx="359">
                  <c:v>12</c:v>
                </c:pt>
                <c:pt idx="360">
                  <c:v>27</c:v>
                </c:pt>
                <c:pt idx="361">
                  <c:v>-23</c:v>
                </c:pt>
                <c:pt idx="362">
                  <c:v>-5</c:v>
                </c:pt>
                <c:pt idx="363">
                  <c:v>-7</c:v>
                </c:pt>
                <c:pt idx="364">
                  <c:v>-1</c:v>
                </c:pt>
                <c:pt idx="365">
                  <c:v>-7</c:v>
                </c:pt>
                <c:pt idx="366">
                  <c:v>8</c:v>
                </c:pt>
                <c:pt idx="367">
                  <c:v>10</c:v>
                </c:pt>
                <c:pt idx="368">
                  <c:v>4</c:v>
                </c:pt>
                <c:pt idx="369">
                  <c:v>9</c:v>
                </c:pt>
                <c:pt idx="370">
                  <c:v>-10</c:v>
                </c:pt>
                <c:pt idx="371">
                  <c:v>2</c:v>
                </c:pt>
                <c:pt idx="372">
                  <c:v>1</c:v>
                </c:pt>
                <c:pt idx="373">
                  <c:v>3</c:v>
                </c:pt>
                <c:pt idx="374">
                  <c:v>13</c:v>
                </c:pt>
                <c:pt idx="375">
                  <c:v>-2</c:v>
                </c:pt>
                <c:pt idx="376">
                  <c:v>4</c:v>
                </c:pt>
                <c:pt idx="377">
                  <c:v>12</c:v>
                </c:pt>
                <c:pt idx="378">
                  <c:v>4</c:v>
                </c:pt>
                <c:pt idx="379">
                  <c:v>-22</c:v>
                </c:pt>
                <c:pt idx="380">
                  <c:v>0</c:v>
                </c:pt>
                <c:pt idx="381">
                  <c:v>10</c:v>
                </c:pt>
                <c:pt idx="382">
                  <c:v>22</c:v>
                </c:pt>
                <c:pt idx="383">
                  <c:v>-18</c:v>
                </c:pt>
                <c:pt idx="384">
                  <c:v>-4</c:v>
                </c:pt>
                <c:pt idx="385">
                  <c:v>15</c:v>
                </c:pt>
                <c:pt idx="386">
                  <c:v>23</c:v>
                </c:pt>
                <c:pt idx="387">
                  <c:v>9</c:v>
                </c:pt>
                <c:pt idx="388">
                  <c:v>27</c:v>
                </c:pt>
                <c:pt idx="389">
                  <c:v>-15</c:v>
                </c:pt>
                <c:pt idx="390">
                  <c:v>2</c:v>
                </c:pt>
                <c:pt idx="391">
                  <c:v>-6</c:v>
                </c:pt>
                <c:pt idx="392">
                  <c:v>6</c:v>
                </c:pt>
                <c:pt idx="393">
                  <c:v>18</c:v>
                </c:pt>
                <c:pt idx="394">
                  <c:v>12</c:v>
                </c:pt>
                <c:pt idx="395">
                  <c:v>20</c:v>
                </c:pt>
                <c:pt idx="396">
                  <c:v>7</c:v>
                </c:pt>
                <c:pt idx="397">
                  <c:v>-1</c:v>
                </c:pt>
                <c:pt idx="398">
                  <c:v>7</c:v>
                </c:pt>
                <c:pt idx="399">
                  <c:v>17</c:v>
                </c:pt>
                <c:pt idx="400">
                  <c:v>29</c:v>
                </c:pt>
                <c:pt idx="401">
                  <c:v>-4</c:v>
                </c:pt>
                <c:pt idx="402">
                  <c:v>16</c:v>
                </c:pt>
                <c:pt idx="403">
                  <c:v>4</c:v>
                </c:pt>
                <c:pt idx="404">
                  <c:v>26</c:v>
                </c:pt>
                <c:pt idx="405">
                  <c:v>22</c:v>
                </c:pt>
                <c:pt idx="406">
                  <c:v>-14</c:v>
                </c:pt>
                <c:pt idx="407">
                  <c:v>3</c:v>
                </c:pt>
                <c:pt idx="408">
                  <c:v>1</c:v>
                </c:pt>
                <c:pt idx="409">
                  <c:v>6</c:v>
                </c:pt>
                <c:pt idx="410">
                  <c:v>0</c:v>
                </c:pt>
                <c:pt idx="411">
                  <c:v>-10</c:v>
                </c:pt>
                <c:pt idx="412">
                  <c:v>5</c:v>
                </c:pt>
                <c:pt idx="413">
                  <c:v>3</c:v>
                </c:pt>
                <c:pt idx="414">
                  <c:v>10</c:v>
                </c:pt>
                <c:pt idx="415">
                  <c:v>6</c:v>
                </c:pt>
                <c:pt idx="416">
                  <c:v>5</c:v>
                </c:pt>
                <c:pt idx="417">
                  <c:v>10</c:v>
                </c:pt>
                <c:pt idx="418">
                  <c:v>-1</c:v>
                </c:pt>
                <c:pt idx="419">
                  <c:v>17</c:v>
                </c:pt>
                <c:pt idx="420">
                  <c:v>-2</c:v>
                </c:pt>
                <c:pt idx="421">
                  <c:v>-21</c:v>
                </c:pt>
                <c:pt idx="422">
                  <c:v>25</c:v>
                </c:pt>
                <c:pt idx="423">
                  <c:v>-28</c:v>
                </c:pt>
                <c:pt idx="424">
                  <c:v>7</c:v>
                </c:pt>
                <c:pt idx="425">
                  <c:v>-6</c:v>
                </c:pt>
                <c:pt idx="426">
                  <c:v>-1</c:v>
                </c:pt>
                <c:pt idx="427">
                  <c:v>-6</c:v>
                </c:pt>
                <c:pt idx="428">
                  <c:v>4</c:v>
                </c:pt>
                <c:pt idx="429">
                  <c:v>-7</c:v>
                </c:pt>
                <c:pt idx="430">
                  <c:v>21</c:v>
                </c:pt>
                <c:pt idx="431">
                  <c:v>-7</c:v>
                </c:pt>
                <c:pt idx="432">
                  <c:v>12</c:v>
                </c:pt>
                <c:pt idx="433">
                  <c:v>-23</c:v>
                </c:pt>
                <c:pt idx="434">
                  <c:v>-10</c:v>
                </c:pt>
                <c:pt idx="435">
                  <c:v>-19</c:v>
                </c:pt>
                <c:pt idx="436">
                  <c:v>-11</c:v>
                </c:pt>
                <c:pt idx="437">
                  <c:v>-10</c:v>
                </c:pt>
                <c:pt idx="438">
                  <c:v>-9</c:v>
                </c:pt>
                <c:pt idx="439">
                  <c:v>-10</c:v>
                </c:pt>
                <c:pt idx="440">
                  <c:v>-5</c:v>
                </c:pt>
                <c:pt idx="441">
                  <c:v>-5</c:v>
                </c:pt>
                <c:pt idx="442">
                  <c:v>-18</c:v>
                </c:pt>
                <c:pt idx="443">
                  <c:v>-24</c:v>
                </c:pt>
                <c:pt idx="444">
                  <c:v>-5</c:v>
                </c:pt>
                <c:pt idx="445">
                  <c:v>-35</c:v>
                </c:pt>
                <c:pt idx="446">
                  <c:v>-9</c:v>
                </c:pt>
                <c:pt idx="447">
                  <c:v>-16</c:v>
                </c:pt>
                <c:pt idx="448">
                  <c:v>-13</c:v>
                </c:pt>
                <c:pt idx="449">
                  <c:v>-6</c:v>
                </c:pt>
                <c:pt idx="450">
                  <c:v>8</c:v>
                </c:pt>
                <c:pt idx="451">
                  <c:v>-12</c:v>
                </c:pt>
                <c:pt idx="452">
                  <c:v>-19</c:v>
                </c:pt>
                <c:pt idx="453">
                  <c:v>-20</c:v>
                </c:pt>
                <c:pt idx="454">
                  <c:v>-18</c:v>
                </c:pt>
                <c:pt idx="455">
                  <c:v>-20</c:v>
                </c:pt>
                <c:pt idx="456">
                  <c:v>-22</c:v>
                </c:pt>
                <c:pt idx="457">
                  <c:v>-13</c:v>
                </c:pt>
                <c:pt idx="458">
                  <c:v>-9</c:v>
                </c:pt>
                <c:pt idx="459">
                  <c:v>-30</c:v>
                </c:pt>
                <c:pt idx="460">
                  <c:v>-27</c:v>
                </c:pt>
                <c:pt idx="461">
                  <c:v>-26</c:v>
                </c:pt>
                <c:pt idx="462">
                  <c:v>-17</c:v>
                </c:pt>
                <c:pt idx="463">
                  <c:v>-26</c:v>
                </c:pt>
                <c:pt idx="464">
                  <c:v>-7</c:v>
                </c:pt>
                <c:pt idx="465">
                  <c:v>-1</c:v>
                </c:pt>
                <c:pt idx="466">
                  <c:v>-22</c:v>
                </c:pt>
                <c:pt idx="467">
                  <c:v>-17</c:v>
                </c:pt>
                <c:pt idx="468">
                  <c:v>-7</c:v>
                </c:pt>
                <c:pt idx="469">
                  <c:v>-16</c:v>
                </c:pt>
                <c:pt idx="470">
                  <c:v>-12</c:v>
                </c:pt>
                <c:pt idx="471">
                  <c:v>-4</c:v>
                </c:pt>
                <c:pt idx="472">
                  <c:v>-2</c:v>
                </c:pt>
                <c:pt idx="473">
                  <c:v>-13</c:v>
                </c:pt>
                <c:pt idx="474">
                  <c:v>-11</c:v>
                </c:pt>
                <c:pt idx="475">
                  <c:v>-13</c:v>
                </c:pt>
                <c:pt idx="476">
                  <c:v>-8</c:v>
                </c:pt>
                <c:pt idx="480">
                  <c:v>-12</c:v>
                </c:pt>
                <c:pt idx="481">
                  <c:v>-15</c:v>
                </c:pt>
                <c:pt idx="482">
                  <c:v>-12</c:v>
                </c:pt>
                <c:pt idx="483">
                  <c:v>-11</c:v>
                </c:pt>
                <c:pt idx="484">
                  <c:v>-6</c:v>
                </c:pt>
                <c:pt idx="485">
                  <c:v>0</c:v>
                </c:pt>
                <c:pt idx="486">
                  <c:v>1</c:v>
                </c:pt>
                <c:pt idx="487">
                  <c:v>-15</c:v>
                </c:pt>
                <c:pt idx="488">
                  <c:v>1</c:v>
                </c:pt>
                <c:pt idx="489">
                  <c:v>-9</c:v>
                </c:pt>
                <c:pt idx="490">
                  <c:v>-11</c:v>
                </c:pt>
                <c:pt idx="491">
                  <c:v>-6</c:v>
                </c:pt>
                <c:pt idx="492">
                  <c:v>-3</c:v>
                </c:pt>
                <c:pt idx="493">
                  <c:v>11</c:v>
                </c:pt>
                <c:pt idx="494">
                  <c:v>-7</c:v>
                </c:pt>
                <c:pt idx="495">
                  <c:v>1</c:v>
                </c:pt>
                <c:pt idx="496">
                  <c:v>-14</c:v>
                </c:pt>
                <c:pt idx="497">
                  <c:v>-4</c:v>
                </c:pt>
                <c:pt idx="498">
                  <c:v>-4</c:v>
                </c:pt>
                <c:pt idx="499">
                  <c:v>6</c:v>
                </c:pt>
                <c:pt idx="500">
                  <c:v>-4</c:v>
                </c:pt>
                <c:pt idx="501">
                  <c:v>-9</c:v>
                </c:pt>
                <c:pt idx="502">
                  <c:v>-1</c:v>
                </c:pt>
                <c:pt idx="503">
                  <c:v>-2</c:v>
                </c:pt>
                <c:pt idx="504">
                  <c:v>3</c:v>
                </c:pt>
                <c:pt idx="505">
                  <c:v>2</c:v>
                </c:pt>
                <c:pt idx="506">
                  <c:v>-1</c:v>
                </c:pt>
                <c:pt idx="507">
                  <c:v>8</c:v>
                </c:pt>
                <c:pt idx="508">
                  <c:v>16</c:v>
                </c:pt>
                <c:pt idx="509">
                  <c:v>6</c:v>
                </c:pt>
                <c:pt idx="510">
                  <c:v>1</c:v>
                </c:pt>
                <c:pt idx="511">
                  <c:v>0</c:v>
                </c:pt>
                <c:pt idx="512">
                  <c:v>9</c:v>
                </c:pt>
                <c:pt idx="513">
                  <c:v>18</c:v>
                </c:pt>
                <c:pt idx="514">
                  <c:v>6</c:v>
                </c:pt>
                <c:pt idx="515">
                  <c:v>19</c:v>
                </c:pt>
                <c:pt idx="516">
                  <c:v>5</c:v>
                </c:pt>
                <c:pt idx="517">
                  <c:v>13</c:v>
                </c:pt>
                <c:pt idx="518">
                  <c:v>-1</c:v>
                </c:pt>
                <c:pt idx="519">
                  <c:v>5</c:v>
                </c:pt>
                <c:pt idx="520">
                  <c:v>6</c:v>
                </c:pt>
                <c:pt idx="521">
                  <c:v>10</c:v>
                </c:pt>
                <c:pt idx="522">
                  <c:v>2</c:v>
                </c:pt>
                <c:pt idx="523">
                  <c:v>-7</c:v>
                </c:pt>
                <c:pt idx="524">
                  <c:v>7</c:v>
                </c:pt>
                <c:pt idx="525">
                  <c:v>7</c:v>
                </c:pt>
                <c:pt idx="526">
                  <c:v>-5</c:v>
                </c:pt>
                <c:pt idx="527">
                  <c:v>-1</c:v>
                </c:pt>
                <c:pt idx="528">
                  <c:v>12</c:v>
                </c:pt>
                <c:pt idx="529">
                  <c:v>2</c:v>
                </c:pt>
                <c:pt idx="530">
                  <c:v>-4</c:v>
                </c:pt>
                <c:pt idx="531">
                  <c:v>0</c:v>
                </c:pt>
                <c:pt idx="532">
                  <c:v>-14</c:v>
                </c:pt>
                <c:pt idx="533">
                  <c:v>2</c:v>
                </c:pt>
                <c:pt idx="534">
                  <c:v>2</c:v>
                </c:pt>
                <c:pt idx="535">
                  <c:v>-1</c:v>
                </c:pt>
                <c:pt idx="536">
                  <c:v>-1</c:v>
                </c:pt>
                <c:pt idx="537">
                  <c:v>14</c:v>
                </c:pt>
                <c:pt idx="538">
                  <c:v>8</c:v>
                </c:pt>
                <c:pt idx="539">
                  <c:v>-5</c:v>
                </c:pt>
                <c:pt idx="540">
                  <c:v>3</c:v>
                </c:pt>
                <c:pt idx="541">
                  <c:v>1</c:v>
                </c:pt>
                <c:pt idx="542">
                  <c:v>5</c:v>
                </c:pt>
                <c:pt idx="543">
                  <c:v>6</c:v>
                </c:pt>
                <c:pt idx="544">
                  <c:v>-2</c:v>
                </c:pt>
                <c:pt idx="545">
                  <c:v>-10</c:v>
                </c:pt>
                <c:pt idx="546">
                  <c:v>4</c:v>
                </c:pt>
                <c:pt idx="547">
                  <c:v>2</c:v>
                </c:pt>
                <c:pt idx="548">
                  <c:v>0</c:v>
                </c:pt>
                <c:pt idx="549">
                  <c:v>-4</c:v>
                </c:pt>
                <c:pt idx="550">
                  <c:v>-8</c:v>
                </c:pt>
                <c:pt idx="551">
                  <c:v>-5</c:v>
                </c:pt>
                <c:pt idx="552">
                  <c:v>2</c:v>
                </c:pt>
                <c:pt idx="553">
                  <c:v>7</c:v>
                </c:pt>
                <c:pt idx="554">
                  <c:v>-4</c:v>
                </c:pt>
                <c:pt idx="555">
                  <c:v>1</c:v>
                </c:pt>
                <c:pt idx="556">
                  <c:v>7</c:v>
                </c:pt>
                <c:pt idx="557">
                  <c:v>-5</c:v>
                </c:pt>
                <c:pt idx="558">
                  <c:v>4</c:v>
                </c:pt>
                <c:pt idx="559">
                  <c:v>-5</c:v>
                </c:pt>
                <c:pt idx="560">
                  <c:v>-3</c:v>
                </c:pt>
                <c:pt idx="561">
                  <c:v>-2</c:v>
                </c:pt>
                <c:pt idx="562">
                  <c:v>-4</c:v>
                </c:pt>
                <c:pt idx="563">
                  <c:v>3</c:v>
                </c:pt>
                <c:pt idx="564">
                  <c:v>-5</c:v>
                </c:pt>
                <c:pt idx="565">
                  <c:v>-3</c:v>
                </c:pt>
                <c:pt idx="566">
                  <c:v>2</c:v>
                </c:pt>
                <c:pt idx="567">
                  <c:v>-8</c:v>
                </c:pt>
                <c:pt idx="568">
                  <c:v>-2</c:v>
                </c:pt>
                <c:pt idx="569">
                  <c:v>3</c:v>
                </c:pt>
                <c:pt idx="570">
                  <c:v>3</c:v>
                </c:pt>
                <c:pt idx="571">
                  <c:v>2</c:v>
                </c:pt>
                <c:pt idx="572">
                  <c:v>-14</c:v>
                </c:pt>
                <c:pt idx="573">
                  <c:v>-3</c:v>
                </c:pt>
                <c:pt idx="574">
                  <c:v>-8</c:v>
                </c:pt>
                <c:pt idx="575">
                  <c:v>-2</c:v>
                </c:pt>
                <c:pt idx="576">
                  <c:v>-4</c:v>
                </c:pt>
                <c:pt idx="577">
                  <c:v>-5</c:v>
                </c:pt>
                <c:pt idx="578">
                  <c:v>-10</c:v>
                </c:pt>
                <c:pt idx="579">
                  <c:v>-11</c:v>
                </c:pt>
                <c:pt idx="580">
                  <c:v>-3</c:v>
                </c:pt>
                <c:pt idx="581">
                  <c:v>-8</c:v>
                </c:pt>
                <c:pt idx="582">
                  <c:v>-4</c:v>
                </c:pt>
                <c:pt idx="583">
                  <c:v>3</c:v>
                </c:pt>
                <c:pt idx="584">
                  <c:v>-3</c:v>
                </c:pt>
                <c:pt idx="585">
                  <c:v>4</c:v>
                </c:pt>
                <c:pt idx="586">
                  <c:v>2</c:v>
                </c:pt>
                <c:pt idx="587">
                  <c:v>-6</c:v>
                </c:pt>
                <c:pt idx="588">
                  <c:v>2</c:v>
                </c:pt>
                <c:pt idx="589">
                  <c:v>-3</c:v>
                </c:pt>
                <c:pt idx="590">
                  <c:v>3</c:v>
                </c:pt>
                <c:pt idx="591">
                  <c:v>8</c:v>
                </c:pt>
                <c:pt idx="592">
                  <c:v>0</c:v>
                </c:pt>
                <c:pt idx="593">
                  <c:v>-1</c:v>
                </c:pt>
                <c:pt idx="594">
                  <c:v>3</c:v>
                </c:pt>
                <c:pt idx="595">
                  <c:v>-3</c:v>
                </c:pt>
                <c:pt idx="596">
                  <c:v>1</c:v>
                </c:pt>
                <c:pt idx="597">
                  <c:v>4</c:v>
                </c:pt>
                <c:pt idx="598">
                  <c:v>4</c:v>
                </c:pt>
                <c:pt idx="599">
                  <c:v>6</c:v>
                </c:pt>
                <c:pt idx="600">
                  <c:v>13</c:v>
                </c:pt>
                <c:pt idx="601">
                  <c:v>-1</c:v>
                </c:pt>
                <c:pt idx="602">
                  <c:v>10</c:v>
                </c:pt>
                <c:pt idx="603">
                  <c:v>5</c:v>
                </c:pt>
                <c:pt idx="604">
                  <c:v>6</c:v>
                </c:pt>
                <c:pt idx="605">
                  <c:v>14</c:v>
                </c:pt>
                <c:pt idx="606">
                  <c:v>-7</c:v>
                </c:pt>
                <c:pt idx="607">
                  <c:v>8</c:v>
                </c:pt>
                <c:pt idx="608">
                  <c:v>3</c:v>
                </c:pt>
                <c:pt idx="609">
                  <c:v>14</c:v>
                </c:pt>
                <c:pt idx="610">
                  <c:v>1</c:v>
                </c:pt>
                <c:pt idx="611">
                  <c:v>2</c:v>
                </c:pt>
                <c:pt idx="612">
                  <c:v>16</c:v>
                </c:pt>
                <c:pt idx="613">
                  <c:v>4</c:v>
                </c:pt>
                <c:pt idx="614">
                  <c:v>10</c:v>
                </c:pt>
                <c:pt idx="615">
                  <c:v>23</c:v>
                </c:pt>
                <c:pt idx="616">
                  <c:v>13</c:v>
                </c:pt>
                <c:pt idx="617">
                  <c:v>2</c:v>
                </c:pt>
                <c:pt idx="618">
                  <c:v>17</c:v>
                </c:pt>
                <c:pt idx="619">
                  <c:v>21</c:v>
                </c:pt>
                <c:pt idx="620">
                  <c:v>-7</c:v>
                </c:pt>
                <c:pt idx="621">
                  <c:v>8</c:v>
                </c:pt>
                <c:pt idx="622">
                  <c:v>3</c:v>
                </c:pt>
                <c:pt idx="623">
                  <c:v>23</c:v>
                </c:pt>
                <c:pt idx="624">
                  <c:v>12</c:v>
                </c:pt>
                <c:pt idx="625">
                  <c:v>12</c:v>
                </c:pt>
                <c:pt idx="626">
                  <c:v>3</c:v>
                </c:pt>
                <c:pt idx="627">
                  <c:v>5</c:v>
                </c:pt>
                <c:pt idx="628">
                  <c:v>17</c:v>
                </c:pt>
                <c:pt idx="629">
                  <c:v>11</c:v>
                </c:pt>
                <c:pt idx="630">
                  <c:v>15</c:v>
                </c:pt>
                <c:pt idx="631">
                  <c:v>4</c:v>
                </c:pt>
                <c:pt idx="632">
                  <c:v>34</c:v>
                </c:pt>
                <c:pt idx="633">
                  <c:v>4</c:v>
                </c:pt>
                <c:pt idx="634">
                  <c:v>18</c:v>
                </c:pt>
                <c:pt idx="635">
                  <c:v>19</c:v>
                </c:pt>
                <c:pt idx="636">
                  <c:v>27</c:v>
                </c:pt>
                <c:pt idx="637">
                  <c:v>-1</c:v>
                </c:pt>
                <c:pt idx="638">
                  <c:v>28</c:v>
                </c:pt>
                <c:pt idx="639">
                  <c:v>-2</c:v>
                </c:pt>
                <c:pt idx="640">
                  <c:v>12</c:v>
                </c:pt>
                <c:pt idx="641">
                  <c:v>32</c:v>
                </c:pt>
                <c:pt idx="642">
                  <c:v>-6</c:v>
                </c:pt>
                <c:pt idx="643">
                  <c:v>20</c:v>
                </c:pt>
                <c:pt idx="644">
                  <c:v>0</c:v>
                </c:pt>
                <c:pt idx="645">
                  <c:v>-5</c:v>
                </c:pt>
                <c:pt idx="646">
                  <c:v>-4</c:v>
                </c:pt>
                <c:pt idx="647">
                  <c:v>18</c:v>
                </c:pt>
                <c:pt idx="648">
                  <c:v>13</c:v>
                </c:pt>
                <c:pt idx="649">
                  <c:v>3</c:v>
                </c:pt>
                <c:pt idx="650">
                  <c:v>2</c:v>
                </c:pt>
                <c:pt idx="651">
                  <c:v>11</c:v>
                </c:pt>
                <c:pt idx="652">
                  <c:v>0</c:v>
                </c:pt>
                <c:pt idx="653">
                  <c:v>7</c:v>
                </c:pt>
                <c:pt idx="654">
                  <c:v>-12</c:v>
                </c:pt>
                <c:pt idx="655">
                  <c:v>4</c:v>
                </c:pt>
                <c:pt idx="656">
                  <c:v>-8</c:v>
                </c:pt>
                <c:pt idx="657">
                  <c:v>-1</c:v>
                </c:pt>
                <c:pt idx="658">
                  <c:v>-7</c:v>
                </c:pt>
                <c:pt idx="659">
                  <c:v>-1</c:v>
                </c:pt>
                <c:pt idx="660">
                  <c:v>-9</c:v>
                </c:pt>
                <c:pt idx="661">
                  <c:v>-13</c:v>
                </c:pt>
                <c:pt idx="662">
                  <c:v>0</c:v>
                </c:pt>
                <c:pt idx="663">
                  <c:v>-14</c:v>
                </c:pt>
                <c:pt idx="664">
                  <c:v>-18</c:v>
                </c:pt>
                <c:pt idx="665">
                  <c:v>-18</c:v>
                </c:pt>
                <c:pt idx="666">
                  <c:v>-12</c:v>
                </c:pt>
                <c:pt idx="667">
                  <c:v>7</c:v>
                </c:pt>
                <c:pt idx="668">
                  <c:v>-10</c:v>
                </c:pt>
                <c:pt idx="669">
                  <c:v>-15</c:v>
                </c:pt>
                <c:pt idx="670">
                  <c:v>-7</c:v>
                </c:pt>
                <c:pt idx="671">
                  <c:v>-23</c:v>
                </c:pt>
                <c:pt idx="672">
                  <c:v>-11</c:v>
                </c:pt>
                <c:pt idx="673">
                  <c:v>-22</c:v>
                </c:pt>
                <c:pt idx="674">
                  <c:v>3</c:v>
                </c:pt>
                <c:pt idx="675">
                  <c:v>13</c:v>
                </c:pt>
                <c:pt idx="676">
                  <c:v>-11</c:v>
                </c:pt>
                <c:pt idx="677">
                  <c:v>-18</c:v>
                </c:pt>
                <c:pt idx="678">
                  <c:v>-30</c:v>
                </c:pt>
                <c:pt idx="679">
                  <c:v>-10</c:v>
                </c:pt>
                <c:pt idx="680">
                  <c:v>-5</c:v>
                </c:pt>
                <c:pt idx="681">
                  <c:v>-8</c:v>
                </c:pt>
                <c:pt idx="682">
                  <c:v>-1</c:v>
                </c:pt>
                <c:pt idx="683">
                  <c:v>-10</c:v>
                </c:pt>
                <c:pt idx="684">
                  <c:v>-17</c:v>
                </c:pt>
                <c:pt idx="685">
                  <c:v>-17</c:v>
                </c:pt>
                <c:pt idx="686">
                  <c:v>-26</c:v>
                </c:pt>
                <c:pt idx="687">
                  <c:v>-13</c:v>
                </c:pt>
                <c:pt idx="688">
                  <c:v>-10</c:v>
                </c:pt>
                <c:pt idx="689">
                  <c:v>5</c:v>
                </c:pt>
                <c:pt idx="690">
                  <c:v>-14</c:v>
                </c:pt>
                <c:pt idx="691">
                  <c:v>0</c:v>
                </c:pt>
                <c:pt idx="692">
                  <c:v>-13</c:v>
                </c:pt>
                <c:pt idx="693">
                  <c:v>-3</c:v>
                </c:pt>
                <c:pt idx="694">
                  <c:v>0</c:v>
                </c:pt>
                <c:pt idx="695">
                  <c:v>-12</c:v>
                </c:pt>
                <c:pt idx="696">
                  <c:v>-13</c:v>
                </c:pt>
                <c:pt idx="697">
                  <c:v>-10</c:v>
                </c:pt>
                <c:pt idx="698">
                  <c:v>-3</c:v>
                </c:pt>
                <c:pt idx="699">
                  <c:v>-16</c:v>
                </c:pt>
                <c:pt idx="700">
                  <c:v>5</c:v>
                </c:pt>
                <c:pt idx="701">
                  <c:v>-25</c:v>
                </c:pt>
                <c:pt idx="702">
                  <c:v>-4</c:v>
                </c:pt>
                <c:pt idx="703">
                  <c:v>3</c:v>
                </c:pt>
                <c:pt idx="704">
                  <c:v>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C7-4CE0-99C1-099925841928}"/>
            </c:ext>
          </c:extLst>
        </c:ser>
        <c:ser>
          <c:idx val="1"/>
          <c:order val="1"/>
          <c:tx>
            <c:v>nieuwe_IC_7dgn_gem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LCPS!$M$3:$M$707</c:f>
              <c:numCache>
                <c:formatCode>General</c:formatCode>
                <c:ptCount val="705"/>
                <c:pt idx="238">
                  <c:v>44.857142857142854</c:v>
                </c:pt>
                <c:pt idx="239">
                  <c:v>46.285714285714285</c:v>
                </c:pt>
                <c:pt idx="240">
                  <c:v>46.285714285714285</c:v>
                </c:pt>
                <c:pt idx="241">
                  <c:v>47.857142857142854</c:v>
                </c:pt>
                <c:pt idx="242">
                  <c:v>47.571428571428569</c:v>
                </c:pt>
                <c:pt idx="243">
                  <c:v>48.285714285714285</c:v>
                </c:pt>
                <c:pt idx="244">
                  <c:v>47</c:v>
                </c:pt>
                <c:pt idx="245">
                  <c:v>46.142857142857146</c:v>
                </c:pt>
                <c:pt idx="246">
                  <c:v>49.571428571428569</c:v>
                </c:pt>
                <c:pt idx="247">
                  <c:v>53.857142857142854</c:v>
                </c:pt>
                <c:pt idx="248">
                  <c:v>53.571428571428569</c:v>
                </c:pt>
                <c:pt idx="249">
                  <c:v>54.428571428571431</c:v>
                </c:pt>
                <c:pt idx="250">
                  <c:v>53.428571428571431</c:v>
                </c:pt>
                <c:pt idx="251">
                  <c:v>51.714285714285715</c:v>
                </c:pt>
                <c:pt idx="252">
                  <c:v>51.142857142857146</c:v>
                </c:pt>
                <c:pt idx="253">
                  <c:v>45.571428571428569</c:v>
                </c:pt>
                <c:pt idx="254">
                  <c:v>42.428571428571431</c:v>
                </c:pt>
                <c:pt idx="255">
                  <c:v>41.428571428571431</c:v>
                </c:pt>
                <c:pt idx="256">
                  <c:v>38.571428571428569</c:v>
                </c:pt>
                <c:pt idx="257">
                  <c:v>36.571428571428569</c:v>
                </c:pt>
                <c:pt idx="258">
                  <c:v>36</c:v>
                </c:pt>
                <c:pt idx="259">
                  <c:v>35.857142857142854</c:v>
                </c:pt>
                <c:pt idx="260">
                  <c:v>35.142857142857146</c:v>
                </c:pt>
                <c:pt idx="261">
                  <c:v>33.142857142857146</c:v>
                </c:pt>
                <c:pt idx="262">
                  <c:v>31.571428571428573</c:v>
                </c:pt>
                <c:pt idx="263">
                  <c:v>31.428571428571427</c:v>
                </c:pt>
                <c:pt idx="264">
                  <c:v>30.142857142857142</c:v>
                </c:pt>
                <c:pt idx="265">
                  <c:v>31</c:v>
                </c:pt>
                <c:pt idx="266">
                  <c:v>31.428571428571427</c:v>
                </c:pt>
                <c:pt idx="267">
                  <c:v>33.285714285714285</c:v>
                </c:pt>
                <c:pt idx="268">
                  <c:v>33.857142857142854</c:v>
                </c:pt>
                <c:pt idx="269">
                  <c:v>33</c:v>
                </c:pt>
                <c:pt idx="270">
                  <c:v>32.142857142857146</c:v>
                </c:pt>
                <c:pt idx="271">
                  <c:v>33.857142857142854</c:v>
                </c:pt>
                <c:pt idx="272">
                  <c:v>33.285714285714285</c:v>
                </c:pt>
                <c:pt idx="273">
                  <c:v>31.571428571428573</c:v>
                </c:pt>
                <c:pt idx="274">
                  <c:v>27.857142857142858</c:v>
                </c:pt>
                <c:pt idx="275">
                  <c:v>26.714285714285715</c:v>
                </c:pt>
                <c:pt idx="276">
                  <c:v>26</c:v>
                </c:pt>
                <c:pt idx="277">
                  <c:v>24.285714285714285</c:v>
                </c:pt>
                <c:pt idx="278">
                  <c:v>22.285714285714285</c:v>
                </c:pt>
                <c:pt idx="279">
                  <c:v>20.571428571428573</c:v>
                </c:pt>
                <c:pt idx="280">
                  <c:v>21.285714285714285</c:v>
                </c:pt>
                <c:pt idx="281">
                  <c:v>23</c:v>
                </c:pt>
                <c:pt idx="282">
                  <c:v>23.428571428571427</c:v>
                </c:pt>
                <c:pt idx="283">
                  <c:v>24.285714285714285</c:v>
                </c:pt>
                <c:pt idx="284">
                  <c:v>24.571428571428573</c:v>
                </c:pt>
                <c:pt idx="285">
                  <c:v>26.142857142857142</c:v>
                </c:pt>
                <c:pt idx="286">
                  <c:v>26.857142857142858</c:v>
                </c:pt>
                <c:pt idx="287">
                  <c:v>27.142857142857142</c:v>
                </c:pt>
                <c:pt idx="288">
                  <c:v>28</c:v>
                </c:pt>
                <c:pt idx="289">
                  <c:v>30.142857142857142</c:v>
                </c:pt>
                <c:pt idx="290">
                  <c:v>31.857142857142858</c:v>
                </c:pt>
                <c:pt idx="291">
                  <c:v>35.285714285714285</c:v>
                </c:pt>
                <c:pt idx="292">
                  <c:v>34.142857142857146</c:v>
                </c:pt>
                <c:pt idx="293">
                  <c:v>35.857142857142854</c:v>
                </c:pt>
                <c:pt idx="294">
                  <c:v>39</c:v>
                </c:pt>
                <c:pt idx="295">
                  <c:v>40.142857142857146</c:v>
                </c:pt>
                <c:pt idx="296">
                  <c:v>40.142857142857146</c:v>
                </c:pt>
                <c:pt idx="297">
                  <c:v>40.285714285714285</c:v>
                </c:pt>
                <c:pt idx="298">
                  <c:v>38.428571428571431</c:v>
                </c:pt>
                <c:pt idx="299">
                  <c:v>42.428571428571431</c:v>
                </c:pt>
                <c:pt idx="300">
                  <c:v>42.428571428571431</c:v>
                </c:pt>
                <c:pt idx="301">
                  <c:v>40.857142857142854</c:v>
                </c:pt>
                <c:pt idx="302">
                  <c:v>40.428571428571431</c:v>
                </c:pt>
                <c:pt idx="303">
                  <c:v>41.285714285714285</c:v>
                </c:pt>
                <c:pt idx="304">
                  <c:v>43.714285714285715</c:v>
                </c:pt>
                <c:pt idx="305">
                  <c:v>49.285714285714285</c:v>
                </c:pt>
                <c:pt idx="306">
                  <c:v>50.428571428571431</c:v>
                </c:pt>
                <c:pt idx="307">
                  <c:v>50.428571428571431</c:v>
                </c:pt>
                <c:pt idx="308">
                  <c:v>49.857142857142854</c:v>
                </c:pt>
                <c:pt idx="309">
                  <c:v>49.142857142857146</c:v>
                </c:pt>
                <c:pt idx="310">
                  <c:v>47.285714285714285</c:v>
                </c:pt>
                <c:pt idx="311">
                  <c:v>45.428571428571431</c:v>
                </c:pt>
                <c:pt idx="312">
                  <c:v>41.714285714285715</c:v>
                </c:pt>
                <c:pt idx="313">
                  <c:v>38.142857142857146</c:v>
                </c:pt>
                <c:pt idx="314">
                  <c:v>36.857142857142854</c:v>
                </c:pt>
                <c:pt idx="315">
                  <c:v>36.857142857142854</c:v>
                </c:pt>
                <c:pt idx="316">
                  <c:v>37.857142857142854</c:v>
                </c:pt>
                <c:pt idx="317">
                  <c:v>37.285714285714285</c:v>
                </c:pt>
                <c:pt idx="318">
                  <c:v>34.857142857142854</c:v>
                </c:pt>
                <c:pt idx="319">
                  <c:v>34.428571428571431</c:v>
                </c:pt>
                <c:pt idx="320">
                  <c:v>35.428571428571431</c:v>
                </c:pt>
                <c:pt idx="321">
                  <c:v>38.142857142857146</c:v>
                </c:pt>
                <c:pt idx="322">
                  <c:v>36.285714285714285</c:v>
                </c:pt>
                <c:pt idx="323">
                  <c:v>35</c:v>
                </c:pt>
                <c:pt idx="324">
                  <c:v>36.857142857142854</c:v>
                </c:pt>
                <c:pt idx="325">
                  <c:v>37.428571428571431</c:v>
                </c:pt>
                <c:pt idx="326">
                  <c:v>37.285714285714285</c:v>
                </c:pt>
                <c:pt idx="327">
                  <c:v>34.571428571428569</c:v>
                </c:pt>
                <c:pt idx="328">
                  <c:v>32.857142857142854</c:v>
                </c:pt>
                <c:pt idx="329">
                  <c:v>33.857142857142854</c:v>
                </c:pt>
                <c:pt idx="330">
                  <c:v>33.571428571428569</c:v>
                </c:pt>
                <c:pt idx="331">
                  <c:v>34.142857142857146</c:v>
                </c:pt>
                <c:pt idx="332">
                  <c:v>33.571428571428569</c:v>
                </c:pt>
                <c:pt idx="333">
                  <c:v>35</c:v>
                </c:pt>
                <c:pt idx="334">
                  <c:v>36.571428571428569</c:v>
                </c:pt>
                <c:pt idx="335">
                  <c:v>35.571428571428569</c:v>
                </c:pt>
                <c:pt idx="336">
                  <c:v>36.285714285714285</c:v>
                </c:pt>
                <c:pt idx="337">
                  <c:v>35.714285714285715</c:v>
                </c:pt>
                <c:pt idx="338">
                  <c:v>34</c:v>
                </c:pt>
                <c:pt idx="339">
                  <c:v>34</c:v>
                </c:pt>
                <c:pt idx="340">
                  <c:v>30.714285714285715</c:v>
                </c:pt>
                <c:pt idx="341">
                  <c:v>28.857142857142858</c:v>
                </c:pt>
                <c:pt idx="342">
                  <c:v>28.857142857142858</c:v>
                </c:pt>
                <c:pt idx="343">
                  <c:v>26.857142857142858</c:v>
                </c:pt>
                <c:pt idx="344">
                  <c:v>25.857142857142858</c:v>
                </c:pt>
                <c:pt idx="345">
                  <c:v>24.285714285714285</c:v>
                </c:pt>
                <c:pt idx="346">
                  <c:v>24.571428571428573</c:v>
                </c:pt>
                <c:pt idx="347">
                  <c:v>24.142857142857142</c:v>
                </c:pt>
                <c:pt idx="348">
                  <c:v>23.428571428571427</c:v>
                </c:pt>
                <c:pt idx="349">
                  <c:v>22.571428571428573</c:v>
                </c:pt>
                <c:pt idx="350">
                  <c:v>24</c:v>
                </c:pt>
                <c:pt idx="351">
                  <c:v>25.428571428571427</c:v>
                </c:pt>
                <c:pt idx="352">
                  <c:v>25.428571428571427</c:v>
                </c:pt>
                <c:pt idx="353">
                  <c:v>24.857142857142858</c:v>
                </c:pt>
                <c:pt idx="354">
                  <c:v>25.714285714285715</c:v>
                </c:pt>
                <c:pt idx="355">
                  <c:v>27.714285714285715</c:v>
                </c:pt>
                <c:pt idx="356">
                  <c:v>29.142857142857142</c:v>
                </c:pt>
                <c:pt idx="357">
                  <c:v>27.428571428571427</c:v>
                </c:pt>
                <c:pt idx="358">
                  <c:v>25.714285714285715</c:v>
                </c:pt>
                <c:pt idx="359">
                  <c:v>27.857142857142858</c:v>
                </c:pt>
                <c:pt idx="360">
                  <c:v>30</c:v>
                </c:pt>
                <c:pt idx="361">
                  <c:v>29.857142857142858</c:v>
                </c:pt>
                <c:pt idx="362">
                  <c:v>27.857142857142858</c:v>
                </c:pt>
                <c:pt idx="363">
                  <c:v>27.285714285714285</c:v>
                </c:pt>
                <c:pt idx="364">
                  <c:v>29</c:v>
                </c:pt>
                <c:pt idx="365">
                  <c:v>29.285714285714285</c:v>
                </c:pt>
                <c:pt idx="366">
                  <c:v>27.428571428571427</c:v>
                </c:pt>
                <c:pt idx="367">
                  <c:v>26.428571428571427</c:v>
                </c:pt>
                <c:pt idx="368">
                  <c:v>29.428571428571427</c:v>
                </c:pt>
                <c:pt idx="369">
                  <c:v>33.571428571428569</c:v>
                </c:pt>
                <c:pt idx="370">
                  <c:v>33.857142857142854</c:v>
                </c:pt>
                <c:pt idx="371">
                  <c:v>34.857142857142854</c:v>
                </c:pt>
                <c:pt idx="372">
                  <c:v>36.857142857142854</c:v>
                </c:pt>
                <c:pt idx="373">
                  <c:v>39.428571428571431</c:v>
                </c:pt>
                <c:pt idx="374">
                  <c:v>39.857142857142854</c:v>
                </c:pt>
                <c:pt idx="375">
                  <c:v>37.428571428571431</c:v>
                </c:pt>
                <c:pt idx="376">
                  <c:v>34.428571428571431</c:v>
                </c:pt>
                <c:pt idx="377">
                  <c:v>37.142857142857146</c:v>
                </c:pt>
                <c:pt idx="378">
                  <c:v>37.142857142857146</c:v>
                </c:pt>
                <c:pt idx="379">
                  <c:v>38.285714285714285</c:v>
                </c:pt>
                <c:pt idx="380">
                  <c:v>38</c:v>
                </c:pt>
                <c:pt idx="381">
                  <c:v>39.857142857142854</c:v>
                </c:pt>
                <c:pt idx="382">
                  <c:v>40.285714285714285</c:v>
                </c:pt>
                <c:pt idx="383">
                  <c:v>41.428571428571431</c:v>
                </c:pt>
                <c:pt idx="384">
                  <c:v>38.428571428571431</c:v>
                </c:pt>
                <c:pt idx="385">
                  <c:v>39.428571428571431</c:v>
                </c:pt>
                <c:pt idx="386">
                  <c:v>40.857142857142854</c:v>
                </c:pt>
                <c:pt idx="387">
                  <c:v>40</c:v>
                </c:pt>
                <c:pt idx="388">
                  <c:v>40.571428571428569</c:v>
                </c:pt>
                <c:pt idx="389">
                  <c:v>39.714285714285715</c:v>
                </c:pt>
                <c:pt idx="390">
                  <c:v>39.857142857142854</c:v>
                </c:pt>
                <c:pt idx="391">
                  <c:v>40.571428571428569</c:v>
                </c:pt>
                <c:pt idx="392">
                  <c:v>40.285714285714285</c:v>
                </c:pt>
                <c:pt idx="393">
                  <c:v>39.857142857142854</c:v>
                </c:pt>
                <c:pt idx="394">
                  <c:v>41.285714285714285</c:v>
                </c:pt>
                <c:pt idx="395">
                  <c:v>39.285714285714285</c:v>
                </c:pt>
                <c:pt idx="396">
                  <c:v>41.857142857142854</c:v>
                </c:pt>
                <c:pt idx="397">
                  <c:v>42.571428571428569</c:v>
                </c:pt>
                <c:pt idx="398">
                  <c:v>46.428571428571431</c:v>
                </c:pt>
                <c:pt idx="399">
                  <c:v>47</c:v>
                </c:pt>
                <c:pt idx="400">
                  <c:v>47.428571428571431</c:v>
                </c:pt>
                <c:pt idx="401">
                  <c:v>49.142857142857146</c:v>
                </c:pt>
                <c:pt idx="402">
                  <c:v>52.285714285714285</c:v>
                </c:pt>
                <c:pt idx="403">
                  <c:v>51.428571428571431</c:v>
                </c:pt>
                <c:pt idx="404">
                  <c:v>53.571428571428569</c:v>
                </c:pt>
                <c:pt idx="405">
                  <c:v>53</c:v>
                </c:pt>
                <c:pt idx="406">
                  <c:v>52.571428571428569</c:v>
                </c:pt>
                <c:pt idx="407">
                  <c:v>52.428571428571431</c:v>
                </c:pt>
                <c:pt idx="408">
                  <c:v>51.285714285714285</c:v>
                </c:pt>
                <c:pt idx="409">
                  <c:v>49.428571428571431</c:v>
                </c:pt>
                <c:pt idx="410">
                  <c:v>49.571428571428569</c:v>
                </c:pt>
                <c:pt idx="411">
                  <c:v>48</c:v>
                </c:pt>
                <c:pt idx="412">
                  <c:v>45.428571428571431</c:v>
                </c:pt>
                <c:pt idx="413">
                  <c:v>46.285714285714285</c:v>
                </c:pt>
                <c:pt idx="414">
                  <c:v>47.285714285714285</c:v>
                </c:pt>
                <c:pt idx="415">
                  <c:v>48.857142857142854</c:v>
                </c:pt>
                <c:pt idx="416">
                  <c:v>48.714285714285715</c:v>
                </c:pt>
                <c:pt idx="417">
                  <c:v>50.571428571428569</c:v>
                </c:pt>
                <c:pt idx="418">
                  <c:v>50.714285714285715</c:v>
                </c:pt>
                <c:pt idx="419">
                  <c:v>50.428571428571431</c:v>
                </c:pt>
                <c:pt idx="420">
                  <c:v>50.142857142857146</c:v>
                </c:pt>
                <c:pt idx="421">
                  <c:v>48.571428571428569</c:v>
                </c:pt>
                <c:pt idx="422">
                  <c:v>47.428571428571431</c:v>
                </c:pt>
                <c:pt idx="423">
                  <c:v>46.142857142857146</c:v>
                </c:pt>
                <c:pt idx="424">
                  <c:v>46</c:v>
                </c:pt>
                <c:pt idx="425">
                  <c:v>45.285714285714285</c:v>
                </c:pt>
                <c:pt idx="426">
                  <c:v>46</c:v>
                </c:pt>
                <c:pt idx="427">
                  <c:v>45.857142857142854</c:v>
                </c:pt>
                <c:pt idx="428">
                  <c:v>47.428571428571431</c:v>
                </c:pt>
                <c:pt idx="429">
                  <c:v>46.285714285714285</c:v>
                </c:pt>
                <c:pt idx="430">
                  <c:v>48</c:v>
                </c:pt>
                <c:pt idx="431">
                  <c:v>46.571428571428569</c:v>
                </c:pt>
                <c:pt idx="432">
                  <c:v>47.285714285714285</c:v>
                </c:pt>
                <c:pt idx="433">
                  <c:v>47.142857142857146</c:v>
                </c:pt>
                <c:pt idx="434">
                  <c:v>46.571428571428569</c:v>
                </c:pt>
                <c:pt idx="435">
                  <c:v>43.285714285714285</c:v>
                </c:pt>
                <c:pt idx="436">
                  <c:v>41</c:v>
                </c:pt>
                <c:pt idx="437">
                  <c:v>39.714285714285715</c:v>
                </c:pt>
                <c:pt idx="438">
                  <c:v>37.142857142857146</c:v>
                </c:pt>
                <c:pt idx="439">
                  <c:v>36.142857142857146</c:v>
                </c:pt>
                <c:pt idx="440">
                  <c:v>35.285714285714285</c:v>
                </c:pt>
                <c:pt idx="441">
                  <c:v>32.142857142857146</c:v>
                </c:pt>
                <c:pt idx="442">
                  <c:v>32.571428571428569</c:v>
                </c:pt>
                <c:pt idx="443">
                  <c:v>32.857142857142854</c:v>
                </c:pt>
                <c:pt idx="444">
                  <c:v>30.714285714285715</c:v>
                </c:pt>
                <c:pt idx="445">
                  <c:v>31.285714285714285</c:v>
                </c:pt>
                <c:pt idx="446">
                  <c:v>29.714285714285715</c:v>
                </c:pt>
                <c:pt idx="447">
                  <c:v>27.714285714285715</c:v>
                </c:pt>
                <c:pt idx="448">
                  <c:v>28</c:v>
                </c:pt>
                <c:pt idx="449">
                  <c:v>25.714285714285715</c:v>
                </c:pt>
                <c:pt idx="450">
                  <c:v>25.857142857142858</c:v>
                </c:pt>
                <c:pt idx="451">
                  <c:v>25.285714285714285</c:v>
                </c:pt>
                <c:pt idx="452">
                  <c:v>23.142857142857142</c:v>
                </c:pt>
                <c:pt idx="453">
                  <c:v>21.142857142857142</c:v>
                </c:pt>
                <c:pt idx="454">
                  <c:v>20.142857142857142</c:v>
                </c:pt>
                <c:pt idx="455">
                  <c:v>20.571428571428573</c:v>
                </c:pt>
                <c:pt idx="456">
                  <c:v>19.571428571428573</c:v>
                </c:pt>
                <c:pt idx="457">
                  <c:v>17.714285714285715</c:v>
                </c:pt>
                <c:pt idx="458">
                  <c:v>16.428571428571427</c:v>
                </c:pt>
                <c:pt idx="459">
                  <c:v>14.714285714285714</c:v>
                </c:pt>
                <c:pt idx="460">
                  <c:v>13.714285714285714</c:v>
                </c:pt>
                <c:pt idx="461">
                  <c:v>13.142857142857142</c:v>
                </c:pt>
                <c:pt idx="462">
                  <c:v>11.285714285714286</c:v>
                </c:pt>
                <c:pt idx="463">
                  <c:v>9.8571428571428577</c:v>
                </c:pt>
                <c:pt idx="464">
                  <c:v>9.4285714285714288</c:v>
                </c:pt>
                <c:pt idx="465">
                  <c:v>9</c:v>
                </c:pt>
                <c:pt idx="466">
                  <c:v>8.5714285714285712</c:v>
                </c:pt>
                <c:pt idx="467">
                  <c:v>8.2857142857142865</c:v>
                </c:pt>
                <c:pt idx="468">
                  <c:v>8.4285714285714288</c:v>
                </c:pt>
                <c:pt idx="469">
                  <c:v>7.5714285714285712</c:v>
                </c:pt>
                <c:pt idx="470">
                  <c:v>7.2857142857142856</c:v>
                </c:pt>
                <c:pt idx="471">
                  <c:v>6.8571428571428568</c:v>
                </c:pt>
                <c:pt idx="472">
                  <c:v>7</c:v>
                </c:pt>
                <c:pt idx="473">
                  <c:v>7.4285714285714288</c:v>
                </c:pt>
                <c:pt idx="474">
                  <c:v>7.7142857142857144</c:v>
                </c:pt>
                <c:pt idx="475">
                  <c:v>6.8571428571428568</c:v>
                </c:pt>
                <c:pt idx="476">
                  <c:v>6.2857142857142856</c:v>
                </c:pt>
                <c:pt idx="477">
                  <c:v>5.5714285714285712</c:v>
                </c:pt>
                <c:pt idx="478">
                  <c:v>4.4285714285714288</c:v>
                </c:pt>
                <c:pt idx="479">
                  <c:v>4</c:v>
                </c:pt>
                <c:pt idx="480">
                  <c:v>3.7142857142857144</c:v>
                </c:pt>
                <c:pt idx="481">
                  <c:v>3.2857142857142856</c:v>
                </c:pt>
                <c:pt idx="482">
                  <c:v>2.7142857142857144</c:v>
                </c:pt>
                <c:pt idx="483">
                  <c:v>2.4285714285714284</c:v>
                </c:pt>
                <c:pt idx="484">
                  <c:v>2.8571428571428572</c:v>
                </c:pt>
                <c:pt idx="485">
                  <c:v>3.2857142857142856</c:v>
                </c:pt>
                <c:pt idx="486">
                  <c:v>3.1428571428571428</c:v>
                </c:pt>
                <c:pt idx="487">
                  <c:v>2.5714285714285716</c:v>
                </c:pt>
                <c:pt idx="488">
                  <c:v>1.8571428571428572</c:v>
                </c:pt>
                <c:pt idx="489">
                  <c:v>1.8571428571428572</c:v>
                </c:pt>
                <c:pt idx="490">
                  <c:v>1.5714285714285714</c:v>
                </c:pt>
                <c:pt idx="491">
                  <c:v>1.1428571428571428</c:v>
                </c:pt>
                <c:pt idx="492">
                  <c:v>0.7142857142857143</c:v>
                </c:pt>
                <c:pt idx="493">
                  <c:v>0.5714285714285714</c:v>
                </c:pt>
                <c:pt idx="494">
                  <c:v>0.8571428571428571</c:v>
                </c:pt>
                <c:pt idx="495">
                  <c:v>0.8571428571428571</c:v>
                </c:pt>
                <c:pt idx="496">
                  <c:v>0.8571428571428571</c:v>
                </c:pt>
                <c:pt idx="497">
                  <c:v>1</c:v>
                </c:pt>
                <c:pt idx="498">
                  <c:v>1.1428571428571428</c:v>
                </c:pt>
                <c:pt idx="499">
                  <c:v>1.7142857142857142</c:v>
                </c:pt>
                <c:pt idx="500">
                  <c:v>1.7142857142857142</c:v>
                </c:pt>
                <c:pt idx="501">
                  <c:v>1.7142857142857142</c:v>
                </c:pt>
                <c:pt idx="502">
                  <c:v>2.1428571428571428</c:v>
                </c:pt>
                <c:pt idx="503">
                  <c:v>2.4285714285714284</c:v>
                </c:pt>
                <c:pt idx="504">
                  <c:v>3</c:v>
                </c:pt>
                <c:pt idx="505">
                  <c:v>3.5714285714285716</c:v>
                </c:pt>
                <c:pt idx="506">
                  <c:v>3.2857142857142856</c:v>
                </c:pt>
                <c:pt idx="507">
                  <c:v>4.1428571428571432</c:v>
                </c:pt>
                <c:pt idx="508">
                  <c:v>6.7142857142857144</c:v>
                </c:pt>
                <c:pt idx="509">
                  <c:v>8.1428571428571423</c:v>
                </c:pt>
                <c:pt idx="510">
                  <c:v>9.2857142857142865</c:v>
                </c:pt>
                <c:pt idx="511">
                  <c:v>9.5714285714285712</c:v>
                </c:pt>
                <c:pt idx="512">
                  <c:v>11.285714285714286</c:v>
                </c:pt>
                <c:pt idx="513">
                  <c:v>13.285714285714286</c:v>
                </c:pt>
                <c:pt idx="514">
                  <c:v>14.428571428571429</c:v>
                </c:pt>
                <c:pt idx="515">
                  <c:v>14</c:v>
                </c:pt>
                <c:pt idx="516">
                  <c:v>15.571428571428571</c:v>
                </c:pt>
                <c:pt idx="517">
                  <c:v>17.428571428571427</c:v>
                </c:pt>
                <c:pt idx="518">
                  <c:v>18.428571428571427</c:v>
                </c:pt>
                <c:pt idx="519">
                  <c:v>17.857142857142858</c:v>
                </c:pt>
                <c:pt idx="520">
                  <c:v>18.285714285714285</c:v>
                </c:pt>
                <c:pt idx="521">
                  <c:v>18.857142857142858</c:v>
                </c:pt>
                <c:pt idx="522">
                  <c:v>17.857142857142858</c:v>
                </c:pt>
                <c:pt idx="523">
                  <c:v>16.285714285714285</c:v>
                </c:pt>
                <c:pt idx="524">
                  <c:v>16.285714285714285</c:v>
                </c:pt>
                <c:pt idx="525">
                  <c:v>17.714285714285715</c:v>
                </c:pt>
                <c:pt idx="526">
                  <c:v>18.285714285714285</c:v>
                </c:pt>
                <c:pt idx="527">
                  <c:v>18.142857142857142</c:v>
                </c:pt>
                <c:pt idx="528">
                  <c:v>17.857142857142858</c:v>
                </c:pt>
                <c:pt idx="529">
                  <c:v>18.857142857142858</c:v>
                </c:pt>
                <c:pt idx="530">
                  <c:v>19.857142857142858</c:v>
                </c:pt>
                <c:pt idx="531">
                  <c:v>19.142857142857142</c:v>
                </c:pt>
                <c:pt idx="532">
                  <c:v>17.571428571428573</c:v>
                </c:pt>
                <c:pt idx="533">
                  <c:v>17</c:v>
                </c:pt>
                <c:pt idx="534">
                  <c:v>16.285714285714285</c:v>
                </c:pt>
                <c:pt idx="535">
                  <c:v>15</c:v>
                </c:pt>
                <c:pt idx="536">
                  <c:v>13.857142857142858</c:v>
                </c:pt>
                <c:pt idx="537">
                  <c:v>13</c:v>
                </c:pt>
                <c:pt idx="538">
                  <c:v>12.285714285714286</c:v>
                </c:pt>
                <c:pt idx="539">
                  <c:v>13.428571428571429</c:v>
                </c:pt>
                <c:pt idx="540">
                  <c:v>13.571428571428571</c:v>
                </c:pt>
                <c:pt idx="541">
                  <c:v>13.142857142857142</c:v>
                </c:pt>
                <c:pt idx="542">
                  <c:v>13.428571428571429</c:v>
                </c:pt>
                <c:pt idx="543">
                  <c:v>15</c:v>
                </c:pt>
                <c:pt idx="544">
                  <c:v>15.714285714285714</c:v>
                </c:pt>
                <c:pt idx="545">
                  <c:v>15.285714285714286</c:v>
                </c:pt>
                <c:pt idx="546">
                  <c:v>14.714285714285714</c:v>
                </c:pt>
                <c:pt idx="547">
                  <c:v>15.857142857142858</c:v>
                </c:pt>
                <c:pt idx="548">
                  <c:v>16.571428571428573</c:v>
                </c:pt>
                <c:pt idx="549">
                  <c:v>16.714285714285715</c:v>
                </c:pt>
                <c:pt idx="550">
                  <c:v>15</c:v>
                </c:pt>
                <c:pt idx="551">
                  <c:v>13.571428571428571</c:v>
                </c:pt>
                <c:pt idx="552">
                  <c:v>14.571428571428571</c:v>
                </c:pt>
                <c:pt idx="553">
                  <c:v>14</c:v>
                </c:pt>
                <c:pt idx="554">
                  <c:v>12.285714285714286</c:v>
                </c:pt>
                <c:pt idx="555">
                  <c:v>11.428571428571429</c:v>
                </c:pt>
                <c:pt idx="556">
                  <c:v>12</c:v>
                </c:pt>
                <c:pt idx="557">
                  <c:v>12.142857142857142</c:v>
                </c:pt>
                <c:pt idx="558">
                  <c:v>14</c:v>
                </c:pt>
                <c:pt idx="559">
                  <c:v>13.714285714285714</c:v>
                </c:pt>
                <c:pt idx="560">
                  <c:v>13.571428571428571</c:v>
                </c:pt>
                <c:pt idx="561">
                  <c:v>14.714285714285714</c:v>
                </c:pt>
                <c:pt idx="562">
                  <c:v>14.428571428571429</c:v>
                </c:pt>
                <c:pt idx="563">
                  <c:v>13.428571428571429</c:v>
                </c:pt>
                <c:pt idx="564">
                  <c:v>13.142857142857142</c:v>
                </c:pt>
                <c:pt idx="565">
                  <c:v>11.714285714285714</c:v>
                </c:pt>
                <c:pt idx="566">
                  <c:v>11.571428571428571</c:v>
                </c:pt>
                <c:pt idx="567">
                  <c:v>11.285714285714286</c:v>
                </c:pt>
                <c:pt idx="568">
                  <c:v>9.5714285714285712</c:v>
                </c:pt>
                <c:pt idx="569">
                  <c:v>9.7142857142857135</c:v>
                </c:pt>
                <c:pt idx="570">
                  <c:v>9.8571428571428577</c:v>
                </c:pt>
                <c:pt idx="571">
                  <c:v>10.428571428571429</c:v>
                </c:pt>
                <c:pt idx="572">
                  <c:v>11.285714285714286</c:v>
                </c:pt>
                <c:pt idx="573">
                  <c:v>10.142857142857142</c:v>
                </c:pt>
                <c:pt idx="574">
                  <c:v>10.285714285714286</c:v>
                </c:pt>
                <c:pt idx="575">
                  <c:v>10.571428571428571</c:v>
                </c:pt>
                <c:pt idx="576">
                  <c:v>10.714285714285714</c:v>
                </c:pt>
                <c:pt idx="577">
                  <c:v>10</c:v>
                </c:pt>
                <c:pt idx="578">
                  <c:v>8.8571428571428577</c:v>
                </c:pt>
                <c:pt idx="579">
                  <c:v>7.2857142857142856</c:v>
                </c:pt>
                <c:pt idx="580">
                  <c:v>7.4285714285714288</c:v>
                </c:pt>
                <c:pt idx="581">
                  <c:v>6.8571428571428568</c:v>
                </c:pt>
                <c:pt idx="582">
                  <c:v>7</c:v>
                </c:pt>
                <c:pt idx="583">
                  <c:v>6.7142857142857144</c:v>
                </c:pt>
                <c:pt idx="584">
                  <c:v>7.2857142857142856</c:v>
                </c:pt>
                <c:pt idx="585">
                  <c:v>9.2857142857142865</c:v>
                </c:pt>
                <c:pt idx="586">
                  <c:v>10</c:v>
                </c:pt>
                <c:pt idx="587">
                  <c:v>10.142857142857142</c:v>
                </c:pt>
                <c:pt idx="588">
                  <c:v>10</c:v>
                </c:pt>
                <c:pt idx="589">
                  <c:v>9.5714285714285712</c:v>
                </c:pt>
                <c:pt idx="590">
                  <c:v>9.8571428571428577</c:v>
                </c:pt>
                <c:pt idx="591">
                  <c:v>10.428571428571429</c:v>
                </c:pt>
                <c:pt idx="592">
                  <c:v>9.4285714285714288</c:v>
                </c:pt>
                <c:pt idx="593">
                  <c:v>9</c:v>
                </c:pt>
                <c:pt idx="594">
                  <c:v>10</c:v>
                </c:pt>
                <c:pt idx="595">
                  <c:v>10.714285714285714</c:v>
                </c:pt>
                <c:pt idx="596">
                  <c:v>12.142857142857142</c:v>
                </c:pt>
                <c:pt idx="597">
                  <c:v>12.714285714285714</c:v>
                </c:pt>
                <c:pt idx="598">
                  <c:v>12.428571428571429</c:v>
                </c:pt>
                <c:pt idx="599">
                  <c:v>14</c:v>
                </c:pt>
                <c:pt idx="600">
                  <c:v>15.285714285714286</c:v>
                </c:pt>
                <c:pt idx="601">
                  <c:v>15.571428571428571</c:v>
                </c:pt>
                <c:pt idx="602">
                  <c:v>17</c:v>
                </c:pt>
                <c:pt idx="603">
                  <c:v>16.857142857142858</c:v>
                </c:pt>
                <c:pt idx="604">
                  <c:v>17.428571428571427</c:v>
                </c:pt>
                <c:pt idx="605">
                  <c:v>18.428571428571427</c:v>
                </c:pt>
                <c:pt idx="606">
                  <c:v>17.428571428571427</c:v>
                </c:pt>
                <c:pt idx="607">
                  <c:v>17.857142857142858</c:v>
                </c:pt>
                <c:pt idx="608">
                  <c:v>17.285714285714285</c:v>
                </c:pt>
                <c:pt idx="609">
                  <c:v>18</c:v>
                </c:pt>
                <c:pt idx="610">
                  <c:v>17.714285714285715</c:v>
                </c:pt>
                <c:pt idx="611">
                  <c:v>17.285714285714285</c:v>
                </c:pt>
                <c:pt idx="612">
                  <c:v>17.142857142857142</c:v>
                </c:pt>
                <c:pt idx="613">
                  <c:v>18.285714285714285</c:v>
                </c:pt>
                <c:pt idx="614">
                  <c:v>20</c:v>
                </c:pt>
                <c:pt idx="615">
                  <c:v>21.571428571428573</c:v>
                </c:pt>
                <c:pt idx="616">
                  <c:v>21.857142857142858</c:v>
                </c:pt>
                <c:pt idx="617">
                  <c:v>23.714285714285715</c:v>
                </c:pt>
                <c:pt idx="618">
                  <c:v>25.428571428571427</c:v>
                </c:pt>
                <c:pt idx="619">
                  <c:v>27.857142857142858</c:v>
                </c:pt>
                <c:pt idx="620">
                  <c:v>27.285714285714285</c:v>
                </c:pt>
                <c:pt idx="621">
                  <c:v>26.285714285714285</c:v>
                </c:pt>
                <c:pt idx="622">
                  <c:v>26.714285714285715</c:v>
                </c:pt>
                <c:pt idx="623">
                  <c:v>27.571428571428573</c:v>
                </c:pt>
                <c:pt idx="624">
                  <c:v>29.428571428571427</c:v>
                </c:pt>
                <c:pt idx="625">
                  <c:v>30.285714285714285</c:v>
                </c:pt>
                <c:pt idx="626">
                  <c:v>29</c:v>
                </c:pt>
                <c:pt idx="627">
                  <c:v>32</c:v>
                </c:pt>
                <c:pt idx="628">
                  <c:v>33.428571428571431</c:v>
                </c:pt>
                <c:pt idx="629">
                  <c:v>36.857142857142854</c:v>
                </c:pt>
                <c:pt idx="630">
                  <c:v>39</c:v>
                </c:pt>
                <c:pt idx="631">
                  <c:v>38</c:v>
                </c:pt>
                <c:pt idx="632">
                  <c:v>38.428571428571431</c:v>
                </c:pt>
                <c:pt idx="633">
                  <c:v>39.571428571428569</c:v>
                </c:pt>
                <c:pt idx="634">
                  <c:v>41.285714285714285</c:v>
                </c:pt>
                <c:pt idx="635">
                  <c:v>42.857142857142854</c:v>
                </c:pt>
                <c:pt idx="636">
                  <c:v>42.428571428571431</c:v>
                </c:pt>
                <c:pt idx="637">
                  <c:v>42</c:v>
                </c:pt>
                <c:pt idx="638">
                  <c:v>44.714285714285715</c:v>
                </c:pt>
                <c:pt idx="639">
                  <c:v>46.285714285714285</c:v>
                </c:pt>
                <c:pt idx="640">
                  <c:v>48.285714285714285</c:v>
                </c:pt>
                <c:pt idx="641">
                  <c:v>47.714285714285715</c:v>
                </c:pt>
                <c:pt idx="642">
                  <c:v>47</c:v>
                </c:pt>
                <c:pt idx="643">
                  <c:v>48.285714285714285</c:v>
                </c:pt>
                <c:pt idx="644">
                  <c:v>46.857142857142854</c:v>
                </c:pt>
                <c:pt idx="645">
                  <c:v>43.714285714285715</c:v>
                </c:pt>
                <c:pt idx="646">
                  <c:v>41.857142857142854</c:v>
                </c:pt>
                <c:pt idx="647">
                  <c:v>42.285714285714285</c:v>
                </c:pt>
                <c:pt idx="648">
                  <c:v>40.714285714285715</c:v>
                </c:pt>
                <c:pt idx="649">
                  <c:v>41.285714285714285</c:v>
                </c:pt>
                <c:pt idx="650">
                  <c:v>37.714285714285715</c:v>
                </c:pt>
                <c:pt idx="651">
                  <c:v>40</c:v>
                </c:pt>
                <c:pt idx="652">
                  <c:v>41.714285714285715</c:v>
                </c:pt>
                <c:pt idx="653">
                  <c:v>41.714285714285715</c:v>
                </c:pt>
                <c:pt idx="654">
                  <c:v>38.571428571428569</c:v>
                </c:pt>
                <c:pt idx="655">
                  <c:v>40.142857142857146</c:v>
                </c:pt>
                <c:pt idx="656">
                  <c:v>38.428571428571431</c:v>
                </c:pt>
                <c:pt idx="657">
                  <c:v>38.571428571428569</c:v>
                </c:pt>
                <c:pt idx="658">
                  <c:v>36.571428571428569</c:v>
                </c:pt>
                <c:pt idx="659">
                  <c:v>34.857142857142854</c:v>
                </c:pt>
                <c:pt idx="660">
                  <c:v>33.857142857142854</c:v>
                </c:pt>
                <c:pt idx="661">
                  <c:v>33.857142857142854</c:v>
                </c:pt>
                <c:pt idx="662">
                  <c:v>31.571428571428573</c:v>
                </c:pt>
                <c:pt idx="663">
                  <c:v>30.714285714285715</c:v>
                </c:pt>
                <c:pt idx="664">
                  <c:v>29.428571428571427</c:v>
                </c:pt>
                <c:pt idx="665">
                  <c:v>27.428571428571427</c:v>
                </c:pt>
                <c:pt idx="666">
                  <c:v>26.428571428571427</c:v>
                </c:pt>
                <c:pt idx="667">
                  <c:v>26</c:v>
                </c:pt>
                <c:pt idx="668">
                  <c:v>25.857142857142858</c:v>
                </c:pt>
                <c:pt idx="669">
                  <c:v>26</c:v>
                </c:pt>
                <c:pt idx="670">
                  <c:v>26.142857142857142</c:v>
                </c:pt>
                <c:pt idx="671">
                  <c:v>25.285714285714285</c:v>
                </c:pt>
                <c:pt idx="672">
                  <c:v>25</c:v>
                </c:pt>
                <c:pt idx="673">
                  <c:v>24.285714285714285</c:v>
                </c:pt>
                <c:pt idx="674">
                  <c:v>23.428571428571427</c:v>
                </c:pt>
                <c:pt idx="675">
                  <c:v>22.285714285714285</c:v>
                </c:pt>
                <c:pt idx="676">
                  <c:v>21.714285714285715</c:v>
                </c:pt>
                <c:pt idx="677">
                  <c:v>19.428571428571427</c:v>
                </c:pt>
                <c:pt idx="678">
                  <c:v>18.428571428571427</c:v>
                </c:pt>
                <c:pt idx="679">
                  <c:v>17.571428571428573</c:v>
                </c:pt>
                <c:pt idx="680">
                  <c:v>17.428571428571427</c:v>
                </c:pt>
                <c:pt idx="681">
                  <c:v>16.857142857142858</c:v>
                </c:pt>
                <c:pt idx="682">
                  <c:v>17</c:v>
                </c:pt>
                <c:pt idx="683">
                  <c:v>16</c:v>
                </c:pt>
                <c:pt idx="684">
                  <c:v>15.714285714285714</c:v>
                </c:pt>
                <c:pt idx="685">
                  <c:v>15.714285714285714</c:v>
                </c:pt>
                <c:pt idx="686">
                  <c:v>15.142857142857142</c:v>
                </c:pt>
                <c:pt idx="687">
                  <c:v>14.428571428571429</c:v>
                </c:pt>
                <c:pt idx="688">
                  <c:v>14.714285714285714</c:v>
                </c:pt>
                <c:pt idx="689">
                  <c:v>13.285714285714286</c:v>
                </c:pt>
                <c:pt idx="690">
                  <c:v>11.285714285714286</c:v>
                </c:pt>
                <c:pt idx="691">
                  <c:v>10.714285714285714</c:v>
                </c:pt>
                <c:pt idx="692">
                  <c:v>11.285714285714286</c:v>
                </c:pt>
                <c:pt idx="693">
                  <c:v>11.142857142857142</c:v>
                </c:pt>
                <c:pt idx="694">
                  <c:v>10.714285714285714</c:v>
                </c:pt>
                <c:pt idx="695">
                  <c:v>9.7142857142857135</c:v>
                </c:pt>
                <c:pt idx="696">
                  <c:v>9.5714285714285712</c:v>
                </c:pt>
                <c:pt idx="697">
                  <c:v>9.5714285714285712</c:v>
                </c:pt>
                <c:pt idx="698">
                  <c:v>10.714285714285714</c:v>
                </c:pt>
                <c:pt idx="699">
                  <c:v>10</c:v>
                </c:pt>
                <c:pt idx="700">
                  <c:v>10.857142857142858</c:v>
                </c:pt>
                <c:pt idx="701">
                  <c:v>11.142857142857142</c:v>
                </c:pt>
                <c:pt idx="702">
                  <c:v>11.428571428571429</c:v>
                </c:pt>
                <c:pt idx="703">
                  <c:v>11.571428571428571</c:v>
                </c:pt>
                <c:pt idx="704">
                  <c:v>13.285714285714286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C7-4CE0-99C1-099925841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1646928"/>
        <c:axId val="1341647760"/>
      </c:lineChart>
      <c:catAx>
        <c:axId val="1341646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341647760"/>
        <c:crosses val="autoZero"/>
        <c:auto val="1"/>
        <c:lblAlgn val="ctr"/>
        <c:lblOffset val="100"/>
        <c:noMultiLvlLbl val="0"/>
      </c:catAx>
      <c:valAx>
        <c:axId val="134164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341646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699018958891117"/>
          <c:y val="2.7549675587996755E-2"/>
          <c:w val="0.85935025374023988"/>
          <c:h val="0.86454566831125534"/>
        </c:manualLayout>
      </c:layout>
      <c:scatterChart>
        <c:scatterStyle val="lineMarker"/>
        <c:varyColors val="0"/>
        <c:ser>
          <c:idx val="0"/>
          <c:order val="0"/>
          <c:tx>
            <c:strRef>
              <c:f>new_dataset_zkh!$B$3</c:f>
              <c:strCache>
                <c:ptCount val="1"/>
                <c:pt idx="0">
                  <c:v>15/09/2021</c:v>
                </c:pt>
              </c:strCache>
            </c:strRef>
          </c:tx>
          <c:spPr>
            <a:ln w="2540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new_dataset_zkh!$B$8:$B$43</c:f>
              <c:numCache>
                <c:formatCode>0.00</c:formatCode>
                <c:ptCount val="36"/>
                <c:pt idx="0">
                  <c:v>7.1884984025559104</c:v>
                </c:pt>
                <c:pt idx="1">
                  <c:v>8.9137380191693296</c:v>
                </c:pt>
                <c:pt idx="2">
                  <c:v>12.3642172523961</c:v>
                </c:pt>
                <c:pt idx="3">
                  <c:v>15.527156549520701</c:v>
                </c:pt>
                <c:pt idx="4">
                  <c:v>18.115015974440801</c:v>
                </c:pt>
                <c:pt idx="5">
                  <c:v>22.1405750798722</c:v>
                </c:pt>
                <c:pt idx="6">
                  <c:v>25.591054313099001</c:v>
                </c:pt>
                <c:pt idx="7">
                  <c:v>29.904153354632498</c:v>
                </c:pt>
                <c:pt idx="8">
                  <c:v>34.504792332268302</c:v>
                </c:pt>
                <c:pt idx="9">
                  <c:v>40.255591054313101</c:v>
                </c:pt>
                <c:pt idx="10">
                  <c:v>44.856230031948797</c:v>
                </c:pt>
                <c:pt idx="11">
                  <c:v>49.456869009584601</c:v>
                </c:pt>
                <c:pt idx="12">
                  <c:v>54.057507987220397</c:v>
                </c:pt>
                <c:pt idx="13">
                  <c:v>59.233226837060698</c:v>
                </c:pt>
                <c:pt idx="14">
                  <c:v>64.408945686900907</c:v>
                </c:pt>
                <c:pt idx="15">
                  <c:v>69.297124600638895</c:v>
                </c:pt>
                <c:pt idx="16">
                  <c:v>73.897763578274706</c:v>
                </c:pt>
                <c:pt idx="17">
                  <c:v>79.073482428115</c:v>
                </c:pt>
                <c:pt idx="18">
                  <c:v>83.674121405750796</c:v>
                </c:pt>
                <c:pt idx="19">
                  <c:v>88.562300319488799</c:v>
                </c:pt>
                <c:pt idx="20">
                  <c:v>93.450479233226801</c:v>
                </c:pt>
                <c:pt idx="21">
                  <c:v>98.051118210862597</c:v>
                </c:pt>
                <c:pt idx="22">
                  <c:v>102.9392971246</c:v>
                </c:pt>
                <c:pt idx="23">
                  <c:v>107.25239616613401</c:v>
                </c:pt>
                <c:pt idx="24">
                  <c:v>112.14057507987199</c:v>
                </c:pt>
                <c:pt idx="25">
                  <c:v>117.316293929712</c:v>
                </c:pt>
                <c:pt idx="26">
                  <c:v>122.492012779552</c:v>
                </c:pt>
                <c:pt idx="27">
                  <c:v>128.81789137380099</c:v>
                </c:pt>
                <c:pt idx="28">
                  <c:v>134.56869009584599</c:v>
                </c:pt>
                <c:pt idx="29">
                  <c:v>141.46964856229999</c:v>
                </c:pt>
                <c:pt idx="30">
                  <c:v>148.94568690095801</c:v>
                </c:pt>
                <c:pt idx="31">
                  <c:v>155.55910543130901</c:v>
                </c:pt>
                <c:pt idx="32">
                  <c:v>162.46006389776301</c:v>
                </c:pt>
                <c:pt idx="33">
                  <c:v>167.923322683706</c:v>
                </c:pt>
                <c:pt idx="34">
                  <c:v>173.67412140574999</c:v>
                </c:pt>
                <c:pt idx="35">
                  <c:v>177.69968051118201</c:v>
                </c:pt>
              </c:numCache>
            </c:numRef>
          </c:xVal>
          <c:yVal>
            <c:numRef>
              <c:f>new_dataset_zkh!$D$8:$D$43</c:f>
              <c:numCache>
                <c:formatCode>0.00</c:formatCode>
                <c:ptCount val="36"/>
                <c:pt idx="0">
                  <c:v>34.578146611341602</c:v>
                </c:pt>
                <c:pt idx="1">
                  <c:v>31.811894882434299</c:v>
                </c:pt>
                <c:pt idx="2">
                  <c:v>28.2157676348547</c:v>
                </c:pt>
                <c:pt idx="3">
                  <c:v>26.5560165975103</c:v>
                </c:pt>
                <c:pt idx="4">
                  <c:v>24.343015214384501</c:v>
                </c:pt>
                <c:pt idx="5">
                  <c:v>22.130013831258601</c:v>
                </c:pt>
                <c:pt idx="6">
                  <c:v>21.576763485477102</c:v>
                </c:pt>
                <c:pt idx="7">
                  <c:v>20.193637621023498</c:v>
                </c:pt>
                <c:pt idx="8">
                  <c:v>18.810511756569799</c:v>
                </c:pt>
                <c:pt idx="9">
                  <c:v>17.980636237897599</c:v>
                </c:pt>
                <c:pt idx="10">
                  <c:v>18.533886583679099</c:v>
                </c:pt>
                <c:pt idx="11">
                  <c:v>17.704011065006899</c:v>
                </c:pt>
                <c:pt idx="12">
                  <c:v>17.150760719225399</c:v>
                </c:pt>
                <c:pt idx="13">
                  <c:v>17.427385892116099</c:v>
                </c:pt>
                <c:pt idx="14">
                  <c:v>17.150760719225399</c:v>
                </c:pt>
                <c:pt idx="15">
                  <c:v>16.874135546334699</c:v>
                </c:pt>
                <c:pt idx="16">
                  <c:v>16.874135546334699</c:v>
                </c:pt>
                <c:pt idx="17">
                  <c:v>17.704011065006899</c:v>
                </c:pt>
                <c:pt idx="18">
                  <c:v>17.704011065006899</c:v>
                </c:pt>
                <c:pt idx="19">
                  <c:v>18.533886583679099</c:v>
                </c:pt>
                <c:pt idx="20">
                  <c:v>19.363762102351298</c:v>
                </c:pt>
                <c:pt idx="21">
                  <c:v>20.746887966804898</c:v>
                </c:pt>
                <c:pt idx="22">
                  <c:v>22.683264177040101</c:v>
                </c:pt>
                <c:pt idx="23">
                  <c:v>23.513139695712301</c:v>
                </c:pt>
                <c:pt idx="24">
                  <c:v>25.1728907330567</c:v>
                </c:pt>
                <c:pt idx="25">
                  <c:v>27.6625172890733</c:v>
                </c:pt>
                <c:pt idx="26">
                  <c:v>29.598893499308399</c:v>
                </c:pt>
                <c:pt idx="27">
                  <c:v>32.641770401106498</c:v>
                </c:pt>
                <c:pt idx="28">
                  <c:v>34.578146611341602</c:v>
                </c:pt>
                <c:pt idx="29">
                  <c:v>34.854771784232298</c:v>
                </c:pt>
                <c:pt idx="30">
                  <c:v>34.301521438450898</c:v>
                </c:pt>
                <c:pt idx="31">
                  <c:v>34.301521438450898</c:v>
                </c:pt>
                <c:pt idx="32">
                  <c:v>32.918395573997202</c:v>
                </c:pt>
                <c:pt idx="33">
                  <c:v>31.535269709543499</c:v>
                </c:pt>
                <c:pt idx="34">
                  <c:v>29.598893499308399</c:v>
                </c:pt>
                <c:pt idx="35">
                  <c:v>27.939142461964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B2-495C-AA2C-7845ED6827BE}"/>
            </c:ext>
          </c:extLst>
        </c:ser>
        <c:ser>
          <c:idx val="1"/>
          <c:order val="1"/>
          <c:tx>
            <c:strRef>
              <c:f>new_dataset_zkh!$B$3</c:f>
              <c:strCache>
                <c:ptCount val="1"/>
                <c:pt idx="0">
                  <c:v>15/09/2021</c:v>
                </c:pt>
              </c:strCache>
            </c:strRef>
          </c:tx>
          <c:spPr>
            <a:ln w="25400" cap="rnd">
              <a:solidFill>
                <a:srgbClr val="C0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new_dataset_zkh!$F$8:$F$49</c:f>
              <c:numCache>
                <c:formatCode>General</c:formatCode>
                <c:ptCount val="42"/>
                <c:pt idx="0">
                  <c:v>27.559808612440101</c:v>
                </c:pt>
                <c:pt idx="1">
                  <c:v>14.066985645933</c:v>
                </c:pt>
                <c:pt idx="2">
                  <c:v>19.2344497607655</c:v>
                </c:pt>
                <c:pt idx="3">
                  <c:v>23.540669856459299</c:v>
                </c:pt>
                <c:pt idx="4">
                  <c:v>30.7177033492822</c:v>
                </c:pt>
                <c:pt idx="5">
                  <c:v>33.014354066985597</c:v>
                </c:pt>
                <c:pt idx="6">
                  <c:v>35.598086124401902</c:v>
                </c:pt>
                <c:pt idx="7">
                  <c:v>37.894736842105203</c:v>
                </c:pt>
                <c:pt idx="8">
                  <c:v>40.7655502392344</c:v>
                </c:pt>
                <c:pt idx="9">
                  <c:v>44.210526315789402</c:v>
                </c:pt>
                <c:pt idx="10">
                  <c:v>46.220095693779903</c:v>
                </c:pt>
                <c:pt idx="11">
                  <c:v>48.229665071770299</c:v>
                </c:pt>
                <c:pt idx="12">
                  <c:v>51.100478468899503</c:v>
                </c:pt>
                <c:pt idx="13">
                  <c:v>53.110047846889898</c:v>
                </c:pt>
                <c:pt idx="14">
                  <c:v>55.119617224880301</c:v>
                </c:pt>
                <c:pt idx="15">
                  <c:v>57.7033492822966</c:v>
                </c:pt>
                <c:pt idx="16">
                  <c:v>60.574162679425797</c:v>
                </c:pt>
                <c:pt idx="17">
                  <c:v>64.8803827751196</c:v>
                </c:pt>
                <c:pt idx="18">
                  <c:v>68.899521531100405</c:v>
                </c:pt>
                <c:pt idx="19">
                  <c:v>73.492822966507106</c:v>
                </c:pt>
                <c:pt idx="20">
                  <c:v>78.947368421052602</c:v>
                </c:pt>
                <c:pt idx="21">
                  <c:v>84.976076555023894</c:v>
                </c:pt>
                <c:pt idx="22">
                  <c:v>91.004784688995201</c:v>
                </c:pt>
                <c:pt idx="23">
                  <c:v>93.875598086124398</c:v>
                </c:pt>
                <c:pt idx="24">
                  <c:v>99.617224880382693</c:v>
                </c:pt>
                <c:pt idx="25">
                  <c:v>102.77511961722399</c:v>
                </c:pt>
                <c:pt idx="26">
                  <c:v>106.794258373205</c:v>
                </c:pt>
                <c:pt idx="27">
                  <c:v>114.54545454545401</c:v>
                </c:pt>
                <c:pt idx="28">
                  <c:v>119.712918660287</c:v>
                </c:pt>
                <c:pt idx="29">
                  <c:v>124.01913875597999</c:v>
                </c:pt>
                <c:pt idx="30">
                  <c:v>129.47368421052599</c:v>
                </c:pt>
                <c:pt idx="31">
                  <c:v>134.06698564593299</c:v>
                </c:pt>
                <c:pt idx="32">
                  <c:v>139.23444976076499</c:v>
                </c:pt>
                <c:pt idx="33">
                  <c:v>144.114832535885</c:v>
                </c:pt>
                <c:pt idx="34">
                  <c:v>149.856459330143</c:v>
                </c:pt>
                <c:pt idx="35">
                  <c:v>154.44976076555</c:v>
                </c:pt>
                <c:pt idx="36">
                  <c:v>158.75598086124401</c:v>
                </c:pt>
                <c:pt idx="37">
                  <c:v>162.77511961722399</c:v>
                </c:pt>
                <c:pt idx="38">
                  <c:v>166.794258373205</c:v>
                </c:pt>
                <c:pt idx="39">
                  <c:v>171.387559808612</c:v>
                </c:pt>
                <c:pt idx="40">
                  <c:v>175.406698564593</c:v>
                </c:pt>
                <c:pt idx="41">
                  <c:v>178.27751196172201</c:v>
                </c:pt>
              </c:numCache>
            </c:numRef>
          </c:xVal>
          <c:yVal>
            <c:numRef>
              <c:f>new_dataset_zkh!$H$8:$H$49</c:f>
              <c:numCache>
                <c:formatCode>General</c:formatCode>
                <c:ptCount val="42"/>
                <c:pt idx="0">
                  <c:v>57.617728531855903</c:v>
                </c:pt>
                <c:pt idx="1">
                  <c:v>53.185595567866997</c:v>
                </c:pt>
                <c:pt idx="2">
                  <c:v>54.8476454293628</c:v>
                </c:pt>
                <c:pt idx="3">
                  <c:v>56.232686980609401</c:v>
                </c:pt>
                <c:pt idx="4">
                  <c:v>62.603878116343402</c:v>
                </c:pt>
                <c:pt idx="5">
                  <c:v>68.421052631578902</c:v>
                </c:pt>
                <c:pt idx="6">
                  <c:v>73.684210526315795</c:v>
                </c:pt>
                <c:pt idx="7">
                  <c:v>81.163434903047005</c:v>
                </c:pt>
                <c:pt idx="8">
                  <c:v>88.6426592797784</c:v>
                </c:pt>
                <c:pt idx="9">
                  <c:v>94.736842105263094</c:v>
                </c:pt>
                <c:pt idx="10">
                  <c:v>101.66204986149501</c:v>
                </c:pt>
                <c:pt idx="11">
                  <c:v>108.033240997229</c:v>
                </c:pt>
                <c:pt idx="12">
                  <c:v>116.34349030470899</c:v>
                </c:pt>
                <c:pt idx="13">
                  <c:v>123.82271468144</c:v>
                </c:pt>
                <c:pt idx="14">
                  <c:v>129.91689750692501</c:v>
                </c:pt>
                <c:pt idx="15">
                  <c:v>138.50415512465301</c:v>
                </c:pt>
                <c:pt idx="16">
                  <c:v>145.70637119113499</c:v>
                </c:pt>
                <c:pt idx="17">
                  <c:v>155.95567867035999</c:v>
                </c:pt>
                <c:pt idx="18">
                  <c:v>161.49584487534599</c:v>
                </c:pt>
                <c:pt idx="19">
                  <c:v>167.31301939058099</c:v>
                </c:pt>
                <c:pt idx="20">
                  <c:v>174.79224376731301</c:v>
                </c:pt>
                <c:pt idx="21">
                  <c:v>178.393351800554</c:v>
                </c:pt>
                <c:pt idx="22">
                  <c:v>173.961218836565</c:v>
                </c:pt>
                <c:pt idx="23">
                  <c:v>170.08310249307399</c:v>
                </c:pt>
                <c:pt idx="24">
                  <c:v>166.75900277008299</c:v>
                </c:pt>
                <c:pt idx="25">
                  <c:v>162.603878116343</c:v>
                </c:pt>
                <c:pt idx="26">
                  <c:v>158.17174515235399</c:v>
                </c:pt>
                <c:pt idx="27">
                  <c:v>154.29362880886401</c:v>
                </c:pt>
                <c:pt idx="28">
                  <c:v>147.36842105263099</c:v>
                </c:pt>
                <c:pt idx="29">
                  <c:v>141.551246537396</c:v>
                </c:pt>
                <c:pt idx="30">
                  <c:v>134.90304709141199</c:v>
                </c:pt>
                <c:pt idx="31">
                  <c:v>129.36288088642601</c:v>
                </c:pt>
                <c:pt idx="32">
                  <c:v>122.991689750692</c:v>
                </c:pt>
                <c:pt idx="33">
                  <c:v>116.066481994459</c:v>
                </c:pt>
                <c:pt idx="34">
                  <c:v>109.695290858725</c:v>
                </c:pt>
                <c:pt idx="35">
                  <c:v>103.601108033241</c:v>
                </c:pt>
                <c:pt idx="36">
                  <c:v>96.675900277008296</c:v>
                </c:pt>
                <c:pt idx="37">
                  <c:v>90.858725761772803</c:v>
                </c:pt>
                <c:pt idx="38">
                  <c:v>86.426592797783897</c:v>
                </c:pt>
                <c:pt idx="39">
                  <c:v>81.440443213296405</c:v>
                </c:pt>
                <c:pt idx="40">
                  <c:v>75.900277008310198</c:v>
                </c:pt>
                <c:pt idx="41">
                  <c:v>72.022160664819907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B2-495C-AA2C-7845ED6827BE}"/>
            </c:ext>
          </c:extLst>
        </c:ser>
        <c:ser>
          <c:idx val="2"/>
          <c:order val="2"/>
          <c:tx>
            <c:strRef>
              <c:f>new_dataset_zkh!$J$3</c:f>
              <c:strCache>
                <c:ptCount val="1"/>
                <c:pt idx="0">
                  <c:v>03/11/2021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new_dataset_zkh!$K$8:$K$36</c:f>
              <c:numCache>
                <c:formatCode>0.00</c:formatCode>
                <c:ptCount val="29"/>
                <c:pt idx="0">
                  <c:v>55.650001575851199</c:v>
                </c:pt>
                <c:pt idx="1">
                  <c:v>60.374996987343096</c:v>
                </c:pt>
                <c:pt idx="2">
                  <c:v>65.77500057163229</c:v>
                </c:pt>
                <c:pt idx="3">
                  <c:v>71.399998640441993</c:v>
                </c:pt>
                <c:pt idx="4">
                  <c:v>76.800002224731202</c:v>
                </c:pt>
                <c:pt idx="5">
                  <c:v>82.87500162219979</c:v>
                </c:pt>
                <c:pt idx="6">
                  <c:v>88.950001019668406</c:v>
                </c:pt>
                <c:pt idx="7">
                  <c:v>94.574999088478194</c:v>
                </c:pt>
                <c:pt idx="8">
                  <c:v>100.8749929704673</c:v>
                </c:pt>
                <c:pt idx="9">
                  <c:v>105.3749938974386</c:v>
                </c:pt>
                <c:pt idx="10">
                  <c:v>109.6499879802715</c:v>
                </c:pt>
                <c:pt idx="11">
                  <c:v>115.2749984086992</c:v>
                </c:pt>
                <c:pt idx="12">
                  <c:v>119.54999249153209</c:v>
                </c:pt>
                <c:pt idx="13">
                  <c:v>124.2750002626418</c:v>
                </c:pt>
                <c:pt idx="14">
                  <c:v>129.4499970027926</c:v>
                </c:pt>
                <c:pt idx="15">
                  <c:v>134.39999925842199</c:v>
                </c:pt>
                <c:pt idx="16">
                  <c:v>140.02498496761399</c:v>
                </c:pt>
                <c:pt idx="17">
                  <c:v>144.74999273872402</c:v>
                </c:pt>
                <c:pt idx="18">
                  <c:v>150.14998396339502</c:v>
                </c:pt>
                <c:pt idx="19">
                  <c:v>156.45000256461998</c:v>
                </c:pt>
                <c:pt idx="20">
                  <c:v>162.52500196208899</c:v>
                </c:pt>
                <c:pt idx="21">
                  <c:v>168.82499584407799</c:v>
                </c:pt>
                <c:pt idx="22">
                  <c:v>174.45000627250599</c:v>
                </c:pt>
                <c:pt idx="23">
                  <c:v>180.299986466218</c:v>
                </c:pt>
                <c:pt idx="24">
                  <c:v>185.24998872184801</c:v>
                </c:pt>
                <c:pt idx="25">
                  <c:v>190.199990977478</c:v>
                </c:pt>
                <c:pt idx="26">
                  <c:v>195.37498771762901</c:v>
                </c:pt>
                <c:pt idx="27">
                  <c:v>200.32498997325899</c:v>
                </c:pt>
                <c:pt idx="28">
                  <c:v>206.62498385524901</c:v>
                </c:pt>
              </c:numCache>
            </c:numRef>
          </c:xVal>
          <c:yVal>
            <c:numRef>
              <c:f>new_dataset_zkh!$M$8:$M$36</c:f>
              <c:numCache>
                <c:formatCode>0.00</c:formatCode>
                <c:ptCount val="29"/>
                <c:pt idx="0">
                  <c:v>103.89609787391301</c:v>
                </c:pt>
                <c:pt idx="1">
                  <c:v>111.688293621741</c:v>
                </c:pt>
                <c:pt idx="2">
                  <c:v>114.28570409431499</c:v>
                </c:pt>
                <c:pt idx="3">
                  <c:v>113.636369311119</c:v>
                </c:pt>
                <c:pt idx="4">
                  <c:v>114.935038877511</c:v>
                </c:pt>
                <c:pt idx="5">
                  <c:v>114.935038877511</c:v>
                </c:pt>
                <c:pt idx="6">
                  <c:v>113.636369311119</c:v>
                </c:pt>
                <c:pt idx="7">
                  <c:v>109.74025360225799</c:v>
                </c:pt>
                <c:pt idx="8">
                  <c:v>105.1948031102</c:v>
                </c:pt>
                <c:pt idx="9">
                  <c:v>101.298687401339</c:v>
                </c:pt>
                <c:pt idx="10">
                  <c:v>94.805196889799106</c:v>
                </c:pt>
                <c:pt idx="11">
                  <c:v>88.311670708363096</c:v>
                </c:pt>
                <c:pt idx="12">
                  <c:v>80.519474960535703</c:v>
                </c:pt>
                <c:pt idx="13">
                  <c:v>72.727279212708297</c:v>
                </c:pt>
                <c:pt idx="14">
                  <c:v>61.038932086123502</c:v>
                </c:pt>
                <c:pt idx="15">
                  <c:v>53.896106791387602</c:v>
                </c:pt>
                <c:pt idx="16">
                  <c:v>44.155835354181498</c:v>
                </c:pt>
                <c:pt idx="17">
                  <c:v>37.662309172745502</c:v>
                </c:pt>
                <c:pt idx="18">
                  <c:v>31.818153444400998</c:v>
                </c:pt>
                <c:pt idx="19">
                  <c:v>25.973997716056601</c:v>
                </c:pt>
                <c:pt idx="20">
                  <c:v>21.428547223999299</c:v>
                </c:pt>
                <c:pt idx="21">
                  <c:v>17.5324671850335</c:v>
                </c:pt>
                <c:pt idx="22">
                  <c:v>15.5843914956547</c:v>
                </c:pt>
                <c:pt idx="23">
                  <c:v>12.9870166929761</c:v>
                </c:pt>
                <c:pt idx="24">
                  <c:v>10.3896062204018</c:v>
                </c:pt>
                <c:pt idx="25">
                  <c:v>9.7402357673102902</c:v>
                </c:pt>
                <c:pt idx="26">
                  <c:v>9.7402357673102902</c:v>
                </c:pt>
                <c:pt idx="27">
                  <c:v>9.7402357673102902</c:v>
                </c:pt>
                <c:pt idx="28">
                  <c:v>6.4934905115401698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BB2-495C-AA2C-7845ED6827BE}"/>
            </c:ext>
          </c:extLst>
        </c:ser>
        <c:ser>
          <c:idx val="3"/>
          <c:order val="3"/>
          <c:tx>
            <c:strRef>
              <c:f>new_dataset_zkh!$J$3</c:f>
              <c:strCache>
                <c:ptCount val="1"/>
                <c:pt idx="0">
                  <c:v>03/11/2021</c:v>
                </c:pt>
              </c:strCache>
            </c:strRef>
          </c:tx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new_dataset_zkh!$P$8:$P$62</c:f>
              <c:numCache>
                <c:formatCode>General</c:formatCode>
                <c:ptCount val="55"/>
                <c:pt idx="0">
                  <c:v>53.399994932556595</c:v>
                </c:pt>
                <c:pt idx="1">
                  <c:v>55.4249947317128</c:v>
                </c:pt>
                <c:pt idx="2">
                  <c:v>57.899995859527898</c:v>
                </c:pt>
                <c:pt idx="3">
                  <c:v>61.050005160140401</c:v>
                </c:pt>
                <c:pt idx="4">
                  <c:v>64.200002101134999</c:v>
                </c:pt>
                <c:pt idx="5">
                  <c:v>66.899997713470597</c:v>
                </c:pt>
                <c:pt idx="6">
                  <c:v>68.700003028106408</c:v>
                </c:pt>
                <c:pt idx="7">
                  <c:v>70.949997311783108</c:v>
                </c:pt>
                <c:pt idx="8">
                  <c:v>72.974997110939299</c:v>
                </c:pt>
                <c:pt idx="9">
                  <c:v>74.775002425574996</c:v>
                </c:pt>
                <c:pt idx="10">
                  <c:v>76.124994051933797</c:v>
                </c:pt>
                <c:pt idx="11">
                  <c:v>77.700004882049001</c:v>
                </c:pt>
                <c:pt idx="12">
                  <c:v>79.725004681205291</c:v>
                </c:pt>
                <c:pt idx="13">
                  <c:v>81.524997636222992</c:v>
                </c:pt>
                <c:pt idx="14">
                  <c:v>83.099996106720297</c:v>
                </c:pt>
                <c:pt idx="15">
                  <c:v>84.45000009269711</c:v>
                </c:pt>
                <c:pt idx="16">
                  <c:v>85.574997234535502</c:v>
                </c:pt>
                <c:pt idx="17">
                  <c:v>87.599997033691693</c:v>
                </c:pt>
                <c:pt idx="18">
                  <c:v>90.074998161506798</c:v>
                </c:pt>
                <c:pt idx="19">
                  <c:v>92.549999289321903</c:v>
                </c:pt>
                <c:pt idx="20">
                  <c:v>94.350004603957601</c:v>
                </c:pt>
                <c:pt idx="21">
                  <c:v>96.375004403113806</c:v>
                </c:pt>
                <c:pt idx="22">
                  <c:v>97.724996029472706</c:v>
                </c:pt>
                <c:pt idx="23">
                  <c:v>99.075000015449504</c:v>
                </c:pt>
                <c:pt idx="24">
                  <c:v>100.6499984859468</c:v>
                </c:pt>
                <c:pt idx="25">
                  <c:v>102.674998285103</c:v>
                </c:pt>
                <c:pt idx="26">
                  <c:v>104.0250022710797</c:v>
                </c:pt>
                <c:pt idx="27">
                  <c:v>106.2749965547565</c:v>
                </c:pt>
                <c:pt idx="28">
                  <c:v>107.6250005407332</c:v>
                </c:pt>
                <c:pt idx="29">
                  <c:v>109.87500718402789</c:v>
                </c:pt>
                <c:pt idx="30">
                  <c:v>111.4499932949072</c:v>
                </c:pt>
                <c:pt idx="31">
                  <c:v>113.47499309406339</c:v>
                </c:pt>
                <c:pt idx="32">
                  <c:v>115.72498737774021</c:v>
                </c:pt>
                <c:pt idx="33">
                  <c:v>117.7499871768964</c:v>
                </c:pt>
                <c:pt idx="34">
                  <c:v>120.6749896333704</c:v>
                </c:pt>
                <c:pt idx="35">
                  <c:v>122.4749949480061</c:v>
                </c:pt>
                <c:pt idx="36">
                  <c:v>125.1750029199597</c:v>
                </c:pt>
                <c:pt idx="37">
                  <c:v>127.8749861726774</c:v>
                </c:pt>
                <c:pt idx="38">
                  <c:v>130.57499414463101</c:v>
                </c:pt>
                <c:pt idx="39">
                  <c:v>135.07500743122</c:v>
                </c:pt>
                <c:pt idx="40">
                  <c:v>138.44999885673499</c:v>
                </c:pt>
                <c:pt idx="41">
                  <c:v>142.49999845504701</c:v>
                </c:pt>
                <c:pt idx="42">
                  <c:v>145.64999539604202</c:v>
                </c:pt>
                <c:pt idx="43">
                  <c:v>149.47500050983399</c:v>
                </c:pt>
                <c:pt idx="44">
                  <c:v>153.525000108146</c:v>
                </c:pt>
                <c:pt idx="45">
                  <c:v>158.47500236377601</c:v>
                </c:pt>
                <c:pt idx="46">
                  <c:v>163.649999103927</c:v>
                </c:pt>
                <c:pt idx="47">
                  <c:v>169.72499850139599</c:v>
                </c:pt>
                <c:pt idx="48">
                  <c:v>176.02499238338501</c:v>
                </c:pt>
                <c:pt idx="49">
                  <c:v>180.52500566997401</c:v>
                </c:pt>
                <c:pt idx="50">
                  <c:v>185.70000241012499</c:v>
                </c:pt>
                <c:pt idx="51">
                  <c:v>191.54998260383701</c:v>
                </c:pt>
                <c:pt idx="52">
                  <c:v>198.52498465862399</c:v>
                </c:pt>
                <c:pt idx="53">
                  <c:v>205.04999774436899</c:v>
                </c:pt>
                <c:pt idx="54">
                  <c:v>209.099997342682</c:v>
                </c:pt>
              </c:numCache>
            </c:numRef>
          </c:xVal>
          <c:yVal>
            <c:numRef>
              <c:f>new_dataset_zkh!$R$8:$R$62</c:f>
              <c:numCache>
                <c:formatCode>General</c:formatCode>
                <c:ptCount val="55"/>
                <c:pt idx="0">
                  <c:v>145.45452275552</c:v>
                </c:pt>
                <c:pt idx="1">
                  <c:v>160.38961513787501</c:v>
                </c:pt>
                <c:pt idx="2">
                  <c:v>168.18181088570299</c:v>
                </c:pt>
                <c:pt idx="3">
                  <c:v>179.220787559196</c:v>
                </c:pt>
                <c:pt idx="4">
                  <c:v>195.454549507942</c:v>
                </c:pt>
                <c:pt idx="5">
                  <c:v>220.77921244080301</c:v>
                </c:pt>
                <c:pt idx="6">
                  <c:v>243.50648273603699</c:v>
                </c:pt>
                <c:pt idx="7">
                  <c:v>267.53245826755898</c:v>
                </c:pt>
                <c:pt idx="8">
                  <c:v>294.15584427165498</c:v>
                </c:pt>
                <c:pt idx="9">
                  <c:v>314.28570409431501</c:v>
                </c:pt>
                <c:pt idx="10">
                  <c:v>334.41558175192301</c:v>
                </c:pt>
                <c:pt idx="11">
                  <c:v>359.74026251973203</c:v>
                </c:pt>
                <c:pt idx="12">
                  <c:v>381.16882757867899</c:v>
                </c:pt>
                <c:pt idx="13">
                  <c:v>404.545450492057</c:v>
                </c:pt>
                <c:pt idx="14">
                  <c:v>424.025975531521</c:v>
                </c:pt>
                <c:pt idx="15">
                  <c:v>439.61038486212402</c:v>
                </c:pt>
                <c:pt idx="16">
                  <c:v>450</c:v>
                </c:pt>
                <c:pt idx="17">
                  <c:v>460.389610679138</c:v>
                </c:pt>
                <c:pt idx="18">
                  <c:v>465.58441378933901</c:v>
                </c:pt>
                <c:pt idx="19">
                  <c:v>462.98701223423899</c:v>
                </c:pt>
                <c:pt idx="20">
                  <c:v>450</c:v>
                </c:pt>
                <c:pt idx="21">
                  <c:v>438.31168854331099</c:v>
                </c:pt>
                <c:pt idx="22">
                  <c:v>418.83116350384603</c:v>
                </c:pt>
                <c:pt idx="23">
                  <c:v>402.59740155510002</c:v>
                </c:pt>
                <c:pt idx="24">
                  <c:v>389.61038486212402</c:v>
                </c:pt>
                <c:pt idx="25">
                  <c:v>369.48051612198998</c:v>
                </c:pt>
                <c:pt idx="26">
                  <c:v>353.24675417324403</c:v>
                </c:pt>
                <c:pt idx="27">
                  <c:v>337.66232700769302</c:v>
                </c:pt>
                <c:pt idx="28">
                  <c:v>321.42856505894702</c:v>
                </c:pt>
                <c:pt idx="29">
                  <c:v>299.35064738185599</c:v>
                </c:pt>
                <c:pt idx="30">
                  <c:v>283.11688543310999</c:v>
                </c:pt>
                <c:pt idx="31">
                  <c:v>264.28571301178903</c:v>
                </c:pt>
                <c:pt idx="32">
                  <c:v>247.40259844489901</c:v>
                </c:pt>
                <c:pt idx="33">
                  <c:v>231.16881866120499</c:v>
                </c:pt>
                <c:pt idx="34">
                  <c:v>212.33764623988401</c:v>
                </c:pt>
                <c:pt idx="35">
                  <c:v>198.70129476371201</c:v>
                </c:pt>
                <c:pt idx="36">
                  <c:v>181.81816236187399</c:v>
                </c:pt>
                <c:pt idx="37">
                  <c:v>165.58440041312801</c:v>
                </c:pt>
                <c:pt idx="38">
                  <c:v>146.75322799180799</c:v>
                </c:pt>
                <c:pt idx="39">
                  <c:v>131.16883649615301</c:v>
                </c:pt>
                <c:pt idx="40">
                  <c:v>118.18181980317701</c:v>
                </c:pt>
                <c:pt idx="41">
                  <c:v>106.493508346488</c:v>
                </c:pt>
                <c:pt idx="42">
                  <c:v>97.402571692477693</c:v>
                </c:pt>
                <c:pt idx="43">
                  <c:v>85.7142602357887</c:v>
                </c:pt>
                <c:pt idx="44">
                  <c:v>75.324654015386898</c:v>
                </c:pt>
                <c:pt idx="45">
                  <c:v>65.584418248076602</c:v>
                </c:pt>
                <c:pt idx="46">
                  <c:v>56.493481594066203</c:v>
                </c:pt>
                <c:pt idx="47">
                  <c:v>45.454540590468703</c:v>
                </c:pt>
                <c:pt idx="48">
                  <c:v>35.714269153262599</c:v>
                </c:pt>
                <c:pt idx="49">
                  <c:v>29.870113424918099</c:v>
                </c:pt>
                <c:pt idx="50">
                  <c:v>25.3246629328608</c:v>
                </c:pt>
                <c:pt idx="51">
                  <c:v>20.129841987712101</c:v>
                </c:pt>
                <c:pt idx="52">
                  <c:v>18.181801968229099</c:v>
                </c:pt>
                <c:pt idx="53">
                  <c:v>14.935056712459099</c:v>
                </c:pt>
                <c:pt idx="54">
                  <c:v>12.9870166929761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BB2-495C-AA2C-7845ED6827BE}"/>
            </c:ext>
          </c:extLst>
        </c:ser>
        <c:ser>
          <c:idx val="4"/>
          <c:order val="4"/>
          <c:tx>
            <c:strRef>
              <c:f>new_dataset_zkh!$T$3</c:f>
              <c:strCache>
                <c:ptCount val="1"/>
                <c:pt idx="0">
                  <c:v>15/11/2021</c:v>
                </c:pt>
              </c:strCache>
            </c:strRef>
          </c:tx>
          <c:spPr>
            <a:ln w="2540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new_dataset_zkh!$U$8:$U$45</c:f>
              <c:numCache>
                <c:formatCode>General</c:formatCode>
                <c:ptCount val="38"/>
                <c:pt idx="0">
                  <c:v>65.923970201412303</c:v>
                </c:pt>
                <c:pt idx="1">
                  <c:v>68.965151703846601</c:v>
                </c:pt>
                <c:pt idx="2">
                  <c:v>73.336859902100997</c:v>
                </c:pt>
                <c:pt idx="3">
                  <c:v>76.37804140453531</c:v>
                </c:pt>
                <c:pt idx="4">
                  <c:v>79.799371899907896</c:v>
                </c:pt>
                <c:pt idx="5">
                  <c:v>82.080255416465604</c:v>
                </c:pt>
                <c:pt idx="6">
                  <c:v>84.361138933023298</c:v>
                </c:pt>
                <c:pt idx="7">
                  <c:v>86.832102166586196</c:v>
                </c:pt>
                <c:pt idx="8">
                  <c:v>90.443501937891909</c:v>
                </c:pt>
                <c:pt idx="9">
                  <c:v>92.914465171454793</c:v>
                </c:pt>
                <c:pt idx="10">
                  <c:v>95.385428405017706</c:v>
                </c:pt>
                <c:pt idx="11">
                  <c:v>97.856391638580604</c:v>
                </c:pt>
                <c:pt idx="12">
                  <c:v>100.3273548721435</c:v>
                </c:pt>
                <c:pt idx="13">
                  <c:v>103.1784566575726</c:v>
                </c:pt>
                <c:pt idx="14">
                  <c:v>105.4593506152024</c:v>
                </c:pt>
                <c:pt idx="15">
                  <c:v>108.6906118346419</c:v>
                </c:pt>
                <c:pt idx="16">
                  <c:v>111.9218521719373</c:v>
                </c:pt>
                <c:pt idx="17">
                  <c:v>115.5332728253871</c:v>
                </c:pt>
                <c:pt idx="18">
                  <c:v>119.1446725966929</c:v>
                </c:pt>
                <c:pt idx="19">
                  <c:v>122.18584365805511</c:v>
                </c:pt>
                <c:pt idx="20">
                  <c:v>125.987333587438</c:v>
                </c:pt>
                <c:pt idx="21">
                  <c:v>130.16896206868699</c:v>
                </c:pt>
                <c:pt idx="22">
                  <c:v>133.59029256405898</c:v>
                </c:pt>
                <c:pt idx="23">
                  <c:v>138.53221903118498</c:v>
                </c:pt>
                <c:pt idx="24">
                  <c:v>143.09398606430102</c:v>
                </c:pt>
                <c:pt idx="25">
                  <c:v>147.27561454555001</c:v>
                </c:pt>
                <c:pt idx="26">
                  <c:v>152.21754101267601</c:v>
                </c:pt>
                <c:pt idx="27">
                  <c:v>156.779308045791</c:v>
                </c:pt>
                <c:pt idx="28">
                  <c:v>161.91130378885001</c:v>
                </c:pt>
                <c:pt idx="29">
                  <c:v>166.66316098004299</c:v>
                </c:pt>
                <c:pt idx="30">
                  <c:v>171.41499728909099</c:v>
                </c:pt>
                <c:pt idx="31">
                  <c:v>175.97678520435099</c:v>
                </c:pt>
                <c:pt idx="32">
                  <c:v>180.34848296153299</c:v>
                </c:pt>
                <c:pt idx="33">
                  <c:v>185.290388546515</c:v>
                </c:pt>
                <c:pt idx="34">
                  <c:v>190.04224573770699</c:v>
                </c:pt>
                <c:pt idx="35">
                  <c:v>195.554380032632</c:v>
                </c:pt>
                <c:pt idx="36">
                  <c:v>200.686375775691</c:v>
                </c:pt>
                <c:pt idx="37">
                  <c:v>206.388600228694</c:v>
                </c:pt>
              </c:numCache>
            </c:numRef>
          </c:xVal>
          <c:yVal>
            <c:numRef>
              <c:f>new_dataset_zkh!$W$8:$W$45</c:f>
              <c:numCache>
                <c:formatCode>General</c:formatCode>
                <c:ptCount val="38"/>
                <c:pt idx="0">
                  <c:v>148.79678508920301</c:v>
                </c:pt>
                <c:pt idx="1">
                  <c:v>152.005350840858</c:v>
                </c:pt>
                <c:pt idx="2">
                  <c:v>151.60429113760401</c:v>
                </c:pt>
                <c:pt idx="3">
                  <c:v>148.79678508920301</c:v>
                </c:pt>
                <c:pt idx="4">
                  <c:v>143.98395849312601</c:v>
                </c:pt>
                <c:pt idx="5">
                  <c:v>139.57219160030201</c:v>
                </c:pt>
                <c:pt idx="6">
                  <c:v>133.957223566311</c:v>
                </c:pt>
                <c:pt idx="7">
                  <c:v>127.139032359746</c:v>
                </c:pt>
                <c:pt idx="8">
                  <c:v>118.315520605505</c:v>
                </c:pt>
                <c:pt idx="9">
                  <c:v>110.294128257772</c:v>
                </c:pt>
                <c:pt idx="10">
                  <c:v>101.87165417538</c:v>
                </c:pt>
                <c:pt idx="11">
                  <c:v>95.454544703474795</c:v>
                </c:pt>
                <c:pt idx="12">
                  <c:v>88.235293793655799</c:v>
                </c:pt>
                <c:pt idx="13">
                  <c:v>81.818184321750607</c:v>
                </c:pt>
                <c:pt idx="14">
                  <c:v>74.598933411931597</c:v>
                </c:pt>
                <c:pt idx="15">
                  <c:v>66.577541064198698</c:v>
                </c:pt>
                <c:pt idx="16">
                  <c:v>57.754007278552002</c:v>
                </c:pt>
                <c:pt idx="17">
                  <c:v>48.9304955243108</c:v>
                </c:pt>
                <c:pt idx="18">
                  <c:v>42.914445755659798</c:v>
                </c:pt>
                <c:pt idx="19">
                  <c:v>36.898395987008797</c:v>
                </c:pt>
                <c:pt idx="20">
                  <c:v>32.486629094185503</c:v>
                </c:pt>
                <c:pt idx="21">
                  <c:v>27.673802498108</c:v>
                </c:pt>
                <c:pt idx="22">
                  <c:v>23.262035605284701</c:v>
                </c:pt>
                <c:pt idx="23">
                  <c:v>19.251350447120899</c:v>
                </c:pt>
                <c:pt idx="24">
                  <c:v>17.2459858366337</c:v>
                </c:pt>
                <c:pt idx="25">
                  <c:v>13.636360381724201</c:v>
                </c:pt>
                <c:pt idx="26">
                  <c:v>10.828876364728499</c:v>
                </c:pt>
                <c:pt idx="27">
                  <c:v>9.2245934889009007</c:v>
                </c:pt>
                <c:pt idx="28">
                  <c:v>8.4224740823923998</c:v>
                </c:pt>
                <c:pt idx="29">
                  <c:v>8.0213923477328599</c:v>
                </c:pt>
                <c:pt idx="30">
                  <c:v>7.6203326444785899</c:v>
                </c:pt>
                <c:pt idx="31">
                  <c:v>6.0160497686509302</c:v>
                </c:pt>
                <c:pt idx="32">
                  <c:v>7.2192509098190101</c:v>
                </c:pt>
                <c:pt idx="33">
                  <c:v>6.8181912065647801</c:v>
                </c:pt>
                <c:pt idx="34">
                  <c:v>6.4171094719052002</c:v>
                </c:pt>
                <c:pt idx="35">
                  <c:v>6.8181912065647801</c:v>
                </c:pt>
                <c:pt idx="36">
                  <c:v>4.0107071895690796</c:v>
                </c:pt>
                <c:pt idx="37">
                  <c:v>4.0107071895690796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BB2-495C-AA2C-7845ED6827BE}"/>
            </c:ext>
          </c:extLst>
        </c:ser>
        <c:ser>
          <c:idx val="5"/>
          <c:order val="5"/>
          <c:tx>
            <c:strRef>
              <c:f>new_dataset_zkh!$T$3</c:f>
              <c:strCache>
                <c:ptCount val="1"/>
                <c:pt idx="0">
                  <c:v>15/11/2021</c:v>
                </c:pt>
              </c:strCache>
            </c:strRef>
          </c:tx>
          <c:spPr>
            <a:ln w="25400" cap="rnd">
              <a:solidFill>
                <a:srgbClr val="FFC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new_dataset_zkh!$Z$8:$Z$67</c:f>
              <c:numCache>
                <c:formatCode>General</c:formatCode>
                <c:ptCount val="60"/>
                <c:pt idx="0">
                  <c:v>63.262937691916299</c:v>
                </c:pt>
                <c:pt idx="1">
                  <c:v>67.064417180227196</c:v>
                </c:pt>
                <c:pt idx="2">
                  <c:v>69.345300696784903</c:v>
                </c:pt>
                <c:pt idx="3">
                  <c:v>70.675816951532909</c:v>
                </c:pt>
                <c:pt idx="4">
                  <c:v>72.386482199219202</c:v>
                </c:pt>
                <c:pt idx="5">
                  <c:v>73.526929178034095</c:v>
                </c:pt>
                <c:pt idx="6">
                  <c:v>74.667376156849002</c:v>
                </c:pt>
                <c:pt idx="7">
                  <c:v>76.758190397473598</c:v>
                </c:pt>
                <c:pt idx="8">
                  <c:v>77.898626935216399</c:v>
                </c:pt>
                <c:pt idx="9">
                  <c:v>79.22914318996439</c:v>
                </c:pt>
                <c:pt idx="10">
                  <c:v>80.559659444712395</c:v>
                </c:pt>
                <c:pt idx="11">
                  <c:v>81.510037147594204</c:v>
                </c:pt>
                <c:pt idx="12">
                  <c:v>83.600840947146708</c:v>
                </c:pt>
                <c:pt idx="13">
                  <c:v>86.071804180709591</c:v>
                </c:pt>
                <c:pt idx="14">
                  <c:v>87.402330876529703</c:v>
                </c:pt>
                <c:pt idx="15">
                  <c:v>88.542767414272504</c:v>
                </c:pt>
                <c:pt idx="16">
                  <c:v>90.063363386025699</c:v>
                </c:pt>
                <c:pt idx="17">
                  <c:v>91.583959357778895</c:v>
                </c:pt>
                <c:pt idx="18">
                  <c:v>92.154167185578203</c:v>
                </c:pt>
                <c:pt idx="19">
                  <c:v>93.4846938813983</c:v>
                </c:pt>
                <c:pt idx="20">
                  <c:v>94.815199695074298</c:v>
                </c:pt>
                <c:pt idx="21">
                  <c:v>95.575497680950804</c:v>
                </c:pt>
                <c:pt idx="22">
                  <c:v>97.096093652703999</c:v>
                </c:pt>
                <c:pt idx="23">
                  <c:v>97.096093652703999</c:v>
                </c:pt>
                <c:pt idx="24">
                  <c:v>98.236530190446899</c:v>
                </c:pt>
                <c:pt idx="25">
                  <c:v>99.186918334400701</c:v>
                </c:pt>
                <c:pt idx="26">
                  <c:v>99.947195438133207</c:v>
                </c:pt>
                <c:pt idx="27">
                  <c:v>101.6578606858195</c:v>
                </c:pt>
                <c:pt idx="28">
                  <c:v>102.4181586716961</c:v>
                </c:pt>
                <c:pt idx="29">
                  <c:v>104.3189140774596</c:v>
                </c:pt>
                <c:pt idx="30">
                  <c:v>105.4593506152024</c:v>
                </c:pt>
                <c:pt idx="31">
                  <c:v>106.97994658695561</c:v>
                </c:pt>
                <c:pt idx="32">
                  <c:v>108.5005216765647</c:v>
                </c:pt>
                <c:pt idx="33">
                  <c:v>110.0211176483179</c:v>
                </c:pt>
                <c:pt idx="34">
                  <c:v>112.3020116059476</c:v>
                </c:pt>
                <c:pt idx="35">
                  <c:v>114.3928154055002</c:v>
                </c:pt>
                <c:pt idx="36">
                  <c:v>116.29357081126371</c:v>
                </c:pt>
                <c:pt idx="37">
                  <c:v>118.00423605895</c:v>
                </c:pt>
                <c:pt idx="38">
                  <c:v>120.0950398585025</c:v>
                </c:pt>
                <c:pt idx="39">
                  <c:v>122.5660030920655</c:v>
                </c:pt>
                <c:pt idx="40">
                  <c:v>124.656806891618</c:v>
                </c:pt>
                <c:pt idx="41">
                  <c:v>127.88806811105739</c:v>
                </c:pt>
                <c:pt idx="42">
                  <c:v>129.9788927927541</c:v>
                </c:pt>
                <c:pt idx="43">
                  <c:v>133.400223288126</c:v>
                </c:pt>
                <c:pt idx="44">
                  <c:v>136.441394349489</c:v>
                </c:pt>
                <c:pt idx="45">
                  <c:v>140.81309210667098</c:v>
                </c:pt>
                <c:pt idx="46">
                  <c:v>144.42451276012099</c:v>
                </c:pt>
                <c:pt idx="47">
                  <c:v>147.84584325549298</c:v>
                </c:pt>
                <c:pt idx="48">
                  <c:v>151.64731230273202</c:v>
                </c:pt>
                <c:pt idx="49">
                  <c:v>156.96937732172398</c:v>
                </c:pt>
                <c:pt idx="50">
                  <c:v>163.43189976060299</c:v>
                </c:pt>
                <c:pt idx="51">
                  <c:v>168.94403405552799</c:v>
                </c:pt>
                <c:pt idx="52">
                  <c:v>173.88596052265399</c:v>
                </c:pt>
                <c:pt idx="53">
                  <c:v>179.77825425159</c:v>
                </c:pt>
                <c:pt idx="54">
                  <c:v>185.290388546515</c:v>
                </c:pt>
                <c:pt idx="55">
                  <c:v>190.04224573770699</c:v>
                </c:pt>
                <c:pt idx="56">
                  <c:v>195.934539466643</c:v>
                </c:pt>
                <c:pt idx="57">
                  <c:v>200.30623722382501</c:v>
                </c:pt>
                <c:pt idx="58">
                  <c:v>203.91763699513101</c:v>
                </c:pt>
                <c:pt idx="59">
                  <c:v>209.239702014123</c:v>
                </c:pt>
              </c:numCache>
            </c:numRef>
          </c:xVal>
          <c:yVal>
            <c:numRef>
              <c:f>new_dataset_zkh!$AB$8:$AB$67</c:f>
              <c:numCache>
                <c:formatCode>General</c:formatCode>
                <c:ptCount val="60"/>
                <c:pt idx="0">
                  <c:v>199.33155247363899</c:v>
                </c:pt>
                <c:pt idx="1">
                  <c:v>217.37967974818599</c:v>
                </c:pt>
                <c:pt idx="2">
                  <c:v>233.021393724695</c:v>
                </c:pt>
                <c:pt idx="3">
                  <c:v>247.05882482537601</c:v>
                </c:pt>
                <c:pt idx="4">
                  <c:v>261.89839736397101</c:v>
                </c:pt>
                <c:pt idx="5">
                  <c:v>274.33155660452701</c:v>
                </c:pt>
                <c:pt idx="6">
                  <c:v>285.56149818036101</c:v>
                </c:pt>
                <c:pt idx="7">
                  <c:v>298.39572263202302</c:v>
                </c:pt>
                <c:pt idx="8">
                  <c:v>309.62566971570902</c:v>
                </c:pt>
                <c:pt idx="9">
                  <c:v>319.65240464252298</c:v>
                </c:pt>
                <c:pt idx="10">
                  <c:v>330.48128376117802</c:v>
                </c:pt>
                <c:pt idx="11">
                  <c:v>336.89839598700797</c:v>
                </c:pt>
                <c:pt idx="12">
                  <c:v>342.513369528851</c:v>
                </c:pt>
                <c:pt idx="13">
                  <c:v>346.12299498376098</c:v>
                </c:pt>
                <c:pt idx="14">
                  <c:v>340.508021441918</c:v>
                </c:pt>
                <c:pt idx="15">
                  <c:v>333.68984125105601</c:v>
                </c:pt>
                <c:pt idx="16">
                  <c:v>325.26738093829198</c:v>
                </c:pt>
                <c:pt idx="17">
                  <c:v>316.44384990657102</c:v>
                </c:pt>
                <c:pt idx="18">
                  <c:v>305.61497354184201</c:v>
                </c:pt>
                <c:pt idx="19">
                  <c:v>294.78609717711402</c:v>
                </c:pt>
                <c:pt idx="20">
                  <c:v>284.75936225029898</c:v>
                </c:pt>
                <c:pt idx="21">
                  <c:v>274.732616307782</c:v>
                </c:pt>
                <c:pt idx="22">
                  <c:v>264.70588138096701</c:v>
                </c:pt>
                <c:pt idx="23">
                  <c:v>253.07486357832499</c:v>
                </c:pt>
                <c:pt idx="24">
                  <c:v>243.04812865151001</c:v>
                </c:pt>
                <c:pt idx="25">
                  <c:v>233.82353516260901</c:v>
                </c:pt>
                <c:pt idx="26">
                  <c:v>222.19251735996701</c:v>
                </c:pt>
                <c:pt idx="27">
                  <c:v>212.566842136406</c:v>
                </c:pt>
                <c:pt idx="28">
                  <c:v>203.743319366462</c:v>
                </c:pt>
                <c:pt idx="29">
                  <c:v>193.315513720691</c:v>
                </c:pt>
                <c:pt idx="30">
                  <c:v>182.88769705921601</c:v>
                </c:pt>
                <c:pt idx="31">
                  <c:v>171.657760991234</c:v>
                </c:pt>
                <c:pt idx="32">
                  <c:v>158.82354204742299</c:v>
                </c:pt>
                <c:pt idx="33">
                  <c:v>148.79678508920301</c:v>
                </c:pt>
                <c:pt idx="34">
                  <c:v>139.17113189704801</c:v>
                </c:pt>
                <c:pt idx="35">
                  <c:v>127.94117379766</c:v>
                </c:pt>
                <c:pt idx="36">
                  <c:v>117.112297432931</c:v>
                </c:pt>
                <c:pt idx="37">
                  <c:v>107.88770394402999</c:v>
                </c:pt>
                <c:pt idx="38">
                  <c:v>99.465251893043899</c:v>
                </c:pt>
                <c:pt idx="39">
                  <c:v>89.839576669483407</c:v>
                </c:pt>
                <c:pt idx="40">
                  <c:v>81.818184321750607</c:v>
                </c:pt>
                <c:pt idx="41">
                  <c:v>70.989307957022007</c:v>
                </c:pt>
                <c:pt idx="42">
                  <c:v>64.5721984851168</c:v>
                </c:pt>
                <c:pt idx="43">
                  <c:v>57.754007278552002</c:v>
                </c:pt>
                <c:pt idx="44">
                  <c:v>51.336897806646903</c:v>
                </c:pt>
                <c:pt idx="45">
                  <c:v>44.518728631487399</c:v>
                </c:pt>
                <c:pt idx="46">
                  <c:v>38.502678862836497</c:v>
                </c:pt>
                <c:pt idx="47">
                  <c:v>34.491993704672801</c:v>
                </c:pt>
                <c:pt idx="48">
                  <c:v>28.877003639276001</c:v>
                </c:pt>
                <c:pt idx="49">
                  <c:v>24.064177043198502</c:v>
                </c:pt>
                <c:pt idx="50">
                  <c:v>20.855611291543202</c:v>
                </c:pt>
                <c:pt idx="51">
                  <c:v>18.449209009207099</c:v>
                </c:pt>
                <c:pt idx="52">
                  <c:v>17.647067571293299</c:v>
                </c:pt>
                <c:pt idx="53">
                  <c:v>16.042784695465599</c:v>
                </c:pt>
                <c:pt idx="54">
                  <c:v>15.240643257551801</c:v>
                </c:pt>
                <c:pt idx="55">
                  <c:v>14.0374421163837</c:v>
                </c:pt>
                <c:pt idx="56">
                  <c:v>12.8342189438104</c:v>
                </c:pt>
                <c:pt idx="57">
                  <c:v>12.0320995373019</c:v>
                </c:pt>
                <c:pt idx="58">
                  <c:v>12.0320995373019</c:v>
                </c:pt>
                <c:pt idx="59">
                  <c:v>11.631017802642299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BB2-495C-AA2C-7845ED6827BE}"/>
            </c:ext>
          </c:extLst>
        </c:ser>
        <c:ser>
          <c:idx val="6"/>
          <c:order val="6"/>
          <c:tx>
            <c:strRef>
              <c:f>new_dataset_zkh!$AD$3</c:f>
              <c:strCache>
                <c:ptCount val="1"/>
                <c:pt idx="0">
                  <c:v>21/12/2021</c:v>
                </c:pt>
              </c:strCache>
            </c:strRef>
          </c:tx>
          <c:spPr>
            <a:ln w="2540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xVal>
            <c:numRef>
              <c:f>new_dataset_zkh!$AE$8:$AE$50</c:f>
              <c:numCache>
                <c:formatCode>General</c:formatCode>
                <c:ptCount val="43"/>
                <c:pt idx="0">
                  <c:v>105.6153852474053</c:v>
                </c:pt>
                <c:pt idx="1">
                  <c:v>107.2820532834504</c:v>
                </c:pt>
                <c:pt idx="2">
                  <c:v>109.46153629461</c:v>
                </c:pt>
                <c:pt idx="3">
                  <c:v>111.7692283314363</c:v>
                </c:pt>
                <c:pt idx="4">
                  <c:v>114.2051293939291</c:v>
                </c:pt>
                <c:pt idx="5">
                  <c:v>116.3846124050888</c:v>
                </c:pt>
                <c:pt idx="6">
                  <c:v>119.07692447639761</c:v>
                </c:pt>
                <c:pt idx="7">
                  <c:v>120.615383486776</c:v>
                </c:pt>
                <c:pt idx="8">
                  <c:v>122.4102535059704</c:v>
                </c:pt>
                <c:pt idx="9">
                  <c:v>124.5897435596473</c:v>
                </c:pt>
                <c:pt idx="10">
                  <c:v>126.38461357884171</c:v>
                </c:pt>
                <c:pt idx="11">
                  <c:v>128.5641036325186</c:v>
                </c:pt>
                <c:pt idx="12">
                  <c:v>130.61538466052889</c:v>
                </c:pt>
                <c:pt idx="13">
                  <c:v>132.79486767168859</c:v>
                </c:pt>
                <c:pt idx="14">
                  <c:v>135.61538172614669</c:v>
                </c:pt>
                <c:pt idx="15">
                  <c:v>138.3076937974555</c:v>
                </c:pt>
                <c:pt idx="16">
                  <c:v>141.51282084387901</c:v>
                </c:pt>
                <c:pt idx="17">
                  <c:v>143.9487148638546</c:v>
                </c:pt>
                <c:pt idx="18">
                  <c:v>146.51281790949679</c:v>
                </c:pt>
                <c:pt idx="19">
                  <c:v>148.4358969543577</c:v>
                </c:pt>
                <c:pt idx="20">
                  <c:v>150.35896895670152</c:v>
                </c:pt>
                <c:pt idx="21">
                  <c:v>151.8974350095971</c:v>
                </c:pt>
                <c:pt idx="22">
                  <c:v>153.82050701194089</c:v>
                </c:pt>
                <c:pt idx="23">
                  <c:v>155.9999970656178</c:v>
                </c:pt>
                <c:pt idx="24">
                  <c:v>158.4358910855934</c:v>
                </c:pt>
                <c:pt idx="25">
                  <c:v>160.35897717297161</c:v>
                </c:pt>
                <c:pt idx="26">
                  <c:v>162.41025115846469</c:v>
                </c:pt>
                <c:pt idx="27">
                  <c:v>165.23076521292279</c:v>
                </c:pt>
                <c:pt idx="28">
                  <c:v>168.1794812505303</c:v>
                </c:pt>
                <c:pt idx="29">
                  <c:v>170.87179332183911</c:v>
                </c:pt>
                <c:pt idx="30">
                  <c:v>173.69230737629729</c:v>
                </c:pt>
                <c:pt idx="31">
                  <c:v>175.7435813617904</c:v>
                </c:pt>
                <c:pt idx="32">
                  <c:v>178.82051346758161</c:v>
                </c:pt>
                <c:pt idx="33">
                  <c:v>181.7692295051892</c:v>
                </c:pt>
                <c:pt idx="34">
                  <c:v>184.71794554279671</c:v>
                </c:pt>
                <c:pt idx="35">
                  <c:v>187.1538395627723</c:v>
                </c:pt>
                <c:pt idx="36">
                  <c:v>190.99999765249419</c:v>
                </c:pt>
                <c:pt idx="37">
                  <c:v>193.692295638768</c:v>
                </c:pt>
                <c:pt idx="38">
                  <c:v>196.89742972770898</c:v>
                </c:pt>
                <c:pt idx="39">
                  <c:v>198.948717798236</c:v>
                </c:pt>
                <c:pt idx="40">
                  <c:v>202.410255853476</c:v>
                </c:pt>
                <c:pt idx="41">
                  <c:v>204.846149873451</c:v>
                </c:pt>
                <c:pt idx="42">
                  <c:v>207.66666392790898</c:v>
                </c:pt>
              </c:numCache>
            </c:numRef>
          </c:xVal>
          <c:yVal>
            <c:numRef>
              <c:f>new_dataset_zkh!$AG$8:$AG$50</c:f>
              <c:numCache>
                <c:formatCode>General</c:formatCode>
                <c:ptCount val="43"/>
                <c:pt idx="0">
                  <c:v>215.70010682532899</c:v>
                </c:pt>
                <c:pt idx="1">
                  <c:v>212.16412547629099</c:v>
                </c:pt>
                <c:pt idx="2">
                  <c:v>219.236282416367</c:v>
                </c:pt>
                <c:pt idx="3">
                  <c:v>233.38040205452</c:v>
                </c:pt>
                <c:pt idx="4">
                  <c:v>254.59687287474901</c:v>
                </c:pt>
                <c:pt idx="5">
                  <c:v>300.56579586424499</c:v>
                </c:pt>
                <c:pt idx="6">
                  <c:v>350.07070020278002</c:v>
                </c:pt>
                <c:pt idx="7">
                  <c:v>392.50344760123897</c:v>
                </c:pt>
                <c:pt idx="8">
                  <c:v>445.54452753081199</c:v>
                </c:pt>
                <c:pt idx="9">
                  <c:v>505.65776440046102</c:v>
                </c:pt>
                <c:pt idx="10">
                  <c:v>565.77080702810997</c:v>
                </c:pt>
                <c:pt idx="11">
                  <c:v>615.27590560864405</c:v>
                </c:pt>
                <c:pt idx="12">
                  <c:v>661.24463435614098</c:v>
                </c:pt>
                <c:pt idx="13">
                  <c:v>707.21355734563804</c:v>
                </c:pt>
                <c:pt idx="14">
                  <c:v>742.57434204601896</c:v>
                </c:pt>
                <c:pt idx="15">
                  <c:v>753.18248033513396</c:v>
                </c:pt>
                <c:pt idx="16">
                  <c:v>746.110323395058</c:v>
                </c:pt>
                <c:pt idx="17">
                  <c:v>714.28571428571399</c:v>
                </c:pt>
                <c:pt idx="18">
                  <c:v>664.78080994717902</c:v>
                </c:pt>
                <c:pt idx="19">
                  <c:v>629.42002524679799</c:v>
                </c:pt>
                <c:pt idx="20">
                  <c:v>590.52325919737802</c:v>
                </c:pt>
                <c:pt idx="21">
                  <c:v>544.55453044987996</c:v>
                </c:pt>
                <c:pt idx="22">
                  <c:v>505.65776440046102</c:v>
                </c:pt>
                <c:pt idx="23">
                  <c:v>459.68884141096402</c:v>
                </c:pt>
                <c:pt idx="24">
                  <c:v>392.50344760123897</c:v>
                </c:pt>
                <c:pt idx="25">
                  <c:v>350.07070020278002</c:v>
                </c:pt>
                <c:pt idx="26">
                  <c:v>286.42148198409302</c:v>
                </c:pt>
                <c:pt idx="27">
                  <c:v>236.91657764555799</c:v>
                </c:pt>
                <c:pt idx="28">
                  <c:v>194.48383024709901</c:v>
                </c:pt>
                <c:pt idx="29">
                  <c:v>155.58706419767901</c:v>
                </c:pt>
                <c:pt idx="30">
                  <c:v>127.29843643737399</c:v>
                </c:pt>
                <c:pt idx="31">
                  <c:v>109.618141208183</c:v>
                </c:pt>
                <c:pt idx="32">
                  <c:v>91.937845978992499</c:v>
                </c:pt>
                <c:pt idx="33">
                  <c:v>74.257356507802299</c:v>
                </c:pt>
                <c:pt idx="34">
                  <c:v>60.113236869648702</c:v>
                </c:pt>
                <c:pt idx="35">
                  <c:v>49.504904338535098</c:v>
                </c:pt>
                <c:pt idx="36">
                  <c:v>45.968922989496399</c:v>
                </c:pt>
                <c:pt idx="37">
                  <c:v>45.968922989496399</c:v>
                </c:pt>
                <c:pt idx="38">
                  <c:v>38.896766049420201</c:v>
                </c:pt>
                <c:pt idx="39">
                  <c:v>31.824609109343701</c:v>
                </c:pt>
                <c:pt idx="40">
                  <c:v>24.752452169267499</c:v>
                </c:pt>
                <c:pt idx="41">
                  <c:v>24.752452169267499</c:v>
                </c:pt>
                <c:pt idx="42">
                  <c:v>17.680295229191302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BB2-495C-AA2C-7845ED6827BE}"/>
            </c:ext>
          </c:extLst>
        </c:ser>
        <c:ser>
          <c:idx val="7"/>
          <c:order val="7"/>
          <c:tx>
            <c:strRef>
              <c:f>new_dataset_zkh!$AD$3</c:f>
              <c:strCache>
                <c:ptCount val="1"/>
                <c:pt idx="0">
                  <c:v>21/12/2021</c:v>
                </c:pt>
              </c:strCache>
            </c:strRef>
          </c:tx>
          <c:spPr>
            <a:ln w="25400" cap="rnd">
              <a:solidFill>
                <a:srgbClr val="92D05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new_dataset_zkh!$AJ$8:$AJ$75</c:f>
              <c:numCache>
                <c:formatCode>General</c:formatCode>
                <c:ptCount val="68"/>
                <c:pt idx="0">
                  <c:v>105.3589742385894</c:v>
                </c:pt>
                <c:pt idx="1">
                  <c:v>107.5384642922663</c:v>
                </c:pt>
                <c:pt idx="2">
                  <c:v>109.84615632909259</c:v>
                </c:pt>
                <c:pt idx="3">
                  <c:v>112.6666633410335</c:v>
                </c:pt>
                <c:pt idx="4">
                  <c:v>114.5897423858944</c:v>
                </c:pt>
                <c:pt idx="5">
                  <c:v>116.25641042193951</c:v>
                </c:pt>
                <c:pt idx="6">
                  <c:v>117.6666674491685</c:v>
                </c:pt>
                <c:pt idx="7">
                  <c:v>119.205126459547</c:v>
                </c:pt>
                <c:pt idx="8">
                  <c:v>120.7435925124426</c:v>
                </c:pt>
                <c:pt idx="9">
                  <c:v>121.89743853085569</c:v>
                </c:pt>
                <c:pt idx="10">
                  <c:v>122.6666645147864</c:v>
                </c:pt>
                <c:pt idx="11">
                  <c:v>123.8205105331995</c:v>
                </c:pt>
                <c:pt idx="12">
                  <c:v>124.7179455427967</c:v>
                </c:pt>
                <c:pt idx="13">
                  <c:v>125.6153805523939</c:v>
                </c:pt>
                <c:pt idx="14">
                  <c:v>126.76922657080701</c:v>
                </c:pt>
                <c:pt idx="15">
                  <c:v>127.66666862292141</c:v>
                </c:pt>
                <c:pt idx="16">
                  <c:v>128.94871662448389</c:v>
                </c:pt>
                <c:pt idx="17">
                  <c:v>129.46153864211578</c:v>
                </c:pt>
                <c:pt idx="18">
                  <c:v>130.23076462604641</c:v>
                </c:pt>
                <c:pt idx="19">
                  <c:v>131.2564086613101</c:v>
                </c:pt>
                <c:pt idx="20">
                  <c:v>132.15384367090741</c:v>
                </c:pt>
                <c:pt idx="21">
                  <c:v>133.4358987149871</c:v>
                </c:pt>
                <c:pt idx="22">
                  <c:v>134.71794671654959</c:v>
                </c:pt>
                <c:pt idx="23">
                  <c:v>135.8717927349627</c:v>
                </c:pt>
                <c:pt idx="24">
                  <c:v>137.0256387533758</c:v>
                </c:pt>
                <c:pt idx="25">
                  <c:v>137.6666627541571</c:v>
                </c:pt>
                <c:pt idx="26">
                  <c:v>139.0769197813861</c:v>
                </c:pt>
                <c:pt idx="27">
                  <c:v>140.35897482546579</c:v>
                </c:pt>
                <c:pt idx="28">
                  <c:v>141.64102282702831</c:v>
                </c:pt>
                <c:pt idx="29">
                  <c:v>143.43589284622271</c:v>
                </c:pt>
                <c:pt idx="30">
                  <c:v>144.71794789030241</c:v>
                </c:pt>
                <c:pt idx="31">
                  <c:v>145.9999958918649</c:v>
                </c:pt>
                <c:pt idx="32">
                  <c:v>147.02563992712871</c:v>
                </c:pt>
                <c:pt idx="33">
                  <c:v>148.4358969543577</c:v>
                </c:pt>
                <c:pt idx="34">
                  <c:v>149.8461469390696</c:v>
                </c:pt>
                <c:pt idx="35">
                  <c:v>151.12820902566651</c:v>
                </c:pt>
                <c:pt idx="36">
                  <c:v>152.15383897589589</c:v>
                </c:pt>
                <c:pt idx="37">
                  <c:v>153.307684994309</c:v>
                </c:pt>
                <c:pt idx="38">
                  <c:v>154.2051270464234</c:v>
                </c:pt>
                <c:pt idx="39">
                  <c:v>155.3589730648365</c:v>
                </c:pt>
                <c:pt idx="40">
                  <c:v>156.12819904876721</c:v>
                </c:pt>
                <c:pt idx="41">
                  <c:v>157.15384308403088</c:v>
                </c:pt>
                <c:pt idx="42">
                  <c:v>158.56409306874281</c:v>
                </c:pt>
                <c:pt idx="43">
                  <c:v>159.5897371040065</c:v>
                </c:pt>
                <c:pt idx="44">
                  <c:v>160.74358312241969</c:v>
                </c:pt>
                <c:pt idx="45">
                  <c:v>162.28204917531531</c:v>
                </c:pt>
                <c:pt idx="46">
                  <c:v>163.82051522821098</c:v>
                </c:pt>
                <c:pt idx="47">
                  <c:v>165.10256322977349</c:v>
                </c:pt>
                <c:pt idx="48">
                  <c:v>166.2564092481866</c:v>
                </c:pt>
                <c:pt idx="49">
                  <c:v>167.28205328345041</c:v>
                </c:pt>
                <c:pt idx="50">
                  <c:v>169.0769233026447</c:v>
                </c:pt>
                <c:pt idx="51">
                  <c:v>170.4871732873566</c:v>
                </c:pt>
                <c:pt idx="52">
                  <c:v>171.89743735710289</c:v>
                </c:pt>
                <c:pt idx="53">
                  <c:v>173.43588932496408</c:v>
                </c:pt>
                <c:pt idx="54">
                  <c:v>174.8461533947104</c:v>
                </c:pt>
                <c:pt idx="55">
                  <c:v>177.15384543153669</c:v>
                </c:pt>
                <c:pt idx="56">
                  <c:v>179.71794143466161</c:v>
                </c:pt>
                <c:pt idx="57">
                  <c:v>182.41025350597039</c:v>
                </c:pt>
                <c:pt idx="58">
                  <c:v>185.3589695435779</c:v>
                </c:pt>
                <c:pt idx="59">
                  <c:v>187.53845959725481</c:v>
                </c:pt>
                <c:pt idx="60">
                  <c:v>189.97435361723052</c:v>
                </c:pt>
                <c:pt idx="61">
                  <c:v>193.17948770617102</c:v>
                </c:pt>
                <c:pt idx="62">
                  <c:v>195.99998767559401</c:v>
                </c:pt>
                <c:pt idx="63">
                  <c:v>198.435895780604</c:v>
                </c:pt>
                <c:pt idx="64">
                  <c:v>201.38461181821199</c:v>
                </c:pt>
                <c:pt idx="65">
                  <c:v>204.461529838969</c:v>
                </c:pt>
                <c:pt idx="66">
                  <c:v>206.89742385894399</c:v>
                </c:pt>
                <c:pt idx="67">
                  <c:v>209.589735930253</c:v>
                </c:pt>
              </c:numCache>
            </c:numRef>
          </c:xVal>
          <c:yVal>
            <c:numRef>
              <c:f>new_dataset_zkh!$AL$8:$AL$75</c:f>
              <c:numCache>
                <c:formatCode>General</c:formatCode>
                <c:ptCount val="68"/>
                <c:pt idx="0">
                  <c:v>304.10177721328398</c:v>
                </c:pt>
                <c:pt idx="1">
                  <c:v>314.71010974439798</c:v>
                </c:pt>
                <c:pt idx="2">
                  <c:v>332.390404973589</c:v>
                </c:pt>
                <c:pt idx="3">
                  <c:v>385.43148490316202</c:v>
                </c:pt>
                <c:pt idx="4">
                  <c:v>449.08070312184998</c:v>
                </c:pt>
                <c:pt idx="5">
                  <c:v>516.265902689575</c:v>
                </c:pt>
                <c:pt idx="6">
                  <c:v>611.73973001760703</c:v>
                </c:pt>
                <c:pt idx="7">
                  <c:v>703.67757599659899</c:v>
                </c:pt>
                <c:pt idx="8">
                  <c:v>806.22356026470698</c:v>
                </c:pt>
                <c:pt idx="9">
                  <c:v>901.69738759273798</c:v>
                </c:pt>
                <c:pt idx="10">
                  <c:v>1011.31533455892</c:v>
                </c:pt>
                <c:pt idx="11">
                  <c:v>1110.3253374779899</c:v>
                </c:pt>
                <c:pt idx="12">
                  <c:v>1212.87132174609</c:v>
                </c:pt>
                <c:pt idx="13">
                  <c:v>1315.4173060142</c:v>
                </c:pt>
                <c:pt idx="14">
                  <c:v>1435.6435855115001</c:v>
                </c:pt>
                <c:pt idx="15">
                  <c:v>1545.26162959868</c:v>
                </c:pt>
                <c:pt idx="16">
                  <c:v>1647.80761386679</c:v>
                </c:pt>
                <c:pt idx="17">
                  <c:v>1729.1372244356701</c:v>
                </c:pt>
                <c:pt idx="18">
                  <c:v>1817.53889482362</c:v>
                </c:pt>
                <c:pt idx="19">
                  <c:v>1920.08487909173</c:v>
                </c:pt>
                <c:pt idx="20">
                  <c:v>2026.16684470888</c:v>
                </c:pt>
                <c:pt idx="21">
                  <c:v>2128.7128289769898</c:v>
                </c:pt>
                <c:pt idx="22">
                  <c:v>2227.72273477505</c:v>
                </c:pt>
                <c:pt idx="23">
                  <c:v>2305.5162668738999</c:v>
                </c:pt>
                <c:pt idx="24">
                  <c:v>2365.62940662254</c:v>
                </c:pt>
                <c:pt idx="25">
                  <c:v>2422.2064679011601</c:v>
                </c:pt>
                <c:pt idx="26">
                  <c:v>2485.8556861198399</c:v>
                </c:pt>
                <c:pt idx="27">
                  <c:v>2514.14426531965</c:v>
                </c:pt>
                <c:pt idx="28">
                  <c:v>2492.9278430599202</c:v>
                </c:pt>
                <c:pt idx="29">
                  <c:v>2429.2786248412299</c:v>
                </c:pt>
                <c:pt idx="30">
                  <c:v>2376.2375934721599</c:v>
                </c:pt>
                <c:pt idx="31">
                  <c:v>2316.1244537235102</c:v>
                </c:pt>
                <c:pt idx="32">
                  <c:v>2252.4752355048199</c:v>
                </c:pt>
                <c:pt idx="33">
                  <c:v>2160.53743808633</c:v>
                </c:pt>
                <c:pt idx="34">
                  <c:v>2089.8160629275699</c:v>
                </c:pt>
                <c:pt idx="35">
                  <c:v>2019.0947848897999</c:v>
                </c:pt>
                <c:pt idx="36">
                  <c:v>1948.3734097310401</c:v>
                </c:pt>
                <c:pt idx="37">
                  <c:v>1842.2913469928901</c:v>
                </c:pt>
                <c:pt idx="38">
                  <c:v>1775.1060503041699</c:v>
                </c:pt>
                <c:pt idx="39">
                  <c:v>1711.4568320854801</c:v>
                </c:pt>
                <c:pt idx="40">
                  <c:v>1640.73545692672</c:v>
                </c:pt>
                <c:pt idx="41">
                  <c:v>1552.33378653876</c:v>
                </c:pt>
                <c:pt idx="42">
                  <c:v>1456.85995921073</c:v>
                </c:pt>
                <c:pt idx="43">
                  <c:v>1379.0664271118901</c:v>
                </c:pt>
                <c:pt idx="44">
                  <c:v>1255.3040691445501</c:v>
                </c:pt>
                <c:pt idx="45">
                  <c:v>1156.2942604674799</c:v>
                </c:pt>
                <c:pt idx="46">
                  <c:v>1064.3564144884899</c:v>
                </c:pt>
                <c:pt idx="47">
                  <c:v>983.02690104061605</c:v>
                </c:pt>
                <c:pt idx="48">
                  <c:v>908.76935029081505</c:v>
                </c:pt>
                <c:pt idx="49">
                  <c:v>841.58415072308901</c:v>
                </c:pt>
                <c:pt idx="50">
                  <c:v>739.03816645498102</c:v>
                </c:pt>
                <c:pt idx="51">
                  <c:v>640.02835777791199</c:v>
                </c:pt>
                <c:pt idx="52">
                  <c:v>562.23482567907195</c:v>
                </c:pt>
                <c:pt idx="53">
                  <c:v>484.44129358023201</c:v>
                </c:pt>
                <c:pt idx="54">
                  <c:v>420.79207536154399</c:v>
                </c:pt>
                <c:pt idx="55">
                  <c:v>346.53471885374199</c:v>
                </c:pt>
                <c:pt idx="56">
                  <c:v>279.34932504401701</c:v>
                </c:pt>
                <c:pt idx="57">
                  <c:v>212.16412547629099</c:v>
                </c:pt>
                <c:pt idx="58">
                  <c:v>155.58706419767901</c:v>
                </c:pt>
                <c:pt idx="59">
                  <c:v>130.83461202841201</c:v>
                </c:pt>
                <c:pt idx="60">
                  <c:v>106.081965617146</c:v>
                </c:pt>
                <c:pt idx="61">
                  <c:v>81.329513447878796</c:v>
                </c:pt>
                <c:pt idx="62">
                  <c:v>63.649218218687402</c:v>
                </c:pt>
                <c:pt idx="63">
                  <c:v>45.968922989496399</c:v>
                </c:pt>
                <c:pt idx="64">
                  <c:v>49.504904338535098</c:v>
                </c:pt>
                <c:pt idx="65">
                  <c:v>42.432747398458503</c:v>
                </c:pt>
                <c:pt idx="66">
                  <c:v>38.896766049420201</c:v>
                </c:pt>
                <c:pt idx="67">
                  <c:v>42.432747398458503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BB2-495C-AA2C-7845ED6827BE}"/>
            </c:ext>
          </c:extLst>
        </c:ser>
        <c:ser>
          <c:idx val="8"/>
          <c:order val="8"/>
          <c:tx>
            <c:strRef>
              <c:f>new_dataset_zkh!$AN$3</c:f>
              <c:strCache>
                <c:ptCount val="1"/>
                <c:pt idx="0">
                  <c:v>20/01/2021</c:v>
                </c:pt>
              </c:strCache>
            </c:strRef>
          </c:tx>
          <c:spPr>
            <a:ln w="2540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new_dataset_zkh!$AO$8:$AO$40</c:f>
              <c:numCache>
                <c:formatCode>General</c:formatCode>
                <c:ptCount val="33"/>
                <c:pt idx="0">
                  <c:v>130.27272901601239</c:v>
                </c:pt>
                <c:pt idx="1">
                  <c:v>131.90909272501301</c:v>
                </c:pt>
                <c:pt idx="2">
                  <c:v>135.72727138349029</c:v>
                </c:pt>
                <c:pt idx="3">
                  <c:v>138.81818505052308</c:v>
                </c:pt>
                <c:pt idx="4">
                  <c:v>142.0909124685241</c:v>
                </c:pt>
                <c:pt idx="5">
                  <c:v>145.36363988652519</c:v>
                </c:pt>
                <c:pt idx="6">
                  <c:v>149.18181854500261</c:v>
                </c:pt>
                <c:pt idx="7">
                  <c:v>151.72727098398749</c:v>
                </c:pt>
                <c:pt idx="8">
                  <c:v>154.63636091248048</c:v>
                </c:pt>
                <c:pt idx="9">
                  <c:v>157.3636370900052</c:v>
                </c:pt>
                <c:pt idx="10">
                  <c:v>161.54545323799061</c:v>
                </c:pt>
                <c:pt idx="11">
                  <c:v>165.1818181454997</c:v>
                </c:pt>
                <c:pt idx="12">
                  <c:v>168.2727318125325</c:v>
                </c:pt>
                <c:pt idx="13">
                  <c:v>171.3636354919937</c:v>
                </c:pt>
                <c:pt idx="14">
                  <c:v>175.3636378890109</c:v>
                </c:pt>
                <c:pt idx="15">
                  <c:v>178.4545515560437</c:v>
                </c:pt>
                <c:pt idx="16">
                  <c:v>182.09090647598128</c:v>
                </c:pt>
                <c:pt idx="17">
                  <c:v>185.9090951220301</c:v>
                </c:pt>
                <c:pt idx="18">
                  <c:v>189.72728376807902</c:v>
                </c:pt>
                <c:pt idx="19">
                  <c:v>193.36363868801601</c:v>
                </c:pt>
                <c:pt idx="20">
                  <c:v>196.81817985698601</c:v>
                </c:pt>
                <c:pt idx="21">
                  <c:v>199.72727977304999</c:v>
                </c:pt>
                <c:pt idx="22">
                  <c:v>202.81819344008301</c:v>
                </c:pt>
                <c:pt idx="23">
                  <c:v>205.72727338100401</c:v>
                </c:pt>
                <c:pt idx="24">
                  <c:v>209.363648276085</c:v>
                </c:pt>
                <c:pt idx="25">
                  <c:v>211.90910071507</c:v>
                </c:pt>
                <c:pt idx="26">
                  <c:v>214.45455315405502</c:v>
                </c:pt>
                <c:pt idx="27">
                  <c:v>217.90909432302399</c:v>
                </c:pt>
                <c:pt idx="28">
                  <c:v>221.181821741025</c:v>
                </c:pt>
                <c:pt idx="29">
                  <c:v>224.63636290999401</c:v>
                </c:pt>
                <c:pt idx="30">
                  <c:v>229.00001278409101</c:v>
                </c:pt>
                <c:pt idx="31">
                  <c:v>232.81818145499699</c:v>
                </c:pt>
                <c:pt idx="32">
                  <c:v>238.454547561015</c:v>
                </c:pt>
              </c:numCache>
            </c:numRef>
          </c:xVal>
          <c:yVal>
            <c:numRef>
              <c:f>new_dataset_zkh!$AQ$8:$AQ$40</c:f>
              <c:numCache>
                <c:formatCode>General</c:formatCode>
                <c:ptCount val="33"/>
                <c:pt idx="0">
                  <c:v>109.983081334838</c:v>
                </c:pt>
                <c:pt idx="1">
                  <c:v>116.751290974783</c:v>
                </c:pt>
                <c:pt idx="2">
                  <c:v>121.827494678207</c:v>
                </c:pt>
                <c:pt idx="3">
                  <c:v>126.903605434699</c:v>
                </c:pt>
                <c:pt idx="4">
                  <c:v>137.05591989461601</c:v>
                </c:pt>
                <c:pt idx="5">
                  <c:v>152.284345111026</c:v>
                </c:pt>
                <c:pt idx="6">
                  <c:v>169.20477626395601</c:v>
                </c:pt>
                <c:pt idx="7">
                  <c:v>191.20141112031001</c:v>
                </c:pt>
                <c:pt idx="8">
                  <c:v>208.12184227323999</c:v>
                </c:pt>
                <c:pt idx="9">
                  <c:v>218.27415673315599</c:v>
                </c:pt>
                <c:pt idx="10">
                  <c:v>233.50258194956601</c:v>
                </c:pt>
                <c:pt idx="11">
                  <c:v>248.731007165976</c:v>
                </c:pt>
                <c:pt idx="12">
                  <c:v>257.19122274244103</c:v>
                </c:pt>
                <c:pt idx="13">
                  <c:v>270.72764202232997</c:v>
                </c:pt>
                <c:pt idx="14">
                  <c:v>277.49575871534302</c:v>
                </c:pt>
                <c:pt idx="15">
                  <c:v>279.18785759879501</c:v>
                </c:pt>
                <c:pt idx="16">
                  <c:v>272.41964795885002</c:v>
                </c:pt>
                <c:pt idx="17">
                  <c:v>258.88332162589199</c:v>
                </c:pt>
                <c:pt idx="18">
                  <c:v>248.731007165976</c:v>
                </c:pt>
                <c:pt idx="19">
                  <c:v>225.042366373101</c:v>
                </c:pt>
                <c:pt idx="20">
                  <c:v>206.42983633671901</c:v>
                </c:pt>
                <c:pt idx="21">
                  <c:v>186.12520741688601</c:v>
                </c:pt>
                <c:pt idx="22">
                  <c:v>162.43656662401099</c:v>
                </c:pt>
                <c:pt idx="23">
                  <c:v>148.900240291053</c:v>
                </c:pt>
                <c:pt idx="24">
                  <c:v>128.59561137122</c:v>
                </c:pt>
                <c:pt idx="25">
                  <c:v>115.059285038262</c:v>
                </c:pt>
                <c:pt idx="26">
                  <c:v>103.21496464182501</c:v>
                </c:pt>
                <c:pt idx="27">
                  <c:v>84.602434605443605</c:v>
                </c:pt>
                <c:pt idx="28">
                  <c:v>76.142219028978701</c:v>
                </c:pt>
                <c:pt idx="29">
                  <c:v>60.913793812569203</c:v>
                </c:pt>
                <c:pt idx="30">
                  <c:v>52.453485289172903</c:v>
                </c:pt>
                <c:pt idx="31">
                  <c:v>43.9932697127078</c:v>
                </c:pt>
                <c:pt idx="32">
                  <c:v>35.533054136242903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BB2-495C-AA2C-7845ED6827BE}"/>
            </c:ext>
          </c:extLst>
        </c:ser>
        <c:ser>
          <c:idx val="9"/>
          <c:order val="9"/>
          <c:tx>
            <c:strRef>
              <c:f>new_dataset_zkh!$AN$3</c:f>
              <c:strCache>
                <c:ptCount val="1"/>
                <c:pt idx="0">
                  <c:v>20/01/2021</c:v>
                </c:pt>
              </c:strCache>
            </c:strRef>
          </c:tx>
          <c:spPr>
            <a:ln w="25400" cap="rnd">
              <a:solidFill>
                <a:srgbClr val="00B0F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new_dataset_zkh!$AT$8:$AT$58</c:f>
              <c:numCache>
                <c:formatCode>General</c:formatCode>
                <c:ptCount val="51"/>
                <c:pt idx="0">
                  <c:v>129.54545403699629</c:v>
                </c:pt>
                <c:pt idx="1">
                  <c:v>132.272730214521</c:v>
                </c:pt>
                <c:pt idx="2">
                  <c:v>135.3636338939823</c:v>
                </c:pt>
                <c:pt idx="3">
                  <c:v>139.18182254003119</c:v>
                </c:pt>
                <c:pt idx="4">
                  <c:v>141.1818137509683</c:v>
                </c:pt>
                <c:pt idx="5">
                  <c:v>142.81817745996881</c:v>
                </c:pt>
                <c:pt idx="6">
                  <c:v>144.63636490750909</c:v>
                </c:pt>
                <c:pt idx="7">
                  <c:v>146.09090487796979</c:v>
                </c:pt>
                <c:pt idx="8">
                  <c:v>147.36364108503369</c:v>
                </c:pt>
                <c:pt idx="9">
                  <c:v>148.6363673045262</c:v>
                </c:pt>
                <c:pt idx="10">
                  <c:v>149.36363229597089</c:v>
                </c:pt>
                <c:pt idx="11">
                  <c:v>150.09090727498699</c:v>
                </c:pt>
                <c:pt idx="12">
                  <c:v>150.81818225400309</c:v>
                </c:pt>
                <c:pt idx="13">
                  <c:v>151.54545723301919</c:v>
                </c:pt>
                <c:pt idx="14">
                  <c:v>152.0909084734956</c:v>
                </c:pt>
                <c:pt idx="15">
                  <c:v>153.54545843152781</c:v>
                </c:pt>
                <c:pt idx="16">
                  <c:v>154.0909096720041</c:v>
                </c:pt>
                <c:pt idx="17">
                  <c:v>154.63636091248048</c:v>
                </c:pt>
                <c:pt idx="18">
                  <c:v>155.54545963003631</c:v>
                </c:pt>
                <c:pt idx="19">
                  <c:v>156.27272462148102</c:v>
                </c:pt>
                <c:pt idx="20">
                  <c:v>156.81818584952879</c:v>
                </c:pt>
                <c:pt idx="21">
                  <c:v>157.3636370900052</c:v>
                </c:pt>
                <c:pt idx="22">
                  <c:v>158.6363633094976</c:v>
                </c:pt>
                <c:pt idx="23">
                  <c:v>171.3636354919937</c:v>
                </c:pt>
                <c:pt idx="24">
                  <c:v>173.1818129519626</c:v>
                </c:pt>
                <c:pt idx="25">
                  <c:v>175.0000103870743</c:v>
                </c:pt>
                <c:pt idx="26">
                  <c:v>176.27272661899531</c:v>
                </c:pt>
                <c:pt idx="27">
                  <c:v>177.90909032799578</c:v>
                </c:pt>
                <c:pt idx="28">
                  <c:v>179.36364028602799</c:v>
                </c:pt>
                <c:pt idx="29">
                  <c:v>181.00000399502861</c:v>
                </c:pt>
                <c:pt idx="30">
                  <c:v>182.99999520596572</c:v>
                </c:pt>
                <c:pt idx="31">
                  <c:v>185.18182014301399</c:v>
                </c:pt>
                <c:pt idx="32">
                  <c:v>186.6363701010462</c:v>
                </c:pt>
                <c:pt idx="33">
                  <c:v>188.81819503809459</c:v>
                </c:pt>
                <c:pt idx="34">
                  <c:v>190.2727250209839</c:v>
                </c:pt>
                <c:pt idx="35">
                  <c:v>191.90908872998401</c:v>
                </c:pt>
                <c:pt idx="36">
                  <c:v>193.90909991606401</c:v>
                </c:pt>
                <c:pt idx="37">
                  <c:v>195.545463625065</c:v>
                </c:pt>
                <c:pt idx="38">
                  <c:v>197.36364108503301</c:v>
                </c:pt>
                <c:pt idx="39">
                  <c:v>200.27274100109798</c:v>
                </c:pt>
                <c:pt idx="40">
                  <c:v>202.63635971397099</c:v>
                </c:pt>
                <c:pt idx="41">
                  <c:v>205.18183212809902</c:v>
                </c:pt>
                <c:pt idx="42">
                  <c:v>207.363637090005</c:v>
                </c:pt>
                <c:pt idx="43">
                  <c:v>211.000011985085</c:v>
                </c:pt>
                <c:pt idx="44">
                  <c:v>215.18182813307101</c:v>
                </c:pt>
                <c:pt idx="45">
                  <c:v>219.18183053008801</c:v>
                </c:pt>
                <c:pt idx="46">
                  <c:v>222.45455794808899</c:v>
                </c:pt>
                <c:pt idx="47">
                  <c:v>226.27272661899499</c:v>
                </c:pt>
                <c:pt idx="48">
                  <c:v>230.81819024405999</c:v>
                </c:pt>
                <c:pt idx="49">
                  <c:v>236.45455635007701</c:v>
                </c:pt>
                <c:pt idx="50">
                  <c:v>238.81819503809399</c:v>
                </c:pt>
              </c:numCache>
            </c:numRef>
          </c:xVal>
          <c:yVal>
            <c:numRef>
              <c:f>new_dataset_zkh!$AV$8:$AV$58</c:f>
              <c:numCache>
                <c:formatCode>General</c:formatCode>
                <c:ptCount val="51"/>
                <c:pt idx="0">
                  <c:v>162.43656662401099</c:v>
                </c:pt>
                <c:pt idx="1">
                  <c:v>174.28088702044801</c:v>
                </c:pt>
                <c:pt idx="2">
                  <c:v>191.20141112031001</c:v>
                </c:pt>
                <c:pt idx="3">
                  <c:v>216.582057849705</c:v>
                </c:pt>
                <c:pt idx="4">
                  <c:v>252.115111985948</c:v>
                </c:pt>
                <c:pt idx="5">
                  <c:v>302.87649839166897</c:v>
                </c:pt>
                <c:pt idx="6">
                  <c:v>365.48229814075899</c:v>
                </c:pt>
                <c:pt idx="7">
                  <c:v>429.78010382636899</c:v>
                </c:pt>
                <c:pt idx="8">
                  <c:v>494.07790951197899</c:v>
                </c:pt>
                <c:pt idx="9">
                  <c:v>549.91540667419304</c:v>
                </c:pt>
                <c:pt idx="10">
                  <c:v>607.44500271985896</c:v>
                </c:pt>
                <c:pt idx="11">
                  <c:v>663.28259282900399</c:v>
                </c:pt>
                <c:pt idx="12">
                  <c:v>730.96450333458699</c:v>
                </c:pt>
                <c:pt idx="13">
                  <c:v>786.80204697026704</c:v>
                </c:pt>
                <c:pt idx="14">
                  <c:v>859.56006823234202</c:v>
                </c:pt>
                <c:pt idx="15">
                  <c:v>923.85787391795202</c:v>
                </c:pt>
                <c:pt idx="16">
                  <c:v>981.38751643708304</c:v>
                </c:pt>
                <c:pt idx="17">
                  <c:v>1057.52964251913</c:v>
                </c:pt>
                <c:pt idx="18">
                  <c:v>1116.75129097478</c:v>
                </c:pt>
                <c:pt idx="19">
                  <c:v>1191.2013646468399</c:v>
                </c:pt>
                <c:pt idx="20">
                  <c:v>1235.1945878860799</c:v>
                </c:pt>
                <c:pt idx="21">
                  <c:v>1294.4162479601</c:v>
                </c:pt>
                <c:pt idx="22">
                  <c:v>1363.7901876389401</c:v>
                </c:pt>
                <c:pt idx="23">
                  <c:v>1372.2504264521299</c:v>
                </c:pt>
                <c:pt idx="24">
                  <c:v>1294.4162479601</c:v>
                </c:pt>
                <c:pt idx="25">
                  <c:v>1219.96616266967</c:v>
                </c:pt>
                <c:pt idx="26">
                  <c:v>1157.3604093940501</c:v>
                </c:pt>
                <c:pt idx="27">
                  <c:v>1084.60238813197</c:v>
                </c:pt>
                <c:pt idx="28">
                  <c:v>1025.38073967632</c:v>
                </c:pt>
                <c:pt idx="29">
                  <c:v>961.08293399071601</c:v>
                </c:pt>
                <c:pt idx="30">
                  <c:v>910.32150111152896</c:v>
                </c:pt>
                <c:pt idx="31">
                  <c:v>839.25553225943997</c:v>
                </c:pt>
                <c:pt idx="32">
                  <c:v>786.80204697026704</c:v>
                </c:pt>
                <c:pt idx="33">
                  <c:v>727.58039851461501</c:v>
                </c:pt>
                <c:pt idx="34">
                  <c:v>675.12691322544197</c:v>
                </c:pt>
                <c:pt idx="35">
                  <c:v>624.36552681972</c:v>
                </c:pt>
                <c:pt idx="36">
                  <c:v>566.83593077405499</c:v>
                </c:pt>
                <c:pt idx="37">
                  <c:v>522.84266106134601</c:v>
                </c:pt>
                <c:pt idx="38">
                  <c:v>472.08127465562501</c:v>
                </c:pt>
                <c:pt idx="39">
                  <c:v>390.86294487015402</c:v>
                </c:pt>
                <c:pt idx="40">
                  <c:v>340.101558464432</c:v>
                </c:pt>
                <c:pt idx="41">
                  <c:v>277.49575871534302</c:v>
                </c:pt>
                <c:pt idx="42">
                  <c:v>243.654896409483</c:v>
                </c:pt>
                <c:pt idx="43">
                  <c:v>181.04909666039299</c:v>
                </c:pt>
                <c:pt idx="44">
                  <c:v>133.671815074644</c:v>
                </c:pt>
                <c:pt idx="45">
                  <c:v>99.830859821853096</c:v>
                </c:pt>
                <c:pt idx="46">
                  <c:v>69.3740093890341</c:v>
                </c:pt>
                <c:pt idx="47">
                  <c:v>55.837590109145097</c:v>
                </c:pt>
                <c:pt idx="48">
                  <c:v>42.301263776187497</c:v>
                </c:pt>
                <c:pt idx="49">
                  <c:v>32.148949316270702</c:v>
                </c:pt>
                <c:pt idx="50">
                  <c:v>35.533054136242903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BB2-495C-AA2C-7845ED6827BE}"/>
            </c:ext>
          </c:extLst>
        </c:ser>
        <c:ser>
          <c:idx val="10"/>
          <c:order val="10"/>
          <c:tx>
            <c:strRef>
              <c:f>new_dataset_zkh!$AX$3</c:f>
              <c:strCache>
                <c:ptCount val="1"/>
                <c:pt idx="0">
                  <c:v>26/01/2021</c:v>
                </c:pt>
              </c:strCache>
            </c:strRef>
          </c:tx>
          <c:spPr>
            <a:ln w="254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new_dataset_zkh!$AY$8:$AY$39</c:f>
              <c:numCache>
                <c:formatCode>0.00</c:formatCode>
                <c:ptCount val="32"/>
                <c:pt idx="0">
                  <c:v>139.57142436747691</c:v>
                </c:pt>
                <c:pt idx="1">
                  <c:v>142.60714268197819</c:v>
                </c:pt>
                <c:pt idx="2">
                  <c:v>145.642851187259</c:v>
                </c:pt>
                <c:pt idx="3">
                  <c:v>149.57142436747691</c:v>
                </c:pt>
                <c:pt idx="4">
                  <c:v>153.49999754769479</c:v>
                </c:pt>
                <c:pt idx="5">
                  <c:v>155.99999509538969</c:v>
                </c:pt>
                <c:pt idx="6">
                  <c:v>158.67856950176019</c:v>
                </c:pt>
                <c:pt idx="7">
                  <c:v>161.53571095758591</c:v>
                </c:pt>
                <c:pt idx="8">
                  <c:v>164.21428536395641</c:v>
                </c:pt>
                <c:pt idx="9">
                  <c:v>166.89284996110641</c:v>
                </c:pt>
                <c:pt idx="10">
                  <c:v>169.92856827560769</c:v>
                </c:pt>
                <c:pt idx="11">
                  <c:v>172.42856582330262</c:v>
                </c:pt>
                <c:pt idx="12">
                  <c:v>176.5357060529756</c:v>
                </c:pt>
                <c:pt idx="13">
                  <c:v>180.82143295054482</c:v>
                </c:pt>
                <c:pt idx="14">
                  <c:v>184.74998651232181</c:v>
                </c:pt>
                <c:pt idx="15">
                  <c:v>187.60713777736788</c:v>
                </c:pt>
                <c:pt idx="16">
                  <c:v>190.46428904241409</c:v>
                </c:pt>
                <c:pt idx="17">
                  <c:v>192.42856582330199</c:v>
                </c:pt>
                <c:pt idx="18">
                  <c:v>194.749996321542</c:v>
                </c:pt>
                <c:pt idx="19">
                  <c:v>196.892859770326</c:v>
                </c:pt>
                <c:pt idx="20">
                  <c:v>199.03570360066999</c:v>
                </c:pt>
                <c:pt idx="21">
                  <c:v>202.07142191517102</c:v>
                </c:pt>
                <c:pt idx="22">
                  <c:v>205.10714022967301</c:v>
                </c:pt>
                <c:pt idx="23">
                  <c:v>209.035713409891</c:v>
                </c:pt>
                <c:pt idx="24">
                  <c:v>212.42856582330199</c:v>
                </c:pt>
                <c:pt idx="25">
                  <c:v>215.642851187259</c:v>
                </c:pt>
                <c:pt idx="26">
                  <c:v>219.214270650125</c:v>
                </c:pt>
                <c:pt idx="27">
                  <c:v>222.42855601408201</c:v>
                </c:pt>
                <c:pt idx="28">
                  <c:v>225.64284137803801</c:v>
                </c:pt>
                <c:pt idx="29">
                  <c:v>229.392847508801</c:v>
                </c:pt>
                <c:pt idx="30">
                  <c:v>233.67855478792899</c:v>
                </c:pt>
                <c:pt idx="31">
                  <c:v>237.428560918692</c:v>
                </c:pt>
              </c:numCache>
            </c:numRef>
          </c:xVal>
          <c:yVal>
            <c:numRef>
              <c:f>new_dataset_zkh!$BA$8:$BA$39</c:f>
              <c:numCache>
                <c:formatCode>0.00</c:formatCode>
                <c:ptCount val="32"/>
                <c:pt idx="0">
                  <c:v>88.3651874819287</c:v>
                </c:pt>
                <c:pt idx="1">
                  <c:v>91.310704518098902</c:v>
                </c:pt>
                <c:pt idx="2">
                  <c:v>98.674456658127298</c:v>
                </c:pt>
                <c:pt idx="3">
                  <c:v>114.874759906666</c:v>
                </c:pt>
                <c:pt idx="4">
                  <c:v>144.32984936757401</c:v>
                </c:pt>
                <c:pt idx="5">
                  <c:v>170.83942179231099</c:v>
                </c:pt>
                <c:pt idx="6">
                  <c:v>192.93075911319099</c:v>
                </c:pt>
                <c:pt idx="7">
                  <c:v>226.80408367795701</c:v>
                </c:pt>
                <c:pt idx="8">
                  <c:v>256.25917313886498</c:v>
                </c:pt>
                <c:pt idx="9">
                  <c:v>296.02353177597098</c:v>
                </c:pt>
                <c:pt idx="10">
                  <c:v>335.78789041307698</c:v>
                </c:pt>
                <c:pt idx="11">
                  <c:v>371.13401394632598</c:v>
                </c:pt>
                <c:pt idx="12">
                  <c:v>407.952855547262</c:v>
                </c:pt>
                <c:pt idx="13">
                  <c:v>425.625876863489</c:v>
                </c:pt>
                <c:pt idx="14">
                  <c:v>421.20764175963097</c:v>
                </c:pt>
                <c:pt idx="15">
                  <c:v>407.952855547262</c:v>
                </c:pt>
                <c:pt idx="16">
                  <c:v>381.44328312252401</c:v>
                </c:pt>
                <c:pt idx="17">
                  <c:v>351.98819366161598</c:v>
                </c:pt>
                <c:pt idx="18">
                  <c:v>322.53310420070898</c:v>
                </c:pt>
                <c:pt idx="19">
                  <c:v>294.55081370828299</c:v>
                </c:pt>
                <c:pt idx="20">
                  <c:v>268.04124128354601</c:v>
                </c:pt>
                <c:pt idx="21">
                  <c:v>229.74960071412701</c:v>
                </c:pt>
                <c:pt idx="22">
                  <c:v>191.45804104550299</c:v>
                </c:pt>
                <c:pt idx="23">
                  <c:v>159.05743454842499</c:v>
                </c:pt>
                <c:pt idx="24">
                  <c:v>126.65682805134701</c:v>
                </c:pt>
                <c:pt idx="25">
                  <c:v>103.09277266278001</c:v>
                </c:pt>
                <c:pt idx="26">
                  <c:v>76.583200238042494</c:v>
                </c:pt>
                <c:pt idx="27">
                  <c:v>61.855615057191102</c:v>
                </c:pt>
                <c:pt idx="28">
                  <c:v>51.546345880992703</c:v>
                </c:pt>
                <c:pt idx="29">
                  <c:v>38.291559668623897</c:v>
                </c:pt>
                <c:pt idx="30">
                  <c:v>25.036773456255101</c:v>
                </c:pt>
                <c:pt idx="31">
                  <c:v>20.618538352397099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0BB2-495C-AA2C-7845ED6827BE}"/>
            </c:ext>
          </c:extLst>
        </c:ser>
        <c:ser>
          <c:idx val="11"/>
          <c:order val="11"/>
          <c:tx>
            <c:strRef>
              <c:f>new_dataset_zkh!$AX$3</c:f>
              <c:strCache>
                <c:ptCount val="1"/>
                <c:pt idx="0">
                  <c:v>26/01/2021</c:v>
                </c:pt>
              </c:strCache>
            </c:strRef>
          </c:tx>
          <c:spPr>
            <a:ln w="25400" cap="rnd">
              <a:solidFill>
                <a:srgbClr val="7030A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new_dataset_zkh!$BD$8:$BD$57</c:f>
              <c:numCache>
                <c:formatCode>General</c:formatCode>
                <c:ptCount val="50"/>
                <c:pt idx="0">
                  <c:v>138.8571365512154</c:v>
                </c:pt>
                <c:pt idx="1">
                  <c:v>141.8928548657166</c:v>
                </c:pt>
                <c:pt idx="2">
                  <c:v>144.0357085052807</c:v>
                </c:pt>
                <c:pt idx="3">
                  <c:v>146.5357158621961</c:v>
                </c:pt>
                <c:pt idx="4">
                  <c:v>148.67856950176019</c:v>
                </c:pt>
                <c:pt idx="5">
                  <c:v>150.82142314132432</c:v>
                </c:pt>
                <c:pt idx="6">
                  <c:v>151.8928548657166</c:v>
                </c:pt>
                <c:pt idx="7">
                  <c:v>153.14285363956409</c:v>
                </c:pt>
                <c:pt idx="8">
                  <c:v>154.74999632154231</c:v>
                </c:pt>
                <c:pt idx="9">
                  <c:v>155.642851187259</c:v>
                </c:pt>
                <c:pt idx="10">
                  <c:v>156.89284996110641</c:v>
                </c:pt>
                <c:pt idx="11">
                  <c:v>158.3214255936295</c:v>
                </c:pt>
                <c:pt idx="12">
                  <c:v>159.2142804593461</c:v>
                </c:pt>
                <c:pt idx="13">
                  <c:v>160.64285609186919</c:v>
                </c:pt>
                <c:pt idx="14">
                  <c:v>162.07142191517181</c:v>
                </c:pt>
                <c:pt idx="15">
                  <c:v>163.32142068901919</c:v>
                </c:pt>
                <c:pt idx="16">
                  <c:v>164.21428536395641</c:v>
                </c:pt>
                <c:pt idx="17">
                  <c:v>165.46428413780382</c:v>
                </c:pt>
                <c:pt idx="18">
                  <c:v>166.89284996110641</c:v>
                </c:pt>
                <c:pt idx="19">
                  <c:v>167.96428168549869</c:v>
                </c:pt>
                <c:pt idx="20">
                  <c:v>169.92856827560769</c:v>
                </c:pt>
                <c:pt idx="21">
                  <c:v>174.3928524134115</c:v>
                </c:pt>
                <c:pt idx="22">
                  <c:v>176.3571390035205</c:v>
                </c:pt>
                <c:pt idx="23">
                  <c:v>177.60714758658838</c:v>
                </c:pt>
                <c:pt idx="24">
                  <c:v>179.2142902685666</c:v>
                </c:pt>
                <c:pt idx="25">
                  <c:v>180.46427923319359</c:v>
                </c:pt>
                <c:pt idx="26">
                  <c:v>181.5357011483654</c:v>
                </c:pt>
                <c:pt idx="27">
                  <c:v>183.32143049823969</c:v>
                </c:pt>
                <c:pt idx="28">
                  <c:v>184.74998651232181</c:v>
                </c:pt>
                <c:pt idx="29">
                  <c:v>185.8214280459346</c:v>
                </c:pt>
                <c:pt idx="30">
                  <c:v>187.42857072791281</c:v>
                </c:pt>
                <c:pt idx="31">
                  <c:v>189.035713409891</c:v>
                </c:pt>
                <c:pt idx="32">
                  <c:v>190.64285609186919</c:v>
                </c:pt>
                <c:pt idx="33">
                  <c:v>192.42856582330199</c:v>
                </c:pt>
                <c:pt idx="34">
                  <c:v>194.57142927208702</c:v>
                </c:pt>
                <c:pt idx="35">
                  <c:v>196.35713900351999</c:v>
                </c:pt>
                <c:pt idx="36">
                  <c:v>199.214270650125</c:v>
                </c:pt>
                <c:pt idx="37">
                  <c:v>201.71428781626099</c:v>
                </c:pt>
                <c:pt idx="38">
                  <c:v>204.03569869606</c:v>
                </c:pt>
                <c:pt idx="39">
                  <c:v>206.17856214484399</c:v>
                </c:pt>
                <c:pt idx="40">
                  <c:v>209.21428045934601</c:v>
                </c:pt>
                <c:pt idx="41">
                  <c:v>211.178557240234</c:v>
                </c:pt>
                <c:pt idx="42">
                  <c:v>213.857141455825</c:v>
                </c:pt>
                <c:pt idx="43">
                  <c:v>217.071426819782</c:v>
                </c:pt>
                <c:pt idx="44">
                  <c:v>220.464279233193</c:v>
                </c:pt>
                <c:pt idx="45">
                  <c:v>223.85713164660501</c:v>
                </c:pt>
                <c:pt idx="46">
                  <c:v>227.07141701056099</c:v>
                </c:pt>
                <c:pt idx="47">
                  <c:v>232.24999877384701</c:v>
                </c:pt>
                <c:pt idx="48">
                  <c:v>235.82141823671401</c:v>
                </c:pt>
                <c:pt idx="49">
                  <c:v>238.85713655121501</c:v>
                </c:pt>
              </c:numCache>
            </c:numRef>
          </c:xVal>
          <c:yVal>
            <c:numRef>
              <c:f>new_dataset_zkh!$BF$8:$BF$57</c:f>
              <c:numCache>
                <c:formatCode>General</c:formatCode>
                <c:ptCount val="50"/>
                <c:pt idx="0">
                  <c:v>147.27536640374399</c:v>
                </c:pt>
                <c:pt idx="1">
                  <c:v>162.002951584595</c:v>
                </c:pt>
                <c:pt idx="2">
                  <c:v>187.03972504084999</c:v>
                </c:pt>
                <c:pt idx="3">
                  <c:v>219.44033153792799</c:v>
                </c:pt>
                <c:pt idx="4">
                  <c:v>254.78645507117699</c:v>
                </c:pt>
                <c:pt idx="5">
                  <c:v>298.96904881214101</c:v>
                </c:pt>
                <c:pt idx="6">
                  <c:v>337.26068938155998</c:v>
                </c:pt>
                <c:pt idx="7">
                  <c:v>387.33431719486498</c:v>
                </c:pt>
                <c:pt idx="8">
                  <c:v>434.462427972</c:v>
                </c:pt>
                <c:pt idx="9">
                  <c:v>480.11782068144601</c:v>
                </c:pt>
                <c:pt idx="10">
                  <c:v>524.300414422411</c:v>
                </c:pt>
                <c:pt idx="11">
                  <c:v>577.31955927188596</c:v>
                </c:pt>
                <c:pt idx="12">
                  <c:v>618.55667642707795</c:v>
                </c:pt>
                <c:pt idx="13">
                  <c:v>673.04857979463804</c:v>
                </c:pt>
                <c:pt idx="14">
                  <c:v>746.686303446907</c:v>
                </c:pt>
                <c:pt idx="15">
                  <c:v>808.54195895449595</c:v>
                </c:pt>
                <c:pt idx="16">
                  <c:v>871.87037298017003</c:v>
                </c:pt>
                <c:pt idx="17">
                  <c:v>916.05300717153102</c:v>
                </c:pt>
                <c:pt idx="18">
                  <c:v>963.18113817386495</c:v>
                </c:pt>
                <c:pt idx="19">
                  <c:v>1007.36377236522</c:v>
                </c:pt>
                <c:pt idx="20">
                  <c:v>1047.1281310023301</c:v>
                </c:pt>
                <c:pt idx="21">
                  <c:v>1048.60087940781</c:v>
                </c:pt>
                <c:pt idx="22">
                  <c:v>1008.83653088331</c:v>
                </c:pt>
                <c:pt idx="23">
                  <c:v>967.59941372812</c:v>
                </c:pt>
                <c:pt idx="24">
                  <c:v>930.78055190198495</c:v>
                </c:pt>
                <c:pt idx="25">
                  <c:v>898.37996563010597</c:v>
                </c:pt>
                <c:pt idx="26">
                  <c:v>855.670110182028</c:v>
                </c:pt>
                <c:pt idx="27">
                  <c:v>810.01471747258097</c:v>
                </c:pt>
                <c:pt idx="28">
                  <c:v>764.35932476313405</c:v>
                </c:pt>
                <c:pt idx="29">
                  <c:v>730.48600019836795</c:v>
                </c:pt>
                <c:pt idx="30">
                  <c:v>692.19440007934702</c:v>
                </c:pt>
                <c:pt idx="31">
                  <c:v>643.59349033372996</c:v>
                </c:pt>
                <c:pt idx="32">
                  <c:v>603.82913169662402</c:v>
                </c:pt>
                <c:pt idx="33">
                  <c:v>562.59201454143204</c:v>
                </c:pt>
                <c:pt idx="34">
                  <c:v>524.300414422411</c:v>
                </c:pt>
                <c:pt idx="35">
                  <c:v>487.48157282147503</c:v>
                </c:pt>
                <c:pt idx="36">
                  <c:v>444.77169714819797</c:v>
                </c:pt>
                <c:pt idx="37">
                  <c:v>403.53462044340398</c:v>
                </c:pt>
                <c:pt idx="38">
                  <c:v>369.66121497784297</c:v>
                </c:pt>
                <c:pt idx="39">
                  <c:v>340.206125516935</c:v>
                </c:pt>
                <c:pt idx="40">
                  <c:v>301.91456584831201</c:v>
                </c:pt>
                <c:pt idx="41">
                  <c:v>278.35051045974399</c:v>
                </c:pt>
                <c:pt idx="42">
                  <c:v>250.36813906652401</c:v>
                </c:pt>
                <c:pt idx="43">
                  <c:v>222.38584857409899</c:v>
                </c:pt>
                <c:pt idx="44">
                  <c:v>198.82179318553199</c:v>
                </c:pt>
                <c:pt idx="45">
                  <c:v>173.78493882848201</c:v>
                </c:pt>
                <c:pt idx="46">
                  <c:v>153.16640047608499</c:v>
                </c:pt>
                <c:pt idx="47">
                  <c:v>129.60234508751699</c:v>
                </c:pt>
                <c:pt idx="48">
                  <c:v>114.874759906666</c:v>
                </c:pt>
                <c:pt idx="49">
                  <c:v>104.565490730467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0BB2-495C-AA2C-7845ED6827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1035536"/>
        <c:axId val="1651045104"/>
      </c:scatterChart>
      <c:valAx>
        <c:axId val="1651035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Aantal</a:t>
                </a:r>
                <a:r>
                  <a:rPr lang="en-US" sz="1200" b="1" baseline="0"/>
                  <a:t> dagen sinds 01/09/2021</a:t>
                </a:r>
                <a:endParaRPr lang="en-US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651045104"/>
        <c:crosses val="autoZero"/>
        <c:crossBetween val="midCat"/>
      </c:valAx>
      <c:valAx>
        <c:axId val="165104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Ziekenhuisopnames</a:t>
                </a:r>
                <a:r>
                  <a:rPr lang="en-US" sz="1200" b="1" baseline="0"/>
                  <a:t> per dag</a:t>
                </a:r>
                <a:endParaRPr lang="en-US" sz="1200" b="1"/>
              </a:p>
            </c:rich>
          </c:tx>
          <c:layout>
            <c:manualLayout>
              <c:xMode val="edge"/>
              <c:yMode val="edge"/>
              <c:x val="5.6043496445002082E-3"/>
              <c:y val="0.310831122713345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651035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882512176567642"/>
          <c:y val="5.5272635772125357E-2"/>
          <c:w val="0.15298023757068008"/>
          <c:h val="0.63942218336036771"/>
        </c:manualLayout>
      </c:layout>
      <c:overlay val="0"/>
      <c:spPr>
        <a:solidFill>
          <a:schemeClr val="bg1"/>
        </a:solidFill>
        <a:ln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10699018958891117"/>
          <c:y val="2.7549675587996755E-2"/>
          <c:w val="0.85935025374023988"/>
          <c:h val="0.86454566831125534"/>
        </c:manualLayout>
      </c:layout>
      <c:scatterChart>
        <c:scatterStyle val="lineMarker"/>
        <c:varyColors val="0"/>
        <c:ser>
          <c:idx val="0"/>
          <c:order val="0"/>
          <c:tx>
            <c:strRef>
              <c:f>new_dataset_zkh!$B$3</c:f>
              <c:strCache>
                <c:ptCount val="1"/>
                <c:pt idx="0">
                  <c:v>15/09/2021</c:v>
                </c:pt>
              </c:strCache>
            </c:strRef>
          </c:tx>
          <c:spPr>
            <a:ln w="2540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new_dataset_zkh!$B$8:$B$43</c:f>
              <c:numCache>
                <c:formatCode>0.00</c:formatCode>
                <c:ptCount val="36"/>
                <c:pt idx="0">
                  <c:v>7.1884984025559104</c:v>
                </c:pt>
                <c:pt idx="1">
                  <c:v>8.9137380191693296</c:v>
                </c:pt>
                <c:pt idx="2">
                  <c:v>12.3642172523961</c:v>
                </c:pt>
                <c:pt idx="3">
                  <c:v>15.527156549520701</c:v>
                </c:pt>
                <c:pt idx="4">
                  <c:v>18.115015974440801</c:v>
                </c:pt>
                <c:pt idx="5">
                  <c:v>22.1405750798722</c:v>
                </c:pt>
                <c:pt idx="6">
                  <c:v>25.591054313099001</c:v>
                </c:pt>
                <c:pt idx="7">
                  <c:v>29.904153354632498</c:v>
                </c:pt>
                <c:pt idx="8">
                  <c:v>34.504792332268302</c:v>
                </c:pt>
                <c:pt idx="9">
                  <c:v>40.255591054313101</c:v>
                </c:pt>
                <c:pt idx="10">
                  <c:v>44.856230031948797</c:v>
                </c:pt>
                <c:pt idx="11">
                  <c:v>49.456869009584601</c:v>
                </c:pt>
                <c:pt idx="12">
                  <c:v>54.057507987220397</c:v>
                </c:pt>
                <c:pt idx="13">
                  <c:v>59.233226837060698</c:v>
                </c:pt>
                <c:pt idx="14">
                  <c:v>64.408945686900907</c:v>
                </c:pt>
                <c:pt idx="15">
                  <c:v>69.297124600638895</c:v>
                </c:pt>
                <c:pt idx="16">
                  <c:v>73.897763578274706</c:v>
                </c:pt>
                <c:pt idx="17">
                  <c:v>79.073482428115</c:v>
                </c:pt>
                <c:pt idx="18">
                  <c:v>83.674121405750796</c:v>
                </c:pt>
                <c:pt idx="19">
                  <c:v>88.562300319488799</c:v>
                </c:pt>
                <c:pt idx="20">
                  <c:v>93.450479233226801</c:v>
                </c:pt>
                <c:pt idx="21">
                  <c:v>98.051118210862597</c:v>
                </c:pt>
                <c:pt idx="22">
                  <c:v>102.9392971246</c:v>
                </c:pt>
                <c:pt idx="23">
                  <c:v>107.25239616613401</c:v>
                </c:pt>
                <c:pt idx="24">
                  <c:v>112.14057507987199</c:v>
                </c:pt>
                <c:pt idx="25">
                  <c:v>117.316293929712</c:v>
                </c:pt>
                <c:pt idx="26">
                  <c:v>122.492012779552</c:v>
                </c:pt>
                <c:pt idx="27">
                  <c:v>128.81789137380099</c:v>
                </c:pt>
                <c:pt idx="28">
                  <c:v>134.56869009584599</c:v>
                </c:pt>
                <c:pt idx="29">
                  <c:v>141.46964856229999</c:v>
                </c:pt>
                <c:pt idx="30">
                  <c:v>148.94568690095801</c:v>
                </c:pt>
                <c:pt idx="31">
                  <c:v>155.55910543130901</c:v>
                </c:pt>
                <c:pt idx="32">
                  <c:v>162.46006389776301</c:v>
                </c:pt>
                <c:pt idx="33">
                  <c:v>167.923322683706</c:v>
                </c:pt>
                <c:pt idx="34">
                  <c:v>173.67412140574999</c:v>
                </c:pt>
                <c:pt idx="35">
                  <c:v>177.69968051118201</c:v>
                </c:pt>
              </c:numCache>
            </c:numRef>
          </c:xVal>
          <c:yVal>
            <c:numRef>
              <c:f>new_dataset_zkh!$D$8:$D$43</c:f>
              <c:numCache>
                <c:formatCode>0.00</c:formatCode>
                <c:ptCount val="36"/>
                <c:pt idx="0">
                  <c:v>34.578146611341602</c:v>
                </c:pt>
                <c:pt idx="1">
                  <c:v>31.811894882434299</c:v>
                </c:pt>
                <c:pt idx="2">
                  <c:v>28.2157676348547</c:v>
                </c:pt>
                <c:pt idx="3">
                  <c:v>26.5560165975103</c:v>
                </c:pt>
                <c:pt idx="4">
                  <c:v>24.343015214384501</c:v>
                </c:pt>
                <c:pt idx="5">
                  <c:v>22.130013831258601</c:v>
                </c:pt>
                <c:pt idx="6">
                  <c:v>21.576763485477102</c:v>
                </c:pt>
                <c:pt idx="7">
                  <c:v>20.193637621023498</c:v>
                </c:pt>
                <c:pt idx="8">
                  <c:v>18.810511756569799</c:v>
                </c:pt>
                <c:pt idx="9">
                  <c:v>17.980636237897599</c:v>
                </c:pt>
                <c:pt idx="10">
                  <c:v>18.533886583679099</c:v>
                </c:pt>
                <c:pt idx="11">
                  <c:v>17.704011065006899</c:v>
                </c:pt>
                <c:pt idx="12">
                  <c:v>17.150760719225399</c:v>
                </c:pt>
                <c:pt idx="13">
                  <c:v>17.427385892116099</c:v>
                </c:pt>
                <c:pt idx="14">
                  <c:v>17.150760719225399</c:v>
                </c:pt>
                <c:pt idx="15">
                  <c:v>16.874135546334699</c:v>
                </c:pt>
                <c:pt idx="16">
                  <c:v>16.874135546334699</c:v>
                </c:pt>
                <c:pt idx="17">
                  <c:v>17.704011065006899</c:v>
                </c:pt>
                <c:pt idx="18">
                  <c:v>17.704011065006899</c:v>
                </c:pt>
                <c:pt idx="19">
                  <c:v>18.533886583679099</c:v>
                </c:pt>
                <c:pt idx="20">
                  <c:v>19.363762102351298</c:v>
                </c:pt>
                <c:pt idx="21">
                  <c:v>20.746887966804898</c:v>
                </c:pt>
                <c:pt idx="22">
                  <c:v>22.683264177040101</c:v>
                </c:pt>
                <c:pt idx="23">
                  <c:v>23.513139695712301</c:v>
                </c:pt>
                <c:pt idx="24">
                  <c:v>25.1728907330567</c:v>
                </c:pt>
                <c:pt idx="25">
                  <c:v>27.6625172890733</c:v>
                </c:pt>
                <c:pt idx="26">
                  <c:v>29.598893499308399</c:v>
                </c:pt>
                <c:pt idx="27">
                  <c:v>32.641770401106498</c:v>
                </c:pt>
                <c:pt idx="28">
                  <c:v>34.578146611341602</c:v>
                </c:pt>
                <c:pt idx="29">
                  <c:v>34.854771784232298</c:v>
                </c:pt>
                <c:pt idx="30">
                  <c:v>34.301521438450898</c:v>
                </c:pt>
                <c:pt idx="31">
                  <c:v>34.301521438450898</c:v>
                </c:pt>
                <c:pt idx="32">
                  <c:v>32.918395573997202</c:v>
                </c:pt>
                <c:pt idx="33">
                  <c:v>31.535269709543499</c:v>
                </c:pt>
                <c:pt idx="34">
                  <c:v>29.598893499308399</c:v>
                </c:pt>
                <c:pt idx="35">
                  <c:v>27.939142461964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1F-4B78-BD23-03A2190E5FC6}"/>
            </c:ext>
          </c:extLst>
        </c:ser>
        <c:ser>
          <c:idx val="1"/>
          <c:order val="1"/>
          <c:tx>
            <c:strRef>
              <c:f>new_dataset_zkh!$B$3</c:f>
              <c:strCache>
                <c:ptCount val="1"/>
                <c:pt idx="0">
                  <c:v>15/09/2021</c:v>
                </c:pt>
              </c:strCache>
            </c:strRef>
          </c:tx>
          <c:spPr>
            <a:ln w="25400" cap="rnd">
              <a:solidFill>
                <a:srgbClr val="C0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new_dataset_zkh!$F$8:$F$49</c:f>
              <c:numCache>
                <c:formatCode>General</c:formatCode>
                <c:ptCount val="42"/>
                <c:pt idx="0">
                  <c:v>27.559808612440101</c:v>
                </c:pt>
                <c:pt idx="1">
                  <c:v>14.066985645933</c:v>
                </c:pt>
                <c:pt idx="2">
                  <c:v>19.2344497607655</c:v>
                </c:pt>
                <c:pt idx="3">
                  <c:v>23.540669856459299</c:v>
                </c:pt>
                <c:pt idx="4">
                  <c:v>30.7177033492822</c:v>
                </c:pt>
                <c:pt idx="5">
                  <c:v>33.014354066985597</c:v>
                </c:pt>
                <c:pt idx="6">
                  <c:v>35.598086124401902</c:v>
                </c:pt>
                <c:pt idx="7">
                  <c:v>37.894736842105203</c:v>
                </c:pt>
                <c:pt idx="8">
                  <c:v>40.7655502392344</c:v>
                </c:pt>
                <c:pt idx="9">
                  <c:v>44.210526315789402</c:v>
                </c:pt>
                <c:pt idx="10">
                  <c:v>46.220095693779903</c:v>
                </c:pt>
                <c:pt idx="11">
                  <c:v>48.229665071770299</c:v>
                </c:pt>
                <c:pt idx="12">
                  <c:v>51.100478468899503</c:v>
                </c:pt>
                <c:pt idx="13">
                  <c:v>53.110047846889898</c:v>
                </c:pt>
                <c:pt idx="14">
                  <c:v>55.119617224880301</c:v>
                </c:pt>
                <c:pt idx="15">
                  <c:v>57.7033492822966</c:v>
                </c:pt>
                <c:pt idx="16">
                  <c:v>60.574162679425797</c:v>
                </c:pt>
                <c:pt idx="17">
                  <c:v>64.8803827751196</c:v>
                </c:pt>
                <c:pt idx="18">
                  <c:v>68.899521531100405</c:v>
                </c:pt>
                <c:pt idx="19">
                  <c:v>73.492822966507106</c:v>
                </c:pt>
                <c:pt idx="20">
                  <c:v>78.947368421052602</c:v>
                </c:pt>
                <c:pt idx="21">
                  <c:v>84.976076555023894</c:v>
                </c:pt>
                <c:pt idx="22">
                  <c:v>91.004784688995201</c:v>
                </c:pt>
                <c:pt idx="23">
                  <c:v>93.875598086124398</c:v>
                </c:pt>
                <c:pt idx="24">
                  <c:v>99.617224880382693</c:v>
                </c:pt>
                <c:pt idx="25">
                  <c:v>102.77511961722399</c:v>
                </c:pt>
                <c:pt idx="26">
                  <c:v>106.794258373205</c:v>
                </c:pt>
                <c:pt idx="27">
                  <c:v>114.54545454545401</c:v>
                </c:pt>
                <c:pt idx="28">
                  <c:v>119.712918660287</c:v>
                </c:pt>
                <c:pt idx="29">
                  <c:v>124.01913875597999</c:v>
                </c:pt>
                <c:pt idx="30">
                  <c:v>129.47368421052599</c:v>
                </c:pt>
                <c:pt idx="31">
                  <c:v>134.06698564593299</c:v>
                </c:pt>
                <c:pt idx="32">
                  <c:v>139.23444976076499</c:v>
                </c:pt>
                <c:pt idx="33">
                  <c:v>144.114832535885</c:v>
                </c:pt>
                <c:pt idx="34">
                  <c:v>149.856459330143</c:v>
                </c:pt>
                <c:pt idx="35">
                  <c:v>154.44976076555</c:v>
                </c:pt>
                <c:pt idx="36">
                  <c:v>158.75598086124401</c:v>
                </c:pt>
                <c:pt idx="37">
                  <c:v>162.77511961722399</c:v>
                </c:pt>
                <c:pt idx="38">
                  <c:v>166.794258373205</c:v>
                </c:pt>
                <c:pt idx="39">
                  <c:v>171.387559808612</c:v>
                </c:pt>
                <c:pt idx="40">
                  <c:v>175.406698564593</c:v>
                </c:pt>
                <c:pt idx="41">
                  <c:v>178.27751196172201</c:v>
                </c:pt>
              </c:numCache>
            </c:numRef>
          </c:xVal>
          <c:yVal>
            <c:numRef>
              <c:f>new_dataset_zkh!$H$8:$H$49</c:f>
              <c:numCache>
                <c:formatCode>General</c:formatCode>
                <c:ptCount val="42"/>
                <c:pt idx="0">
                  <c:v>57.617728531855903</c:v>
                </c:pt>
                <c:pt idx="1">
                  <c:v>53.185595567866997</c:v>
                </c:pt>
                <c:pt idx="2">
                  <c:v>54.8476454293628</c:v>
                </c:pt>
                <c:pt idx="3">
                  <c:v>56.232686980609401</c:v>
                </c:pt>
                <c:pt idx="4">
                  <c:v>62.603878116343402</c:v>
                </c:pt>
                <c:pt idx="5">
                  <c:v>68.421052631578902</c:v>
                </c:pt>
                <c:pt idx="6">
                  <c:v>73.684210526315795</c:v>
                </c:pt>
                <c:pt idx="7">
                  <c:v>81.163434903047005</c:v>
                </c:pt>
                <c:pt idx="8">
                  <c:v>88.6426592797784</c:v>
                </c:pt>
                <c:pt idx="9">
                  <c:v>94.736842105263094</c:v>
                </c:pt>
                <c:pt idx="10">
                  <c:v>101.66204986149501</c:v>
                </c:pt>
                <c:pt idx="11">
                  <c:v>108.033240997229</c:v>
                </c:pt>
                <c:pt idx="12">
                  <c:v>116.34349030470899</c:v>
                </c:pt>
                <c:pt idx="13">
                  <c:v>123.82271468144</c:v>
                </c:pt>
                <c:pt idx="14">
                  <c:v>129.91689750692501</c:v>
                </c:pt>
                <c:pt idx="15">
                  <c:v>138.50415512465301</c:v>
                </c:pt>
                <c:pt idx="16">
                  <c:v>145.70637119113499</c:v>
                </c:pt>
                <c:pt idx="17">
                  <c:v>155.95567867035999</c:v>
                </c:pt>
                <c:pt idx="18">
                  <c:v>161.49584487534599</c:v>
                </c:pt>
                <c:pt idx="19">
                  <c:v>167.31301939058099</c:v>
                </c:pt>
                <c:pt idx="20">
                  <c:v>174.79224376731301</c:v>
                </c:pt>
                <c:pt idx="21">
                  <c:v>178.393351800554</c:v>
                </c:pt>
                <c:pt idx="22">
                  <c:v>173.961218836565</c:v>
                </c:pt>
                <c:pt idx="23">
                  <c:v>170.08310249307399</c:v>
                </c:pt>
                <c:pt idx="24">
                  <c:v>166.75900277008299</c:v>
                </c:pt>
                <c:pt idx="25">
                  <c:v>162.603878116343</c:v>
                </c:pt>
                <c:pt idx="26">
                  <c:v>158.17174515235399</c:v>
                </c:pt>
                <c:pt idx="27">
                  <c:v>154.29362880886401</c:v>
                </c:pt>
                <c:pt idx="28">
                  <c:v>147.36842105263099</c:v>
                </c:pt>
                <c:pt idx="29">
                  <c:v>141.551246537396</c:v>
                </c:pt>
                <c:pt idx="30">
                  <c:v>134.90304709141199</c:v>
                </c:pt>
                <c:pt idx="31">
                  <c:v>129.36288088642601</c:v>
                </c:pt>
                <c:pt idx="32">
                  <c:v>122.991689750692</c:v>
                </c:pt>
                <c:pt idx="33">
                  <c:v>116.066481994459</c:v>
                </c:pt>
                <c:pt idx="34">
                  <c:v>109.695290858725</c:v>
                </c:pt>
                <c:pt idx="35">
                  <c:v>103.601108033241</c:v>
                </c:pt>
                <c:pt idx="36">
                  <c:v>96.675900277008296</c:v>
                </c:pt>
                <c:pt idx="37">
                  <c:v>90.858725761772803</c:v>
                </c:pt>
                <c:pt idx="38">
                  <c:v>86.426592797783897</c:v>
                </c:pt>
                <c:pt idx="39">
                  <c:v>81.440443213296405</c:v>
                </c:pt>
                <c:pt idx="40">
                  <c:v>75.900277008310198</c:v>
                </c:pt>
                <c:pt idx="41">
                  <c:v>72.022160664819907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1F-4B78-BD23-03A2190E5FC6}"/>
            </c:ext>
          </c:extLst>
        </c:ser>
        <c:ser>
          <c:idx val="2"/>
          <c:order val="2"/>
          <c:tx>
            <c:strRef>
              <c:f>new_dataset_zkh!$J$3</c:f>
              <c:strCache>
                <c:ptCount val="1"/>
                <c:pt idx="0">
                  <c:v>03/11/2021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new_dataset_zkh!$K$8:$K$36</c:f>
              <c:numCache>
                <c:formatCode>0.00</c:formatCode>
                <c:ptCount val="29"/>
                <c:pt idx="0">
                  <c:v>55.650001575851199</c:v>
                </c:pt>
                <c:pt idx="1">
                  <c:v>60.374996987343096</c:v>
                </c:pt>
                <c:pt idx="2">
                  <c:v>65.77500057163229</c:v>
                </c:pt>
                <c:pt idx="3">
                  <c:v>71.399998640441993</c:v>
                </c:pt>
                <c:pt idx="4">
                  <c:v>76.800002224731202</c:v>
                </c:pt>
                <c:pt idx="5">
                  <c:v>82.87500162219979</c:v>
                </c:pt>
                <c:pt idx="6">
                  <c:v>88.950001019668406</c:v>
                </c:pt>
                <c:pt idx="7">
                  <c:v>94.574999088478194</c:v>
                </c:pt>
                <c:pt idx="8">
                  <c:v>100.8749929704673</c:v>
                </c:pt>
                <c:pt idx="9">
                  <c:v>105.3749938974386</c:v>
                </c:pt>
                <c:pt idx="10">
                  <c:v>109.6499879802715</c:v>
                </c:pt>
                <c:pt idx="11">
                  <c:v>115.2749984086992</c:v>
                </c:pt>
                <c:pt idx="12">
                  <c:v>119.54999249153209</c:v>
                </c:pt>
                <c:pt idx="13">
                  <c:v>124.2750002626418</c:v>
                </c:pt>
                <c:pt idx="14">
                  <c:v>129.4499970027926</c:v>
                </c:pt>
                <c:pt idx="15">
                  <c:v>134.39999925842199</c:v>
                </c:pt>
                <c:pt idx="16">
                  <c:v>140.02498496761399</c:v>
                </c:pt>
                <c:pt idx="17">
                  <c:v>144.74999273872402</c:v>
                </c:pt>
                <c:pt idx="18">
                  <c:v>150.14998396339502</c:v>
                </c:pt>
                <c:pt idx="19">
                  <c:v>156.45000256461998</c:v>
                </c:pt>
                <c:pt idx="20">
                  <c:v>162.52500196208899</c:v>
                </c:pt>
                <c:pt idx="21">
                  <c:v>168.82499584407799</c:v>
                </c:pt>
                <c:pt idx="22">
                  <c:v>174.45000627250599</c:v>
                </c:pt>
                <c:pt idx="23">
                  <c:v>180.299986466218</c:v>
                </c:pt>
                <c:pt idx="24">
                  <c:v>185.24998872184801</c:v>
                </c:pt>
                <c:pt idx="25">
                  <c:v>190.199990977478</c:v>
                </c:pt>
                <c:pt idx="26">
                  <c:v>195.37498771762901</c:v>
                </c:pt>
                <c:pt idx="27">
                  <c:v>200.32498997325899</c:v>
                </c:pt>
                <c:pt idx="28">
                  <c:v>206.62498385524901</c:v>
                </c:pt>
              </c:numCache>
            </c:numRef>
          </c:xVal>
          <c:yVal>
            <c:numRef>
              <c:f>new_dataset_zkh!$M$8:$M$36</c:f>
              <c:numCache>
                <c:formatCode>0.00</c:formatCode>
                <c:ptCount val="29"/>
                <c:pt idx="0">
                  <c:v>103.89609787391301</c:v>
                </c:pt>
                <c:pt idx="1">
                  <c:v>111.688293621741</c:v>
                </c:pt>
                <c:pt idx="2">
                  <c:v>114.28570409431499</c:v>
                </c:pt>
                <c:pt idx="3">
                  <c:v>113.636369311119</c:v>
                </c:pt>
                <c:pt idx="4">
                  <c:v>114.935038877511</c:v>
                </c:pt>
                <c:pt idx="5">
                  <c:v>114.935038877511</c:v>
                </c:pt>
                <c:pt idx="6">
                  <c:v>113.636369311119</c:v>
                </c:pt>
                <c:pt idx="7">
                  <c:v>109.74025360225799</c:v>
                </c:pt>
                <c:pt idx="8">
                  <c:v>105.1948031102</c:v>
                </c:pt>
                <c:pt idx="9">
                  <c:v>101.298687401339</c:v>
                </c:pt>
                <c:pt idx="10">
                  <c:v>94.805196889799106</c:v>
                </c:pt>
                <c:pt idx="11">
                  <c:v>88.311670708363096</c:v>
                </c:pt>
                <c:pt idx="12">
                  <c:v>80.519474960535703</c:v>
                </c:pt>
                <c:pt idx="13">
                  <c:v>72.727279212708297</c:v>
                </c:pt>
                <c:pt idx="14">
                  <c:v>61.038932086123502</c:v>
                </c:pt>
                <c:pt idx="15">
                  <c:v>53.896106791387602</c:v>
                </c:pt>
                <c:pt idx="16">
                  <c:v>44.155835354181498</c:v>
                </c:pt>
                <c:pt idx="17">
                  <c:v>37.662309172745502</c:v>
                </c:pt>
                <c:pt idx="18">
                  <c:v>31.818153444400998</c:v>
                </c:pt>
                <c:pt idx="19">
                  <c:v>25.973997716056601</c:v>
                </c:pt>
                <c:pt idx="20">
                  <c:v>21.428547223999299</c:v>
                </c:pt>
                <c:pt idx="21">
                  <c:v>17.5324671850335</c:v>
                </c:pt>
                <c:pt idx="22">
                  <c:v>15.5843914956547</c:v>
                </c:pt>
                <c:pt idx="23">
                  <c:v>12.9870166929761</c:v>
                </c:pt>
                <c:pt idx="24">
                  <c:v>10.3896062204018</c:v>
                </c:pt>
                <c:pt idx="25">
                  <c:v>9.7402357673102902</c:v>
                </c:pt>
                <c:pt idx="26">
                  <c:v>9.7402357673102902</c:v>
                </c:pt>
                <c:pt idx="27">
                  <c:v>9.7402357673102902</c:v>
                </c:pt>
                <c:pt idx="28">
                  <c:v>6.4934905115401698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C1F-4B78-BD23-03A2190E5FC6}"/>
            </c:ext>
          </c:extLst>
        </c:ser>
        <c:ser>
          <c:idx val="3"/>
          <c:order val="3"/>
          <c:tx>
            <c:strRef>
              <c:f>new_dataset_zkh!$J$3</c:f>
              <c:strCache>
                <c:ptCount val="1"/>
                <c:pt idx="0">
                  <c:v>03/11/2021</c:v>
                </c:pt>
              </c:strCache>
            </c:strRef>
          </c:tx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new_dataset_zkh!$P$8:$P$62</c:f>
              <c:numCache>
                <c:formatCode>General</c:formatCode>
                <c:ptCount val="55"/>
                <c:pt idx="0">
                  <c:v>53.399994932556595</c:v>
                </c:pt>
                <c:pt idx="1">
                  <c:v>55.4249947317128</c:v>
                </c:pt>
                <c:pt idx="2">
                  <c:v>57.899995859527898</c:v>
                </c:pt>
                <c:pt idx="3">
                  <c:v>61.050005160140401</c:v>
                </c:pt>
                <c:pt idx="4">
                  <c:v>64.200002101134999</c:v>
                </c:pt>
                <c:pt idx="5">
                  <c:v>66.899997713470597</c:v>
                </c:pt>
                <c:pt idx="6">
                  <c:v>68.700003028106408</c:v>
                </c:pt>
                <c:pt idx="7">
                  <c:v>70.949997311783108</c:v>
                </c:pt>
                <c:pt idx="8">
                  <c:v>72.974997110939299</c:v>
                </c:pt>
                <c:pt idx="9">
                  <c:v>74.775002425574996</c:v>
                </c:pt>
                <c:pt idx="10">
                  <c:v>76.124994051933797</c:v>
                </c:pt>
                <c:pt idx="11">
                  <c:v>77.700004882049001</c:v>
                </c:pt>
                <c:pt idx="12">
                  <c:v>79.725004681205291</c:v>
                </c:pt>
                <c:pt idx="13">
                  <c:v>81.524997636222992</c:v>
                </c:pt>
                <c:pt idx="14">
                  <c:v>83.099996106720297</c:v>
                </c:pt>
                <c:pt idx="15">
                  <c:v>84.45000009269711</c:v>
                </c:pt>
                <c:pt idx="16">
                  <c:v>85.574997234535502</c:v>
                </c:pt>
                <c:pt idx="17">
                  <c:v>87.599997033691693</c:v>
                </c:pt>
                <c:pt idx="18">
                  <c:v>90.074998161506798</c:v>
                </c:pt>
                <c:pt idx="19">
                  <c:v>92.549999289321903</c:v>
                </c:pt>
                <c:pt idx="20">
                  <c:v>94.350004603957601</c:v>
                </c:pt>
                <c:pt idx="21">
                  <c:v>96.375004403113806</c:v>
                </c:pt>
                <c:pt idx="22">
                  <c:v>97.724996029472706</c:v>
                </c:pt>
                <c:pt idx="23">
                  <c:v>99.075000015449504</c:v>
                </c:pt>
                <c:pt idx="24">
                  <c:v>100.6499984859468</c:v>
                </c:pt>
                <c:pt idx="25">
                  <c:v>102.674998285103</c:v>
                </c:pt>
                <c:pt idx="26">
                  <c:v>104.0250022710797</c:v>
                </c:pt>
                <c:pt idx="27">
                  <c:v>106.2749965547565</c:v>
                </c:pt>
                <c:pt idx="28">
                  <c:v>107.6250005407332</c:v>
                </c:pt>
                <c:pt idx="29">
                  <c:v>109.87500718402789</c:v>
                </c:pt>
                <c:pt idx="30">
                  <c:v>111.4499932949072</c:v>
                </c:pt>
                <c:pt idx="31">
                  <c:v>113.47499309406339</c:v>
                </c:pt>
                <c:pt idx="32">
                  <c:v>115.72498737774021</c:v>
                </c:pt>
                <c:pt idx="33">
                  <c:v>117.7499871768964</c:v>
                </c:pt>
                <c:pt idx="34">
                  <c:v>120.6749896333704</c:v>
                </c:pt>
                <c:pt idx="35">
                  <c:v>122.4749949480061</c:v>
                </c:pt>
                <c:pt idx="36">
                  <c:v>125.1750029199597</c:v>
                </c:pt>
                <c:pt idx="37">
                  <c:v>127.8749861726774</c:v>
                </c:pt>
                <c:pt idx="38">
                  <c:v>130.57499414463101</c:v>
                </c:pt>
                <c:pt idx="39">
                  <c:v>135.07500743122</c:v>
                </c:pt>
                <c:pt idx="40">
                  <c:v>138.44999885673499</c:v>
                </c:pt>
                <c:pt idx="41">
                  <c:v>142.49999845504701</c:v>
                </c:pt>
                <c:pt idx="42">
                  <c:v>145.64999539604202</c:v>
                </c:pt>
                <c:pt idx="43">
                  <c:v>149.47500050983399</c:v>
                </c:pt>
                <c:pt idx="44">
                  <c:v>153.525000108146</c:v>
                </c:pt>
                <c:pt idx="45">
                  <c:v>158.47500236377601</c:v>
                </c:pt>
                <c:pt idx="46">
                  <c:v>163.649999103927</c:v>
                </c:pt>
                <c:pt idx="47">
                  <c:v>169.72499850139599</c:v>
                </c:pt>
                <c:pt idx="48">
                  <c:v>176.02499238338501</c:v>
                </c:pt>
                <c:pt idx="49">
                  <c:v>180.52500566997401</c:v>
                </c:pt>
                <c:pt idx="50">
                  <c:v>185.70000241012499</c:v>
                </c:pt>
                <c:pt idx="51">
                  <c:v>191.54998260383701</c:v>
                </c:pt>
                <c:pt idx="52">
                  <c:v>198.52498465862399</c:v>
                </c:pt>
                <c:pt idx="53">
                  <c:v>205.04999774436899</c:v>
                </c:pt>
                <c:pt idx="54">
                  <c:v>209.099997342682</c:v>
                </c:pt>
              </c:numCache>
            </c:numRef>
          </c:xVal>
          <c:yVal>
            <c:numRef>
              <c:f>new_dataset_zkh!$R$8:$R$62</c:f>
              <c:numCache>
                <c:formatCode>General</c:formatCode>
                <c:ptCount val="55"/>
                <c:pt idx="0">
                  <c:v>145.45452275552</c:v>
                </c:pt>
                <c:pt idx="1">
                  <c:v>160.38961513787501</c:v>
                </c:pt>
                <c:pt idx="2">
                  <c:v>168.18181088570299</c:v>
                </c:pt>
                <c:pt idx="3">
                  <c:v>179.220787559196</c:v>
                </c:pt>
                <c:pt idx="4">
                  <c:v>195.454549507942</c:v>
                </c:pt>
                <c:pt idx="5">
                  <c:v>220.77921244080301</c:v>
                </c:pt>
                <c:pt idx="6">
                  <c:v>243.50648273603699</c:v>
                </c:pt>
                <c:pt idx="7">
                  <c:v>267.53245826755898</c:v>
                </c:pt>
                <c:pt idx="8">
                  <c:v>294.15584427165498</c:v>
                </c:pt>
                <c:pt idx="9">
                  <c:v>314.28570409431501</c:v>
                </c:pt>
                <c:pt idx="10">
                  <c:v>334.41558175192301</c:v>
                </c:pt>
                <c:pt idx="11">
                  <c:v>359.74026251973203</c:v>
                </c:pt>
                <c:pt idx="12">
                  <c:v>381.16882757867899</c:v>
                </c:pt>
                <c:pt idx="13">
                  <c:v>404.545450492057</c:v>
                </c:pt>
                <c:pt idx="14">
                  <c:v>424.025975531521</c:v>
                </c:pt>
                <c:pt idx="15">
                  <c:v>439.61038486212402</c:v>
                </c:pt>
                <c:pt idx="16">
                  <c:v>450</c:v>
                </c:pt>
                <c:pt idx="17">
                  <c:v>460.389610679138</c:v>
                </c:pt>
                <c:pt idx="18">
                  <c:v>465.58441378933901</c:v>
                </c:pt>
                <c:pt idx="19">
                  <c:v>462.98701223423899</c:v>
                </c:pt>
                <c:pt idx="20">
                  <c:v>450</c:v>
                </c:pt>
                <c:pt idx="21">
                  <c:v>438.31168854331099</c:v>
                </c:pt>
                <c:pt idx="22">
                  <c:v>418.83116350384603</c:v>
                </c:pt>
                <c:pt idx="23">
                  <c:v>402.59740155510002</c:v>
                </c:pt>
                <c:pt idx="24">
                  <c:v>389.61038486212402</c:v>
                </c:pt>
                <c:pt idx="25">
                  <c:v>369.48051612198998</c:v>
                </c:pt>
                <c:pt idx="26">
                  <c:v>353.24675417324403</c:v>
                </c:pt>
                <c:pt idx="27">
                  <c:v>337.66232700769302</c:v>
                </c:pt>
                <c:pt idx="28">
                  <c:v>321.42856505894702</c:v>
                </c:pt>
                <c:pt idx="29">
                  <c:v>299.35064738185599</c:v>
                </c:pt>
                <c:pt idx="30">
                  <c:v>283.11688543310999</c:v>
                </c:pt>
                <c:pt idx="31">
                  <c:v>264.28571301178903</c:v>
                </c:pt>
                <c:pt idx="32">
                  <c:v>247.40259844489901</c:v>
                </c:pt>
                <c:pt idx="33">
                  <c:v>231.16881866120499</c:v>
                </c:pt>
                <c:pt idx="34">
                  <c:v>212.33764623988401</c:v>
                </c:pt>
                <c:pt idx="35">
                  <c:v>198.70129476371201</c:v>
                </c:pt>
                <c:pt idx="36">
                  <c:v>181.81816236187399</c:v>
                </c:pt>
                <c:pt idx="37">
                  <c:v>165.58440041312801</c:v>
                </c:pt>
                <c:pt idx="38">
                  <c:v>146.75322799180799</c:v>
                </c:pt>
                <c:pt idx="39">
                  <c:v>131.16883649615301</c:v>
                </c:pt>
                <c:pt idx="40">
                  <c:v>118.18181980317701</c:v>
                </c:pt>
                <c:pt idx="41">
                  <c:v>106.493508346488</c:v>
                </c:pt>
                <c:pt idx="42">
                  <c:v>97.402571692477693</c:v>
                </c:pt>
                <c:pt idx="43">
                  <c:v>85.7142602357887</c:v>
                </c:pt>
                <c:pt idx="44">
                  <c:v>75.324654015386898</c:v>
                </c:pt>
                <c:pt idx="45">
                  <c:v>65.584418248076602</c:v>
                </c:pt>
                <c:pt idx="46">
                  <c:v>56.493481594066203</c:v>
                </c:pt>
                <c:pt idx="47">
                  <c:v>45.454540590468703</c:v>
                </c:pt>
                <c:pt idx="48">
                  <c:v>35.714269153262599</c:v>
                </c:pt>
                <c:pt idx="49">
                  <c:v>29.870113424918099</c:v>
                </c:pt>
                <c:pt idx="50">
                  <c:v>25.3246629328608</c:v>
                </c:pt>
                <c:pt idx="51">
                  <c:v>20.129841987712101</c:v>
                </c:pt>
                <c:pt idx="52">
                  <c:v>18.181801968229099</c:v>
                </c:pt>
                <c:pt idx="53">
                  <c:v>14.935056712459099</c:v>
                </c:pt>
                <c:pt idx="54">
                  <c:v>12.9870166929761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C1F-4B78-BD23-03A2190E5FC6}"/>
            </c:ext>
          </c:extLst>
        </c:ser>
        <c:ser>
          <c:idx val="4"/>
          <c:order val="4"/>
          <c:tx>
            <c:strRef>
              <c:f>new_dataset_zkh!$T$3</c:f>
              <c:strCache>
                <c:ptCount val="1"/>
                <c:pt idx="0">
                  <c:v>15/11/2021</c:v>
                </c:pt>
              </c:strCache>
            </c:strRef>
          </c:tx>
          <c:spPr>
            <a:ln w="2540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new_dataset_zkh!$U$8:$U$45</c:f>
              <c:numCache>
                <c:formatCode>General</c:formatCode>
                <c:ptCount val="38"/>
                <c:pt idx="0">
                  <c:v>65.923970201412303</c:v>
                </c:pt>
                <c:pt idx="1">
                  <c:v>68.965151703846601</c:v>
                </c:pt>
                <c:pt idx="2">
                  <c:v>73.336859902100997</c:v>
                </c:pt>
                <c:pt idx="3">
                  <c:v>76.37804140453531</c:v>
                </c:pt>
                <c:pt idx="4">
                  <c:v>79.799371899907896</c:v>
                </c:pt>
                <c:pt idx="5">
                  <c:v>82.080255416465604</c:v>
                </c:pt>
                <c:pt idx="6">
                  <c:v>84.361138933023298</c:v>
                </c:pt>
                <c:pt idx="7">
                  <c:v>86.832102166586196</c:v>
                </c:pt>
                <c:pt idx="8">
                  <c:v>90.443501937891909</c:v>
                </c:pt>
                <c:pt idx="9">
                  <c:v>92.914465171454793</c:v>
                </c:pt>
                <c:pt idx="10">
                  <c:v>95.385428405017706</c:v>
                </c:pt>
                <c:pt idx="11">
                  <c:v>97.856391638580604</c:v>
                </c:pt>
                <c:pt idx="12">
                  <c:v>100.3273548721435</c:v>
                </c:pt>
                <c:pt idx="13">
                  <c:v>103.1784566575726</c:v>
                </c:pt>
                <c:pt idx="14">
                  <c:v>105.4593506152024</c:v>
                </c:pt>
                <c:pt idx="15">
                  <c:v>108.6906118346419</c:v>
                </c:pt>
                <c:pt idx="16">
                  <c:v>111.9218521719373</c:v>
                </c:pt>
                <c:pt idx="17">
                  <c:v>115.5332728253871</c:v>
                </c:pt>
                <c:pt idx="18">
                  <c:v>119.1446725966929</c:v>
                </c:pt>
                <c:pt idx="19">
                  <c:v>122.18584365805511</c:v>
                </c:pt>
                <c:pt idx="20">
                  <c:v>125.987333587438</c:v>
                </c:pt>
                <c:pt idx="21">
                  <c:v>130.16896206868699</c:v>
                </c:pt>
                <c:pt idx="22">
                  <c:v>133.59029256405898</c:v>
                </c:pt>
                <c:pt idx="23">
                  <c:v>138.53221903118498</c:v>
                </c:pt>
                <c:pt idx="24">
                  <c:v>143.09398606430102</c:v>
                </c:pt>
                <c:pt idx="25">
                  <c:v>147.27561454555001</c:v>
                </c:pt>
                <c:pt idx="26">
                  <c:v>152.21754101267601</c:v>
                </c:pt>
                <c:pt idx="27">
                  <c:v>156.779308045791</c:v>
                </c:pt>
                <c:pt idx="28">
                  <c:v>161.91130378885001</c:v>
                </c:pt>
                <c:pt idx="29">
                  <c:v>166.66316098004299</c:v>
                </c:pt>
                <c:pt idx="30">
                  <c:v>171.41499728909099</c:v>
                </c:pt>
                <c:pt idx="31">
                  <c:v>175.97678520435099</c:v>
                </c:pt>
                <c:pt idx="32">
                  <c:v>180.34848296153299</c:v>
                </c:pt>
                <c:pt idx="33">
                  <c:v>185.290388546515</c:v>
                </c:pt>
                <c:pt idx="34">
                  <c:v>190.04224573770699</c:v>
                </c:pt>
                <c:pt idx="35">
                  <c:v>195.554380032632</c:v>
                </c:pt>
                <c:pt idx="36">
                  <c:v>200.686375775691</c:v>
                </c:pt>
                <c:pt idx="37">
                  <c:v>206.388600228694</c:v>
                </c:pt>
              </c:numCache>
            </c:numRef>
          </c:xVal>
          <c:yVal>
            <c:numRef>
              <c:f>new_dataset_zkh!$W$8:$W$45</c:f>
              <c:numCache>
                <c:formatCode>General</c:formatCode>
                <c:ptCount val="38"/>
                <c:pt idx="0">
                  <c:v>148.79678508920301</c:v>
                </c:pt>
                <c:pt idx="1">
                  <c:v>152.005350840858</c:v>
                </c:pt>
                <c:pt idx="2">
                  <c:v>151.60429113760401</c:v>
                </c:pt>
                <c:pt idx="3">
                  <c:v>148.79678508920301</c:v>
                </c:pt>
                <c:pt idx="4">
                  <c:v>143.98395849312601</c:v>
                </c:pt>
                <c:pt idx="5">
                  <c:v>139.57219160030201</c:v>
                </c:pt>
                <c:pt idx="6">
                  <c:v>133.957223566311</c:v>
                </c:pt>
                <c:pt idx="7">
                  <c:v>127.139032359746</c:v>
                </c:pt>
                <c:pt idx="8">
                  <c:v>118.315520605505</c:v>
                </c:pt>
                <c:pt idx="9">
                  <c:v>110.294128257772</c:v>
                </c:pt>
                <c:pt idx="10">
                  <c:v>101.87165417538</c:v>
                </c:pt>
                <c:pt idx="11">
                  <c:v>95.454544703474795</c:v>
                </c:pt>
                <c:pt idx="12">
                  <c:v>88.235293793655799</c:v>
                </c:pt>
                <c:pt idx="13">
                  <c:v>81.818184321750607</c:v>
                </c:pt>
                <c:pt idx="14">
                  <c:v>74.598933411931597</c:v>
                </c:pt>
                <c:pt idx="15">
                  <c:v>66.577541064198698</c:v>
                </c:pt>
                <c:pt idx="16">
                  <c:v>57.754007278552002</c:v>
                </c:pt>
                <c:pt idx="17">
                  <c:v>48.9304955243108</c:v>
                </c:pt>
                <c:pt idx="18">
                  <c:v>42.914445755659798</c:v>
                </c:pt>
                <c:pt idx="19">
                  <c:v>36.898395987008797</c:v>
                </c:pt>
                <c:pt idx="20">
                  <c:v>32.486629094185503</c:v>
                </c:pt>
                <c:pt idx="21">
                  <c:v>27.673802498108</c:v>
                </c:pt>
                <c:pt idx="22">
                  <c:v>23.262035605284701</c:v>
                </c:pt>
                <c:pt idx="23">
                  <c:v>19.251350447120899</c:v>
                </c:pt>
                <c:pt idx="24">
                  <c:v>17.2459858366337</c:v>
                </c:pt>
                <c:pt idx="25">
                  <c:v>13.636360381724201</c:v>
                </c:pt>
                <c:pt idx="26">
                  <c:v>10.828876364728499</c:v>
                </c:pt>
                <c:pt idx="27">
                  <c:v>9.2245934889009007</c:v>
                </c:pt>
                <c:pt idx="28">
                  <c:v>8.4224740823923998</c:v>
                </c:pt>
                <c:pt idx="29">
                  <c:v>8.0213923477328599</c:v>
                </c:pt>
                <c:pt idx="30">
                  <c:v>7.6203326444785899</c:v>
                </c:pt>
                <c:pt idx="31">
                  <c:v>6.0160497686509302</c:v>
                </c:pt>
                <c:pt idx="32">
                  <c:v>7.2192509098190101</c:v>
                </c:pt>
                <c:pt idx="33">
                  <c:v>6.8181912065647801</c:v>
                </c:pt>
                <c:pt idx="34">
                  <c:v>6.4171094719052002</c:v>
                </c:pt>
                <c:pt idx="35">
                  <c:v>6.8181912065647801</c:v>
                </c:pt>
                <c:pt idx="36">
                  <c:v>4.0107071895690796</c:v>
                </c:pt>
                <c:pt idx="37">
                  <c:v>4.0107071895690796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C1F-4B78-BD23-03A2190E5FC6}"/>
            </c:ext>
          </c:extLst>
        </c:ser>
        <c:ser>
          <c:idx val="5"/>
          <c:order val="5"/>
          <c:tx>
            <c:strRef>
              <c:f>new_dataset_zkh!$T$3</c:f>
              <c:strCache>
                <c:ptCount val="1"/>
                <c:pt idx="0">
                  <c:v>15/11/2021</c:v>
                </c:pt>
              </c:strCache>
            </c:strRef>
          </c:tx>
          <c:spPr>
            <a:ln w="25400" cap="rnd">
              <a:solidFill>
                <a:srgbClr val="FFC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new_dataset_zkh!$Z$8:$Z$67</c:f>
              <c:numCache>
                <c:formatCode>General</c:formatCode>
                <c:ptCount val="60"/>
                <c:pt idx="0">
                  <c:v>63.262937691916299</c:v>
                </c:pt>
                <c:pt idx="1">
                  <c:v>67.064417180227196</c:v>
                </c:pt>
                <c:pt idx="2">
                  <c:v>69.345300696784903</c:v>
                </c:pt>
                <c:pt idx="3">
                  <c:v>70.675816951532909</c:v>
                </c:pt>
                <c:pt idx="4">
                  <c:v>72.386482199219202</c:v>
                </c:pt>
                <c:pt idx="5">
                  <c:v>73.526929178034095</c:v>
                </c:pt>
                <c:pt idx="6">
                  <c:v>74.667376156849002</c:v>
                </c:pt>
                <c:pt idx="7">
                  <c:v>76.758190397473598</c:v>
                </c:pt>
                <c:pt idx="8">
                  <c:v>77.898626935216399</c:v>
                </c:pt>
                <c:pt idx="9">
                  <c:v>79.22914318996439</c:v>
                </c:pt>
                <c:pt idx="10">
                  <c:v>80.559659444712395</c:v>
                </c:pt>
                <c:pt idx="11">
                  <c:v>81.510037147594204</c:v>
                </c:pt>
                <c:pt idx="12">
                  <c:v>83.600840947146708</c:v>
                </c:pt>
                <c:pt idx="13">
                  <c:v>86.071804180709591</c:v>
                </c:pt>
                <c:pt idx="14">
                  <c:v>87.402330876529703</c:v>
                </c:pt>
                <c:pt idx="15">
                  <c:v>88.542767414272504</c:v>
                </c:pt>
                <c:pt idx="16">
                  <c:v>90.063363386025699</c:v>
                </c:pt>
                <c:pt idx="17">
                  <c:v>91.583959357778895</c:v>
                </c:pt>
                <c:pt idx="18">
                  <c:v>92.154167185578203</c:v>
                </c:pt>
                <c:pt idx="19">
                  <c:v>93.4846938813983</c:v>
                </c:pt>
                <c:pt idx="20">
                  <c:v>94.815199695074298</c:v>
                </c:pt>
                <c:pt idx="21">
                  <c:v>95.575497680950804</c:v>
                </c:pt>
                <c:pt idx="22">
                  <c:v>97.096093652703999</c:v>
                </c:pt>
                <c:pt idx="23">
                  <c:v>97.096093652703999</c:v>
                </c:pt>
                <c:pt idx="24">
                  <c:v>98.236530190446899</c:v>
                </c:pt>
                <c:pt idx="25">
                  <c:v>99.186918334400701</c:v>
                </c:pt>
                <c:pt idx="26">
                  <c:v>99.947195438133207</c:v>
                </c:pt>
                <c:pt idx="27">
                  <c:v>101.6578606858195</c:v>
                </c:pt>
                <c:pt idx="28">
                  <c:v>102.4181586716961</c:v>
                </c:pt>
                <c:pt idx="29">
                  <c:v>104.3189140774596</c:v>
                </c:pt>
                <c:pt idx="30">
                  <c:v>105.4593506152024</c:v>
                </c:pt>
                <c:pt idx="31">
                  <c:v>106.97994658695561</c:v>
                </c:pt>
                <c:pt idx="32">
                  <c:v>108.5005216765647</c:v>
                </c:pt>
                <c:pt idx="33">
                  <c:v>110.0211176483179</c:v>
                </c:pt>
                <c:pt idx="34">
                  <c:v>112.3020116059476</c:v>
                </c:pt>
                <c:pt idx="35">
                  <c:v>114.3928154055002</c:v>
                </c:pt>
                <c:pt idx="36">
                  <c:v>116.29357081126371</c:v>
                </c:pt>
                <c:pt idx="37">
                  <c:v>118.00423605895</c:v>
                </c:pt>
                <c:pt idx="38">
                  <c:v>120.0950398585025</c:v>
                </c:pt>
                <c:pt idx="39">
                  <c:v>122.5660030920655</c:v>
                </c:pt>
                <c:pt idx="40">
                  <c:v>124.656806891618</c:v>
                </c:pt>
                <c:pt idx="41">
                  <c:v>127.88806811105739</c:v>
                </c:pt>
                <c:pt idx="42">
                  <c:v>129.9788927927541</c:v>
                </c:pt>
                <c:pt idx="43">
                  <c:v>133.400223288126</c:v>
                </c:pt>
                <c:pt idx="44">
                  <c:v>136.441394349489</c:v>
                </c:pt>
                <c:pt idx="45">
                  <c:v>140.81309210667098</c:v>
                </c:pt>
                <c:pt idx="46">
                  <c:v>144.42451276012099</c:v>
                </c:pt>
                <c:pt idx="47">
                  <c:v>147.84584325549298</c:v>
                </c:pt>
                <c:pt idx="48">
                  <c:v>151.64731230273202</c:v>
                </c:pt>
                <c:pt idx="49">
                  <c:v>156.96937732172398</c:v>
                </c:pt>
                <c:pt idx="50">
                  <c:v>163.43189976060299</c:v>
                </c:pt>
                <c:pt idx="51">
                  <c:v>168.94403405552799</c:v>
                </c:pt>
                <c:pt idx="52">
                  <c:v>173.88596052265399</c:v>
                </c:pt>
                <c:pt idx="53">
                  <c:v>179.77825425159</c:v>
                </c:pt>
                <c:pt idx="54">
                  <c:v>185.290388546515</c:v>
                </c:pt>
                <c:pt idx="55">
                  <c:v>190.04224573770699</c:v>
                </c:pt>
                <c:pt idx="56">
                  <c:v>195.934539466643</c:v>
                </c:pt>
                <c:pt idx="57">
                  <c:v>200.30623722382501</c:v>
                </c:pt>
                <c:pt idx="58">
                  <c:v>203.91763699513101</c:v>
                </c:pt>
                <c:pt idx="59">
                  <c:v>209.239702014123</c:v>
                </c:pt>
              </c:numCache>
            </c:numRef>
          </c:xVal>
          <c:yVal>
            <c:numRef>
              <c:f>new_dataset_zkh!$AB$8:$AB$67</c:f>
              <c:numCache>
                <c:formatCode>General</c:formatCode>
                <c:ptCount val="60"/>
                <c:pt idx="0">
                  <c:v>199.33155247363899</c:v>
                </c:pt>
                <c:pt idx="1">
                  <c:v>217.37967974818599</c:v>
                </c:pt>
                <c:pt idx="2">
                  <c:v>233.021393724695</c:v>
                </c:pt>
                <c:pt idx="3">
                  <c:v>247.05882482537601</c:v>
                </c:pt>
                <c:pt idx="4">
                  <c:v>261.89839736397101</c:v>
                </c:pt>
                <c:pt idx="5">
                  <c:v>274.33155660452701</c:v>
                </c:pt>
                <c:pt idx="6">
                  <c:v>285.56149818036101</c:v>
                </c:pt>
                <c:pt idx="7">
                  <c:v>298.39572263202302</c:v>
                </c:pt>
                <c:pt idx="8">
                  <c:v>309.62566971570902</c:v>
                </c:pt>
                <c:pt idx="9">
                  <c:v>319.65240464252298</c:v>
                </c:pt>
                <c:pt idx="10">
                  <c:v>330.48128376117802</c:v>
                </c:pt>
                <c:pt idx="11">
                  <c:v>336.89839598700797</c:v>
                </c:pt>
                <c:pt idx="12">
                  <c:v>342.513369528851</c:v>
                </c:pt>
                <c:pt idx="13">
                  <c:v>346.12299498376098</c:v>
                </c:pt>
                <c:pt idx="14">
                  <c:v>340.508021441918</c:v>
                </c:pt>
                <c:pt idx="15">
                  <c:v>333.68984125105601</c:v>
                </c:pt>
                <c:pt idx="16">
                  <c:v>325.26738093829198</c:v>
                </c:pt>
                <c:pt idx="17">
                  <c:v>316.44384990657102</c:v>
                </c:pt>
                <c:pt idx="18">
                  <c:v>305.61497354184201</c:v>
                </c:pt>
                <c:pt idx="19">
                  <c:v>294.78609717711402</c:v>
                </c:pt>
                <c:pt idx="20">
                  <c:v>284.75936225029898</c:v>
                </c:pt>
                <c:pt idx="21">
                  <c:v>274.732616307782</c:v>
                </c:pt>
                <c:pt idx="22">
                  <c:v>264.70588138096701</c:v>
                </c:pt>
                <c:pt idx="23">
                  <c:v>253.07486357832499</c:v>
                </c:pt>
                <c:pt idx="24">
                  <c:v>243.04812865151001</c:v>
                </c:pt>
                <c:pt idx="25">
                  <c:v>233.82353516260901</c:v>
                </c:pt>
                <c:pt idx="26">
                  <c:v>222.19251735996701</c:v>
                </c:pt>
                <c:pt idx="27">
                  <c:v>212.566842136406</c:v>
                </c:pt>
                <c:pt idx="28">
                  <c:v>203.743319366462</c:v>
                </c:pt>
                <c:pt idx="29">
                  <c:v>193.315513720691</c:v>
                </c:pt>
                <c:pt idx="30">
                  <c:v>182.88769705921601</c:v>
                </c:pt>
                <c:pt idx="31">
                  <c:v>171.657760991234</c:v>
                </c:pt>
                <c:pt idx="32">
                  <c:v>158.82354204742299</c:v>
                </c:pt>
                <c:pt idx="33">
                  <c:v>148.79678508920301</c:v>
                </c:pt>
                <c:pt idx="34">
                  <c:v>139.17113189704801</c:v>
                </c:pt>
                <c:pt idx="35">
                  <c:v>127.94117379766</c:v>
                </c:pt>
                <c:pt idx="36">
                  <c:v>117.112297432931</c:v>
                </c:pt>
                <c:pt idx="37">
                  <c:v>107.88770394402999</c:v>
                </c:pt>
                <c:pt idx="38">
                  <c:v>99.465251893043899</c:v>
                </c:pt>
                <c:pt idx="39">
                  <c:v>89.839576669483407</c:v>
                </c:pt>
                <c:pt idx="40">
                  <c:v>81.818184321750607</c:v>
                </c:pt>
                <c:pt idx="41">
                  <c:v>70.989307957022007</c:v>
                </c:pt>
                <c:pt idx="42">
                  <c:v>64.5721984851168</c:v>
                </c:pt>
                <c:pt idx="43">
                  <c:v>57.754007278552002</c:v>
                </c:pt>
                <c:pt idx="44">
                  <c:v>51.336897806646903</c:v>
                </c:pt>
                <c:pt idx="45">
                  <c:v>44.518728631487399</c:v>
                </c:pt>
                <c:pt idx="46">
                  <c:v>38.502678862836497</c:v>
                </c:pt>
                <c:pt idx="47">
                  <c:v>34.491993704672801</c:v>
                </c:pt>
                <c:pt idx="48">
                  <c:v>28.877003639276001</c:v>
                </c:pt>
                <c:pt idx="49">
                  <c:v>24.064177043198502</c:v>
                </c:pt>
                <c:pt idx="50">
                  <c:v>20.855611291543202</c:v>
                </c:pt>
                <c:pt idx="51">
                  <c:v>18.449209009207099</c:v>
                </c:pt>
                <c:pt idx="52">
                  <c:v>17.647067571293299</c:v>
                </c:pt>
                <c:pt idx="53">
                  <c:v>16.042784695465599</c:v>
                </c:pt>
                <c:pt idx="54">
                  <c:v>15.240643257551801</c:v>
                </c:pt>
                <c:pt idx="55">
                  <c:v>14.0374421163837</c:v>
                </c:pt>
                <c:pt idx="56">
                  <c:v>12.8342189438104</c:v>
                </c:pt>
                <c:pt idx="57">
                  <c:v>12.0320995373019</c:v>
                </c:pt>
                <c:pt idx="58">
                  <c:v>12.0320995373019</c:v>
                </c:pt>
                <c:pt idx="59">
                  <c:v>11.631017802642299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C1F-4B78-BD23-03A2190E5FC6}"/>
            </c:ext>
          </c:extLst>
        </c:ser>
        <c:ser>
          <c:idx val="6"/>
          <c:order val="6"/>
          <c:tx>
            <c:strRef>
              <c:f>new_dataset_zkh!$AD$3</c:f>
              <c:strCache>
                <c:ptCount val="1"/>
                <c:pt idx="0">
                  <c:v>21/12/2021</c:v>
                </c:pt>
              </c:strCache>
            </c:strRef>
          </c:tx>
          <c:spPr>
            <a:ln w="2540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xVal>
            <c:numRef>
              <c:f>new_dataset_zkh!$AE$8:$AE$50</c:f>
              <c:numCache>
                <c:formatCode>General</c:formatCode>
                <c:ptCount val="43"/>
                <c:pt idx="0">
                  <c:v>105.6153852474053</c:v>
                </c:pt>
                <c:pt idx="1">
                  <c:v>107.2820532834504</c:v>
                </c:pt>
                <c:pt idx="2">
                  <c:v>109.46153629461</c:v>
                </c:pt>
                <c:pt idx="3">
                  <c:v>111.7692283314363</c:v>
                </c:pt>
                <c:pt idx="4">
                  <c:v>114.2051293939291</c:v>
                </c:pt>
                <c:pt idx="5">
                  <c:v>116.3846124050888</c:v>
                </c:pt>
                <c:pt idx="6">
                  <c:v>119.07692447639761</c:v>
                </c:pt>
                <c:pt idx="7">
                  <c:v>120.615383486776</c:v>
                </c:pt>
                <c:pt idx="8">
                  <c:v>122.4102535059704</c:v>
                </c:pt>
                <c:pt idx="9">
                  <c:v>124.5897435596473</c:v>
                </c:pt>
                <c:pt idx="10">
                  <c:v>126.38461357884171</c:v>
                </c:pt>
                <c:pt idx="11">
                  <c:v>128.5641036325186</c:v>
                </c:pt>
                <c:pt idx="12">
                  <c:v>130.61538466052889</c:v>
                </c:pt>
                <c:pt idx="13">
                  <c:v>132.79486767168859</c:v>
                </c:pt>
                <c:pt idx="14">
                  <c:v>135.61538172614669</c:v>
                </c:pt>
                <c:pt idx="15">
                  <c:v>138.3076937974555</c:v>
                </c:pt>
                <c:pt idx="16">
                  <c:v>141.51282084387901</c:v>
                </c:pt>
                <c:pt idx="17">
                  <c:v>143.9487148638546</c:v>
                </c:pt>
                <c:pt idx="18">
                  <c:v>146.51281790949679</c:v>
                </c:pt>
                <c:pt idx="19">
                  <c:v>148.4358969543577</c:v>
                </c:pt>
                <c:pt idx="20">
                  <c:v>150.35896895670152</c:v>
                </c:pt>
                <c:pt idx="21">
                  <c:v>151.8974350095971</c:v>
                </c:pt>
                <c:pt idx="22">
                  <c:v>153.82050701194089</c:v>
                </c:pt>
                <c:pt idx="23">
                  <c:v>155.9999970656178</c:v>
                </c:pt>
                <c:pt idx="24">
                  <c:v>158.4358910855934</c:v>
                </c:pt>
                <c:pt idx="25">
                  <c:v>160.35897717297161</c:v>
                </c:pt>
                <c:pt idx="26">
                  <c:v>162.41025115846469</c:v>
                </c:pt>
                <c:pt idx="27">
                  <c:v>165.23076521292279</c:v>
                </c:pt>
                <c:pt idx="28">
                  <c:v>168.1794812505303</c:v>
                </c:pt>
                <c:pt idx="29">
                  <c:v>170.87179332183911</c:v>
                </c:pt>
                <c:pt idx="30">
                  <c:v>173.69230737629729</c:v>
                </c:pt>
                <c:pt idx="31">
                  <c:v>175.7435813617904</c:v>
                </c:pt>
                <c:pt idx="32">
                  <c:v>178.82051346758161</c:v>
                </c:pt>
                <c:pt idx="33">
                  <c:v>181.7692295051892</c:v>
                </c:pt>
                <c:pt idx="34">
                  <c:v>184.71794554279671</c:v>
                </c:pt>
                <c:pt idx="35">
                  <c:v>187.1538395627723</c:v>
                </c:pt>
                <c:pt idx="36">
                  <c:v>190.99999765249419</c:v>
                </c:pt>
                <c:pt idx="37">
                  <c:v>193.692295638768</c:v>
                </c:pt>
                <c:pt idx="38">
                  <c:v>196.89742972770898</c:v>
                </c:pt>
                <c:pt idx="39">
                  <c:v>198.948717798236</c:v>
                </c:pt>
                <c:pt idx="40">
                  <c:v>202.410255853476</c:v>
                </c:pt>
                <c:pt idx="41">
                  <c:v>204.846149873451</c:v>
                </c:pt>
                <c:pt idx="42">
                  <c:v>207.66666392790898</c:v>
                </c:pt>
              </c:numCache>
            </c:numRef>
          </c:xVal>
          <c:yVal>
            <c:numRef>
              <c:f>new_dataset_zkh!$AG$8:$AG$50</c:f>
              <c:numCache>
                <c:formatCode>General</c:formatCode>
                <c:ptCount val="43"/>
                <c:pt idx="0">
                  <c:v>215.70010682532899</c:v>
                </c:pt>
                <c:pt idx="1">
                  <c:v>212.16412547629099</c:v>
                </c:pt>
                <c:pt idx="2">
                  <c:v>219.236282416367</c:v>
                </c:pt>
                <c:pt idx="3">
                  <c:v>233.38040205452</c:v>
                </c:pt>
                <c:pt idx="4">
                  <c:v>254.59687287474901</c:v>
                </c:pt>
                <c:pt idx="5">
                  <c:v>300.56579586424499</c:v>
                </c:pt>
                <c:pt idx="6">
                  <c:v>350.07070020278002</c:v>
                </c:pt>
                <c:pt idx="7">
                  <c:v>392.50344760123897</c:v>
                </c:pt>
                <c:pt idx="8">
                  <c:v>445.54452753081199</c:v>
                </c:pt>
                <c:pt idx="9">
                  <c:v>505.65776440046102</c:v>
                </c:pt>
                <c:pt idx="10">
                  <c:v>565.77080702810997</c:v>
                </c:pt>
                <c:pt idx="11">
                  <c:v>615.27590560864405</c:v>
                </c:pt>
                <c:pt idx="12">
                  <c:v>661.24463435614098</c:v>
                </c:pt>
                <c:pt idx="13">
                  <c:v>707.21355734563804</c:v>
                </c:pt>
                <c:pt idx="14">
                  <c:v>742.57434204601896</c:v>
                </c:pt>
                <c:pt idx="15">
                  <c:v>753.18248033513396</c:v>
                </c:pt>
                <c:pt idx="16">
                  <c:v>746.110323395058</c:v>
                </c:pt>
                <c:pt idx="17">
                  <c:v>714.28571428571399</c:v>
                </c:pt>
                <c:pt idx="18">
                  <c:v>664.78080994717902</c:v>
                </c:pt>
                <c:pt idx="19">
                  <c:v>629.42002524679799</c:v>
                </c:pt>
                <c:pt idx="20">
                  <c:v>590.52325919737802</c:v>
                </c:pt>
                <c:pt idx="21">
                  <c:v>544.55453044987996</c:v>
                </c:pt>
                <c:pt idx="22">
                  <c:v>505.65776440046102</c:v>
                </c:pt>
                <c:pt idx="23">
                  <c:v>459.68884141096402</c:v>
                </c:pt>
                <c:pt idx="24">
                  <c:v>392.50344760123897</c:v>
                </c:pt>
                <c:pt idx="25">
                  <c:v>350.07070020278002</c:v>
                </c:pt>
                <c:pt idx="26">
                  <c:v>286.42148198409302</c:v>
                </c:pt>
                <c:pt idx="27">
                  <c:v>236.91657764555799</c:v>
                </c:pt>
                <c:pt idx="28">
                  <c:v>194.48383024709901</c:v>
                </c:pt>
                <c:pt idx="29">
                  <c:v>155.58706419767901</c:v>
                </c:pt>
                <c:pt idx="30">
                  <c:v>127.29843643737399</c:v>
                </c:pt>
                <c:pt idx="31">
                  <c:v>109.618141208183</c:v>
                </c:pt>
                <c:pt idx="32">
                  <c:v>91.937845978992499</c:v>
                </c:pt>
                <c:pt idx="33">
                  <c:v>74.257356507802299</c:v>
                </c:pt>
                <c:pt idx="34">
                  <c:v>60.113236869648702</c:v>
                </c:pt>
                <c:pt idx="35">
                  <c:v>49.504904338535098</c:v>
                </c:pt>
                <c:pt idx="36">
                  <c:v>45.968922989496399</c:v>
                </c:pt>
                <c:pt idx="37">
                  <c:v>45.968922989496399</c:v>
                </c:pt>
                <c:pt idx="38">
                  <c:v>38.896766049420201</c:v>
                </c:pt>
                <c:pt idx="39">
                  <c:v>31.824609109343701</c:v>
                </c:pt>
                <c:pt idx="40">
                  <c:v>24.752452169267499</c:v>
                </c:pt>
                <c:pt idx="41">
                  <c:v>24.752452169267499</c:v>
                </c:pt>
                <c:pt idx="42">
                  <c:v>17.680295229191302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C1F-4B78-BD23-03A2190E5FC6}"/>
            </c:ext>
          </c:extLst>
        </c:ser>
        <c:ser>
          <c:idx val="7"/>
          <c:order val="7"/>
          <c:tx>
            <c:strRef>
              <c:f>new_dataset_zkh!$AD$3</c:f>
              <c:strCache>
                <c:ptCount val="1"/>
                <c:pt idx="0">
                  <c:v>21/12/2021</c:v>
                </c:pt>
              </c:strCache>
            </c:strRef>
          </c:tx>
          <c:spPr>
            <a:ln w="25400" cap="rnd">
              <a:solidFill>
                <a:srgbClr val="92D05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new_dataset_zkh!$AJ$8:$AJ$75</c:f>
              <c:numCache>
                <c:formatCode>General</c:formatCode>
                <c:ptCount val="68"/>
                <c:pt idx="0">
                  <c:v>105.3589742385894</c:v>
                </c:pt>
                <c:pt idx="1">
                  <c:v>107.5384642922663</c:v>
                </c:pt>
                <c:pt idx="2">
                  <c:v>109.84615632909259</c:v>
                </c:pt>
                <c:pt idx="3">
                  <c:v>112.6666633410335</c:v>
                </c:pt>
                <c:pt idx="4">
                  <c:v>114.5897423858944</c:v>
                </c:pt>
                <c:pt idx="5">
                  <c:v>116.25641042193951</c:v>
                </c:pt>
                <c:pt idx="6">
                  <c:v>117.6666674491685</c:v>
                </c:pt>
                <c:pt idx="7">
                  <c:v>119.205126459547</c:v>
                </c:pt>
                <c:pt idx="8">
                  <c:v>120.7435925124426</c:v>
                </c:pt>
                <c:pt idx="9">
                  <c:v>121.89743853085569</c:v>
                </c:pt>
                <c:pt idx="10">
                  <c:v>122.6666645147864</c:v>
                </c:pt>
                <c:pt idx="11">
                  <c:v>123.8205105331995</c:v>
                </c:pt>
                <c:pt idx="12">
                  <c:v>124.7179455427967</c:v>
                </c:pt>
                <c:pt idx="13">
                  <c:v>125.6153805523939</c:v>
                </c:pt>
                <c:pt idx="14">
                  <c:v>126.76922657080701</c:v>
                </c:pt>
                <c:pt idx="15">
                  <c:v>127.66666862292141</c:v>
                </c:pt>
                <c:pt idx="16">
                  <c:v>128.94871662448389</c:v>
                </c:pt>
                <c:pt idx="17">
                  <c:v>129.46153864211578</c:v>
                </c:pt>
                <c:pt idx="18">
                  <c:v>130.23076462604641</c:v>
                </c:pt>
                <c:pt idx="19">
                  <c:v>131.2564086613101</c:v>
                </c:pt>
                <c:pt idx="20">
                  <c:v>132.15384367090741</c:v>
                </c:pt>
                <c:pt idx="21">
                  <c:v>133.4358987149871</c:v>
                </c:pt>
                <c:pt idx="22">
                  <c:v>134.71794671654959</c:v>
                </c:pt>
                <c:pt idx="23">
                  <c:v>135.8717927349627</c:v>
                </c:pt>
                <c:pt idx="24">
                  <c:v>137.0256387533758</c:v>
                </c:pt>
                <c:pt idx="25">
                  <c:v>137.6666627541571</c:v>
                </c:pt>
                <c:pt idx="26">
                  <c:v>139.0769197813861</c:v>
                </c:pt>
                <c:pt idx="27">
                  <c:v>140.35897482546579</c:v>
                </c:pt>
                <c:pt idx="28">
                  <c:v>141.64102282702831</c:v>
                </c:pt>
                <c:pt idx="29">
                  <c:v>143.43589284622271</c:v>
                </c:pt>
                <c:pt idx="30">
                  <c:v>144.71794789030241</c:v>
                </c:pt>
                <c:pt idx="31">
                  <c:v>145.9999958918649</c:v>
                </c:pt>
                <c:pt idx="32">
                  <c:v>147.02563992712871</c:v>
                </c:pt>
                <c:pt idx="33">
                  <c:v>148.4358969543577</c:v>
                </c:pt>
                <c:pt idx="34">
                  <c:v>149.8461469390696</c:v>
                </c:pt>
                <c:pt idx="35">
                  <c:v>151.12820902566651</c:v>
                </c:pt>
                <c:pt idx="36">
                  <c:v>152.15383897589589</c:v>
                </c:pt>
                <c:pt idx="37">
                  <c:v>153.307684994309</c:v>
                </c:pt>
                <c:pt idx="38">
                  <c:v>154.2051270464234</c:v>
                </c:pt>
                <c:pt idx="39">
                  <c:v>155.3589730648365</c:v>
                </c:pt>
                <c:pt idx="40">
                  <c:v>156.12819904876721</c:v>
                </c:pt>
                <c:pt idx="41">
                  <c:v>157.15384308403088</c:v>
                </c:pt>
                <c:pt idx="42">
                  <c:v>158.56409306874281</c:v>
                </c:pt>
                <c:pt idx="43">
                  <c:v>159.5897371040065</c:v>
                </c:pt>
                <c:pt idx="44">
                  <c:v>160.74358312241969</c:v>
                </c:pt>
                <c:pt idx="45">
                  <c:v>162.28204917531531</c:v>
                </c:pt>
                <c:pt idx="46">
                  <c:v>163.82051522821098</c:v>
                </c:pt>
                <c:pt idx="47">
                  <c:v>165.10256322977349</c:v>
                </c:pt>
                <c:pt idx="48">
                  <c:v>166.2564092481866</c:v>
                </c:pt>
                <c:pt idx="49">
                  <c:v>167.28205328345041</c:v>
                </c:pt>
                <c:pt idx="50">
                  <c:v>169.0769233026447</c:v>
                </c:pt>
                <c:pt idx="51">
                  <c:v>170.4871732873566</c:v>
                </c:pt>
                <c:pt idx="52">
                  <c:v>171.89743735710289</c:v>
                </c:pt>
                <c:pt idx="53">
                  <c:v>173.43588932496408</c:v>
                </c:pt>
                <c:pt idx="54">
                  <c:v>174.8461533947104</c:v>
                </c:pt>
                <c:pt idx="55">
                  <c:v>177.15384543153669</c:v>
                </c:pt>
                <c:pt idx="56">
                  <c:v>179.71794143466161</c:v>
                </c:pt>
                <c:pt idx="57">
                  <c:v>182.41025350597039</c:v>
                </c:pt>
                <c:pt idx="58">
                  <c:v>185.3589695435779</c:v>
                </c:pt>
                <c:pt idx="59">
                  <c:v>187.53845959725481</c:v>
                </c:pt>
                <c:pt idx="60">
                  <c:v>189.97435361723052</c:v>
                </c:pt>
                <c:pt idx="61">
                  <c:v>193.17948770617102</c:v>
                </c:pt>
                <c:pt idx="62">
                  <c:v>195.99998767559401</c:v>
                </c:pt>
                <c:pt idx="63">
                  <c:v>198.435895780604</c:v>
                </c:pt>
                <c:pt idx="64">
                  <c:v>201.38461181821199</c:v>
                </c:pt>
                <c:pt idx="65">
                  <c:v>204.461529838969</c:v>
                </c:pt>
                <c:pt idx="66">
                  <c:v>206.89742385894399</c:v>
                </c:pt>
                <c:pt idx="67">
                  <c:v>209.589735930253</c:v>
                </c:pt>
              </c:numCache>
            </c:numRef>
          </c:xVal>
          <c:yVal>
            <c:numRef>
              <c:f>new_dataset_zkh!$AL$8:$AL$75</c:f>
              <c:numCache>
                <c:formatCode>General</c:formatCode>
                <c:ptCount val="68"/>
                <c:pt idx="0">
                  <c:v>304.10177721328398</c:v>
                </c:pt>
                <c:pt idx="1">
                  <c:v>314.71010974439798</c:v>
                </c:pt>
                <c:pt idx="2">
                  <c:v>332.390404973589</c:v>
                </c:pt>
                <c:pt idx="3">
                  <c:v>385.43148490316202</c:v>
                </c:pt>
                <c:pt idx="4">
                  <c:v>449.08070312184998</c:v>
                </c:pt>
                <c:pt idx="5">
                  <c:v>516.265902689575</c:v>
                </c:pt>
                <c:pt idx="6">
                  <c:v>611.73973001760703</c:v>
                </c:pt>
                <c:pt idx="7">
                  <c:v>703.67757599659899</c:v>
                </c:pt>
                <c:pt idx="8">
                  <c:v>806.22356026470698</c:v>
                </c:pt>
                <c:pt idx="9">
                  <c:v>901.69738759273798</c:v>
                </c:pt>
                <c:pt idx="10">
                  <c:v>1011.31533455892</c:v>
                </c:pt>
                <c:pt idx="11">
                  <c:v>1110.3253374779899</c:v>
                </c:pt>
                <c:pt idx="12">
                  <c:v>1212.87132174609</c:v>
                </c:pt>
                <c:pt idx="13">
                  <c:v>1315.4173060142</c:v>
                </c:pt>
                <c:pt idx="14">
                  <c:v>1435.6435855115001</c:v>
                </c:pt>
                <c:pt idx="15">
                  <c:v>1545.26162959868</c:v>
                </c:pt>
                <c:pt idx="16">
                  <c:v>1647.80761386679</c:v>
                </c:pt>
                <c:pt idx="17">
                  <c:v>1729.1372244356701</c:v>
                </c:pt>
                <c:pt idx="18">
                  <c:v>1817.53889482362</c:v>
                </c:pt>
                <c:pt idx="19">
                  <c:v>1920.08487909173</c:v>
                </c:pt>
                <c:pt idx="20">
                  <c:v>2026.16684470888</c:v>
                </c:pt>
                <c:pt idx="21">
                  <c:v>2128.7128289769898</c:v>
                </c:pt>
                <c:pt idx="22">
                  <c:v>2227.72273477505</c:v>
                </c:pt>
                <c:pt idx="23">
                  <c:v>2305.5162668738999</c:v>
                </c:pt>
                <c:pt idx="24">
                  <c:v>2365.62940662254</c:v>
                </c:pt>
                <c:pt idx="25">
                  <c:v>2422.2064679011601</c:v>
                </c:pt>
                <c:pt idx="26">
                  <c:v>2485.8556861198399</c:v>
                </c:pt>
                <c:pt idx="27">
                  <c:v>2514.14426531965</c:v>
                </c:pt>
                <c:pt idx="28">
                  <c:v>2492.9278430599202</c:v>
                </c:pt>
                <c:pt idx="29">
                  <c:v>2429.2786248412299</c:v>
                </c:pt>
                <c:pt idx="30">
                  <c:v>2376.2375934721599</c:v>
                </c:pt>
                <c:pt idx="31">
                  <c:v>2316.1244537235102</c:v>
                </c:pt>
                <c:pt idx="32">
                  <c:v>2252.4752355048199</c:v>
                </c:pt>
                <c:pt idx="33">
                  <c:v>2160.53743808633</c:v>
                </c:pt>
                <c:pt idx="34">
                  <c:v>2089.8160629275699</c:v>
                </c:pt>
                <c:pt idx="35">
                  <c:v>2019.0947848897999</c:v>
                </c:pt>
                <c:pt idx="36">
                  <c:v>1948.3734097310401</c:v>
                </c:pt>
                <c:pt idx="37">
                  <c:v>1842.2913469928901</c:v>
                </c:pt>
                <c:pt idx="38">
                  <c:v>1775.1060503041699</c:v>
                </c:pt>
                <c:pt idx="39">
                  <c:v>1711.4568320854801</c:v>
                </c:pt>
                <c:pt idx="40">
                  <c:v>1640.73545692672</c:v>
                </c:pt>
                <c:pt idx="41">
                  <c:v>1552.33378653876</c:v>
                </c:pt>
                <c:pt idx="42">
                  <c:v>1456.85995921073</c:v>
                </c:pt>
                <c:pt idx="43">
                  <c:v>1379.0664271118901</c:v>
                </c:pt>
                <c:pt idx="44">
                  <c:v>1255.3040691445501</c:v>
                </c:pt>
                <c:pt idx="45">
                  <c:v>1156.2942604674799</c:v>
                </c:pt>
                <c:pt idx="46">
                  <c:v>1064.3564144884899</c:v>
                </c:pt>
                <c:pt idx="47">
                  <c:v>983.02690104061605</c:v>
                </c:pt>
                <c:pt idx="48">
                  <c:v>908.76935029081505</c:v>
                </c:pt>
                <c:pt idx="49">
                  <c:v>841.58415072308901</c:v>
                </c:pt>
                <c:pt idx="50">
                  <c:v>739.03816645498102</c:v>
                </c:pt>
                <c:pt idx="51">
                  <c:v>640.02835777791199</c:v>
                </c:pt>
                <c:pt idx="52">
                  <c:v>562.23482567907195</c:v>
                </c:pt>
                <c:pt idx="53">
                  <c:v>484.44129358023201</c:v>
                </c:pt>
                <c:pt idx="54">
                  <c:v>420.79207536154399</c:v>
                </c:pt>
                <c:pt idx="55">
                  <c:v>346.53471885374199</c:v>
                </c:pt>
                <c:pt idx="56">
                  <c:v>279.34932504401701</c:v>
                </c:pt>
                <c:pt idx="57">
                  <c:v>212.16412547629099</c:v>
                </c:pt>
                <c:pt idx="58">
                  <c:v>155.58706419767901</c:v>
                </c:pt>
                <c:pt idx="59">
                  <c:v>130.83461202841201</c:v>
                </c:pt>
                <c:pt idx="60">
                  <c:v>106.081965617146</c:v>
                </c:pt>
                <c:pt idx="61">
                  <c:v>81.329513447878796</c:v>
                </c:pt>
                <c:pt idx="62">
                  <c:v>63.649218218687402</c:v>
                </c:pt>
                <c:pt idx="63">
                  <c:v>45.968922989496399</c:v>
                </c:pt>
                <c:pt idx="64">
                  <c:v>49.504904338535098</c:v>
                </c:pt>
                <c:pt idx="65">
                  <c:v>42.432747398458503</c:v>
                </c:pt>
                <c:pt idx="66">
                  <c:v>38.896766049420201</c:v>
                </c:pt>
                <c:pt idx="67">
                  <c:v>42.432747398458503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C1F-4B78-BD23-03A2190E5FC6}"/>
            </c:ext>
          </c:extLst>
        </c:ser>
        <c:ser>
          <c:idx val="8"/>
          <c:order val="8"/>
          <c:tx>
            <c:strRef>
              <c:f>new_dataset_zkh!$AN$3</c:f>
              <c:strCache>
                <c:ptCount val="1"/>
                <c:pt idx="0">
                  <c:v>20/01/2021</c:v>
                </c:pt>
              </c:strCache>
            </c:strRef>
          </c:tx>
          <c:spPr>
            <a:ln w="2540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new_dataset_zkh!$AO$8:$AO$40</c:f>
              <c:numCache>
                <c:formatCode>General</c:formatCode>
                <c:ptCount val="33"/>
                <c:pt idx="0">
                  <c:v>130.27272901601239</c:v>
                </c:pt>
                <c:pt idx="1">
                  <c:v>131.90909272501301</c:v>
                </c:pt>
                <c:pt idx="2">
                  <c:v>135.72727138349029</c:v>
                </c:pt>
                <c:pt idx="3">
                  <c:v>138.81818505052308</c:v>
                </c:pt>
                <c:pt idx="4">
                  <c:v>142.0909124685241</c:v>
                </c:pt>
                <c:pt idx="5">
                  <c:v>145.36363988652519</c:v>
                </c:pt>
                <c:pt idx="6">
                  <c:v>149.18181854500261</c:v>
                </c:pt>
                <c:pt idx="7">
                  <c:v>151.72727098398749</c:v>
                </c:pt>
                <c:pt idx="8">
                  <c:v>154.63636091248048</c:v>
                </c:pt>
                <c:pt idx="9">
                  <c:v>157.3636370900052</c:v>
                </c:pt>
                <c:pt idx="10">
                  <c:v>161.54545323799061</c:v>
                </c:pt>
                <c:pt idx="11">
                  <c:v>165.1818181454997</c:v>
                </c:pt>
                <c:pt idx="12">
                  <c:v>168.2727318125325</c:v>
                </c:pt>
                <c:pt idx="13">
                  <c:v>171.3636354919937</c:v>
                </c:pt>
                <c:pt idx="14">
                  <c:v>175.3636378890109</c:v>
                </c:pt>
                <c:pt idx="15">
                  <c:v>178.4545515560437</c:v>
                </c:pt>
                <c:pt idx="16">
                  <c:v>182.09090647598128</c:v>
                </c:pt>
                <c:pt idx="17">
                  <c:v>185.9090951220301</c:v>
                </c:pt>
                <c:pt idx="18">
                  <c:v>189.72728376807902</c:v>
                </c:pt>
                <c:pt idx="19">
                  <c:v>193.36363868801601</c:v>
                </c:pt>
                <c:pt idx="20">
                  <c:v>196.81817985698601</c:v>
                </c:pt>
                <c:pt idx="21">
                  <c:v>199.72727977304999</c:v>
                </c:pt>
                <c:pt idx="22">
                  <c:v>202.81819344008301</c:v>
                </c:pt>
                <c:pt idx="23">
                  <c:v>205.72727338100401</c:v>
                </c:pt>
                <c:pt idx="24">
                  <c:v>209.363648276085</c:v>
                </c:pt>
                <c:pt idx="25">
                  <c:v>211.90910071507</c:v>
                </c:pt>
                <c:pt idx="26">
                  <c:v>214.45455315405502</c:v>
                </c:pt>
                <c:pt idx="27">
                  <c:v>217.90909432302399</c:v>
                </c:pt>
                <c:pt idx="28">
                  <c:v>221.181821741025</c:v>
                </c:pt>
                <c:pt idx="29">
                  <c:v>224.63636290999401</c:v>
                </c:pt>
                <c:pt idx="30">
                  <c:v>229.00001278409101</c:v>
                </c:pt>
                <c:pt idx="31">
                  <c:v>232.81818145499699</c:v>
                </c:pt>
                <c:pt idx="32">
                  <c:v>238.454547561015</c:v>
                </c:pt>
              </c:numCache>
            </c:numRef>
          </c:xVal>
          <c:yVal>
            <c:numRef>
              <c:f>new_dataset_zkh!$AQ$8:$AQ$40</c:f>
              <c:numCache>
                <c:formatCode>General</c:formatCode>
                <c:ptCount val="33"/>
                <c:pt idx="0">
                  <c:v>109.983081334838</c:v>
                </c:pt>
                <c:pt idx="1">
                  <c:v>116.751290974783</c:v>
                </c:pt>
                <c:pt idx="2">
                  <c:v>121.827494678207</c:v>
                </c:pt>
                <c:pt idx="3">
                  <c:v>126.903605434699</c:v>
                </c:pt>
                <c:pt idx="4">
                  <c:v>137.05591989461601</c:v>
                </c:pt>
                <c:pt idx="5">
                  <c:v>152.284345111026</c:v>
                </c:pt>
                <c:pt idx="6">
                  <c:v>169.20477626395601</c:v>
                </c:pt>
                <c:pt idx="7">
                  <c:v>191.20141112031001</c:v>
                </c:pt>
                <c:pt idx="8">
                  <c:v>208.12184227323999</c:v>
                </c:pt>
                <c:pt idx="9">
                  <c:v>218.27415673315599</c:v>
                </c:pt>
                <c:pt idx="10">
                  <c:v>233.50258194956601</c:v>
                </c:pt>
                <c:pt idx="11">
                  <c:v>248.731007165976</c:v>
                </c:pt>
                <c:pt idx="12">
                  <c:v>257.19122274244103</c:v>
                </c:pt>
                <c:pt idx="13">
                  <c:v>270.72764202232997</c:v>
                </c:pt>
                <c:pt idx="14">
                  <c:v>277.49575871534302</c:v>
                </c:pt>
                <c:pt idx="15">
                  <c:v>279.18785759879501</c:v>
                </c:pt>
                <c:pt idx="16">
                  <c:v>272.41964795885002</c:v>
                </c:pt>
                <c:pt idx="17">
                  <c:v>258.88332162589199</c:v>
                </c:pt>
                <c:pt idx="18">
                  <c:v>248.731007165976</c:v>
                </c:pt>
                <c:pt idx="19">
                  <c:v>225.042366373101</c:v>
                </c:pt>
                <c:pt idx="20">
                  <c:v>206.42983633671901</c:v>
                </c:pt>
                <c:pt idx="21">
                  <c:v>186.12520741688601</c:v>
                </c:pt>
                <c:pt idx="22">
                  <c:v>162.43656662401099</c:v>
                </c:pt>
                <c:pt idx="23">
                  <c:v>148.900240291053</c:v>
                </c:pt>
                <c:pt idx="24">
                  <c:v>128.59561137122</c:v>
                </c:pt>
                <c:pt idx="25">
                  <c:v>115.059285038262</c:v>
                </c:pt>
                <c:pt idx="26">
                  <c:v>103.21496464182501</c:v>
                </c:pt>
                <c:pt idx="27">
                  <c:v>84.602434605443605</c:v>
                </c:pt>
                <c:pt idx="28">
                  <c:v>76.142219028978701</c:v>
                </c:pt>
                <c:pt idx="29">
                  <c:v>60.913793812569203</c:v>
                </c:pt>
                <c:pt idx="30">
                  <c:v>52.453485289172903</c:v>
                </c:pt>
                <c:pt idx="31">
                  <c:v>43.9932697127078</c:v>
                </c:pt>
                <c:pt idx="32">
                  <c:v>35.533054136242903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C1F-4B78-BD23-03A2190E5FC6}"/>
            </c:ext>
          </c:extLst>
        </c:ser>
        <c:ser>
          <c:idx val="9"/>
          <c:order val="9"/>
          <c:tx>
            <c:strRef>
              <c:f>new_dataset_zkh!$AN$3</c:f>
              <c:strCache>
                <c:ptCount val="1"/>
                <c:pt idx="0">
                  <c:v>20/01/2021</c:v>
                </c:pt>
              </c:strCache>
            </c:strRef>
          </c:tx>
          <c:spPr>
            <a:ln w="25400" cap="rnd">
              <a:solidFill>
                <a:srgbClr val="00B0F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new_dataset_zkh!$AT$8:$AT$58</c:f>
              <c:numCache>
                <c:formatCode>General</c:formatCode>
                <c:ptCount val="51"/>
                <c:pt idx="0">
                  <c:v>129.54545403699629</c:v>
                </c:pt>
                <c:pt idx="1">
                  <c:v>132.272730214521</c:v>
                </c:pt>
                <c:pt idx="2">
                  <c:v>135.3636338939823</c:v>
                </c:pt>
                <c:pt idx="3">
                  <c:v>139.18182254003119</c:v>
                </c:pt>
                <c:pt idx="4">
                  <c:v>141.1818137509683</c:v>
                </c:pt>
                <c:pt idx="5">
                  <c:v>142.81817745996881</c:v>
                </c:pt>
                <c:pt idx="6">
                  <c:v>144.63636490750909</c:v>
                </c:pt>
                <c:pt idx="7">
                  <c:v>146.09090487796979</c:v>
                </c:pt>
                <c:pt idx="8">
                  <c:v>147.36364108503369</c:v>
                </c:pt>
                <c:pt idx="9">
                  <c:v>148.6363673045262</c:v>
                </c:pt>
                <c:pt idx="10">
                  <c:v>149.36363229597089</c:v>
                </c:pt>
                <c:pt idx="11">
                  <c:v>150.09090727498699</c:v>
                </c:pt>
                <c:pt idx="12">
                  <c:v>150.81818225400309</c:v>
                </c:pt>
                <c:pt idx="13">
                  <c:v>151.54545723301919</c:v>
                </c:pt>
                <c:pt idx="14">
                  <c:v>152.0909084734956</c:v>
                </c:pt>
                <c:pt idx="15">
                  <c:v>153.54545843152781</c:v>
                </c:pt>
                <c:pt idx="16">
                  <c:v>154.0909096720041</c:v>
                </c:pt>
                <c:pt idx="17">
                  <c:v>154.63636091248048</c:v>
                </c:pt>
                <c:pt idx="18">
                  <c:v>155.54545963003631</c:v>
                </c:pt>
                <c:pt idx="19">
                  <c:v>156.27272462148102</c:v>
                </c:pt>
                <c:pt idx="20">
                  <c:v>156.81818584952879</c:v>
                </c:pt>
                <c:pt idx="21">
                  <c:v>157.3636370900052</c:v>
                </c:pt>
                <c:pt idx="22">
                  <c:v>158.6363633094976</c:v>
                </c:pt>
                <c:pt idx="23">
                  <c:v>171.3636354919937</c:v>
                </c:pt>
                <c:pt idx="24">
                  <c:v>173.1818129519626</c:v>
                </c:pt>
                <c:pt idx="25">
                  <c:v>175.0000103870743</c:v>
                </c:pt>
                <c:pt idx="26">
                  <c:v>176.27272661899531</c:v>
                </c:pt>
                <c:pt idx="27">
                  <c:v>177.90909032799578</c:v>
                </c:pt>
                <c:pt idx="28">
                  <c:v>179.36364028602799</c:v>
                </c:pt>
                <c:pt idx="29">
                  <c:v>181.00000399502861</c:v>
                </c:pt>
                <c:pt idx="30">
                  <c:v>182.99999520596572</c:v>
                </c:pt>
                <c:pt idx="31">
                  <c:v>185.18182014301399</c:v>
                </c:pt>
                <c:pt idx="32">
                  <c:v>186.6363701010462</c:v>
                </c:pt>
                <c:pt idx="33">
                  <c:v>188.81819503809459</c:v>
                </c:pt>
                <c:pt idx="34">
                  <c:v>190.2727250209839</c:v>
                </c:pt>
                <c:pt idx="35">
                  <c:v>191.90908872998401</c:v>
                </c:pt>
                <c:pt idx="36">
                  <c:v>193.90909991606401</c:v>
                </c:pt>
                <c:pt idx="37">
                  <c:v>195.545463625065</c:v>
                </c:pt>
                <c:pt idx="38">
                  <c:v>197.36364108503301</c:v>
                </c:pt>
                <c:pt idx="39">
                  <c:v>200.27274100109798</c:v>
                </c:pt>
                <c:pt idx="40">
                  <c:v>202.63635971397099</c:v>
                </c:pt>
                <c:pt idx="41">
                  <c:v>205.18183212809902</c:v>
                </c:pt>
                <c:pt idx="42">
                  <c:v>207.363637090005</c:v>
                </c:pt>
                <c:pt idx="43">
                  <c:v>211.000011985085</c:v>
                </c:pt>
                <c:pt idx="44">
                  <c:v>215.18182813307101</c:v>
                </c:pt>
                <c:pt idx="45">
                  <c:v>219.18183053008801</c:v>
                </c:pt>
                <c:pt idx="46">
                  <c:v>222.45455794808899</c:v>
                </c:pt>
                <c:pt idx="47">
                  <c:v>226.27272661899499</c:v>
                </c:pt>
                <c:pt idx="48">
                  <c:v>230.81819024405999</c:v>
                </c:pt>
                <c:pt idx="49">
                  <c:v>236.45455635007701</c:v>
                </c:pt>
                <c:pt idx="50">
                  <c:v>238.81819503809399</c:v>
                </c:pt>
              </c:numCache>
            </c:numRef>
          </c:xVal>
          <c:yVal>
            <c:numRef>
              <c:f>new_dataset_zkh!$AV$8:$AV$58</c:f>
              <c:numCache>
                <c:formatCode>General</c:formatCode>
                <c:ptCount val="51"/>
                <c:pt idx="0">
                  <c:v>162.43656662401099</c:v>
                </c:pt>
                <c:pt idx="1">
                  <c:v>174.28088702044801</c:v>
                </c:pt>
                <c:pt idx="2">
                  <c:v>191.20141112031001</c:v>
                </c:pt>
                <c:pt idx="3">
                  <c:v>216.582057849705</c:v>
                </c:pt>
                <c:pt idx="4">
                  <c:v>252.115111985948</c:v>
                </c:pt>
                <c:pt idx="5">
                  <c:v>302.87649839166897</c:v>
                </c:pt>
                <c:pt idx="6">
                  <c:v>365.48229814075899</c:v>
                </c:pt>
                <c:pt idx="7">
                  <c:v>429.78010382636899</c:v>
                </c:pt>
                <c:pt idx="8">
                  <c:v>494.07790951197899</c:v>
                </c:pt>
                <c:pt idx="9">
                  <c:v>549.91540667419304</c:v>
                </c:pt>
                <c:pt idx="10">
                  <c:v>607.44500271985896</c:v>
                </c:pt>
                <c:pt idx="11">
                  <c:v>663.28259282900399</c:v>
                </c:pt>
                <c:pt idx="12">
                  <c:v>730.96450333458699</c:v>
                </c:pt>
                <c:pt idx="13">
                  <c:v>786.80204697026704</c:v>
                </c:pt>
                <c:pt idx="14">
                  <c:v>859.56006823234202</c:v>
                </c:pt>
                <c:pt idx="15">
                  <c:v>923.85787391795202</c:v>
                </c:pt>
                <c:pt idx="16">
                  <c:v>981.38751643708304</c:v>
                </c:pt>
                <c:pt idx="17">
                  <c:v>1057.52964251913</c:v>
                </c:pt>
                <c:pt idx="18">
                  <c:v>1116.75129097478</c:v>
                </c:pt>
                <c:pt idx="19">
                  <c:v>1191.2013646468399</c:v>
                </c:pt>
                <c:pt idx="20">
                  <c:v>1235.1945878860799</c:v>
                </c:pt>
                <c:pt idx="21">
                  <c:v>1294.4162479601</c:v>
                </c:pt>
                <c:pt idx="22">
                  <c:v>1363.7901876389401</c:v>
                </c:pt>
                <c:pt idx="23">
                  <c:v>1372.2504264521299</c:v>
                </c:pt>
                <c:pt idx="24">
                  <c:v>1294.4162479601</c:v>
                </c:pt>
                <c:pt idx="25">
                  <c:v>1219.96616266967</c:v>
                </c:pt>
                <c:pt idx="26">
                  <c:v>1157.3604093940501</c:v>
                </c:pt>
                <c:pt idx="27">
                  <c:v>1084.60238813197</c:v>
                </c:pt>
                <c:pt idx="28">
                  <c:v>1025.38073967632</c:v>
                </c:pt>
                <c:pt idx="29">
                  <c:v>961.08293399071601</c:v>
                </c:pt>
                <c:pt idx="30">
                  <c:v>910.32150111152896</c:v>
                </c:pt>
                <c:pt idx="31">
                  <c:v>839.25553225943997</c:v>
                </c:pt>
                <c:pt idx="32">
                  <c:v>786.80204697026704</c:v>
                </c:pt>
                <c:pt idx="33">
                  <c:v>727.58039851461501</c:v>
                </c:pt>
                <c:pt idx="34">
                  <c:v>675.12691322544197</c:v>
                </c:pt>
                <c:pt idx="35">
                  <c:v>624.36552681972</c:v>
                </c:pt>
                <c:pt idx="36">
                  <c:v>566.83593077405499</c:v>
                </c:pt>
                <c:pt idx="37">
                  <c:v>522.84266106134601</c:v>
                </c:pt>
                <c:pt idx="38">
                  <c:v>472.08127465562501</c:v>
                </c:pt>
                <c:pt idx="39">
                  <c:v>390.86294487015402</c:v>
                </c:pt>
                <c:pt idx="40">
                  <c:v>340.101558464432</c:v>
                </c:pt>
                <c:pt idx="41">
                  <c:v>277.49575871534302</c:v>
                </c:pt>
                <c:pt idx="42">
                  <c:v>243.654896409483</c:v>
                </c:pt>
                <c:pt idx="43">
                  <c:v>181.04909666039299</c:v>
                </c:pt>
                <c:pt idx="44">
                  <c:v>133.671815074644</c:v>
                </c:pt>
                <c:pt idx="45">
                  <c:v>99.830859821853096</c:v>
                </c:pt>
                <c:pt idx="46">
                  <c:v>69.3740093890341</c:v>
                </c:pt>
                <c:pt idx="47">
                  <c:v>55.837590109145097</c:v>
                </c:pt>
                <c:pt idx="48">
                  <c:v>42.301263776187497</c:v>
                </c:pt>
                <c:pt idx="49">
                  <c:v>32.148949316270702</c:v>
                </c:pt>
                <c:pt idx="50">
                  <c:v>35.533054136242903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C1F-4B78-BD23-03A2190E5FC6}"/>
            </c:ext>
          </c:extLst>
        </c:ser>
        <c:ser>
          <c:idx val="10"/>
          <c:order val="10"/>
          <c:tx>
            <c:strRef>
              <c:f>new_dataset_zkh!$AX$3</c:f>
              <c:strCache>
                <c:ptCount val="1"/>
                <c:pt idx="0">
                  <c:v>26/01/2021</c:v>
                </c:pt>
              </c:strCache>
            </c:strRef>
          </c:tx>
          <c:spPr>
            <a:ln w="254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new_dataset_zkh!$AY$8:$AY$39</c:f>
              <c:numCache>
                <c:formatCode>0.00</c:formatCode>
                <c:ptCount val="32"/>
                <c:pt idx="0">
                  <c:v>139.57142436747691</c:v>
                </c:pt>
                <c:pt idx="1">
                  <c:v>142.60714268197819</c:v>
                </c:pt>
                <c:pt idx="2">
                  <c:v>145.642851187259</c:v>
                </c:pt>
                <c:pt idx="3">
                  <c:v>149.57142436747691</c:v>
                </c:pt>
                <c:pt idx="4">
                  <c:v>153.49999754769479</c:v>
                </c:pt>
                <c:pt idx="5">
                  <c:v>155.99999509538969</c:v>
                </c:pt>
                <c:pt idx="6">
                  <c:v>158.67856950176019</c:v>
                </c:pt>
                <c:pt idx="7">
                  <c:v>161.53571095758591</c:v>
                </c:pt>
                <c:pt idx="8">
                  <c:v>164.21428536395641</c:v>
                </c:pt>
                <c:pt idx="9">
                  <c:v>166.89284996110641</c:v>
                </c:pt>
                <c:pt idx="10">
                  <c:v>169.92856827560769</c:v>
                </c:pt>
                <c:pt idx="11">
                  <c:v>172.42856582330262</c:v>
                </c:pt>
                <c:pt idx="12">
                  <c:v>176.5357060529756</c:v>
                </c:pt>
                <c:pt idx="13">
                  <c:v>180.82143295054482</c:v>
                </c:pt>
                <c:pt idx="14">
                  <c:v>184.74998651232181</c:v>
                </c:pt>
                <c:pt idx="15">
                  <c:v>187.60713777736788</c:v>
                </c:pt>
                <c:pt idx="16">
                  <c:v>190.46428904241409</c:v>
                </c:pt>
                <c:pt idx="17">
                  <c:v>192.42856582330199</c:v>
                </c:pt>
                <c:pt idx="18">
                  <c:v>194.749996321542</c:v>
                </c:pt>
                <c:pt idx="19">
                  <c:v>196.892859770326</c:v>
                </c:pt>
                <c:pt idx="20">
                  <c:v>199.03570360066999</c:v>
                </c:pt>
                <c:pt idx="21">
                  <c:v>202.07142191517102</c:v>
                </c:pt>
                <c:pt idx="22">
                  <c:v>205.10714022967301</c:v>
                </c:pt>
                <c:pt idx="23">
                  <c:v>209.035713409891</c:v>
                </c:pt>
                <c:pt idx="24">
                  <c:v>212.42856582330199</c:v>
                </c:pt>
                <c:pt idx="25">
                  <c:v>215.642851187259</c:v>
                </c:pt>
                <c:pt idx="26">
                  <c:v>219.214270650125</c:v>
                </c:pt>
                <c:pt idx="27">
                  <c:v>222.42855601408201</c:v>
                </c:pt>
                <c:pt idx="28">
                  <c:v>225.64284137803801</c:v>
                </c:pt>
                <c:pt idx="29">
                  <c:v>229.392847508801</c:v>
                </c:pt>
                <c:pt idx="30">
                  <c:v>233.67855478792899</c:v>
                </c:pt>
                <c:pt idx="31">
                  <c:v>237.428560918692</c:v>
                </c:pt>
              </c:numCache>
            </c:numRef>
          </c:xVal>
          <c:yVal>
            <c:numRef>
              <c:f>new_dataset_zkh!$BA$8:$BA$39</c:f>
              <c:numCache>
                <c:formatCode>0.00</c:formatCode>
                <c:ptCount val="32"/>
                <c:pt idx="0">
                  <c:v>88.3651874819287</c:v>
                </c:pt>
                <c:pt idx="1">
                  <c:v>91.310704518098902</c:v>
                </c:pt>
                <c:pt idx="2">
                  <c:v>98.674456658127298</c:v>
                </c:pt>
                <c:pt idx="3">
                  <c:v>114.874759906666</c:v>
                </c:pt>
                <c:pt idx="4">
                  <c:v>144.32984936757401</c:v>
                </c:pt>
                <c:pt idx="5">
                  <c:v>170.83942179231099</c:v>
                </c:pt>
                <c:pt idx="6">
                  <c:v>192.93075911319099</c:v>
                </c:pt>
                <c:pt idx="7">
                  <c:v>226.80408367795701</c:v>
                </c:pt>
                <c:pt idx="8">
                  <c:v>256.25917313886498</c:v>
                </c:pt>
                <c:pt idx="9">
                  <c:v>296.02353177597098</c:v>
                </c:pt>
                <c:pt idx="10">
                  <c:v>335.78789041307698</c:v>
                </c:pt>
                <c:pt idx="11">
                  <c:v>371.13401394632598</c:v>
                </c:pt>
                <c:pt idx="12">
                  <c:v>407.952855547262</c:v>
                </c:pt>
                <c:pt idx="13">
                  <c:v>425.625876863489</c:v>
                </c:pt>
                <c:pt idx="14">
                  <c:v>421.20764175963097</c:v>
                </c:pt>
                <c:pt idx="15">
                  <c:v>407.952855547262</c:v>
                </c:pt>
                <c:pt idx="16">
                  <c:v>381.44328312252401</c:v>
                </c:pt>
                <c:pt idx="17">
                  <c:v>351.98819366161598</c:v>
                </c:pt>
                <c:pt idx="18">
                  <c:v>322.53310420070898</c:v>
                </c:pt>
                <c:pt idx="19">
                  <c:v>294.55081370828299</c:v>
                </c:pt>
                <c:pt idx="20">
                  <c:v>268.04124128354601</c:v>
                </c:pt>
                <c:pt idx="21">
                  <c:v>229.74960071412701</c:v>
                </c:pt>
                <c:pt idx="22">
                  <c:v>191.45804104550299</c:v>
                </c:pt>
                <c:pt idx="23">
                  <c:v>159.05743454842499</c:v>
                </c:pt>
                <c:pt idx="24">
                  <c:v>126.65682805134701</c:v>
                </c:pt>
                <c:pt idx="25">
                  <c:v>103.09277266278001</c:v>
                </c:pt>
                <c:pt idx="26">
                  <c:v>76.583200238042494</c:v>
                </c:pt>
                <c:pt idx="27">
                  <c:v>61.855615057191102</c:v>
                </c:pt>
                <c:pt idx="28">
                  <c:v>51.546345880992703</c:v>
                </c:pt>
                <c:pt idx="29">
                  <c:v>38.291559668623897</c:v>
                </c:pt>
                <c:pt idx="30">
                  <c:v>25.036773456255101</c:v>
                </c:pt>
                <c:pt idx="31">
                  <c:v>20.618538352397099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DC1F-4B78-BD23-03A2190E5FC6}"/>
            </c:ext>
          </c:extLst>
        </c:ser>
        <c:ser>
          <c:idx val="11"/>
          <c:order val="11"/>
          <c:tx>
            <c:strRef>
              <c:f>new_dataset_zkh!$AX$3</c:f>
              <c:strCache>
                <c:ptCount val="1"/>
                <c:pt idx="0">
                  <c:v>26/01/2021</c:v>
                </c:pt>
              </c:strCache>
            </c:strRef>
          </c:tx>
          <c:spPr>
            <a:ln w="25400" cap="rnd">
              <a:solidFill>
                <a:srgbClr val="7030A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new_dataset_zkh!$BD$8:$BD$57</c:f>
              <c:numCache>
                <c:formatCode>General</c:formatCode>
                <c:ptCount val="50"/>
                <c:pt idx="0">
                  <c:v>138.8571365512154</c:v>
                </c:pt>
                <c:pt idx="1">
                  <c:v>141.8928548657166</c:v>
                </c:pt>
                <c:pt idx="2">
                  <c:v>144.0357085052807</c:v>
                </c:pt>
                <c:pt idx="3">
                  <c:v>146.5357158621961</c:v>
                </c:pt>
                <c:pt idx="4">
                  <c:v>148.67856950176019</c:v>
                </c:pt>
                <c:pt idx="5">
                  <c:v>150.82142314132432</c:v>
                </c:pt>
                <c:pt idx="6">
                  <c:v>151.8928548657166</c:v>
                </c:pt>
                <c:pt idx="7">
                  <c:v>153.14285363956409</c:v>
                </c:pt>
                <c:pt idx="8">
                  <c:v>154.74999632154231</c:v>
                </c:pt>
                <c:pt idx="9">
                  <c:v>155.642851187259</c:v>
                </c:pt>
                <c:pt idx="10">
                  <c:v>156.89284996110641</c:v>
                </c:pt>
                <c:pt idx="11">
                  <c:v>158.3214255936295</c:v>
                </c:pt>
                <c:pt idx="12">
                  <c:v>159.2142804593461</c:v>
                </c:pt>
                <c:pt idx="13">
                  <c:v>160.64285609186919</c:v>
                </c:pt>
                <c:pt idx="14">
                  <c:v>162.07142191517181</c:v>
                </c:pt>
                <c:pt idx="15">
                  <c:v>163.32142068901919</c:v>
                </c:pt>
                <c:pt idx="16">
                  <c:v>164.21428536395641</c:v>
                </c:pt>
                <c:pt idx="17">
                  <c:v>165.46428413780382</c:v>
                </c:pt>
                <c:pt idx="18">
                  <c:v>166.89284996110641</c:v>
                </c:pt>
                <c:pt idx="19">
                  <c:v>167.96428168549869</c:v>
                </c:pt>
                <c:pt idx="20">
                  <c:v>169.92856827560769</c:v>
                </c:pt>
                <c:pt idx="21">
                  <c:v>174.3928524134115</c:v>
                </c:pt>
                <c:pt idx="22">
                  <c:v>176.3571390035205</c:v>
                </c:pt>
                <c:pt idx="23">
                  <c:v>177.60714758658838</c:v>
                </c:pt>
                <c:pt idx="24">
                  <c:v>179.2142902685666</c:v>
                </c:pt>
                <c:pt idx="25">
                  <c:v>180.46427923319359</c:v>
                </c:pt>
                <c:pt idx="26">
                  <c:v>181.5357011483654</c:v>
                </c:pt>
                <c:pt idx="27">
                  <c:v>183.32143049823969</c:v>
                </c:pt>
                <c:pt idx="28">
                  <c:v>184.74998651232181</c:v>
                </c:pt>
                <c:pt idx="29">
                  <c:v>185.8214280459346</c:v>
                </c:pt>
                <c:pt idx="30">
                  <c:v>187.42857072791281</c:v>
                </c:pt>
                <c:pt idx="31">
                  <c:v>189.035713409891</c:v>
                </c:pt>
                <c:pt idx="32">
                  <c:v>190.64285609186919</c:v>
                </c:pt>
                <c:pt idx="33">
                  <c:v>192.42856582330199</c:v>
                </c:pt>
                <c:pt idx="34">
                  <c:v>194.57142927208702</c:v>
                </c:pt>
                <c:pt idx="35">
                  <c:v>196.35713900351999</c:v>
                </c:pt>
                <c:pt idx="36">
                  <c:v>199.214270650125</c:v>
                </c:pt>
                <c:pt idx="37">
                  <c:v>201.71428781626099</c:v>
                </c:pt>
                <c:pt idx="38">
                  <c:v>204.03569869606</c:v>
                </c:pt>
                <c:pt idx="39">
                  <c:v>206.17856214484399</c:v>
                </c:pt>
                <c:pt idx="40">
                  <c:v>209.21428045934601</c:v>
                </c:pt>
                <c:pt idx="41">
                  <c:v>211.178557240234</c:v>
                </c:pt>
                <c:pt idx="42">
                  <c:v>213.857141455825</c:v>
                </c:pt>
                <c:pt idx="43">
                  <c:v>217.071426819782</c:v>
                </c:pt>
                <c:pt idx="44">
                  <c:v>220.464279233193</c:v>
                </c:pt>
                <c:pt idx="45">
                  <c:v>223.85713164660501</c:v>
                </c:pt>
                <c:pt idx="46">
                  <c:v>227.07141701056099</c:v>
                </c:pt>
                <c:pt idx="47">
                  <c:v>232.24999877384701</c:v>
                </c:pt>
                <c:pt idx="48">
                  <c:v>235.82141823671401</c:v>
                </c:pt>
                <c:pt idx="49">
                  <c:v>238.85713655121501</c:v>
                </c:pt>
              </c:numCache>
            </c:numRef>
          </c:xVal>
          <c:yVal>
            <c:numRef>
              <c:f>new_dataset_zkh!$BF$8:$BF$57</c:f>
              <c:numCache>
                <c:formatCode>General</c:formatCode>
                <c:ptCount val="50"/>
                <c:pt idx="0">
                  <c:v>147.27536640374399</c:v>
                </c:pt>
                <c:pt idx="1">
                  <c:v>162.002951584595</c:v>
                </c:pt>
                <c:pt idx="2">
                  <c:v>187.03972504084999</c:v>
                </c:pt>
                <c:pt idx="3">
                  <c:v>219.44033153792799</c:v>
                </c:pt>
                <c:pt idx="4">
                  <c:v>254.78645507117699</c:v>
                </c:pt>
                <c:pt idx="5">
                  <c:v>298.96904881214101</c:v>
                </c:pt>
                <c:pt idx="6">
                  <c:v>337.26068938155998</c:v>
                </c:pt>
                <c:pt idx="7">
                  <c:v>387.33431719486498</c:v>
                </c:pt>
                <c:pt idx="8">
                  <c:v>434.462427972</c:v>
                </c:pt>
                <c:pt idx="9">
                  <c:v>480.11782068144601</c:v>
                </c:pt>
                <c:pt idx="10">
                  <c:v>524.300414422411</c:v>
                </c:pt>
                <c:pt idx="11">
                  <c:v>577.31955927188596</c:v>
                </c:pt>
                <c:pt idx="12">
                  <c:v>618.55667642707795</c:v>
                </c:pt>
                <c:pt idx="13">
                  <c:v>673.04857979463804</c:v>
                </c:pt>
                <c:pt idx="14">
                  <c:v>746.686303446907</c:v>
                </c:pt>
                <c:pt idx="15">
                  <c:v>808.54195895449595</c:v>
                </c:pt>
                <c:pt idx="16">
                  <c:v>871.87037298017003</c:v>
                </c:pt>
                <c:pt idx="17">
                  <c:v>916.05300717153102</c:v>
                </c:pt>
                <c:pt idx="18">
                  <c:v>963.18113817386495</c:v>
                </c:pt>
                <c:pt idx="19">
                  <c:v>1007.36377236522</c:v>
                </c:pt>
                <c:pt idx="20">
                  <c:v>1047.1281310023301</c:v>
                </c:pt>
                <c:pt idx="21">
                  <c:v>1048.60087940781</c:v>
                </c:pt>
                <c:pt idx="22">
                  <c:v>1008.83653088331</c:v>
                </c:pt>
                <c:pt idx="23">
                  <c:v>967.59941372812</c:v>
                </c:pt>
                <c:pt idx="24">
                  <c:v>930.78055190198495</c:v>
                </c:pt>
                <c:pt idx="25">
                  <c:v>898.37996563010597</c:v>
                </c:pt>
                <c:pt idx="26">
                  <c:v>855.670110182028</c:v>
                </c:pt>
                <c:pt idx="27">
                  <c:v>810.01471747258097</c:v>
                </c:pt>
                <c:pt idx="28">
                  <c:v>764.35932476313405</c:v>
                </c:pt>
                <c:pt idx="29">
                  <c:v>730.48600019836795</c:v>
                </c:pt>
                <c:pt idx="30">
                  <c:v>692.19440007934702</c:v>
                </c:pt>
                <c:pt idx="31">
                  <c:v>643.59349033372996</c:v>
                </c:pt>
                <c:pt idx="32">
                  <c:v>603.82913169662402</c:v>
                </c:pt>
                <c:pt idx="33">
                  <c:v>562.59201454143204</c:v>
                </c:pt>
                <c:pt idx="34">
                  <c:v>524.300414422411</c:v>
                </c:pt>
                <c:pt idx="35">
                  <c:v>487.48157282147503</c:v>
                </c:pt>
                <c:pt idx="36">
                  <c:v>444.77169714819797</c:v>
                </c:pt>
                <c:pt idx="37">
                  <c:v>403.53462044340398</c:v>
                </c:pt>
                <c:pt idx="38">
                  <c:v>369.66121497784297</c:v>
                </c:pt>
                <c:pt idx="39">
                  <c:v>340.206125516935</c:v>
                </c:pt>
                <c:pt idx="40">
                  <c:v>301.91456584831201</c:v>
                </c:pt>
                <c:pt idx="41">
                  <c:v>278.35051045974399</c:v>
                </c:pt>
                <c:pt idx="42">
                  <c:v>250.36813906652401</c:v>
                </c:pt>
                <c:pt idx="43">
                  <c:v>222.38584857409899</c:v>
                </c:pt>
                <c:pt idx="44">
                  <c:v>198.82179318553199</c:v>
                </c:pt>
                <c:pt idx="45">
                  <c:v>173.78493882848201</c:v>
                </c:pt>
                <c:pt idx="46">
                  <c:v>153.16640047608499</c:v>
                </c:pt>
                <c:pt idx="47">
                  <c:v>129.60234508751699</c:v>
                </c:pt>
                <c:pt idx="48">
                  <c:v>114.874759906666</c:v>
                </c:pt>
                <c:pt idx="49">
                  <c:v>104.565490730467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DC1F-4B78-BD23-03A2190E5F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1035536"/>
        <c:axId val="1651045104"/>
      </c:scatterChart>
      <c:valAx>
        <c:axId val="1651035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Aantal</a:t>
                </a:r>
                <a:r>
                  <a:rPr lang="en-US" sz="1200" b="1" baseline="0"/>
                  <a:t> dagen sinds 01/09/2021</a:t>
                </a:r>
                <a:endParaRPr lang="en-US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651045104"/>
        <c:crosses val="autoZero"/>
        <c:crossBetween val="midCat"/>
      </c:valAx>
      <c:valAx>
        <c:axId val="16510451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Ziekenhuisopnames</a:t>
                </a:r>
                <a:r>
                  <a:rPr lang="en-US" sz="1200" b="1" baseline="0"/>
                  <a:t> per dag</a:t>
                </a:r>
                <a:endParaRPr lang="en-US" sz="1200" b="1"/>
              </a:p>
            </c:rich>
          </c:tx>
          <c:layout>
            <c:manualLayout>
              <c:xMode val="edge"/>
              <c:yMode val="edge"/>
              <c:x val="5.6043496445002082E-3"/>
              <c:y val="0.310831122713345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651035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083264999654215"/>
          <c:y val="1.9508545383887538E-2"/>
          <c:w val="0.16139143717721785"/>
          <c:h val="0.63942218336036771"/>
        </c:manualLayout>
      </c:layout>
      <c:overlay val="0"/>
      <c:spPr>
        <a:solidFill>
          <a:schemeClr val="bg1"/>
        </a:solidFill>
        <a:ln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699018958891117"/>
          <c:y val="2.7549675587996755E-2"/>
          <c:w val="0.85935025374023988"/>
          <c:h val="0.86454566831125534"/>
        </c:manualLayout>
      </c:layout>
      <c:scatterChart>
        <c:scatterStyle val="lineMarker"/>
        <c:varyColors val="0"/>
        <c:ser>
          <c:idx val="0"/>
          <c:order val="0"/>
          <c:tx>
            <c:strRef>
              <c:f>new_dataset_zkh!$B$3</c:f>
              <c:strCache>
                <c:ptCount val="1"/>
                <c:pt idx="0">
                  <c:v>15/09/2021</c:v>
                </c:pt>
              </c:strCache>
            </c:strRef>
          </c:tx>
          <c:spPr>
            <a:ln w="2540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new_dataset_zkh!$B$8:$B$43</c:f>
              <c:numCache>
                <c:formatCode>0.00</c:formatCode>
                <c:ptCount val="36"/>
                <c:pt idx="0">
                  <c:v>7.1884984025559104</c:v>
                </c:pt>
                <c:pt idx="1">
                  <c:v>8.9137380191693296</c:v>
                </c:pt>
                <c:pt idx="2">
                  <c:v>12.3642172523961</c:v>
                </c:pt>
                <c:pt idx="3">
                  <c:v>15.527156549520701</c:v>
                </c:pt>
                <c:pt idx="4">
                  <c:v>18.115015974440801</c:v>
                </c:pt>
                <c:pt idx="5">
                  <c:v>22.1405750798722</c:v>
                </c:pt>
                <c:pt idx="6">
                  <c:v>25.591054313099001</c:v>
                </c:pt>
                <c:pt idx="7">
                  <c:v>29.904153354632498</c:v>
                </c:pt>
                <c:pt idx="8">
                  <c:v>34.504792332268302</c:v>
                </c:pt>
                <c:pt idx="9">
                  <c:v>40.255591054313101</c:v>
                </c:pt>
                <c:pt idx="10">
                  <c:v>44.856230031948797</c:v>
                </c:pt>
                <c:pt idx="11">
                  <c:v>49.456869009584601</c:v>
                </c:pt>
                <c:pt idx="12">
                  <c:v>54.057507987220397</c:v>
                </c:pt>
                <c:pt idx="13">
                  <c:v>59.233226837060698</c:v>
                </c:pt>
                <c:pt idx="14">
                  <c:v>64.408945686900907</c:v>
                </c:pt>
                <c:pt idx="15">
                  <c:v>69.297124600638895</c:v>
                </c:pt>
                <c:pt idx="16">
                  <c:v>73.897763578274706</c:v>
                </c:pt>
                <c:pt idx="17">
                  <c:v>79.073482428115</c:v>
                </c:pt>
                <c:pt idx="18">
                  <c:v>83.674121405750796</c:v>
                </c:pt>
                <c:pt idx="19">
                  <c:v>88.562300319488799</c:v>
                </c:pt>
                <c:pt idx="20">
                  <c:v>93.450479233226801</c:v>
                </c:pt>
                <c:pt idx="21">
                  <c:v>98.051118210862597</c:v>
                </c:pt>
                <c:pt idx="22">
                  <c:v>102.9392971246</c:v>
                </c:pt>
                <c:pt idx="23">
                  <c:v>107.25239616613401</c:v>
                </c:pt>
                <c:pt idx="24">
                  <c:v>112.14057507987199</c:v>
                </c:pt>
                <c:pt idx="25">
                  <c:v>117.316293929712</c:v>
                </c:pt>
                <c:pt idx="26">
                  <c:v>122.492012779552</c:v>
                </c:pt>
                <c:pt idx="27">
                  <c:v>128.81789137380099</c:v>
                </c:pt>
                <c:pt idx="28">
                  <c:v>134.56869009584599</c:v>
                </c:pt>
                <c:pt idx="29">
                  <c:v>141.46964856229999</c:v>
                </c:pt>
                <c:pt idx="30">
                  <c:v>148.94568690095801</c:v>
                </c:pt>
                <c:pt idx="31">
                  <c:v>155.55910543130901</c:v>
                </c:pt>
                <c:pt idx="32">
                  <c:v>162.46006389776301</c:v>
                </c:pt>
                <c:pt idx="33">
                  <c:v>167.923322683706</c:v>
                </c:pt>
                <c:pt idx="34">
                  <c:v>173.67412140574999</c:v>
                </c:pt>
                <c:pt idx="35">
                  <c:v>177.69968051118201</c:v>
                </c:pt>
              </c:numCache>
            </c:numRef>
          </c:xVal>
          <c:yVal>
            <c:numRef>
              <c:f>new_dataset_zkh!$D$8:$D$43</c:f>
              <c:numCache>
                <c:formatCode>0.00</c:formatCode>
                <c:ptCount val="36"/>
                <c:pt idx="0">
                  <c:v>34.578146611341602</c:v>
                </c:pt>
                <c:pt idx="1">
                  <c:v>31.811894882434299</c:v>
                </c:pt>
                <c:pt idx="2">
                  <c:v>28.2157676348547</c:v>
                </c:pt>
                <c:pt idx="3">
                  <c:v>26.5560165975103</c:v>
                </c:pt>
                <c:pt idx="4">
                  <c:v>24.343015214384501</c:v>
                </c:pt>
                <c:pt idx="5">
                  <c:v>22.130013831258601</c:v>
                </c:pt>
                <c:pt idx="6">
                  <c:v>21.576763485477102</c:v>
                </c:pt>
                <c:pt idx="7">
                  <c:v>20.193637621023498</c:v>
                </c:pt>
                <c:pt idx="8">
                  <c:v>18.810511756569799</c:v>
                </c:pt>
                <c:pt idx="9">
                  <c:v>17.980636237897599</c:v>
                </c:pt>
                <c:pt idx="10">
                  <c:v>18.533886583679099</c:v>
                </c:pt>
                <c:pt idx="11">
                  <c:v>17.704011065006899</c:v>
                </c:pt>
                <c:pt idx="12">
                  <c:v>17.150760719225399</c:v>
                </c:pt>
                <c:pt idx="13">
                  <c:v>17.427385892116099</c:v>
                </c:pt>
                <c:pt idx="14">
                  <c:v>17.150760719225399</c:v>
                </c:pt>
                <c:pt idx="15">
                  <c:v>16.874135546334699</c:v>
                </c:pt>
                <c:pt idx="16">
                  <c:v>16.874135546334699</c:v>
                </c:pt>
                <c:pt idx="17">
                  <c:v>17.704011065006899</c:v>
                </c:pt>
                <c:pt idx="18">
                  <c:v>17.704011065006899</c:v>
                </c:pt>
                <c:pt idx="19">
                  <c:v>18.533886583679099</c:v>
                </c:pt>
                <c:pt idx="20">
                  <c:v>19.363762102351298</c:v>
                </c:pt>
                <c:pt idx="21">
                  <c:v>20.746887966804898</c:v>
                </c:pt>
                <c:pt idx="22">
                  <c:v>22.683264177040101</c:v>
                </c:pt>
                <c:pt idx="23">
                  <c:v>23.513139695712301</c:v>
                </c:pt>
                <c:pt idx="24">
                  <c:v>25.1728907330567</c:v>
                </c:pt>
                <c:pt idx="25">
                  <c:v>27.6625172890733</c:v>
                </c:pt>
                <c:pt idx="26">
                  <c:v>29.598893499308399</c:v>
                </c:pt>
                <c:pt idx="27">
                  <c:v>32.641770401106498</c:v>
                </c:pt>
                <c:pt idx="28">
                  <c:v>34.578146611341602</c:v>
                </c:pt>
                <c:pt idx="29">
                  <c:v>34.854771784232298</c:v>
                </c:pt>
                <c:pt idx="30">
                  <c:v>34.301521438450898</c:v>
                </c:pt>
                <c:pt idx="31">
                  <c:v>34.301521438450898</c:v>
                </c:pt>
                <c:pt idx="32">
                  <c:v>32.918395573997202</c:v>
                </c:pt>
                <c:pt idx="33">
                  <c:v>31.535269709543499</c:v>
                </c:pt>
                <c:pt idx="34">
                  <c:v>29.598893499308399</c:v>
                </c:pt>
                <c:pt idx="35">
                  <c:v>27.939142461964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C1-49BA-B8AC-1975A59A4C02}"/>
            </c:ext>
          </c:extLst>
        </c:ser>
        <c:ser>
          <c:idx val="1"/>
          <c:order val="1"/>
          <c:tx>
            <c:strRef>
              <c:f>new_dataset_zkh!$B$3</c:f>
              <c:strCache>
                <c:ptCount val="1"/>
                <c:pt idx="0">
                  <c:v>15/09/2021</c:v>
                </c:pt>
              </c:strCache>
            </c:strRef>
          </c:tx>
          <c:spPr>
            <a:ln w="25400" cap="rnd">
              <a:solidFill>
                <a:srgbClr val="C0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new_dataset_zkh!$F$8:$F$49</c:f>
              <c:numCache>
                <c:formatCode>General</c:formatCode>
                <c:ptCount val="42"/>
                <c:pt idx="0">
                  <c:v>27.559808612440101</c:v>
                </c:pt>
                <c:pt idx="1">
                  <c:v>14.066985645933</c:v>
                </c:pt>
                <c:pt idx="2">
                  <c:v>19.2344497607655</c:v>
                </c:pt>
                <c:pt idx="3">
                  <c:v>23.540669856459299</c:v>
                </c:pt>
                <c:pt idx="4">
                  <c:v>30.7177033492822</c:v>
                </c:pt>
                <c:pt idx="5">
                  <c:v>33.014354066985597</c:v>
                </c:pt>
                <c:pt idx="6">
                  <c:v>35.598086124401902</c:v>
                </c:pt>
                <c:pt idx="7">
                  <c:v>37.894736842105203</c:v>
                </c:pt>
                <c:pt idx="8">
                  <c:v>40.7655502392344</c:v>
                </c:pt>
                <c:pt idx="9">
                  <c:v>44.210526315789402</c:v>
                </c:pt>
                <c:pt idx="10">
                  <c:v>46.220095693779903</c:v>
                </c:pt>
                <c:pt idx="11">
                  <c:v>48.229665071770299</c:v>
                </c:pt>
                <c:pt idx="12">
                  <c:v>51.100478468899503</c:v>
                </c:pt>
                <c:pt idx="13">
                  <c:v>53.110047846889898</c:v>
                </c:pt>
                <c:pt idx="14">
                  <c:v>55.119617224880301</c:v>
                </c:pt>
                <c:pt idx="15">
                  <c:v>57.7033492822966</c:v>
                </c:pt>
                <c:pt idx="16">
                  <c:v>60.574162679425797</c:v>
                </c:pt>
                <c:pt idx="17">
                  <c:v>64.8803827751196</c:v>
                </c:pt>
                <c:pt idx="18">
                  <c:v>68.899521531100405</c:v>
                </c:pt>
                <c:pt idx="19">
                  <c:v>73.492822966507106</c:v>
                </c:pt>
                <c:pt idx="20">
                  <c:v>78.947368421052602</c:v>
                </c:pt>
                <c:pt idx="21">
                  <c:v>84.976076555023894</c:v>
                </c:pt>
                <c:pt idx="22">
                  <c:v>91.004784688995201</c:v>
                </c:pt>
                <c:pt idx="23">
                  <c:v>93.875598086124398</c:v>
                </c:pt>
                <c:pt idx="24">
                  <c:v>99.617224880382693</c:v>
                </c:pt>
                <c:pt idx="25">
                  <c:v>102.77511961722399</c:v>
                </c:pt>
                <c:pt idx="26">
                  <c:v>106.794258373205</c:v>
                </c:pt>
                <c:pt idx="27">
                  <c:v>114.54545454545401</c:v>
                </c:pt>
                <c:pt idx="28">
                  <c:v>119.712918660287</c:v>
                </c:pt>
                <c:pt idx="29">
                  <c:v>124.01913875597999</c:v>
                </c:pt>
                <c:pt idx="30">
                  <c:v>129.47368421052599</c:v>
                </c:pt>
                <c:pt idx="31">
                  <c:v>134.06698564593299</c:v>
                </c:pt>
                <c:pt idx="32">
                  <c:v>139.23444976076499</c:v>
                </c:pt>
                <c:pt idx="33">
                  <c:v>144.114832535885</c:v>
                </c:pt>
                <c:pt idx="34">
                  <c:v>149.856459330143</c:v>
                </c:pt>
                <c:pt idx="35">
                  <c:v>154.44976076555</c:v>
                </c:pt>
                <c:pt idx="36">
                  <c:v>158.75598086124401</c:v>
                </c:pt>
                <c:pt idx="37">
                  <c:v>162.77511961722399</c:v>
                </c:pt>
                <c:pt idx="38">
                  <c:v>166.794258373205</c:v>
                </c:pt>
                <c:pt idx="39">
                  <c:v>171.387559808612</c:v>
                </c:pt>
                <c:pt idx="40">
                  <c:v>175.406698564593</c:v>
                </c:pt>
                <c:pt idx="41">
                  <c:v>178.27751196172201</c:v>
                </c:pt>
              </c:numCache>
            </c:numRef>
          </c:xVal>
          <c:yVal>
            <c:numRef>
              <c:f>new_dataset_zkh!$H$8:$H$49</c:f>
              <c:numCache>
                <c:formatCode>General</c:formatCode>
                <c:ptCount val="42"/>
                <c:pt idx="0">
                  <c:v>57.617728531855903</c:v>
                </c:pt>
                <c:pt idx="1">
                  <c:v>53.185595567866997</c:v>
                </c:pt>
                <c:pt idx="2">
                  <c:v>54.8476454293628</c:v>
                </c:pt>
                <c:pt idx="3">
                  <c:v>56.232686980609401</c:v>
                </c:pt>
                <c:pt idx="4">
                  <c:v>62.603878116343402</c:v>
                </c:pt>
                <c:pt idx="5">
                  <c:v>68.421052631578902</c:v>
                </c:pt>
                <c:pt idx="6">
                  <c:v>73.684210526315795</c:v>
                </c:pt>
                <c:pt idx="7">
                  <c:v>81.163434903047005</c:v>
                </c:pt>
                <c:pt idx="8">
                  <c:v>88.6426592797784</c:v>
                </c:pt>
                <c:pt idx="9">
                  <c:v>94.736842105263094</c:v>
                </c:pt>
                <c:pt idx="10">
                  <c:v>101.66204986149501</c:v>
                </c:pt>
                <c:pt idx="11">
                  <c:v>108.033240997229</c:v>
                </c:pt>
                <c:pt idx="12">
                  <c:v>116.34349030470899</c:v>
                </c:pt>
                <c:pt idx="13">
                  <c:v>123.82271468144</c:v>
                </c:pt>
                <c:pt idx="14">
                  <c:v>129.91689750692501</c:v>
                </c:pt>
                <c:pt idx="15">
                  <c:v>138.50415512465301</c:v>
                </c:pt>
                <c:pt idx="16">
                  <c:v>145.70637119113499</c:v>
                </c:pt>
                <c:pt idx="17">
                  <c:v>155.95567867035999</c:v>
                </c:pt>
                <c:pt idx="18">
                  <c:v>161.49584487534599</c:v>
                </c:pt>
                <c:pt idx="19">
                  <c:v>167.31301939058099</c:v>
                </c:pt>
                <c:pt idx="20">
                  <c:v>174.79224376731301</c:v>
                </c:pt>
                <c:pt idx="21">
                  <c:v>178.393351800554</c:v>
                </c:pt>
                <c:pt idx="22">
                  <c:v>173.961218836565</c:v>
                </c:pt>
                <c:pt idx="23">
                  <c:v>170.08310249307399</c:v>
                </c:pt>
                <c:pt idx="24">
                  <c:v>166.75900277008299</c:v>
                </c:pt>
                <c:pt idx="25">
                  <c:v>162.603878116343</c:v>
                </c:pt>
                <c:pt idx="26">
                  <c:v>158.17174515235399</c:v>
                </c:pt>
                <c:pt idx="27">
                  <c:v>154.29362880886401</c:v>
                </c:pt>
                <c:pt idx="28">
                  <c:v>147.36842105263099</c:v>
                </c:pt>
                <c:pt idx="29">
                  <c:v>141.551246537396</c:v>
                </c:pt>
                <c:pt idx="30">
                  <c:v>134.90304709141199</c:v>
                </c:pt>
                <c:pt idx="31">
                  <c:v>129.36288088642601</c:v>
                </c:pt>
                <c:pt idx="32">
                  <c:v>122.991689750692</c:v>
                </c:pt>
                <c:pt idx="33">
                  <c:v>116.066481994459</c:v>
                </c:pt>
                <c:pt idx="34">
                  <c:v>109.695290858725</c:v>
                </c:pt>
                <c:pt idx="35">
                  <c:v>103.601108033241</c:v>
                </c:pt>
                <c:pt idx="36">
                  <c:v>96.675900277008296</c:v>
                </c:pt>
                <c:pt idx="37">
                  <c:v>90.858725761772803</c:v>
                </c:pt>
                <c:pt idx="38">
                  <c:v>86.426592797783897</c:v>
                </c:pt>
                <c:pt idx="39">
                  <c:v>81.440443213296405</c:v>
                </c:pt>
                <c:pt idx="40">
                  <c:v>75.900277008310198</c:v>
                </c:pt>
                <c:pt idx="41">
                  <c:v>72.022160664819907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FC1-49BA-B8AC-1975A59A4C02}"/>
            </c:ext>
          </c:extLst>
        </c:ser>
        <c:ser>
          <c:idx val="2"/>
          <c:order val="2"/>
          <c:tx>
            <c:strRef>
              <c:f>new_dataset_zkh!$J$3</c:f>
              <c:strCache>
                <c:ptCount val="1"/>
                <c:pt idx="0">
                  <c:v>03/11/2021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new_dataset_zkh!$K$8:$K$36</c:f>
              <c:numCache>
                <c:formatCode>0.00</c:formatCode>
                <c:ptCount val="29"/>
                <c:pt idx="0">
                  <c:v>55.650001575851199</c:v>
                </c:pt>
                <c:pt idx="1">
                  <c:v>60.374996987343096</c:v>
                </c:pt>
                <c:pt idx="2">
                  <c:v>65.77500057163229</c:v>
                </c:pt>
                <c:pt idx="3">
                  <c:v>71.399998640441993</c:v>
                </c:pt>
                <c:pt idx="4">
                  <c:v>76.800002224731202</c:v>
                </c:pt>
                <c:pt idx="5">
                  <c:v>82.87500162219979</c:v>
                </c:pt>
                <c:pt idx="6">
                  <c:v>88.950001019668406</c:v>
                </c:pt>
                <c:pt idx="7">
                  <c:v>94.574999088478194</c:v>
                </c:pt>
                <c:pt idx="8">
                  <c:v>100.8749929704673</c:v>
                </c:pt>
                <c:pt idx="9">
                  <c:v>105.3749938974386</c:v>
                </c:pt>
                <c:pt idx="10">
                  <c:v>109.6499879802715</c:v>
                </c:pt>
                <c:pt idx="11">
                  <c:v>115.2749984086992</c:v>
                </c:pt>
                <c:pt idx="12">
                  <c:v>119.54999249153209</c:v>
                </c:pt>
                <c:pt idx="13">
                  <c:v>124.2750002626418</c:v>
                </c:pt>
                <c:pt idx="14">
                  <c:v>129.4499970027926</c:v>
                </c:pt>
                <c:pt idx="15">
                  <c:v>134.39999925842199</c:v>
                </c:pt>
                <c:pt idx="16">
                  <c:v>140.02498496761399</c:v>
                </c:pt>
                <c:pt idx="17">
                  <c:v>144.74999273872402</c:v>
                </c:pt>
                <c:pt idx="18">
                  <c:v>150.14998396339502</c:v>
                </c:pt>
                <c:pt idx="19">
                  <c:v>156.45000256461998</c:v>
                </c:pt>
                <c:pt idx="20">
                  <c:v>162.52500196208899</c:v>
                </c:pt>
                <c:pt idx="21">
                  <c:v>168.82499584407799</c:v>
                </c:pt>
                <c:pt idx="22">
                  <c:v>174.45000627250599</c:v>
                </c:pt>
                <c:pt idx="23">
                  <c:v>180.299986466218</c:v>
                </c:pt>
                <c:pt idx="24">
                  <c:v>185.24998872184801</c:v>
                </c:pt>
                <c:pt idx="25">
                  <c:v>190.199990977478</c:v>
                </c:pt>
                <c:pt idx="26">
                  <c:v>195.37498771762901</c:v>
                </c:pt>
                <c:pt idx="27">
                  <c:v>200.32498997325899</c:v>
                </c:pt>
                <c:pt idx="28">
                  <c:v>206.62498385524901</c:v>
                </c:pt>
              </c:numCache>
            </c:numRef>
          </c:xVal>
          <c:yVal>
            <c:numRef>
              <c:f>new_dataset_zkh!$M$8:$M$36</c:f>
              <c:numCache>
                <c:formatCode>0.00</c:formatCode>
                <c:ptCount val="29"/>
                <c:pt idx="0">
                  <c:v>103.89609787391301</c:v>
                </c:pt>
                <c:pt idx="1">
                  <c:v>111.688293621741</c:v>
                </c:pt>
                <c:pt idx="2">
                  <c:v>114.28570409431499</c:v>
                </c:pt>
                <c:pt idx="3">
                  <c:v>113.636369311119</c:v>
                </c:pt>
                <c:pt idx="4">
                  <c:v>114.935038877511</c:v>
                </c:pt>
                <c:pt idx="5">
                  <c:v>114.935038877511</c:v>
                </c:pt>
                <c:pt idx="6">
                  <c:v>113.636369311119</c:v>
                </c:pt>
                <c:pt idx="7">
                  <c:v>109.74025360225799</c:v>
                </c:pt>
                <c:pt idx="8">
                  <c:v>105.1948031102</c:v>
                </c:pt>
                <c:pt idx="9">
                  <c:v>101.298687401339</c:v>
                </c:pt>
                <c:pt idx="10">
                  <c:v>94.805196889799106</c:v>
                </c:pt>
                <c:pt idx="11">
                  <c:v>88.311670708363096</c:v>
                </c:pt>
                <c:pt idx="12">
                  <c:v>80.519474960535703</c:v>
                </c:pt>
                <c:pt idx="13">
                  <c:v>72.727279212708297</c:v>
                </c:pt>
                <c:pt idx="14">
                  <c:v>61.038932086123502</c:v>
                </c:pt>
                <c:pt idx="15">
                  <c:v>53.896106791387602</c:v>
                </c:pt>
                <c:pt idx="16">
                  <c:v>44.155835354181498</c:v>
                </c:pt>
                <c:pt idx="17">
                  <c:v>37.662309172745502</c:v>
                </c:pt>
                <c:pt idx="18">
                  <c:v>31.818153444400998</c:v>
                </c:pt>
                <c:pt idx="19">
                  <c:v>25.973997716056601</c:v>
                </c:pt>
                <c:pt idx="20">
                  <c:v>21.428547223999299</c:v>
                </c:pt>
                <c:pt idx="21">
                  <c:v>17.5324671850335</c:v>
                </c:pt>
                <c:pt idx="22">
                  <c:v>15.5843914956547</c:v>
                </c:pt>
                <c:pt idx="23">
                  <c:v>12.9870166929761</c:v>
                </c:pt>
                <c:pt idx="24">
                  <c:v>10.3896062204018</c:v>
                </c:pt>
                <c:pt idx="25">
                  <c:v>9.7402357673102902</c:v>
                </c:pt>
                <c:pt idx="26">
                  <c:v>9.7402357673102902</c:v>
                </c:pt>
                <c:pt idx="27">
                  <c:v>9.7402357673102902</c:v>
                </c:pt>
                <c:pt idx="28">
                  <c:v>6.4934905115401698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FC1-49BA-B8AC-1975A59A4C02}"/>
            </c:ext>
          </c:extLst>
        </c:ser>
        <c:ser>
          <c:idx val="3"/>
          <c:order val="3"/>
          <c:tx>
            <c:strRef>
              <c:f>new_dataset_zkh!$J$3</c:f>
              <c:strCache>
                <c:ptCount val="1"/>
                <c:pt idx="0">
                  <c:v>03/11/2021</c:v>
                </c:pt>
              </c:strCache>
            </c:strRef>
          </c:tx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new_dataset_zkh!$P$8:$P$62</c:f>
              <c:numCache>
                <c:formatCode>General</c:formatCode>
                <c:ptCount val="55"/>
                <c:pt idx="0">
                  <c:v>53.399994932556595</c:v>
                </c:pt>
                <c:pt idx="1">
                  <c:v>55.4249947317128</c:v>
                </c:pt>
                <c:pt idx="2">
                  <c:v>57.899995859527898</c:v>
                </c:pt>
                <c:pt idx="3">
                  <c:v>61.050005160140401</c:v>
                </c:pt>
                <c:pt idx="4">
                  <c:v>64.200002101134999</c:v>
                </c:pt>
                <c:pt idx="5">
                  <c:v>66.899997713470597</c:v>
                </c:pt>
                <c:pt idx="6">
                  <c:v>68.700003028106408</c:v>
                </c:pt>
                <c:pt idx="7">
                  <c:v>70.949997311783108</c:v>
                </c:pt>
                <c:pt idx="8">
                  <c:v>72.974997110939299</c:v>
                </c:pt>
                <c:pt idx="9">
                  <c:v>74.775002425574996</c:v>
                </c:pt>
                <c:pt idx="10">
                  <c:v>76.124994051933797</c:v>
                </c:pt>
                <c:pt idx="11">
                  <c:v>77.700004882049001</c:v>
                </c:pt>
                <c:pt idx="12">
                  <c:v>79.725004681205291</c:v>
                </c:pt>
                <c:pt idx="13">
                  <c:v>81.524997636222992</c:v>
                </c:pt>
                <c:pt idx="14">
                  <c:v>83.099996106720297</c:v>
                </c:pt>
                <c:pt idx="15">
                  <c:v>84.45000009269711</c:v>
                </c:pt>
                <c:pt idx="16">
                  <c:v>85.574997234535502</c:v>
                </c:pt>
                <c:pt idx="17">
                  <c:v>87.599997033691693</c:v>
                </c:pt>
                <c:pt idx="18">
                  <c:v>90.074998161506798</c:v>
                </c:pt>
                <c:pt idx="19">
                  <c:v>92.549999289321903</c:v>
                </c:pt>
                <c:pt idx="20">
                  <c:v>94.350004603957601</c:v>
                </c:pt>
                <c:pt idx="21">
                  <c:v>96.375004403113806</c:v>
                </c:pt>
                <c:pt idx="22">
                  <c:v>97.724996029472706</c:v>
                </c:pt>
                <c:pt idx="23">
                  <c:v>99.075000015449504</c:v>
                </c:pt>
                <c:pt idx="24">
                  <c:v>100.6499984859468</c:v>
                </c:pt>
                <c:pt idx="25">
                  <c:v>102.674998285103</c:v>
                </c:pt>
                <c:pt idx="26">
                  <c:v>104.0250022710797</c:v>
                </c:pt>
                <c:pt idx="27">
                  <c:v>106.2749965547565</c:v>
                </c:pt>
                <c:pt idx="28">
                  <c:v>107.6250005407332</c:v>
                </c:pt>
                <c:pt idx="29">
                  <c:v>109.87500718402789</c:v>
                </c:pt>
                <c:pt idx="30">
                  <c:v>111.4499932949072</c:v>
                </c:pt>
                <c:pt idx="31">
                  <c:v>113.47499309406339</c:v>
                </c:pt>
                <c:pt idx="32">
                  <c:v>115.72498737774021</c:v>
                </c:pt>
                <c:pt idx="33">
                  <c:v>117.7499871768964</c:v>
                </c:pt>
                <c:pt idx="34">
                  <c:v>120.6749896333704</c:v>
                </c:pt>
                <c:pt idx="35">
                  <c:v>122.4749949480061</c:v>
                </c:pt>
                <c:pt idx="36">
                  <c:v>125.1750029199597</c:v>
                </c:pt>
                <c:pt idx="37">
                  <c:v>127.8749861726774</c:v>
                </c:pt>
                <c:pt idx="38">
                  <c:v>130.57499414463101</c:v>
                </c:pt>
                <c:pt idx="39">
                  <c:v>135.07500743122</c:v>
                </c:pt>
                <c:pt idx="40">
                  <c:v>138.44999885673499</c:v>
                </c:pt>
                <c:pt idx="41">
                  <c:v>142.49999845504701</c:v>
                </c:pt>
                <c:pt idx="42">
                  <c:v>145.64999539604202</c:v>
                </c:pt>
                <c:pt idx="43">
                  <c:v>149.47500050983399</c:v>
                </c:pt>
                <c:pt idx="44">
                  <c:v>153.525000108146</c:v>
                </c:pt>
                <c:pt idx="45">
                  <c:v>158.47500236377601</c:v>
                </c:pt>
                <c:pt idx="46">
                  <c:v>163.649999103927</c:v>
                </c:pt>
                <c:pt idx="47">
                  <c:v>169.72499850139599</c:v>
                </c:pt>
                <c:pt idx="48">
                  <c:v>176.02499238338501</c:v>
                </c:pt>
                <c:pt idx="49">
                  <c:v>180.52500566997401</c:v>
                </c:pt>
                <c:pt idx="50">
                  <c:v>185.70000241012499</c:v>
                </c:pt>
                <c:pt idx="51">
                  <c:v>191.54998260383701</c:v>
                </c:pt>
                <c:pt idx="52">
                  <c:v>198.52498465862399</c:v>
                </c:pt>
                <c:pt idx="53">
                  <c:v>205.04999774436899</c:v>
                </c:pt>
                <c:pt idx="54">
                  <c:v>209.099997342682</c:v>
                </c:pt>
              </c:numCache>
            </c:numRef>
          </c:xVal>
          <c:yVal>
            <c:numRef>
              <c:f>new_dataset_zkh!$R$8:$R$62</c:f>
              <c:numCache>
                <c:formatCode>General</c:formatCode>
                <c:ptCount val="55"/>
                <c:pt idx="0">
                  <c:v>145.45452275552</c:v>
                </c:pt>
                <c:pt idx="1">
                  <c:v>160.38961513787501</c:v>
                </c:pt>
                <c:pt idx="2">
                  <c:v>168.18181088570299</c:v>
                </c:pt>
                <c:pt idx="3">
                  <c:v>179.220787559196</c:v>
                </c:pt>
                <c:pt idx="4">
                  <c:v>195.454549507942</c:v>
                </c:pt>
                <c:pt idx="5">
                  <c:v>220.77921244080301</c:v>
                </c:pt>
                <c:pt idx="6">
                  <c:v>243.50648273603699</c:v>
                </c:pt>
                <c:pt idx="7">
                  <c:v>267.53245826755898</c:v>
                </c:pt>
                <c:pt idx="8">
                  <c:v>294.15584427165498</c:v>
                </c:pt>
                <c:pt idx="9">
                  <c:v>314.28570409431501</c:v>
                </c:pt>
                <c:pt idx="10">
                  <c:v>334.41558175192301</c:v>
                </c:pt>
                <c:pt idx="11">
                  <c:v>359.74026251973203</c:v>
                </c:pt>
                <c:pt idx="12">
                  <c:v>381.16882757867899</c:v>
                </c:pt>
                <c:pt idx="13">
                  <c:v>404.545450492057</c:v>
                </c:pt>
                <c:pt idx="14">
                  <c:v>424.025975531521</c:v>
                </c:pt>
                <c:pt idx="15">
                  <c:v>439.61038486212402</c:v>
                </c:pt>
                <c:pt idx="16">
                  <c:v>450</c:v>
                </c:pt>
                <c:pt idx="17">
                  <c:v>460.389610679138</c:v>
                </c:pt>
                <c:pt idx="18">
                  <c:v>465.58441378933901</c:v>
                </c:pt>
                <c:pt idx="19">
                  <c:v>462.98701223423899</c:v>
                </c:pt>
                <c:pt idx="20">
                  <c:v>450</c:v>
                </c:pt>
                <c:pt idx="21">
                  <c:v>438.31168854331099</c:v>
                </c:pt>
                <c:pt idx="22">
                  <c:v>418.83116350384603</c:v>
                </c:pt>
                <c:pt idx="23">
                  <c:v>402.59740155510002</c:v>
                </c:pt>
                <c:pt idx="24">
                  <c:v>389.61038486212402</c:v>
                </c:pt>
                <c:pt idx="25">
                  <c:v>369.48051612198998</c:v>
                </c:pt>
                <c:pt idx="26">
                  <c:v>353.24675417324403</c:v>
                </c:pt>
                <c:pt idx="27">
                  <c:v>337.66232700769302</c:v>
                </c:pt>
                <c:pt idx="28">
                  <c:v>321.42856505894702</c:v>
                </c:pt>
                <c:pt idx="29">
                  <c:v>299.35064738185599</c:v>
                </c:pt>
                <c:pt idx="30">
                  <c:v>283.11688543310999</c:v>
                </c:pt>
                <c:pt idx="31">
                  <c:v>264.28571301178903</c:v>
                </c:pt>
                <c:pt idx="32">
                  <c:v>247.40259844489901</c:v>
                </c:pt>
                <c:pt idx="33">
                  <c:v>231.16881866120499</c:v>
                </c:pt>
                <c:pt idx="34">
                  <c:v>212.33764623988401</c:v>
                </c:pt>
                <c:pt idx="35">
                  <c:v>198.70129476371201</c:v>
                </c:pt>
                <c:pt idx="36">
                  <c:v>181.81816236187399</c:v>
                </c:pt>
                <c:pt idx="37">
                  <c:v>165.58440041312801</c:v>
                </c:pt>
                <c:pt idx="38">
                  <c:v>146.75322799180799</c:v>
                </c:pt>
                <c:pt idx="39">
                  <c:v>131.16883649615301</c:v>
                </c:pt>
                <c:pt idx="40">
                  <c:v>118.18181980317701</c:v>
                </c:pt>
                <c:pt idx="41">
                  <c:v>106.493508346488</c:v>
                </c:pt>
                <c:pt idx="42">
                  <c:v>97.402571692477693</c:v>
                </c:pt>
                <c:pt idx="43">
                  <c:v>85.7142602357887</c:v>
                </c:pt>
                <c:pt idx="44">
                  <c:v>75.324654015386898</c:v>
                </c:pt>
                <c:pt idx="45">
                  <c:v>65.584418248076602</c:v>
                </c:pt>
                <c:pt idx="46">
                  <c:v>56.493481594066203</c:v>
                </c:pt>
                <c:pt idx="47">
                  <c:v>45.454540590468703</c:v>
                </c:pt>
                <c:pt idx="48">
                  <c:v>35.714269153262599</c:v>
                </c:pt>
                <c:pt idx="49">
                  <c:v>29.870113424918099</c:v>
                </c:pt>
                <c:pt idx="50">
                  <c:v>25.3246629328608</c:v>
                </c:pt>
                <c:pt idx="51">
                  <c:v>20.129841987712101</c:v>
                </c:pt>
                <c:pt idx="52">
                  <c:v>18.181801968229099</c:v>
                </c:pt>
                <c:pt idx="53">
                  <c:v>14.935056712459099</c:v>
                </c:pt>
                <c:pt idx="54">
                  <c:v>12.9870166929761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FC1-49BA-B8AC-1975A59A4C02}"/>
            </c:ext>
          </c:extLst>
        </c:ser>
        <c:ser>
          <c:idx val="4"/>
          <c:order val="4"/>
          <c:tx>
            <c:strRef>
              <c:f>new_dataset_zkh!$T$3</c:f>
              <c:strCache>
                <c:ptCount val="1"/>
                <c:pt idx="0">
                  <c:v>15/11/2021</c:v>
                </c:pt>
              </c:strCache>
            </c:strRef>
          </c:tx>
          <c:spPr>
            <a:ln w="2540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new_dataset_zkh!$U$8:$U$45</c:f>
              <c:numCache>
                <c:formatCode>General</c:formatCode>
                <c:ptCount val="38"/>
                <c:pt idx="0">
                  <c:v>65.923970201412303</c:v>
                </c:pt>
                <c:pt idx="1">
                  <c:v>68.965151703846601</c:v>
                </c:pt>
                <c:pt idx="2">
                  <c:v>73.336859902100997</c:v>
                </c:pt>
                <c:pt idx="3">
                  <c:v>76.37804140453531</c:v>
                </c:pt>
                <c:pt idx="4">
                  <c:v>79.799371899907896</c:v>
                </c:pt>
                <c:pt idx="5">
                  <c:v>82.080255416465604</c:v>
                </c:pt>
                <c:pt idx="6">
                  <c:v>84.361138933023298</c:v>
                </c:pt>
                <c:pt idx="7">
                  <c:v>86.832102166586196</c:v>
                </c:pt>
                <c:pt idx="8">
                  <c:v>90.443501937891909</c:v>
                </c:pt>
                <c:pt idx="9">
                  <c:v>92.914465171454793</c:v>
                </c:pt>
                <c:pt idx="10">
                  <c:v>95.385428405017706</c:v>
                </c:pt>
                <c:pt idx="11">
                  <c:v>97.856391638580604</c:v>
                </c:pt>
                <c:pt idx="12">
                  <c:v>100.3273548721435</c:v>
                </c:pt>
                <c:pt idx="13">
                  <c:v>103.1784566575726</c:v>
                </c:pt>
                <c:pt idx="14">
                  <c:v>105.4593506152024</c:v>
                </c:pt>
                <c:pt idx="15">
                  <c:v>108.6906118346419</c:v>
                </c:pt>
                <c:pt idx="16">
                  <c:v>111.9218521719373</c:v>
                </c:pt>
                <c:pt idx="17">
                  <c:v>115.5332728253871</c:v>
                </c:pt>
                <c:pt idx="18">
                  <c:v>119.1446725966929</c:v>
                </c:pt>
                <c:pt idx="19">
                  <c:v>122.18584365805511</c:v>
                </c:pt>
                <c:pt idx="20">
                  <c:v>125.987333587438</c:v>
                </c:pt>
                <c:pt idx="21">
                  <c:v>130.16896206868699</c:v>
                </c:pt>
                <c:pt idx="22">
                  <c:v>133.59029256405898</c:v>
                </c:pt>
                <c:pt idx="23">
                  <c:v>138.53221903118498</c:v>
                </c:pt>
                <c:pt idx="24">
                  <c:v>143.09398606430102</c:v>
                </c:pt>
                <c:pt idx="25">
                  <c:v>147.27561454555001</c:v>
                </c:pt>
                <c:pt idx="26">
                  <c:v>152.21754101267601</c:v>
                </c:pt>
                <c:pt idx="27">
                  <c:v>156.779308045791</c:v>
                </c:pt>
                <c:pt idx="28">
                  <c:v>161.91130378885001</c:v>
                </c:pt>
                <c:pt idx="29">
                  <c:v>166.66316098004299</c:v>
                </c:pt>
                <c:pt idx="30">
                  <c:v>171.41499728909099</c:v>
                </c:pt>
                <c:pt idx="31">
                  <c:v>175.97678520435099</c:v>
                </c:pt>
                <c:pt idx="32">
                  <c:v>180.34848296153299</c:v>
                </c:pt>
                <c:pt idx="33">
                  <c:v>185.290388546515</c:v>
                </c:pt>
                <c:pt idx="34">
                  <c:v>190.04224573770699</c:v>
                </c:pt>
                <c:pt idx="35">
                  <c:v>195.554380032632</c:v>
                </c:pt>
                <c:pt idx="36">
                  <c:v>200.686375775691</c:v>
                </c:pt>
                <c:pt idx="37">
                  <c:v>206.388600228694</c:v>
                </c:pt>
              </c:numCache>
            </c:numRef>
          </c:xVal>
          <c:yVal>
            <c:numRef>
              <c:f>new_dataset_zkh!$W$8:$W$45</c:f>
              <c:numCache>
                <c:formatCode>General</c:formatCode>
                <c:ptCount val="38"/>
                <c:pt idx="0">
                  <c:v>148.79678508920301</c:v>
                </c:pt>
                <c:pt idx="1">
                  <c:v>152.005350840858</c:v>
                </c:pt>
                <c:pt idx="2">
                  <c:v>151.60429113760401</c:v>
                </c:pt>
                <c:pt idx="3">
                  <c:v>148.79678508920301</c:v>
                </c:pt>
                <c:pt idx="4">
                  <c:v>143.98395849312601</c:v>
                </c:pt>
                <c:pt idx="5">
                  <c:v>139.57219160030201</c:v>
                </c:pt>
                <c:pt idx="6">
                  <c:v>133.957223566311</c:v>
                </c:pt>
                <c:pt idx="7">
                  <c:v>127.139032359746</c:v>
                </c:pt>
                <c:pt idx="8">
                  <c:v>118.315520605505</c:v>
                </c:pt>
                <c:pt idx="9">
                  <c:v>110.294128257772</c:v>
                </c:pt>
                <c:pt idx="10">
                  <c:v>101.87165417538</c:v>
                </c:pt>
                <c:pt idx="11">
                  <c:v>95.454544703474795</c:v>
                </c:pt>
                <c:pt idx="12">
                  <c:v>88.235293793655799</c:v>
                </c:pt>
                <c:pt idx="13">
                  <c:v>81.818184321750607</c:v>
                </c:pt>
                <c:pt idx="14">
                  <c:v>74.598933411931597</c:v>
                </c:pt>
                <c:pt idx="15">
                  <c:v>66.577541064198698</c:v>
                </c:pt>
                <c:pt idx="16">
                  <c:v>57.754007278552002</c:v>
                </c:pt>
                <c:pt idx="17">
                  <c:v>48.9304955243108</c:v>
                </c:pt>
                <c:pt idx="18">
                  <c:v>42.914445755659798</c:v>
                </c:pt>
                <c:pt idx="19">
                  <c:v>36.898395987008797</c:v>
                </c:pt>
                <c:pt idx="20">
                  <c:v>32.486629094185503</c:v>
                </c:pt>
                <c:pt idx="21">
                  <c:v>27.673802498108</c:v>
                </c:pt>
                <c:pt idx="22">
                  <c:v>23.262035605284701</c:v>
                </c:pt>
                <c:pt idx="23">
                  <c:v>19.251350447120899</c:v>
                </c:pt>
                <c:pt idx="24">
                  <c:v>17.2459858366337</c:v>
                </c:pt>
                <c:pt idx="25">
                  <c:v>13.636360381724201</c:v>
                </c:pt>
                <c:pt idx="26">
                  <c:v>10.828876364728499</c:v>
                </c:pt>
                <c:pt idx="27">
                  <c:v>9.2245934889009007</c:v>
                </c:pt>
                <c:pt idx="28">
                  <c:v>8.4224740823923998</c:v>
                </c:pt>
                <c:pt idx="29">
                  <c:v>8.0213923477328599</c:v>
                </c:pt>
                <c:pt idx="30">
                  <c:v>7.6203326444785899</c:v>
                </c:pt>
                <c:pt idx="31">
                  <c:v>6.0160497686509302</c:v>
                </c:pt>
                <c:pt idx="32">
                  <c:v>7.2192509098190101</c:v>
                </c:pt>
                <c:pt idx="33">
                  <c:v>6.8181912065647801</c:v>
                </c:pt>
                <c:pt idx="34">
                  <c:v>6.4171094719052002</c:v>
                </c:pt>
                <c:pt idx="35">
                  <c:v>6.8181912065647801</c:v>
                </c:pt>
                <c:pt idx="36">
                  <c:v>4.0107071895690796</c:v>
                </c:pt>
                <c:pt idx="37">
                  <c:v>4.0107071895690796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FC1-49BA-B8AC-1975A59A4C02}"/>
            </c:ext>
          </c:extLst>
        </c:ser>
        <c:ser>
          <c:idx val="5"/>
          <c:order val="5"/>
          <c:tx>
            <c:strRef>
              <c:f>new_dataset_zkh!$T$3</c:f>
              <c:strCache>
                <c:ptCount val="1"/>
                <c:pt idx="0">
                  <c:v>15/11/2021</c:v>
                </c:pt>
              </c:strCache>
            </c:strRef>
          </c:tx>
          <c:spPr>
            <a:ln w="25400" cap="rnd">
              <a:solidFill>
                <a:srgbClr val="FFC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new_dataset_zkh!$Z$8:$Z$67</c:f>
              <c:numCache>
                <c:formatCode>General</c:formatCode>
                <c:ptCount val="60"/>
                <c:pt idx="0">
                  <c:v>63.262937691916299</c:v>
                </c:pt>
                <c:pt idx="1">
                  <c:v>67.064417180227196</c:v>
                </c:pt>
                <c:pt idx="2">
                  <c:v>69.345300696784903</c:v>
                </c:pt>
                <c:pt idx="3">
                  <c:v>70.675816951532909</c:v>
                </c:pt>
                <c:pt idx="4">
                  <c:v>72.386482199219202</c:v>
                </c:pt>
                <c:pt idx="5">
                  <c:v>73.526929178034095</c:v>
                </c:pt>
                <c:pt idx="6">
                  <c:v>74.667376156849002</c:v>
                </c:pt>
                <c:pt idx="7">
                  <c:v>76.758190397473598</c:v>
                </c:pt>
                <c:pt idx="8">
                  <c:v>77.898626935216399</c:v>
                </c:pt>
                <c:pt idx="9">
                  <c:v>79.22914318996439</c:v>
                </c:pt>
                <c:pt idx="10">
                  <c:v>80.559659444712395</c:v>
                </c:pt>
                <c:pt idx="11">
                  <c:v>81.510037147594204</c:v>
                </c:pt>
                <c:pt idx="12">
                  <c:v>83.600840947146708</c:v>
                </c:pt>
                <c:pt idx="13">
                  <c:v>86.071804180709591</c:v>
                </c:pt>
                <c:pt idx="14">
                  <c:v>87.402330876529703</c:v>
                </c:pt>
                <c:pt idx="15">
                  <c:v>88.542767414272504</c:v>
                </c:pt>
                <c:pt idx="16">
                  <c:v>90.063363386025699</c:v>
                </c:pt>
                <c:pt idx="17">
                  <c:v>91.583959357778895</c:v>
                </c:pt>
                <c:pt idx="18">
                  <c:v>92.154167185578203</c:v>
                </c:pt>
                <c:pt idx="19">
                  <c:v>93.4846938813983</c:v>
                </c:pt>
                <c:pt idx="20">
                  <c:v>94.815199695074298</c:v>
                </c:pt>
                <c:pt idx="21">
                  <c:v>95.575497680950804</c:v>
                </c:pt>
                <c:pt idx="22">
                  <c:v>97.096093652703999</c:v>
                </c:pt>
                <c:pt idx="23">
                  <c:v>97.096093652703999</c:v>
                </c:pt>
                <c:pt idx="24">
                  <c:v>98.236530190446899</c:v>
                </c:pt>
                <c:pt idx="25">
                  <c:v>99.186918334400701</c:v>
                </c:pt>
                <c:pt idx="26">
                  <c:v>99.947195438133207</c:v>
                </c:pt>
                <c:pt idx="27">
                  <c:v>101.6578606858195</c:v>
                </c:pt>
                <c:pt idx="28">
                  <c:v>102.4181586716961</c:v>
                </c:pt>
                <c:pt idx="29">
                  <c:v>104.3189140774596</c:v>
                </c:pt>
                <c:pt idx="30">
                  <c:v>105.4593506152024</c:v>
                </c:pt>
                <c:pt idx="31">
                  <c:v>106.97994658695561</c:v>
                </c:pt>
                <c:pt idx="32">
                  <c:v>108.5005216765647</c:v>
                </c:pt>
                <c:pt idx="33">
                  <c:v>110.0211176483179</c:v>
                </c:pt>
                <c:pt idx="34">
                  <c:v>112.3020116059476</c:v>
                </c:pt>
                <c:pt idx="35">
                  <c:v>114.3928154055002</c:v>
                </c:pt>
                <c:pt idx="36">
                  <c:v>116.29357081126371</c:v>
                </c:pt>
                <c:pt idx="37">
                  <c:v>118.00423605895</c:v>
                </c:pt>
                <c:pt idx="38">
                  <c:v>120.0950398585025</c:v>
                </c:pt>
                <c:pt idx="39">
                  <c:v>122.5660030920655</c:v>
                </c:pt>
                <c:pt idx="40">
                  <c:v>124.656806891618</c:v>
                </c:pt>
                <c:pt idx="41">
                  <c:v>127.88806811105739</c:v>
                </c:pt>
                <c:pt idx="42">
                  <c:v>129.9788927927541</c:v>
                </c:pt>
                <c:pt idx="43">
                  <c:v>133.400223288126</c:v>
                </c:pt>
                <c:pt idx="44">
                  <c:v>136.441394349489</c:v>
                </c:pt>
                <c:pt idx="45">
                  <c:v>140.81309210667098</c:v>
                </c:pt>
                <c:pt idx="46">
                  <c:v>144.42451276012099</c:v>
                </c:pt>
                <c:pt idx="47">
                  <c:v>147.84584325549298</c:v>
                </c:pt>
                <c:pt idx="48">
                  <c:v>151.64731230273202</c:v>
                </c:pt>
                <c:pt idx="49">
                  <c:v>156.96937732172398</c:v>
                </c:pt>
                <c:pt idx="50">
                  <c:v>163.43189976060299</c:v>
                </c:pt>
                <c:pt idx="51">
                  <c:v>168.94403405552799</c:v>
                </c:pt>
                <c:pt idx="52">
                  <c:v>173.88596052265399</c:v>
                </c:pt>
                <c:pt idx="53">
                  <c:v>179.77825425159</c:v>
                </c:pt>
                <c:pt idx="54">
                  <c:v>185.290388546515</c:v>
                </c:pt>
                <c:pt idx="55">
                  <c:v>190.04224573770699</c:v>
                </c:pt>
                <c:pt idx="56">
                  <c:v>195.934539466643</c:v>
                </c:pt>
                <c:pt idx="57">
                  <c:v>200.30623722382501</c:v>
                </c:pt>
                <c:pt idx="58">
                  <c:v>203.91763699513101</c:v>
                </c:pt>
                <c:pt idx="59">
                  <c:v>209.239702014123</c:v>
                </c:pt>
              </c:numCache>
            </c:numRef>
          </c:xVal>
          <c:yVal>
            <c:numRef>
              <c:f>new_dataset_zkh!$AB$8:$AB$67</c:f>
              <c:numCache>
                <c:formatCode>General</c:formatCode>
                <c:ptCount val="60"/>
                <c:pt idx="0">
                  <c:v>199.33155247363899</c:v>
                </c:pt>
                <c:pt idx="1">
                  <c:v>217.37967974818599</c:v>
                </c:pt>
                <c:pt idx="2">
                  <c:v>233.021393724695</c:v>
                </c:pt>
                <c:pt idx="3">
                  <c:v>247.05882482537601</c:v>
                </c:pt>
                <c:pt idx="4">
                  <c:v>261.89839736397101</c:v>
                </c:pt>
                <c:pt idx="5">
                  <c:v>274.33155660452701</c:v>
                </c:pt>
                <c:pt idx="6">
                  <c:v>285.56149818036101</c:v>
                </c:pt>
                <c:pt idx="7">
                  <c:v>298.39572263202302</c:v>
                </c:pt>
                <c:pt idx="8">
                  <c:v>309.62566971570902</c:v>
                </c:pt>
                <c:pt idx="9">
                  <c:v>319.65240464252298</c:v>
                </c:pt>
                <c:pt idx="10">
                  <c:v>330.48128376117802</c:v>
                </c:pt>
                <c:pt idx="11">
                  <c:v>336.89839598700797</c:v>
                </c:pt>
                <c:pt idx="12">
                  <c:v>342.513369528851</c:v>
                </c:pt>
                <c:pt idx="13">
                  <c:v>346.12299498376098</c:v>
                </c:pt>
                <c:pt idx="14">
                  <c:v>340.508021441918</c:v>
                </c:pt>
                <c:pt idx="15">
                  <c:v>333.68984125105601</c:v>
                </c:pt>
                <c:pt idx="16">
                  <c:v>325.26738093829198</c:v>
                </c:pt>
                <c:pt idx="17">
                  <c:v>316.44384990657102</c:v>
                </c:pt>
                <c:pt idx="18">
                  <c:v>305.61497354184201</c:v>
                </c:pt>
                <c:pt idx="19">
                  <c:v>294.78609717711402</c:v>
                </c:pt>
                <c:pt idx="20">
                  <c:v>284.75936225029898</c:v>
                </c:pt>
                <c:pt idx="21">
                  <c:v>274.732616307782</c:v>
                </c:pt>
                <c:pt idx="22">
                  <c:v>264.70588138096701</c:v>
                </c:pt>
                <c:pt idx="23">
                  <c:v>253.07486357832499</c:v>
                </c:pt>
                <c:pt idx="24">
                  <c:v>243.04812865151001</c:v>
                </c:pt>
                <c:pt idx="25">
                  <c:v>233.82353516260901</c:v>
                </c:pt>
                <c:pt idx="26">
                  <c:v>222.19251735996701</c:v>
                </c:pt>
                <c:pt idx="27">
                  <c:v>212.566842136406</c:v>
                </c:pt>
                <c:pt idx="28">
                  <c:v>203.743319366462</c:v>
                </c:pt>
                <c:pt idx="29">
                  <c:v>193.315513720691</c:v>
                </c:pt>
                <c:pt idx="30">
                  <c:v>182.88769705921601</c:v>
                </c:pt>
                <c:pt idx="31">
                  <c:v>171.657760991234</c:v>
                </c:pt>
                <c:pt idx="32">
                  <c:v>158.82354204742299</c:v>
                </c:pt>
                <c:pt idx="33">
                  <c:v>148.79678508920301</c:v>
                </c:pt>
                <c:pt idx="34">
                  <c:v>139.17113189704801</c:v>
                </c:pt>
                <c:pt idx="35">
                  <c:v>127.94117379766</c:v>
                </c:pt>
                <c:pt idx="36">
                  <c:v>117.112297432931</c:v>
                </c:pt>
                <c:pt idx="37">
                  <c:v>107.88770394402999</c:v>
                </c:pt>
                <c:pt idx="38">
                  <c:v>99.465251893043899</c:v>
                </c:pt>
                <c:pt idx="39">
                  <c:v>89.839576669483407</c:v>
                </c:pt>
                <c:pt idx="40">
                  <c:v>81.818184321750607</c:v>
                </c:pt>
                <c:pt idx="41">
                  <c:v>70.989307957022007</c:v>
                </c:pt>
                <c:pt idx="42">
                  <c:v>64.5721984851168</c:v>
                </c:pt>
                <c:pt idx="43">
                  <c:v>57.754007278552002</c:v>
                </c:pt>
                <c:pt idx="44">
                  <c:v>51.336897806646903</c:v>
                </c:pt>
                <c:pt idx="45">
                  <c:v>44.518728631487399</c:v>
                </c:pt>
                <c:pt idx="46">
                  <c:v>38.502678862836497</c:v>
                </c:pt>
                <c:pt idx="47">
                  <c:v>34.491993704672801</c:v>
                </c:pt>
                <c:pt idx="48">
                  <c:v>28.877003639276001</c:v>
                </c:pt>
                <c:pt idx="49">
                  <c:v>24.064177043198502</c:v>
                </c:pt>
                <c:pt idx="50">
                  <c:v>20.855611291543202</c:v>
                </c:pt>
                <c:pt idx="51">
                  <c:v>18.449209009207099</c:v>
                </c:pt>
                <c:pt idx="52">
                  <c:v>17.647067571293299</c:v>
                </c:pt>
                <c:pt idx="53">
                  <c:v>16.042784695465599</c:v>
                </c:pt>
                <c:pt idx="54">
                  <c:v>15.240643257551801</c:v>
                </c:pt>
                <c:pt idx="55">
                  <c:v>14.0374421163837</c:v>
                </c:pt>
                <c:pt idx="56">
                  <c:v>12.8342189438104</c:v>
                </c:pt>
                <c:pt idx="57">
                  <c:v>12.0320995373019</c:v>
                </c:pt>
                <c:pt idx="58">
                  <c:v>12.0320995373019</c:v>
                </c:pt>
                <c:pt idx="59">
                  <c:v>11.631017802642299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FC1-49BA-B8AC-1975A59A4C02}"/>
            </c:ext>
          </c:extLst>
        </c:ser>
        <c:ser>
          <c:idx val="6"/>
          <c:order val="6"/>
          <c:tx>
            <c:strRef>
              <c:f>new_dataset_zkh!$AD$3</c:f>
              <c:strCache>
                <c:ptCount val="1"/>
                <c:pt idx="0">
                  <c:v>21/12/2021</c:v>
                </c:pt>
              </c:strCache>
            </c:strRef>
          </c:tx>
          <c:spPr>
            <a:ln w="2540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xVal>
            <c:numRef>
              <c:f>new_dataset_zkh!$AE$8:$AE$50</c:f>
              <c:numCache>
                <c:formatCode>General</c:formatCode>
                <c:ptCount val="43"/>
                <c:pt idx="0">
                  <c:v>105.6153852474053</c:v>
                </c:pt>
                <c:pt idx="1">
                  <c:v>107.2820532834504</c:v>
                </c:pt>
                <c:pt idx="2">
                  <c:v>109.46153629461</c:v>
                </c:pt>
                <c:pt idx="3">
                  <c:v>111.7692283314363</c:v>
                </c:pt>
                <c:pt idx="4">
                  <c:v>114.2051293939291</c:v>
                </c:pt>
                <c:pt idx="5">
                  <c:v>116.3846124050888</c:v>
                </c:pt>
                <c:pt idx="6">
                  <c:v>119.07692447639761</c:v>
                </c:pt>
                <c:pt idx="7">
                  <c:v>120.615383486776</c:v>
                </c:pt>
                <c:pt idx="8">
                  <c:v>122.4102535059704</c:v>
                </c:pt>
                <c:pt idx="9">
                  <c:v>124.5897435596473</c:v>
                </c:pt>
                <c:pt idx="10">
                  <c:v>126.38461357884171</c:v>
                </c:pt>
                <c:pt idx="11">
                  <c:v>128.5641036325186</c:v>
                </c:pt>
                <c:pt idx="12">
                  <c:v>130.61538466052889</c:v>
                </c:pt>
                <c:pt idx="13">
                  <c:v>132.79486767168859</c:v>
                </c:pt>
                <c:pt idx="14">
                  <c:v>135.61538172614669</c:v>
                </c:pt>
                <c:pt idx="15">
                  <c:v>138.3076937974555</c:v>
                </c:pt>
                <c:pt idx="16">
                  <c:v>141.51282084387901</c:v>
                </c:pt>
                <c:pt idx="17">
                  <c:v>143.9487148638546</c:v>
                </c:pt>
                <c:pt idx="18">
                  <c:v>146.51281790949679</c:v>
                </c:pt>
                <c:pt idx="19">
                  <c:v>148.4358969543577</c:v>
                </c:pt>
                <c:pt idx="20">
                  <c:v>150.35896895670152</c:v>
                </c:pt>
                <c:pt idx="21">
                  <c:v>151.8974350095971</c:v>
                </c:pt>
                <c:pt idx="22">
                  <c:v>153.82050701194089</c:v>
                </c:pt>
                <c:pt idx="23">
                  <c:v>155.9999970656178</c:v>
                </c:pt>
                <c:pt idx="24">
                  <c:v>158.4358910855934</c:v>
                </c:pt>
                <c:pt idx="25">
                  <c:v>160.35897717297161</c:v>
                </c:pt>
                <c:pt idx="26">
                  <c:v>162.41025115846469</c:v>
                </c:pt>
                <c:pt idx="27">
                  <c:v>165.23076521292279</c:v>
                </c:pt>
                <c:pt idx="28">
                  <c:v>168.1794812505303</c:v>
                </c:pt>
                <c:pt idx="29">
                  <c:v>170.87179332183911</c:v>
                </c:pt>
                <c:pt idx="30">
                  <c:v>173.69230737629729</c:v>
                </c:pt>
                <c:pt idx="31">
                  <c:v>175.7435813617904</c:v>
                </c:pt>
                <c:pt idx="32">
                  <c:v>178.82051346758161</c:v>
                </c:pt>
                <c:pt idx="33">
                  <c:v>181.7692295051892</c:v>
                </c:pt>
                <c:pt idx="34">
                  <c:v>184.71794554279671</c:v>
                </c:pt>
                <c:pt idx="35">
                  <c:v>187.1538395627723</c:v>
                </c:pt>
                <c:pt idx="36">
                  <c:v>190.99999765249419</c:v>
                </c:pt>
                <c:pt idx="37">
                  <c:v>193.692295638768</c:v>
                </c:pt>
                <c:pt idx="38">
                  <c:v>196.89742972770898</c:v>
                </c:pt>
                <c:pt idx="39">
                  <c:v>198.948717798236</c:v>
                </c:pt>
                <c:pt idx="40">
                  <c:v>202.410255853476</c:v>
                </c:pt>
                <c:pt idx="41">
                  <c:v>204.846149873451</c:v>
                </c:pt>
                <c:pt idx="42">
                  <c:v>207.66666392790898</c:v>
                </c:pt>
              </c:numCache>
            </c:numRef>
          </c:xVal>
          <c:yVal>
            <c:numRef>
              <c:f>new_dataset_zkh!$AG$8:$AG$50</c:f>
              <c:numCache>
                <c:formatCode>General</c:formatCode>
                <c:ptCount val="43"/>
                <c:pt idx="0">
                  <c:v>215.70010682532899</c:v>
                </c:pt>
                <c:pt idx="1">
                  <c:v>212.16412547629099</c:v>
                </c:pt>
                <c:pt idx="2">
                  <c:v>219.236282416367</c:v>
                </c:pt>
                <c:pt idx="3">
                  <c:v>233.38040205452</c:v>
                </c:pt>
                <c:pt idx="4">
                  <c:v>254.59687287474901</c:v>
                </c:pt>
                <c:pt idx="5">
                  <c:v>300.56579586424499</c:v>
                </c:pt>
                <c:pt idx="6">
                  <c:v>350.07070020278002</c:v>
                </c:pt>
                <c:pt idx="7">
                  <c:v>392.50344760123897</c:v>
                </c:pt>
                <c:pt idx="8">
                  <c:v>445.54452753081199</c:v>
                </c:pt>
                <c:pt idx="9">
                  <c:v>505.65776440046102</c:v>
                </c:pt>
                <c:pt idx="10">
                  <c:v>565.77080702810997</c:v>
                </c:pt>
                <c:pt idx="11">
                  <c:v>615.27590560864405</c:v>
                </c:pt>
                <c:pt idx="12">
                  <c:v>661.24463435614098</c:v>
                </c:pt>
                <c:pt idx="13">
                  <c:v>707.21355734563804</c:v>
                </c:pt>
                <c:pt idx="14">
                  <c:v>742.57434204601896</c:v>
                </c:pt>
                <c:pt idx="15">
                  <c:v>753.18248033513396</c:v>
                </c:pt>
                <c:pt idx="16">
                  <c:v>746.110323395058</c:v>
                </c:pt>
                <c:pt idx="17">
                  <c:v>714.28571428571399</c:v>
                </c:pt>
                <c:pt idx="18">
                  <c:v>664.78080994717902</c:v>
                </c:pt>
                <c:pt idx="19">
                  <c:v>629.42002524679799</c:v>
                </c:pt>
                <c:pt idx="20">
                  <c:v>590.52325919737802</c:v>
                </c:pt>
                <c:pt idx="21">
                  <c:v>544.55453044987996</c:v>
                </c:pt>
                <c:pt idx="22">
                  <c:v>505.65776440046102</c:v>
                </c:pt>
                <c:pt idx="23">
                  <c:v>459.68884141096402</c:v>
                </c:pt>
                <c:pt idx="24">
                  <c:v>392.50344760123897</c:v>
                </c:pt>
                <c:pt idx="25">
                  <c:v>350.07070020278002</c:v>
                </c:pt>
                <c:pt idx="26">
                  <c:v>286.42148198409302</c:v>
                </c:pt>
                <c:pt idx="27">
                  <c:v>236.91657764555799</c:v>
                </c:pt>
                <c:pt idx="28">
                  <c:v>194.48383024709901</c:v>
                </c:pt>
                <c:pt idx="29">
                  <c:v>155.58706419767901</c:v>
                </c:pt>
                <c:pt idx="30">
                  <c:v>127.29843643737399</c:v>
                </c:pt>
                <c:pt idx="31">
                  <c:v>109.618141208183</c:v>
                </c:pt>
                <c:pt idx="32">
                  <c:v>91.937845978992499</c:v>
                </c:pt>
                <c:pt idx="33">
                  <c:v>74.257356507802299</c:v>
                </c:pt>
                <c:pt idx="34">
                  <c:v>60.113236869648702</c:v>
                </c:pt>
                <c:pt idx="35">
                  <c:v>49.504904338535098</c:v>
                </c:pt>
                <c:pt idx="36">
                  <c:v>45.968922989496399</c:v>
                </c:pt>
                <c:pt idx="37">
                  <c:v>45.968922989496399</c:v>
                </c:pt>
                <c:pt idx="38">
                  <c:v>38.896766049420201</c:v>
                </c:pt>
                <c:pt idx="39">
                  <c:v>31.824609109343701</c:v>
                </c:pt>
                <c:pt idx="40">
                  <c:v>24.752452169267499</c:v>
                </c:pt>
                <c:pt idx="41">
                  <c:v>24.752452169267499</c:v>
                </c:pt>
                <c:pt idx="42">
                  <c:v>17.680295229191302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FC1-49BA-B8AC-1975A59A4C02}"/>
            </c:ext>
          </c:extLst>
        </c:ser>
        <c:ser>
          <c:idx val="7"/>
          <c:order val="7"/>
          <c:tx>
            <c:strRef>
              <c:f>new_dataset_zkh!$AD$3</c:f>
              <c:strCache>
                <c:ptCount val="1"/>
                <c:pt idx="0">
                  <c:v>21/12/2021</c:v>
                </c:pt>
              </c:strCache>
            </c:strRef>
          </c:tx>
          <c:spPr>
            <a:ln w="25400" cap="rnd">
              <a:solidFill>
                <a:srgbClr val="92D05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new_dataset_zkh!$AJ$8:$AJ$75</c:f>
              <c:numCache>
                <c:formatCode>General</c:formatCode>
                <c:ptCount val="68"/>
                <c:pt idx="0">
                  <c:v>105.3589742385894</c:v>
                </c:pt>
                <c:pt idx="1">
                  <c:v>107.5384642922663</c:v>
                </c:pt>
                <c:pt idx="2">
                  <c:v>109.84615632909259</c:v>
                </c:pt>
                <c:pt idx="3">
                  <c:v>112.6666633410335</c:v>
                </c:pt>
                <c:pt idx="4">
                  <c:v>114.5897423858944</c:v>
                </c:pt>
                <c:pt idx="5">
                  <c:v>116.25641042193951</c:v>
                </c:pt>
                <c:pt idx="6">
                  <c:v>117.6666674491685</c:v>
                </c:pt>
                <c:pt idx="7">
                  <c:v>119.205126459547</c:v>
                </c:pt>
                <c:pt idx="8">
                  <c:v>120.7435925124426</c:v>
                </c:pt>
                <c:pt idx="9">
                  <c:v>121.89743853085569</c:v>
                </c:pt>
                <c:pt idx="10">
                  <c:v>122.6666645147864</c:v>
                </c:pt>
                <c:pt idx="11">
                  <c:v>123.8205105331995</c:v>
                </c:pt>
                <c:pt idx="12">
                  <c:v>124.7179455427967</c:v>
                </c:pt>
                <c:pt idx="13">
                  <c:v>125.6153805523939</c:v>
                </c:pt>
                <c:pt idx="14">
                  <c:v>126.76922657080701</c:v>
                </c:pt>
                <c:pt idx="15">
                  <c:v>127.66666862292141</c:v>
                </c:pt>
                <c:pt idx="16">
                  <c:v>128.94871662448389</c:v>
                </c:pt>
                <c:pt idx="17">
                  <c:v>129.46153864211578</c:v>
                </c:pt>
                <c:pt idx="18">
                  <c:v>130.23076462604641</c:v>
                </c:pt>
                <c:pt idx="19">
                  <c:v>131.2564086613101</c:v>
                </c:pt>
                <c:pt idx="20">
                  <c:v>132.15384367090741</c:v>
                </c:pt>
                <c:pt idx="21">
                  <c:v>133.4358987149871</c:v>
                </c:pt>
                <c:pt idx="22">
                  <c:v>134.71794671654959</c:v>
                </c:pt>
                <c:pt idx="23">
                  <c:v>135.8717927349627</c:v>
                </c:pt>
                <c:pt idx="24">
                  <c:v>137.0256387533758</c:v>
                </c:pt>
                <c:pt idx="25">
                  <c:v>137.6666627541571</c:v>
                </c:pt>
                <c:pt idx="26">
                  <c:v>139.0769197813861</c:v>
                </c:pt>
                <c:pt idx="27">
                  <c:v>140.35897482546579</c:v>
                </c:pt>
                <c:pt idx="28">
                  <c:v>141.64102282702831</c:v>
                </c:pt>
                <c:pt idx="29">
                  <c:v>143.43589284622271</c:v>
                </c:pt>
                <c:pt idx="30">
                  <c:v>144.71794789030241</c:v>
                </c:pt>
                <c:pt idx="31">
                  <c:v>145.9999958918649</c:v>
                </c:pt>
                <c:pt idx="32">
                  <c:v>147.02563992712871</c:v>
                </c:pt>
                <c:pt idx="33">
                  <c:v>148.4358969543577</c:v>
                </c:pt>
                <c:pt idx="34">
                  <c:v>149.8461469390696</c:v>
                </c:pt>
                <c:pt idx="35">
                  <c:v>151.12820902566651</c:v>
                </c:pt>
                <c:pt idx="36">
                  <c:v>152.15383897589589</c:v>
                </c:pt>
                <c:pt idx="37">
                  <c:v>153.307684994309</c:v>
                </c:pt>
                <c:pt idx="38">
                  <c:v>154.2051270464234</c:v>
                </c:pt>
                <c:pt idx="39">
                  <c:v>155.3589730648365</c:v>
                </c:pt>
                <c:pt idx="40">
                  <c:v>156.12819904876721</c:v>
                </c:pt>
                <c:pt idx="41">
                  <c:v>157.15384308403088</c:v>
                </c:pt>
                <c:pt idx="42">
                  <c:v>158.56409306874281</c:v>
                </c:pt>
                <c:pt idx="43">
                  <c:v>159.5897371040065</c:v>
                </c:pt>
                <c:pt idx="44">
                  <c:v>160.74358312241969</c:v>
                </c:pt>
                <c:pt idx="45">
                  <c:v>162.28204917531531</c:v>
                </c:pt>
                <c:pt idx="46">
                  <c:v>163.82051522821098</c:v>
                </c:pt>
                <c:pt idx="47">
                  <c:v>165.10256322977349</c:v>
                </c:pt>
                <c:pt idx="48">
                  <c:v>166.2564092481866</c:v>
                </c:pt>
                <c:pt idx="49">
                  <c:v>167.28205328345041</c:v>
                </c:pt>
                <c:pt idx="50">
                  <c:v>169.0769233026447</c:v>
                </c:pt>
                <c:pt idx="51">
                  <c:v>170.4871732873566</c:v>
                </c:pt>
                <c:pt idx="52">
                  <c:v>171.89743735710289</c:v>
                </c:pt>
                <c:pt idx="53">
                  <c:v>173.43588932496408</c:v>
                </c:pt>
                <c:pt idx="54">
                  <c:v>174.8461533947104</c:v>
                </c:pt>
                <c:pt idx="55">
                  <c:v>177.15384543153669</c:v>
                </c:pt>
                <c:pt idx="56">
                  <c:v>179.71794143466161</c:v>
                </c:pt>
                <c:pt idx="57">
                  <c:v>182.41025350597039</c:v>
                </c:pt>
                <c:pt idx="58">
                  <c:v>185.3589695435779</c:v>
                </c:pt>
                <c:pt idx="59">
                  <c:v>187.53845959725481</c:v>
                </c:pt>
                <c:pt idx="60">
                  <c:v>189.97435361723052</c:v>
                </c:pt>
                <c:pt idx="61">
                  <c:v>193.17948770617102</c:v>
                </c:pt>
                <c:pt idx="62">
                  <c:v>195.99998767559401</c:v>
                </c:pt>
                <c:pt idx="63">
                  <c:v>198.435895780604</c:v>
                </c:pt>
                <c:pt idx="64">
                  <c:v>201.38461181821199</c:v>
                </c:pt>
                <c:pt idx="65">
                  <c:v>204.461529838969</c:v>
                </c:pt>
                <c:pt idx="66">
                  <c:v>206.89742385894399</c:v>
                </c:pt>
                <c:pt idx="67">
                  <c:v>209.589735930253</c:v>
                </c:pt>
              </c:numCache>
            </c:numRef>
          </c:xVal>
          <c:yVal>
            <c:numRef>
              <c:f>new_dataset_zkh!$AL$8:$AL$75</c:f>
              <c:numCache>
                <c:formatCode>General</c:formatCode>
                <c:ptCount val="68"/>
                <c:pt idx="0">
                  <c:v>304.10177721328398</c:v>
                </c:pt>
                <c:pt idx="1">
                  <c:v>314.71010974439798</c:v>
                </c:pt>
                <c:pt idx="2">
                  <c:v>332.390404973589</c:v>
                </c:pt>
                <c:pt idx="3">
                  <c:v>385.43148490316202</c:v>
                </c:pt>
                <c:pt idx="4">
                  <c:v>449.08070312184998</c:v>
                </c:pt>
                <c:pt idx="5">
                  <c:v>516.265902689575</c:v>
                </c:pt>
                <c:pt idx="6">
                  <c:v>611.73973001760703</c:v>
                </c:pt>
                <c:pt idx="7">
                  <c:v>703.67757599659899</c:v>
                </c:pt>
                <c:pt idx="8">
                  <c:v>806.22356026470698</c:v>
                </c:pt>
                <c:pt idx="9">
                  <c:v>901.69738759273798</c:v>
                </c:pt>
                <c:pt idx="10">
                  <c:v>1011.31533455892</c:v>
                </c:pt>
                <c:pt idx="11">
                  <c:v>1110.3253374779899</c:v>
                </c:pt>
                <c:pt idx="12">
                  <c:v>1212.87132174609</c:v>
                </c:pt>
                <c:pt idx="13">
                  <c:v>1315.4173060142</c:v>
                </c:pt>
                <c:pt idx="14">
                  <c:v>1435.6435855115001</c:v>
                </c:pt>
                <c:pt idx="15">
                  <c:v>1545.26162959868</c:v>
                </c:pt>
                <c:pt idx="16">
                  <c:v>1647.80761386679</c:v>
                </c:pt>
                <c:pt idx="17">
                  <c:v>1729.1372244356701</c:v>
                </c:pt>
                <c:pt idx="18">
                  <c:v>1817.53889482362</c:v>
                </c:pt>
                <c:pt idx="19">
                  <c:v>1920.08487909173</c:v>
                </c:pt>
                <c:pt idx="20">
                  <c:v>2026.16684470888</c:v>
                </c:pt>
                <c:pt idx="21">
                  <c:v>2128.7128289769898</c:v>
                </c:pt>
                <c:pt idx="22">
                  <c:v>2227.72273477505</c:v>
                </c:pt>
                <c:pt idx="23">
                  <c:v>2305.5162668738999</c:v>
                </c:pt>
                <c:pt idx="24">
                  <c:v>2365.62940662254</c:v>
                </c:pt>
                <c:pt idx="25">
                  <c:v>2422.2064679011601</c:v>
                </c:pt>
                <c:pt idx="26">
                  <c:v>2485.8556861198399</c:v>
                </c:pt>
                <c:pt idx="27">
                  <c:v>2514.14426531965</c:v>
                </c:pt>
                <c:pt idx="28">
                  <c:v>2492.9278430599202</c:v>
                </c:pt>
                <c:pt idx="29">
                  <c:v>2429.2786248412299</c:v>
                </c:pt>
                <c:pt idx="30">
                  <c:v>2376.2375934721599</c:v>
                </c:pt>
                <c:pt idx="31">
                  <c:v>2316.1244537235102</c:v>
                </c:pt>
                <c:pt idx="32">
                  <c:v>2252.4752355048199</c:v>
                </c:pt>
                <c:pt idx="33">
                  <c:v>2160.53743808633</c:v>
                </c:pt>
                <c:pt idx="34">
                  <c:v>2089.8160629275699</c:v>
                </c:pt>
                <c:pt idx="35">
                  <c:v>2019.0947848897999</c:v>
                </c:pt>
                <c:pt idx="36">
                  <c:v>1948.3734097310401</c:v>
                </c:pt>
                <c:pt idx="37">
                  <c:v>1842.2913469928901</c:v>
                </c:pt>
                <c:pt idx="38">
                  <c:v>1775.1060503041699</c:v>
                </c:pt>
                <c:pt idx="39">
                  <c:v>1711.4568320854801</c:v>
                </c:pt>
                <c:pt idx="40">
                  <c:v>1640.73545692672</c:v>
                </c:pt>
                <c:pt idx="41">
                  <c:v>1552.33378653876</c:v>
                </c:pt>
                <c:pt idx="42">
                  <c:v>1456.85995921073</c:v>
                </c:pt>
                <c:pt idx="43">
                  <c:v>1379.0664271118901</c:v>
                </c:pt>
                <c:pt idx="44">
                  <c:v>1255.3040691445501</c:v>
                </c:pt>
                <c:pt idx="45">
                  <c:v>1156.2942604674799</c:v>
                </c:pt>
                <c:pt idx="46">
                  <c:v>1064.3564144884899</c:v>
                </c:pt>
                <c:pt idx="47">
                  <c:v>983.02690104061605</c:v>
                </c:pt>
                <c:pt idx="48">
                  <c:v>908.76935029081505</c:v>
                </c:pt>
                <c:pt idx="49">
                  <c:v>841.58415072308901</c:v>
                </c:pt>
                <c:pt idx="50">
                  <c:v>739.03816645498102</c:v>
                </c:pt>
                <c:pt idx="51">
                  <c:v>640.02835777791199</c:v>
                </c:pt>
                <c:pt idx="52">
                  <c:v>562.23482567907195</c:v>
                </c:pt>
                <c:pt idx="53">
                  <c:v>484.44129358023201</c:v>
                </c:pt>
                <c:pt idx="54">
                  <c:v>420.79207536154399</c:v>
                </c:pt>
                <c:pt idx="55">
                  <c:v>346.53471885374199</c:v>
                </c:pt>
                <c:pt idx="56">
                  <c:v>279.34932504401701</c:v>
                </c:pt>
                <c:pt idx="57">
                  <c:v>212.16412547629099</c:v>
                </c:pt>
                <c:pt idx="58">
                  <c:v>155.58706419767901</c:v>
                </c:pt>
                <c:pt idx="59">
                  <c:v>130.83461202841201</c:v>
                </c:pt>
                <c:pt idx="60">
                  <c:v>106.081965617146</c:v>
                </c:pt>
                <c:pt idx="61">
                  <c:v>81.329513447878796</c:v>
                </c:pt>
                <c:pt idx="62">
                  <c:v>63.649218218687402</c:v>
                </c:pt>
                <c:pt idx="63">
                  <c:v>45.968922989496399</c:v>
                </c:pt>
                <c:pt idx="64">
                  <c:v>49.504904338535098</c:v>
                </c:pt>
                <c:pt idx="65">
                  <c:v>42.432747398458503</c:v>
                </c:pt>
                <c:pt idx="66">
                  <c:v>38.896766049420201</c:v>
                </c:pt>
                <c:pt idx="67">
                  <c:v>42.432747398458503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FC1-49BA-B8AC-1975A59A4C02}"/>
            </c:ext>
          </c:extLst>
        </c:ser>
        <c:ser>
          <c:idx val="8"/>
          <c:order val="8"/>
          <c:tx>
            <c:strRef>
              <c:f>new_dataset_zkh!$AN$3</c:f>
              <c:strCache>
                <c:ptCount val="1"/>
                <c:pt idx="0">
                  <c:v>20/01/2021</c:v>
                </c:pt>
              </c:strCache>
            </c:strRef>
          </c:tx>
          <c:spPr>
            <a:ln w="2540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new_dataset_zkh!$AO$8:$AO$40</c:f>
              <c:numCache>
                <c:formatCode>General</c:formatCode>
                <c:ptCount val="33"/>
                <c:pt idx="0">
                  <c:v>130.27272901601239</c:v>
                </c:pt>
                <c:pt idx="1">
                  <c:v>131.90909272501301</c:v>
                </c:pt>
                <c:pt idx="2">
                  <c:v>135.72727138349029</c:v>
                </c:pt>
                <c:pt idx="3">
                  <c:v>138.81818505052308</c:v>
                </c:pt>
                <c:pt idx="4">
                  <c:v>142.0909124685241</c:v>
                </c:pt>
                <c:pt idx="5">
                  <c:v>145.36363988652519</c:v>
                </c:pt>
                <c:pt idx="6">
                  <c:v>149.18181854500261</c:v>
                </c:pt>
                <c:pt idx="7">
                  <c:v>151.72727098398749</c:v>
                </c:pt>
                <c:pt idx="8">
                  <c:v>154.63636091248048</c:v>
                </c:pt>
                <c:pt idx="9">
                  <c:v>157.3636370900052</c:v>
                </c:pt>
                <c:pt idx="10">
                  <c:v>161.54545323799061</c:v>
                </c:pt>
                <c:pt idx="11">
                  <c:v>165.1818181454997</c:v>
                </c:pt>
                <c:pt idx="12">
                  <c:v>168.2727318125325</c:v>
                </c:pt>
                <c:pt idx="13">
                  <c:v>171.3636354919937</c:v>
                </c:pt>
                <c:pt idx="14">
                  <c:v>175.3636378890109</c:v>
                </c:pt>
                <c:pt idx="15">
                  <c:v>178.4545515560437</c:v>
                </c:pt>
                <c:pt idx="16">
                  <c:v>182.09090647598128</c:v>
                </c:pt>
                <c:pt idx="17">
                  <c:v>185.9090951220301</c:v>
                </c:pt>
                <c:pt idx="18">
                  <c:v>189.72728376807902</c:v>
                </c:pt>
                <c:pt idx="19">
                  <c:v>193.36363868801601</c:v>
                </c:pt>
                <c:pt idx="20">
                  <c:v>196.81817985698601</c:v>
                </c:pt>
                <c:pt idx="21">
                  <c:v>199.72727977304999</c:v>
                </c:pt>
                <c:pt idx="22">
                  <c:v>202.81819344008301</c:v>
                </c:pt>
                <c:pt idx="23">
                  <c:v>205.72727338100401</c:v>
                </c:pt>
                <c:pt idx="24">
                  <c:v>209.363648276085</c:v>
                </c:pt>
                <c:pt idx="25">
                  <c:v>211.90910071507</c:v>
                </c:pt>
                <c:pt idx="26">
                  <c:v>214.45455315405502</c:v>
                </c:pt>
                <c:pt idx="27">
                  <c:v>217.90909432302399</c:v>
                </c:pt>
                <c:pt idx="28">
                  <c:v>221.181821741025</c:v>
                </c:pt>
                <c:pt idx="29">
                  <c:v>224.63636290999401</c:v>
                </c:pt>
                <c:pt idx="30">
                  <c:v>229.00001278409101</c:v>
                </c:pt>
                <c:pt idx="31">
                  <c:v>232.81818145499699</c:v>
                </c:pt>
                <c:pt idx="32">
                  <c:v>238.454547561015</c:v>
                </c:pt>
              </c:numCache>
            </c:numRef>
          </c:xVal>
          <c:yVal>
            <c:numRef>
              <c:f>new_dataset_zkh!$AQ$8:$AQ$40</c:f>
              <c:numCache>
                <c:formatCode>General</c:formatCode>
                <c:ptCount val="33"/>
                <c:pt idx="0">
                  <c:v>109.983081334838</c:v>
                </c:pt>
                <c:pt idx="1">
                  <c:v>116.751290974783</c:v>
                </c:pt>
                <c:pt idx="2">
                  <c:v>121.827494678207</c:v>
                </c:pt>
                <c:pt idx="3">
                  <c:v>126.903605434699</c:v>
                </c:pt>
                <c:pt idx="4">
                  <c:v>137.05591989461601</c:v>
                </c:pt>
                <c:pt idx="5">
                  <c:v>152.284345111026</c:v>
                </c:pt>
                <c:pt idx="6">
                  <c:v>169.20477626395601</c:v>
                </c:pt>
                <c:pt idx="7">
                  <c:v>191.20141112031001</c:v>
                </c:pt>
                <c:pt idx="8">
                  <c:v>208.12184227323999</c:v>
                </c:pt>
                <c:pt idx="9">
                  <c:v>218.27415673315599</c:v>
                </c:pt>
                <c:pt idx="10">
                  <c:v>233.50258194956601</c:v>
                </c:pt>
                <c:pt idx="11">
                  <c:v>248.731007165976</c:v>
                </c:pt>
                <c:pt idx="12">
                  <c:v>257.19122274244103</c:v>
                </c:pt>
                <c:pt idx="13">
                  <c:v>270.72764202232997</c:v>
                </c:pt>
                <c:pt idx="14">
                  <c:v>277.49575871534302</c:v>
                </c:pt>
                <c:pt idx="15">
                  <c:v>279.18785759879501</c:v>
                </c:pt>
                <c:pt idx="16">
                  <c:v>272.41964795885002</c:v>
                </c:pt>
                <c:pt idx="17">
                  <c:v>258.88332162589199</c:v>
                </c:pt>
                <c:pt idx="18">
                  <c:v>248.731007165976</c:v>
                </c:pt>
                <c:pt idx="19">
                  <c:v>225.042366373101</c:v>
                </c:pt>
                <c:pt idx="20">
                  <c:v>206.42983633671901</c:v>
                </c:pt>
                <c:pt idx="21">
                  <c:v>186.12520741688601</c:v>
                </c:pt>
                <c:pt idx="22">
                  <c:v>162.43656662401099</c:v>
                </c:pt>
                <c:pt idx="23">
                  <c:v>148.900240291053</c:v>
                </c:pt>
                <c:pt idx="24">
                  <c:v>128.59561137122</c:v>
                </c:pt>
                <c:pt idx="25">
                  <c:v>115.059285038262</c:v>
                </c:pt>
                <c:pt idx="26">
                  <c:v>103.21496464182501</c:v>
                </c:pt>
                <c:pt idx="27">
                  <c:v>84.602434605443605</c:v>
                </c:pt>
                <c:pt idx="28">
                  <c:v>76.142219028978701</c:v>
                </c:pt>
                <c:pt idx="29">
                  <c:v>60.913793812569203</c:v>
                </c:pt>
                <c:pt idx="30">
                  <c:v>52.453485289172903</c:v>
                </c:pt>
                <c:pt idx="31">
                  <c:v>43.9932697127078</c:v>
                </c:pt>
                <c:pt idx="32">
                  <c:v>35.533054136242903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FC1-49BA-B8AC-1975A59A4C02}"/>
            </c:ext>
          </c:extLst>
        </c:ser>
        <c:ser>
          <c:idx val="9"/>
          <c:order val="9"/>
          <c:tx>
            <c:strRef>
              <c:f>new_dataset_zkh!$AN$3</c:f>
              <c:strCache>
                <c:ptCount val="1"/>
                <c:pt idx="0">
                  <c:v>20/01/2021</c:v>
                </c:pt>
              </c:strCache>
            </c:strRef>
          </c:tx>
          <c:spPr>
            <a:ln w="25400" cap="rnd">
              <a:solidFill>
                <a:srgbClr val="00B0F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new_dataset_zkh!$AT$8:$AT$58</c:f>
              <c:numCache>
                <c:formatCode>General</c:formatCode>
                <c:ptCount val="51"/>
                <c:pt idx="0">
                  <c:v>129.54545403699629</c:v>
                </c:pt>
                <c:pt idx="1">
                  <c:v>132.272730214521</c:v>
                </c:pt>
                <c:pt idx="2">
                  <c:v>135.3636338939823</c:v>
                </c:pt>
                <c:pt idx="3">
                  <c:v>139.18182254003119</c:v>
                </c:pt>
                <c:pt idx="4">
                  <c:v>141.1818137509683</c:v>
                </c:pt>
                <c:pt idx="5">
                  <c:v>142.81817745996881</c:v>
                </c:pt>
                <c:pt idx="6">
                  <c:v>144.63636490750909</c:v>
                </c:pt>
                <c:pt idx="7">
                  <c:v>146.09090487796979</c:v>
                </c:pt>
                <c:pt idx="8">
                  <c:v>147.36364108503369</c:v>
                </c:pt>
                <c:pt idx="9">
                  <c:v>148.6363673045262</c:v>
                </c:pt>
                <c:pt idx="10">
                  <c:v>149.36363229597089</c:v>
                </c:pt>
                <c:pt idx="11">
                  <c:v>150.09090727498699</c:v>
                </c:pt>
                <c:pt idx="12">
                  <c:v>150.81818225400309</c:v>
                </c:pt>
                <c:pt idx="13">
                  <c:v>151.54545723301919</c:v>
                </c:pt>
                <c:pt idx="14">
                  <c:v>152.0909084734956</c:v>
                </c:pt>
                <c:pt idx="15">
                  <c:v>153.54545843152781</c:v>
                </c:pt>
                <c:pt idx="16">
                  <c:v>154.0909096720041</c:v>
                </c:pt>
                <c:pt idx="17">
                  <c:v>154.63636091248048</c:v>
                </c:pt>
                <c:pt idx="18">
                  <c:v>155.54545963003631</c:v>
                </c:pt>
                <c:pt idx="19">
                  <c:v>156.27272462148102</c:v>
                </c:pt>
                <c:pt idx="20">
                  <c:v>156.81818584952879</c:v>
                </c:pt>
                <c:pt idx="21">
                  <c:v>157.3636370900052</c:v>
                </c:pt>
                <c:pt idx="22">
                  <c:v>158.6363633094976</c:v>
                </c:pt>
                <c:pt idx="23">
                  <c:v>171.3636354919937</c:v>
                </c:pt>
                <c:pt idx="24">
                  <c:v>173.1818129519626</c:v>
                </c:pt>
                <c:pt idx="25">
                  <c:v>175.0000103870743</c:v>
                </c:pt>
                <c:pt idx="26">
                  <c:v>176.27272661899531</c:v>
                </c:pt>
                <c:pt idx="27">
                  <c:v>177.90909032799578</c:v>
                </c:pt>
                <c:pt idx="28">
                  <c:v>179.36364028602799</c:v>
                </c:pt>
                <c:pt idx="29">
                  <c:v>181.00000399502861</c:v>
                </c:pt>
                <c:pt idx="30">
                  <c:v>182.99999520596572</c:v>
                </c:pt>
                <c:pt idx="31">
                  <c:v>185.18182014301399</c:v>
                </c:pt>
                <c:pt idx="32">
                  <c:v>186.6363701010462</c:v>
                </c:pt>
                <c:pt idx="33">
                  <c:v>188.81819503809459</c:v>
                </c:pt>
                <c:pt idx="34">
                  <c:v>190.2727250209839</c:v>
                </c:pt>
                <c:pt idx="35">
                  <c:v>191.90908872998401</c:v>
                </c:pt>
                <c:pt idx="36">
                  <c:v>193.90909991606401</c:v>
                </c:pt>
                <c:pt idx="37">
                  <c:v>195.545463625065</c:v>
                </c:pt>
                <c:pt idx="38">
                  <c:v>197.36364108503301</c:v>
                </c:pt>
                <c:pt idx="39">
                  <c:v>200.27274100109798</c:v>
                </c:pt>
                <c:pt idx="40">
                  <c:v>202.63635971397099</c:v>
                </c:pt>
                <c:pt idx="41">
                  <c:v>205.18183212809902</c:v>
                </c:pt>
                <c:pt idx="42">
                  <c:v>207.363637090005</c:v>
                </c:pt>
                <c:pt idx="43">
                  <c:v>211.000011985085</c:v>
                </c:pt>
                <c:pt idx="44">
                  <c:v>215.18182813307101</c:v>
                </c:pt>
                <c:pt idx="45">
                  <c:v>219.18183053008801</c:v>
                </c:pt>
                <c:pt idx="46">
                  <c:v>222.45455794808899</c:v>
                </c:pt>
                <c:pt idx="47">
                  <c:v>226.27272661899499</c:v>
                </c:pt>
                <c:pt idx="48">
                  <c:v>230.81819024405999</c:v>
                </c:pt>
                <c:pt idx="49">
                  <c:v>236.45455635007701</c:v>
                </c:pt>
                <c:pt idx="50">
                  <c:v>238.81819503809399</c:v>
                </c:pt>
              </c:numCache>
            </c:numRef>
          </c:xVal>
          <c:yVal>
            <c:numRef>
              <c:f>new_dataset_zkh!$AV$8:$AV$58</c:f>
              <c:numCache>
                <c:formatCode>General</c:formatCode>
                <c:ptCount val="51"/>
                <c:pt idx="0">
                  <c:v>162.43656662401099</c:v>
                </c:pt>
                <c:pt idx="1">
                  <c:v>174.28088702044801</c:v>
                </c:pt>
                <c:pt idx="2">
                  <c:v>191.20141112031001</c:v>
                </c:pt>
                <c:pt idx="3">
                  <c:v>216.582057849705</c:v>
                </c:pt>
                <c:pt idx="4">
                  <c:v>252.115111985948</c:v>
                </c:pt>
                <c:pt idx="5">
                  <c:v>302.87649839166897</c:v>
                </c:pt>
                <c:pt idx="6">
                  <c:v>365.48229814075899</c:v>
                </c:pt>
                <c:pt idx="7">
                  <c:v>429.78010382636899</c:v>
                </c:pt>
                <c:pt idx="8">
                  <c:v>494.07790951197899</c:v>
                </c:pt>
                <c:pt idx="9">
                  <c:v>549.91540667419304</c:v>
                </c:pt>
                <c:pt idx="10">
                  <c:v>607.44500271985896</c:v>
                </c:pt>
                <c:pt idx="11">
                  <c:v>663.28259282900399</c:v>
                </c:pt>
                <c:pt idx="12">
                  <c:v>730.96450333458699</c:v>
                </c:pt>
                <c:pt idx="13">
                  <c:v>786.80204697026704</c:v>
                </c:pt>
                <c:pt idx="14">
                  <c:v>859.56006823234202</c:v>
                </c:pt>
                <c:pt idx="15">
                  <c:v>923.85787391795202</c:v>
                </c:pt>
                <c:pt idx="16">
                  <c:v>981.38751643708304</c:v>
                </c:pt>
                <c:pt idx="17">
                  <c:v>1057.52964251913</c:v>
                </c:pt>
                <c:pt idx="18">
                  <c:v>1116.75129097478</c:v>
                </c:pt>
                <c:pt idx="19">
                  <c:v>1191.2013646468399</c:v>
                </c:pt>
                <c:pt idx="20">
                  <c:v>1235.1945878860799</c:v>
                </c:pt>
                <c:pt idx="21">
                  <c:v>1294.4162479601</c:v>
                </c:pt>
                <c:pt idx="22">
                  <c:v>1363.7901876389401</c:v>
                </c:pt>
                <c:pt idx="23">
                  <c:v>1372.2504264521299</c:v>
                </c:pt>
                <c:pt idx="24">
                  <c:v>1294.4162479601</c:v>
                </c:pt>
                <c:pt idx="25">
                  <c:v>1219.96616266967</c:v>
                </c:pt>
                <c:pt idx="26">
                  <c:v>1157.3604093940501</c:v>
                </c:pt>
                <c:pt idx="27">
                  <c:v>1084.60238813197</c:v>
                </c:pt>
                <c:pt idx="28">
                  <c:v>1025.38073967632</c:v>
                </c:pt>
                <c:pt idx="29">
                  <c:v>961.08293399071601</c:v>
                </c:pt>
                <c:pt idx="30">
                  <c:v>910.32150111152896</c:v>
                </c:pt>
                <c:pt idx="31">
                  <c:v>839.25553225943997</c:v>
                </c:pt>
                <c:pt idx="32">
                  <c:v>786.80204697026704</c:v>
                </c:pt>
                <c:pt idx="33">
                  <c:v>727.58039851461501</c:v>
                </c:pt>
                <c:pt idx="34">
                  <c:v>675.12691322544197</c:v>
                </c:pt>
                <c:pt idx="35">
                  <c:v>624.36552681972</c:v>
                </c:pt>
                <c:pt idx="36">
                  <c:v>566.83593077405499</c:v>
                </c:pt>
                <c:pt idx="37">
                  <c:v>522.84266106134601</c:v>
                </c:pt>
                <c:pt idx="38">
                  <c:v>472.08127465562501</c:v>
                </c:pt>
                <c:pt idx="39">
                  <c:v>390.86294487015402</c:v>
                </c:pt>
                <c:pt idx="40">
                  <c:v>340.101558464432</c:v>
                </c:pt>
                <c:pt idx="41">
                  <c:v>277.49575871534302</c:v>
                </c:pt>
                <c:pt idx="42">
                  <c:v>243.654896409483</c:v>
                </c:pt>
                <c:pt idx="43">
                  <c:v>181.04909666039299</c:v>
                </c:pt>
                <c:pt idx="44">
                  <c:v>133.671815074644</c:v>
                </c:pt>
                <c:pt idx="45">
                  <c:v>99.830859821853096</c:v>
                </c:pt>
                <c:pt idx="46">
                  <c:v>69.3740093890341</c:v>
                </c:pt>
                <c:pt idx="47">
                  <c:v>55.837590109145097</c:v>
                </c:pt>
                <c:pt idx="48">
                  <c:v>42.301263776187497</c:v>
                </c:pt>
                <c:pt idx="49">
                  <c:v>32.148949316270702</c:v>
                </c:pt>
                <c:pt idx="50">
                  <c:v>35.533054136242903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9FC1-49BA-B8AC-1975A59A4C02}"/>
            </c:ext>
          </c:extLst>
        </c:ser>
        <c:ser>
          <c:idx val="10"/>
          <c:order val="10"/>
          <c:tx>
            <c:strRef>
              <c:f>new_dataset_zkh!$AX$3</c:f>
              <c:strCache>
                <c:ptCount val="1"/>
                <c:pt idx="0">
                  <c:v>26/01/2021</c:v>
                </c:pt>
              </c:strCache>
            </c:strRef>
          </c:tx>
          <c:spPr>
            <a:ln w="254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new_dataset_zkh!$AY$8:$AY$39</c:f>
              <c:numCache>
                <c:formatCode>0.00</c:formatCode>
                <c:ptCount val="32"/>
                <c:pt idx="0">
                  <c:v>139.57142436747691</c:v>
                </c:pt>
                <c:pt idx="1">
                  <c:v>142.60714268197819</c:v>
                </c:pt>
                <c:pt idx="2">
                  <c:v>145.642851187259</c:v>
                </c:pt>
                <c:pt idx="3">
                  <c:v>149.57142436747691</c:v>
                </c:pt>
                <c:pt idx="4">
                  <c:v>153.49999754769479</c:v>
                </c:pt>
                <c:pt idx="5">
                  <c:v>155.99999509538969</c:v>
                </c:pt>
                <c:pt idx="6">
                  <c:v>158.67856950176019</c:v>
                </c:pt>
                <c:pt idx="7">
                  <c:v>161.53571095758591</c:v>
                </c:pt>
                <c:pt idx="8">
                  <c:v>164.21428536395641</c:v>
                </c:pt>
                <c:pt idx="9">
                  <c:v>166.89284996110641</c:v>
                </c:pt>
                <c:pt idx="10">
                  <c:v>169.92856827560769</c:v>
                </c:pt>
                <c:pt idx="11">
                  <c:v>172.42856582330262</c:v>
                </c:pt>
                <c:pt idx="12">
                  <c:v>176.5357060529756</c:v>
                </c:pt>
                <c:pt idx="13">
                  <c:v>180.82143295054482</c:v>
                </c:pt>
                <c:pt idx="14">
                  <c:v>184.74998651232181</c:v>
                </c:pt>
                <c:pt idx="15">
                  <c:v>187.60713777736788</c:v>
                </c:pt>
                <c:pt idx="16">
                  <c:v>190.46428904241409</c:v>
                </c:pt>
                <c:pt idx="17">
                  <c:v>192.42856582330199</c:v>
                </c:pt>
                <c:pt idx="18">
                  <c:v>194.749996321542</c:v>
                </c:pt>
                <c:pt idx="19">
                  <c:v>196.892859770326</c:v>
                </c:pt>
                <c:pt idx="20">
                  <c:v>199.03570360066999</c:v>
                </c:pt>
                <c:pt idx="21">
                  <c:v>202.07142191517102</c:v>
                </c:pt>
                <c:pt idx="22">
                  <c:v>205.10714022967301</c:v>
                </c:pt>
                <c:pt idx="23">
                  <c:v>209.035713409891</c:v>
                </c:pt>
                <c:pt idx="24">
                  <c:v>212.42856582330199</c:v>
                </c:pt>
                <c:pt idx="25">
                  <c:v>215.642851187259</c:v>
                </c:pt>
                <c:pt idx="26">
                  <c:v>219.214270650125</c:v>
                </c:pt>
                <c:pt idx="27">
                  <c:v>222.42855601408201</c:v>
                </c:pt>
                <c:pt idx="28">
                  <c:v>225.64284137803801</c:v>
                </c:pt>
                <c:pt idx="29">
                  <c:v>229.392847508801</c:v>
                </c:pt>
                <c:pt idx="30">
                  <c:v>233.67855478792899</c:v>
                </c:pt>
                <c:pt idx="31">
                  <c:v>237.428560918692</c:v>
                </c:pt>
              </c:numCache>
            </c:numRef>
          </c:xVal>
          <c:yVal>
            <c:numRef>
              <c:f>new_dataset_zkh!$BA$8:$BA$39</c:f>
              <c:numCache>
                <c:formatCode>0.00</c:formatCode>
                <c:ptCount val="32"/>
                <c:pt idx="0">
                  <c:v>88.3651874819287</c:v>
                </c:pt>
                <c:pt idx="1">
                  <c:v>91.310704518098902</c:v>
                </c:pt>
                <c:pt idx="2">
                  <c:v>98.674456658127298</c:v>
                </c:pt>
                <c:pt idx="3">
                  <c:v>114.874759906666</c:v>
                </c:pt>
                <c:pt idx="4">
                  <c:v>144.32984936757401</c:v>
                </c:pt>
                <c:pt idx="5">
                  <c:v>170.83942179231099</c:v>
                </c:pt>
                <c:pt idx="6">
                  <c:v>192.93075911319099</c:v>
                </c:pt>
                <c:pt idx="7">
                  <c:v>226.80408367795701</c:v>
                </c:pt>
                <c:pt idx="8">
                  <c:v>256.25917313886498</c:v>
                </c:pt>
                <c:pt idx="9">
                  <c:v>296.02353177597098</c:v>
                </c:pt>
                <c:pt idx="10">
                  <c:v>335.78789041307698</c:v>
                </c:pt>
                <c:pt idx="11">
                  <c:v>371.13401394632598</c:v>
                </c:pt>
                <c:pt idx="12">
                  <c:v>407.952855547262</c:v>
                </c:pt>
                <c:pt idx="13">
                  <c:v>425.625876863489</c:v>
                </c:pt>
                <c:pt idx="14">
                  <c:v>421.20764175963097</c:v>
                </c:pt>
                <c:pt idx="15">
                  <c:v>407.952855547262</c:v>
                </c:pt>
                <c:pt idx="16">
                  <c:v>381.44328312252401</c:v>
                </c:pt>
                <c:pt idx="17">
                  <c:v>351.98819366161598</c:v>
                </c:pt>
                <c:pt idx="18">
                  <c:v>322.53310420070898</c:v>
                </c:pt>
                <c:pt idx="19">
                  <c:v>294.55081370828299</c:v>
                </c:pt>
                <c:pt idx="20">
                  <c:v>268.04124128354601</c:v>
                </c:pt>
                <c:pt idx="21">
                  <c:v>229.74960071412701</c:v>
                </c:pt>
                <c:pt idx="22">
                  <c:v>191.45804104550299</c:v>
                </c:pt>
                <c:pt idx="23">
                  <c:v>159.05743454842499</c:v>
                </c:pt>
                <c:pt idx="24">
                  <c:v>126.65682805134701</c:v>
                </c:pt>
                <c:pt idx="25">
                  <c:v>103.09277266278001</c:v>
                </c:pt>
                <c:pt idx="26">
                  <c:v>76.583200238042494</c:v>
                </c:pt>
                <c:pt idx="27">
                  <c:v>61.855615057191102</c:v>
                </c:pt>
                <c:pt idx="28">
                  <c:v>51.546345880992703</c:v>
                </c:pt>
                <c:pt idx="29">
                  <c:v>38.291559668623897</c:v>
                </c:pt>
                <c:pt idx="30">
                  <c:v>25.036773456255101</c:v>
                </c:pt>
                <c:pt idx="31">
                  <c:v>20.618538352397099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9FC1-49BA-B8AC-1975A59A4C02}"/>
            </c:ext>
          </c:extLst>
        </c:ser>
        <c:ser>
          <c:idx val="11"/>
          <c:order val="11"/>
          <c:tx>
            <c:strRef>
              <c:f>new_dataset_zkh!$AX$3</c:f>
              <c:strCache>
                <c:ptCount val="1"/>
                <c:pt idx="0">
                  <c:v>26/01/2021</c:v>
                </c:pt>
              </c:strCache>
            </c:strRef>
          </c:tx>
          <c:spPr>
            <a:ln w="25400" cap="rnd">
              <a:solidFill>
                <a:srgbClr val="7030A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new_dataset_zkh!$BD$8:$BD$57</c:f>
              <c:numCache>
                <c:formatCode>General</c:formatCode>
                <c:ptCount val="50"/>
                <c:pt idx="0">
                  <c:v>138.8571365512154</c:v>
                </c:pt>
                <c:pt idx="1">
                  <c:v>141.8928548657166</c:v>
                </c:pt>
                <c:pt idx="2">
                  <c:v>144.0357085052807</c:v>
                </c:pt>
                <c:pt idx="3">
                  <c:v>146.5357158621961</c:v>
                </c:pt>
                <c:pt idx="4">
                  <c:v>148.67856950176019</c:v>
                </c:pt>
                <c:pt idx="5">
                  <c:v>150.82142314132432</c:v>
                </c:pt>
                <c:pt idx="6">
                  <c:v>151.8928548657166</c:v>
                </c:pt>
                <c:pt idx="7">
                  <c:v>153.14285363956409</c:v>
                </c:pt>
                <c:pt idx="8">
                  <c:v>154.74999632154231</c:v>
                </c:pt>
                <c:pt idx="9">
                  <c:v>155.642851187259</c:v>
                </c:pt>
                <c:pt idx="10">
                  <c:v>156.89284996110641</c:v>
                </c:pt>
                <c:pt idx="11">
                  <c:v>158.3214255936295</c:v>
                </c:pt>
                <c:pt idx="12">
                  <c:v>159.2142804593461</c:v>
                </c:pt>
                <c:pt idx="13">
                  <c:v>160.64285609186919</c:v>
                </c:pt>
                <c:pt idx="14">
                  <c:v>162.07142191517181</c:v>
                </c:pt>
                <c:pt idx="15">
                  <c:v>163.32142068901919</c:v>
                </c:pt>
                <c:pt idx="16">
                  <c:v>164.21428536395641</c:v>
                </c:pt>
                <c:pt idx="17">
                  <c:v>165.46428413780382</c:v>
                </c:pt>
                <c:pt idx="18">
                  <c:v>166.89284996110641</c:v>
                </c:pt>
                <c:pt idx="19">
                  <c:v>167.96428168549869</c:v>
                </c:pt>
                <c:pt idx="20">
                  <c:v>169.92856827560769</c:v>
                </c:pt>
                <c:pt idx="21">
                  <c:v>174.3928524134115</c:v>
                </c:pt>
                <c:pt idx="22">
                  <c:v>176.3571390035205</c:v>
                </c:pt>
                <c:pt idx="23">
                  <c:v>177.60714758658838</c:v>
                </c:pt>
                <c:pt idx="24">
                  <c:v>179.2142902685666</c:v>
                </c:pt>
                <c:pt idx="25">
                  <c:v>180.46427923319359</c:v>
                </c:pt>
                <c:pt idx="26">
                  <c:v>181.5357011483654</c:v>
                </c:pt>
                <c:pt idx="27">
                  <c:v>183.32143049823969</c:v>
                </c:pt>
                <c:pt idx="28">
                  <c:v>184.74998651232181</c:v>
                </c:pt>
                <c:pt idx="29">
                  <c:v>185.8214280459346</c:v>
                </c:pt>
                <c:pt idx="30">
                  <c:v>187.42857072791281</c:v>
                </c:pt>
                <c:pt idx="31">
                  <c:v>189.035713409891</c:v>
                </c:pt>
                <c:pt idx="32">
                  <c:v>190.64285609186919</c:v>
                </c:pt>
                <c:pt idx="33">
                  <c:v>192.42856582330199</c:v>
                </c:pt>
                <c:pt idx="34">
                  <c:v>194.57142927208702</c:v>
                </c:pt>
                <c:pt idx="35">
                  <c:v>196.35713900351999</c:v>
                </c:pt>
                <c:pt idx="36">
                  <c:v>199.214270650125</c:v>
                </c:pt>
                <c:pt idx="37">
                  <c:v>201.71428781626099</c:v>
                </c:pt>
                <c:pt idx="38">
                  <c:v>204.03569869606</c:v>
                </c:pt>
                <c:pt idx="39">
                  <c:v>206.17856214484399</c:v>
                </c:pt>
                <c:pt idx="40">
                  <c:v>209.21428045934601</c:v>
                </c:pt>
                <c:pt idx="41">
                  <c:v>211.178557240234</c:v>
                </c:pt>
                <c:pt idx="42">
                  <c:v>213.857141455825</c:v>
                </c:pt>
                <c:pt idx="43">
                  <c:v>217.071426819782</c:v>
                </c:pt>
                <c:pt idx="44">
                  <c:v>220.464279233193</c:v>
                </c:pt>
                <c:pt idx="45">
                  <c:v>223.85713164660501</c:v>
                </c:pt>
                <c:pt idx="46">
                  <c:v>227.07141701056099</c:v>
                </c:pt>
                <c:pt idx="47">
                  <c:v>232.24999877384701</c:v>
                </c:pt>
                <c:pt idx="48">
                  <c:v>235.82141823671401</c:v>
                </c:pt>
                <c:pt idx="49">
                  <c:v>238.85713655121501</c:v>
                </c:pt>
              </c:numCache>
            </c:numRef>
          </c:xVal>
          <c:yVal>
            <c:numRef>
              <c:f>new_dataset_zkh!$BF$8:$BF$57</c:f>
              <c:numCache>
                <c:formatCode>General</c:formatCode>
                <c:ptCount val="50"/>
                <c:pt idx="0">
                  <c:v>147.27536640374399</c:v>
                </c:pt>
                <c:pt idx="1">
                  <c:v>162.002951584595</c:v>
                </c:pt>
                <c:pt idx="2">
                  <c:v>187.03972504084999</c:v>
                </c:pt>
                <c:pt idx="3">
                  <c:v>219.44033153792799</c:v>
                </c:pt>
                <c:pt idx="4">
                  <c:v>254.78645507117699</c:v>
                </c:pt>
                <c:pt idx="5">
                  <c:v>298.96904881214101</c:v>
                </c:pt>
                <c:pt idx="6">
                  <c:v>337.26068938155998</c:v>
                </c:pt>
                <c:pt idx="7">
                  <c:v>387.33431719486498</c:v>
                </c:pt>
                <c:pt idx="8">
                  <c:v>434.462427972</c:v>
                </c:pt>
                <c:pt idx="9">
                  <c:v>480.11782068144601</c:v>
                </c:pt>
                <c:pt idx="10">
                  <c:v>524.300414422411</c:v>
                </c:pt>
                <c:pt idx="11">
                  <c:v>577.31955927188596</c:v>
                </c:pt>
                <c:pt idx="12">
                  <c:v>618.55667642707795</c:v>
                </c:pt>
                <c:pt idx="13">
                  <c:v>673.04857979463804</c:v>
                </c:pt>
                <c:pt idx="14">
                  <c:v>746.686303446907</c:v>
                </c:pt>
                <c:pt idx="15">
                  <c:v>808.54195895449595</c:v>
                </c:pt>
                <c:pt idx="16">
                  <c:v>871.87037298017003</c:v>
                </c:pt>
                <c:pt idx="17">
                  <c:v>916.05300717153102</c:v>
                </c:pt>
                <c:pt idx="18">
                  <c:v>963.18113817386495</c:v>
                </c:pt>
                <c:pt idx="19">
                  <c:v>1007.36377236522</c:v>
                </c:pt>
                <c:pt idx="20">
                  <c:v>1047.1281310023301</c:v>
                </c:pt>
                <c:pt idx="21">
                  <c:v>1048.60087940781</c:v>
                </c:pt>
                <c:pt idx="22">
                  <c:v>1008.83653088331</c:v>
                </c:pt>
                <c:pt idx="23">
                  <c:v>967.59941372812</c:v>
                </c:pt>
                <c:pt idx="24">
                  <c:v>930.78055190198495</c:v>
                </c:pt>
                <c:pt idx="25">
                  <c:v>898.37996563010597</c:v>
                </c:pt>
                <c:pt idx="26">
                  <c:v>855.670110182028</c:v>
                </c:pt>
                <c:pt idx="27">
                  <c:v>810.01471747258097</c:v>
                </c:pt>
                <c:pt idx="28">
                  <c:v>764.35932476313405</c:v>
                </c:pt>
                <c:pt idx="29">
                  <c:v>730.48600019836795</c:v>
                </c:pt>
                <c:pt idx="30">
                  <c:v>692.19440007934702</c:v>
                </c:pt>
                <c:pt idx="31">
                  <c:v>643.59349033372996</c:v>
                </c:pt>
                <c:pt idx="32">
                  <c:v>603.82913169662402</c:v>
                </c:pt>
                <c:pt idx="33">
                  <c:v>562.59201454143204</c:v>
                </c:pt>
                <c:pt idx="34">
                  <c:v>524.300414422411</c:v>
                </c:pt>
                <c:pt idx="35">
                  <c:v>487.48157282147503</c:v>
                </c:pt>
                <c:pt idx="36">
                  <c:v>444.77169714819797</c:v>
                </c:pt>
                <c:pt idx="37">
                  <c:v>403.53462044340398</c:v>
                </c:pt>
                <c:pt idx="38">
                  <c:v>369.66121497784297</c:v>
                </c:pt>
                <c:pt idx="39">
                  <c:v>340.206125516935</c:v>
                </c:pt>
                <c:pt idx="40">
                  <c:v>301.91456584831201</c:v>
                </c:pt>
                <c:pt idx="41">
                  <c:v>278.35051045974399</c:v>
                </c:pt>
                <c:pt idx="42">
                  <c:v>250.36813906652401</c:v>
                </c:pt>
                <c:pt idx="43">
                  <c:v>222.38584857409899</c:v>
                </c:pt>
                <c:pt idx="44">
                  <c:v>198.82179318553199</c:v>
                </c:pt>
                <c:pt idx="45">
                  <c:v>173.78493882848201</c:v>
                </c:pt>
                <c:pt idx="46">
                  <c:v>153.16640047608499</c:v>
                </c:pt>
                <c:pt idx="47">
                  <c:v>129.60234508751699</c:v>
                </c:pt>
                <c:pt idx="48">
                  <c:v>114.874759906666</c:v>
                </c:pt>
                <c:pt idx="49">
                  <c:v>104.565490730467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9FC1-49BA-B8AC-1975A59A4C02}"/>
            </c:ext>
          </c:extLst>
        </c:ser>
        <c:ser>
          <c:idx val="12"/>
          <c:order val="12"/>
          <c:tx>
            <c:v>ourworldindata.org</c:v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4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ourworldindata!$D$1:$D$145</c:f>
              <c:numCache>
                <c:formatCode>General</c:formatCode>
                <c:ptCount val="1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</c:numCache>
            </c:numRef>
          </c:xVal>
          <c:yVal>
            <c:numRef>
              <c:f>ourworldindata!$C$1:$C$145</c:f>
              <c:numCache>
                <c:formatCode>General</c:formatCode>
                <c:ptCount val="145"/>
                <c:pt idx="0">
                  <c:v>62.857142857142854</c:v>
                </c:pt>
                <c:pt idx="1">
                  <c:v>64</c:v>
                </c:pt>
                <c:pt idx="2">
                  <c:v>63.857142857142854</c:v>
                </c:pt>
                <c:pt idx="3">
                  <c:v>63.428571428571431</c:v>
                </c:pt>
                <c:pt idx="4">
                  <c:v>64.571428571428569</c:v>
                </c:pt>
                <c:pt idx="5">
                  <c:v>62.714285714285715</c:v>
                </c:pt>
                <c:pt idx="6">
                  <c:v>60.857142857142854</c:v>
                </c:pt>
                <c:pt idx="7">
                  <c:v>59.857142857142854</c:v>
                </c:pt>
                <c:pt idx="8">
                  <c:v>59.714285714285715</c:v>
                </c:pt>
                <c:pt idx="9">
                  <c:v>59.857142857142854</c:v>
                </c:pt>
                <c:pt idx="10">
                  <c:v>57.428571428571431</c:v>
                </c:pt>
                <c:pt idx="11">
                  <c:v>55.285714285714285</c:v>
                </c:pt>
                <c:pt idx="12">
                  <c:v>55.714285714285715</c:v>
                </c:pt>
                <c:pt idx="13">
                  <c:v>55.571428571428569</c:v>
                </c:pt>
                <c:pt idx="14">
                  <c:v>53.571428571428569</c:v>
                </c:pt>
                <c:pt idx="15">
                  <c:v>50.857142857142854</c:v>
                </c:pt>
                <c:pt idx="16">
                  <c:v>49.571428571428569</c:v>
                </c:pt>
                <c:pt idx="17">
                  <c:v>48.428571428571431</c:v>
                </c:pt>
                <c:pt idx="18">
                  <c:v>45.571428571428569</c:v>
                </c:pt>
                <c:pt idx="19">
                  <c:v>44</c:v>
                </c:pt>
                <c:pt idx="20">
                  <c:v>43.142857142857146</c:v>
                </c:pt>
                <c:pt idx="21">
                  <c:v>40</c:v>
                </c:pt>
                <c:pt idx="22">
                  <c:v>38.571428571428569</c:v>
                </c:pt>
                <c:pt idx="23">
                  <c:v>37.142857142857146</c:v>
                </c:pt>
                <c:pt idx="24">
                  <c:v>34.571428571428569</c:v>
                </c:pt>
                <c:pt idx="25">
                  <c:v>34.142857142857146</c:v>
                </c:pt>
                <c:pt idx="26">
                  <c:v>33</c:v>
                </c:pt>
                <c:pt idx="27">
                  <c:v>32.142857142857146</c:v>
                </c:pt>
                <c:pt idx="28">
                  <c:v>34.285714285714285</c:v>
                </c:pt>
                <c:pt idx="29">
                  <c:v>33.714285714285715</c:v>
                </c:pt>
                <c:pt idx="30">
                  <c:v>34.285714285714285</c:v>
                </c:pt>
                <c:pt idx="31">
                  <c:v>34.714285714285715</c:v>
                </c:pt>
                <c:pt idx="32">
                  <c:v>35.714285714285715</c:v>
                </c:pt>
                <c:pt idx="33">
                  <c:v>36.571428571428569</c:v>
                </c:pt>
                <c:pt idx="34">
                  <c:v>40.285714285714285</c:v>
                </c:pt>
                <c:pt idx="35">
                  <c:v>41</c:v>
                </c:pt>
                <c:pt idx="36">
                  <c:v>42</c:v>
                </c:pt>
                <c:pt idx="37">
                  <c:v>42.142857142857146</c:v>
                </c:pt>
                <c:pt idx="38">
                  <c:v>45.571428571428569</c:v>
                </c:pt>
                <c:pt idx="39">
                  <c:v>47.285714285714285</c:v>
                </c:pt>
                <c:pt idx="40">
                  <c:v>48.714285714285715</c:v>
                </c:pt>
                <c:pt idx="41">
                  <c:v>47.857142857142854</c:v>
                </c:pt>
                <c:pt idx="42">
                  <c:v>49.714285714285715</c:v>
                </c:pt>
                <c:pt idx="43">
                  <c:v>51.285714285714285</c:v>
                </c:pt>
                <c:pt idx="44">
                  <c:v>53.571428571428569</c:v>
                </c:pt>
                <c:pt idx="45">
                  <c:v>53.714285714285715</c:v>
                </c:pt>
                <c:pt idx="46">
                  <c:v>54.714285714285715</c:v>
                </c:pt>
                <c:pt idx="47">
                  <c:v>56.571428571428569</c:v>
                </c:pt>
                <c:pt idx="48">
                  <c:v>59.285714285714285</c:v>
                </c:pt>
                <c:pt idx="49">
                  <c:v>63.285714285714285</c:v>
                </c:pt>
                <c:pt idx="50">
                  <c:v>68.285714285714292</c:v>
                </c:pt>
                <c:pt idx="51">
                  <c:v>76.285714285714292</c:v>
                </c:pt>
                <c:pt idx="52">
                  <c:v>82.142857142857139</c:v>
                </c:pt>
                <c:pt idx="53">
                  <c:v>86.857142857142861</c:v>
                </c:pt>
                <c:pt idx="54">
                  <c:v>90</c:v>
                </c:pt>
                <c:pt idx="55">
                  <c:v>96.285714285714292</c:v>
                </c:pt>
                <c:pt idx="56">
                  <c:v>100.42857142857143</c:v>
                </c:pt>
                <c:pt idx="57">
                  <c:v>109.85714285714286</c:v>
                </c:pt>
                <c:pt idx="58">
                  <c:v>114.28571428571429</c:v>
                </c:pt>
                <c:pt idx="59">
                  <c:v>119.71428571428571</c:v>
                </c:pt>
                <c:pt idx="60">
                  <c:v>126.71428571428571</c:v>
                </c:pt>
                <c:pt idx="61">
                  <c:v>133.85714285714286</c:v>
                </c:pt>
                <c:pt idx="62">
                  <c:v>146.28571428571428</c:v>
                </c:pt>
                <c:pt idx="63">
                  <c:v>153.14285714285714</c:v>
                </c:pt>
                <c:pt idx="64">
                  <c:v>152</c:v>
                </c:pt>
                <c:pt idx="65">
                  <c:v>154.71428571428572</c:v>
                </c:pt>
                <c:pt idx="66">
                  <c:v>162.57142857142858</c:v>
                </c:pt>
                <c:pt idx="67">
                  <c:v>166.14285714285714</c:v>
                </c:pt>
                <c:pt idx="68">
                  <c:v>170.42857142857142</c:v>
                </c:pt>
                <c:pt idx="69">
                  <c:v>172.85714285714286</c:v>
                </c:pt>
                <c:pt idx="70">
                  <c:v>175.14285714285714</c:v>
                </c:pt>
                <c:pt idx="71">
                  <c:v>182.42857142857142</c:v>
                </c:pt>
                <c:pt idx="72">
                  <c:v>190.57142857142858</c:v>
                </c:pt>
                <c:pt idx="73">
                  <c:v>195.42857142857142</c:v>
                </c:pt>
                <c:pt idx="74">
                  <c:v>198.85714285714286</c:v>
                </c:pt>
                <c:pt idx="75">
                  <c:v>208.14285714285714</c:v>
                </c:pt>
                <c:pt idx="76">
                  <c:v>214</c:v>
                </c:pt>
                <c:pt idx="77">
                  <c:v>226.57142857142858</c:v>
                </c:pt>
                <c:pt idx="78">
                  <c:v>232.28571428571428</c:v>
                </c:pt>
                <c:pt idx="79">
                  <c:v>238.42857142857142</c:v>
                </c:pt>
                <c:pt idx="80">
                  <c:v>251.28571428571428</c:v>
                </c:pt>
                <c:pt idx="81">
                  <c:v>260.71428571428572</c:v>
                </c:pt>
                <c:pt idx="82">
                  <c:v>265.85714285714283</c:v>
                </c:pt>
                <c:pt idx="83">
                  <c:v>277.57142857142856</c:v>
                </c:pt>
                <c:pt idx="84">
                  <c:v>278.57142857142856</c:v>
                </c:pt>
                <c:pt idx="85">
                  <c:v>288.14285714285717</c:v>
                </c:pt>
                <c:pt idx="86">
                  <c:v>298.14285714285717</c:v>
                </c:pt>
                <c:pt idx="87">
                  <c:v>303.28571428571428</c:v>
                </c:pt>
                <c:pt idx="88">
                  <c:v>300.14285714285717</c:v>
                </c:pt>
                <c:pt idx="89">
                  <c:v>299.42857142857144</c:v>
                </c:pt>
                <c:pt idx="90">
                  <c:v>298</c:v>
                </c:pt>
                <c:pt idx="91">
                  <c:v>305.14285714285717</c:v>
                </c:pt>
                <c:pt idx="92">
                  <c:v>312</c:v>
                </c:pt>
                <c:pt idx="93">
                  <c:v>300.71428571428572</c:v>
                </c:pt>
                <c:pt idx="94">
                  <c:v>290.28571428571428</c:v>
                </c:pt>
                <c:pt idx="95">
                  <c:v>289.57142857142856</c:v>
                </c:pt>
                <c:pt idx="96">
                  <c:v>284.14285714285717</c:v>
                </c:pt>
                <c:pt idx="97">
                  <c:v>281.57142857142856</c:v>
                </c:pt>
                <c:pt idx="98">
                  <c:v>280</c:v>
                </c:pt>
                <c:pt idx="99">
                  <c:v>272.14285714285717</c:v>
                </c:pt>
                <c:pt idx="100">
                  <c:v>274.14285714285717</c:v>
                </c:pt>
                <c:pt idx="101">
                  <c:v>277</c:v>
                </c:pt>
                <c:pt idx="102">
                  <c:v>276</c:v>
                </c:pt>
                <c:pt idx="103">
                  <c:v>272</c:v>
                </c:pt>
                <c:pt idx="104">
                  <c:v>262</c:v>
                </c:pt>
                <c:pt idx="105">
                  <c:v>249.28571428571428</c:v>
                </c:pt>
                <c:pt idx="106">
                  <c:v>236.14285714285714</c:v>
                </c:pt>
                <c:pt idx="107">
                  <c:v>223.71428571428572</c:v>
                </c:pt>
                <c:pt idx="108">
                  <c:v>209.85714285714286</c:v>
                </c:pt>
                <c:pt idx="109">
                  <c:v>199.57142857142858</c:v>
                </c:pt>
                <c:pt idx="110">
                  <c:v>194.71428571428572</c:v>
                </c:pt>
                <c:pt idx="111">
                  <c:v>188.71428571428572</c:v>
                </c:pt>
                <c:pt idx="112">
                  <c:v>182.57142857142858</c:v>
                </c:pt>
                <c:pt idx="113">
                  <c:v>176.42857142857142</c:v>
                </c:pt>
                <c:pt idx="114">
                  <c:v>170.57142857142858</c:v>
                </c:pt>
                <c:pt idx="115">
                  <c:v>164.42857142857142</c:v>
                </c:pt>
                <c:pt idx="116">
                  <c:v>160.85714285714286</c:v>
                </c:pt>
                <c:pt idx="117">
                  <c:v>157.57142857142858</c:v>
                </c:pt>
                <c:pt idx="118">
                  <c:v>157.28571428571428</c:v>
                </c:pt>
                <c:pt idx="119">
                  <c:v>157.71428571428572</c:v>
                </c:pt>
                <c:pt idx="120">
                  <c:v>154.14285714285714</c:v>
                </c:pt>
                <c:pt idx="121">
                  <c:v>152.71428571428572</c:v>
                </c:pt>
                <c:pt idx="122">
                  <c:v>148.71428571428572</c:v>
                </c:pt>
                <c:pt idx="123">
                  <c:v>147.42857142857142</c:v>
                </c:pt>
                <c:pt idx="124">
                  <c:v>144.42857142857142</c:v>
                </c:pt>
                <c:pt idx="125">
                  <c:v>136.42857142857142</c:v>
                </c:pt>
                <c:pt idx="126">
                  <c:v>131.42857142857142</c:v>
                </c:pt>
                <c:pt idx="127">
                  <c:v>127.42857142857143</c:v>
                </c:pt>
                <c:pt idx="128">
                  <c:v>124.57142857142857</c:v>
                </c:pt>
                <c:pt idx="129">
                  <c:v>126.85714285714286</c:v>
                </c:pt>
                <c:pt idx="130">
                  <c:v>126.14285714285714</c:v>
                </c:pt>
                <c:pt idx="131">
                  <c:v>127.57142857142857</c:v>
                </c:pt>
                <c:pt idx="132">
                  <c:v>126.85714285714286</c:v>
                </c:pt>
                <c:pt idx="133">
                  <c:v>119.28571428571429</c:v>
                </c:pt>
                <c:pt idx="134">
                  <c:v>118</c:v>
                </c:pt>
                <c:pt idx="135">
                  <c:v>117</c:v>
                </c:pt>
                <c:pt idx="136">
                  <c:v>113.85714285714286</c:v>
                </c:pt>
                <c:pt idx="137">
                  <c:v>111.42857142857143</c:v>
                </c:pt>
                <c:pt idx="138">
                  <c:v>106.71428571428571</c:v>
                </c:pt>
                <c:pt idx="139">
                  <c:v>100.14285714285714</c:v>
                </c:pt>
                <c:pt idx="140">
                  <c:v>102.14285714285714</c:v>
                </c:pt>
                <c:pt idx="141">
                  <c:v>106.85714285714286</c:v>
                </c:pt>
                <c:pt idx="142">
                  <c:v>108.14285714285714</c:v>
                </c:pt>
                <c:pt idx="143">
                  <c:v>107.71428571428571</c:v>
                </c:pt>
                <c:pt idx="144">
                  <c:v>108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9FC1-49BA-B8AC-1975A59A4C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1035536"/>
        <c:axId val="1651045104"/>
      </c:scatterChart>
      <c:valAx>
        <c:axId val="1651035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Aantal</a:t>
                </a:r>
                <a:r>
                  <a:rPr lang="en-US" sz="1200" b="1" baseline="0"/>
                  <a:t> dagen sinds 01/09/2021</a:t>
                </a:r>
                <a:endParaRPr lang="en-US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651045104"/>
        <c:crosses val="autoZero"/>
        <c:crossBetween val="midCat"/>
      </c:valAx>
      <c:valAx>
        <c:axId val="165104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Ziekenhuisopnames</a:t>
                </a:r>
                <a:r>
                  <a:rPr lang="en-US" sz="1200" b="1" baseline="0"/>
                  <a:t> per dag</a:t>
                </a:r>
                <a:endParaRPr lang="en-US" sz="1200" b="1"/>
              </a:p>
            </c:rich>
          </c:tx>
          <c:layout>
            <c:manualLayout>
              <c:xMode val="edge"/>
              <c:yMode val="edge"/>
              <c:x val="5.6043496445002082E-3"/>
              <c:y val="0.310831122713345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651035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2434607204548618"/>
          <c:y val="1.7273284727854374E-2"/>
          <c:w val="0.25107502075982241"/>
          <c:h val="0.77454949817518248"/>
        </c:manualLayout>
      </c:layout>
      <c:overlay val="0"/>
      <c:spPr>
        <a:solidFill>
          <a:schemeClr val="bg1"/>
        </a:solidFill>
        <a:ln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10699018958891117"/>
          <c:y val="2.7549675587996755E-2"/>
          <c:w val="0.85935025374023988"/>
          <c:h val="0.86454566831125534"/>
        </c:manualLayout>
      </c:layout>
      <c:scatterChart>
        <c:scatterStyle val="lineMarker"/>
        <c:varyColors val="0"/>
        <c:ser>
          <c:idx val="0"/>
          <c:order val="0"/>
          <c:tx>
            <c:strRef>
              <c:f>new_dataset_zkh!$B$3</c:f>
              <c:strCache>
                <c:ptCount val="1"/>
                <c:pt idx="0">
                  <c:v>15/09/2021</c:v>
                </c:pt>
              </c:strCache>
            </c:strRef>
          </c:tx>
          <c:spPr>
            <a:ln w="2540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new_dataset_zkh!$B$8:$B$43</c:f>
              <c:numCache>
                <c:formatCode>0.00</c:formatCode>
                <c:ptCount val="36"/>
                <c:pt idx="0">
                  <c:v>7.1884984025559104</c:v>
                </c:pt>
                <c:pt idx="1">
                  <c:v>8.9137380191693296</c:v>
                </c:pt>
                <c:pt idx="2">
                  <c:v>12.3642172523961</c:v>
                </c:pt>
                <c:pt idx="3">
                  <c:v>15.527156549520701</c:v>
                </c:pt>
                <c:pt idx="4">
                  <c:v>18.115015974440801</c:v>
                </c:pt>
                <c:pt idx="5">
                  <c:v>22.1405750798722</c:v>
                </c:pt>
                <c:pt idx="6">
                  <c:v>25.591054313099001</c:v>
                </c:pt>
                <c:pt idx="7">
                  <c:v>29.904153354632498</c:v>
                </c:pt>
                <c:pt idx="8">
                  <c:v>34.504792332268302</c:v>
                </c:pt>
                <c:pt idx="9">
                  <c:v>40.255591054313101</c:v>
                </c:pt>
                <c:pt idx="10">
                  <c:v>44.856230031948797</c:v>
                </c:pt>
                <c:pt idx="11">
                  <c:v>49.456869009584601</c:v>
                </c:pt>
                <c:pt idx="12">
                  <c:v>54.057507987220397</c:v>
                </c:pt>
                <c:pt idx="13">
                  <c:v>59.233226837060698</c:v>
                </c:pt>
                <c:pt idx="14">
                  <c:v>64.408945686900907</c:v>
                </c:pt>
                <c:pt idx="15">
                  <c:v>69.297124600638895</c:v>
                </c:pt>
                <c:pt idx="16">
                  <c:v>73.897763578274706</c:v>
                </c:pt>
                <c:pt idx="17">
                  <c:v>79.073482428115</c:v>
                </c:pt>
                <c:pt idx="18">
                  <c:v>83.674121405750796</c:v>
                </c:pt>
                <c:pt idx="19">
                  <c:v>88.562300319488799</c:v>
                </c:pt>
                <c:pt idx="20">
                  <c:v>93.450479233226801</c:v>
                </c:pt>
                <c:pt idx="21">
                  <c:v>98.051118210862597</c:v>
                </c:pt>
                <c:pt idx="22">
                  <c:v>102.9392971246</c:v>
                </c:pt>
                <c:pt idx="23">
                  <c:v>107.25239616613401</c:v>
                </c:pt>
                <c:pt idx="24">
                  <c:v>112.14057507987199</c:v>
                </c:pt>
                <c:pt idx="25">
                  <c:v>117.316293929712</c:v>
                </c:pt>
                <c:pt idx="26">
                  <c:v>122.492012779552</c:v>
                </c:pt>
                <c:pt idx="27">
                  <c:v>128.81789137380099</c:v>
                </c:pt>
                <c:pt idx="28">
                  <c:v>134.56869009584599</c:v>
                </c:pt>
                <c:pt idx="29">
                  <c:v>141.46964856229999</c:v>
                </c:pt>
                <c:pt idx="30">
                  <c:v>148.94568690095801</c:v>
                </c:pt>
                <c:pt idx="31">
                  <c:v>155.55910543130901</c:v>
                </c:pt>
                <c:pt idx="32">
                  <c:v>162.46006389776301</c:v>
                </c:pt>
                <c:pt idx="33">
                  <c:v>167.923322683706</c:v>
                </c:pt>
                <c:pt idx="34">
                  <c:v>173.67412140574999</c:v>
                </c:pt>
                <c:pt idx="35">
                  <c:v>177.69968051118201</c:v>
                </c:pt>
              </c:numCache>
            </c:numRef>
          </c:xVal>
          <c:yVal>
            <c:numRef>
              <c:f>new_dataset_zkh!$D$8:$D$43</c:f>
              <c:numCache>
                <c:formatCode>0.00</c:formatCode>
                <c:ptCount val="36"/>
                <c:pt idx="0">
                  <c:v>34.578146611341602</c:v>
                </c:pt>
                <c:pt idx="1">
                  <c:v>31.811894882434299</c:v>
                </c:pt>
                <c:pt idx="2">
                  <c:v>28.2157676348547</c:v>
                </c:pt>
                <c:pt idx="3">
                  <c:v>26.5560165975103</c:v>
                </c:pt>
                <c:pt idx="4">
                  <c:v>24.343015214384501</c:v>
                </c:pt>
                <c:pt idx="5">
                  <c:v>22.130013831258601</c:v>
                </c:pt>
                <c:pt idx="6">
                  <c:v>21.576763485477102</c:v>
                </c:pt>
                <c:pt idx="7">
                  <c:v>20.193637621023498</c:v>
                </c:pt>
                <c:pt idx="8">
                  <c:v>18.810511756569799</c:v>
                </c:pt>
                <c:pt idx="9">
                  <c:v>17.980636237897599</c:v>
                </c:pt>
                <c:pt idx="10">
                  <c:v>18.533886583679099</c:v>
                </c:pt>
                <c:pt idx="11">
                  <c:v>17.704011065006899</c:v>
                </c:pt>
                <c:pt idx="12">
                  <c:v>17.150760719225399</c:v>
                </c:pt>
                <c:pt idx="13">
                  <c:v>17.427385892116099</c:v>
                </c:pt>
                <c:pt idx="14">
                  <c:v>17.150760719225399</c:v>
                </c:pt>
                <c:pt idx="15">
                  <c:v>16.874135546334699</c:v>
                </c:pt>
                <c:pt idx="16">
                  <c:v>16.874135546334699</c:v>
                </c:pt>
                <c:pt idx="17">
                  <c:v>17.704011065006899</c:v>
                </c:pt>
                <c:pt idx="18">
                  <c:v>17.704011065006899</c:v>
                </c:pt>
                <c:pt idx="19">
                  <c:v>18.533886583679099</c:v>
                </c:pt>
                <c:pt idx="20">
                  <c:v>19.363762102351298</c:v>
                </c:pt>
                <c:pt idx="21">
                  <c:v>20.746887966804898</c:v>
                </c:pt>
                <c:pt idx="22">
                  <c:v>22.683264177040101</c:v>
                </c:pt>
                <c:pt idx="23">
                  <c:v>23.513139695712301</c:v>
                </c:pt>
                <c:pt idx="24">
                  <c:v>25.1728907330567</c:v>
                </c:pt>
                <c:pt idx="25">
                  <c:v>27.6625172890733</c:v>
                </c:pt>
                <c:pt idx="26">
                  <c:v>29.598893499308399</c:v>
                </c:pt>
                <c:pt idx="27">
                  <c:v>32.641770401106498</c:v>
                </c:pt>
                <c:pt idx="28">
                  <c:v>34.578146611341602</c:v>
                </c:pt>
                <c:pt idx="29">
                  <c:v>34.854771784232298</c:v>
                </c:pt>
                <c:pt idx="30">
                  <c:v>34.301521438450898</c:v>
                </c:pt>
                <c:pt idx="31">
                  <c:v>34.301521438450898</c:v>
                </c:pt>
                <c:pt idx="32">
                  <c:v>32.918395573997202</c:v>
                </c:pt>
                <c:pt idx="33">
                  <c:v>31.535269709543499</c:v>
                </c:pt>
                <c:pt idx="34">
                  <c:v>29.598893499308399</c:v>
                </c:pt>
                <c:pt idx="35">
                  <c:v>27.939142461964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80-489E-A63E-99626CAAE34C}"/>
            </c:ext>
          </c:extLst>
        </c:ser>
        <c:ser>
          <c:idx val="1"/>
          <c:order val="1"/>
          <c:tx>
            <c:strRef>
              <c:f>new_dataset_zkh!$B$3</c:f>
              <c:strCache>
                <c:ptCount val="1"/>
                <c:pt idx="0">
                  <c:v>15/09/2021</c:v>
                </c:pt>
              </c:strCache>
            </c:strRef>
          </c:tx>
          <c:spPr>
            <a:ln w="25400" cap="rnd">
              <a:solidFill>
                <a:srgbClr val="C0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new_dataset_zkh!$F$8:$F$49</c:f>
              <c:numCache>
                <c:formatCode>General</c:formatCode>
                <c:ptCount val="42"/>
                <c:pt idx="0">
                  <c:v>27.559808612440101</c:v>
                </c:pt>
                <c:pt idx="1">
                  <c:v>14.066985645933</c:v>
                </c:pt>
                <c:pt idx="2">
                  <c:v>19.2344497607655</c:v>
                </c:pt>
                <c:pt idx="3">
                  <c:v>23.540669856459299</c:v>
                </c:pt>
                <c:pt idx="4">
                  <c:v>30.7177033492822</c:v>
                </c:pt>
                <c:pt idx="5">
                  <c:v>33.014354066985597</c:v>
                </c:pt>
                <c:pt idx="6">
                  <c:v>35.598086124401902</c:v>
                </c:pt>
                <c:pt idx="7">
                  <c:v>37.894736842105203</c:v>
                </c:pt>
                <c:pt idx="8">
                  <c:v>40.7655502392344</c:v>
                </c:pt>
                <c:pt idx="9">
                  <c:v>44.210526315789402</c:v>
                </c:pt>
                <c:pt idx="10">
                  <c:v>46.220095693779903</c:v>
                </c:pt>
                <c:pt idx="11">
                  <c:v>48.229665071770299</c:v>
                </c:pt>
                <c:pt idx="12">
                  <c:v>51.100478468899503</c:v>
                </c:pt>
                <c:pt idx="13">
                  <c:v>53.110047846889898</c:v>
                </c:pt>
                <c:pt idx="14">
                  <c:v>55.119617224880301</c:v>
                </c:pt>
                <c:pt idx="15">
                  <c:v>57.7033492822966</c:v>
                </c:pt>
                <c:pt idx="16">
                  <c:v>60.574162679425797</c:v>
                </c:pt>
                <c:pt idx="17">
                  <c:v>64.8803827751196</c:v>
                </c:pt>
                <c:pt idx="18">
                  <c:v>68.899521531100405</c:v>
                </c:pt>
                <c:pt idx="19">
                  <c:v>73.492822966507106</c:v>
                </c:pt>
                <c:pt idx="20">
                  <c:v>78.947368421052602</c:v>
                </c:pt>
                <c:pt idx="21">
                  <c:v>84.976076555023894</c:v>
                </c:pt>
                <c:pt idx="22">
                  <c:v>91.004784688995201</c:v>
                </c:pt>
                <c:pt idx="23">
                  <c:v>93.875598086124398</c:v>
                </c:pt>
                <c:pt idx="24">
                  <c:v>99.617224880382693</c:v>
                </c:pt>
                <c:pt idx="25">
                  <c:v>102.77511961722399</c:v>
                </c:pt>
                <c:pt idx="26">
                  <c:v>106.794258373205</c:v>
                </c:pt>
                <c:pt idx="27">
                  <c:v>114.54545454545401</c:v>
                </c:pt>
                <c:pt idx="28">
                  <c:v>119.712918660287</c:v>
                </c:pt>
                <c:pt idx="29">
                  <c:v>124.01913875597999</c:v>
                </c:pt>
                <c:pt idx="30">
                  <c:v>129.47368421052599</c:v>
                </c:pt>
                <c:pt idx="31">
                  <c:v>134.06698564593299</c:v>
                </c:pt>
                <c:pt idx="32">
                  <c:v>139.23444976076499</c:v>
                </c:pt>
                <c:pt idx="33">
                  <c:v>144.114832535885</c:v>
                </c:pt>
                <c:pt idx="34">
                  <c:v>149.856459330143</c:v>
                </c:pt>
                <c:pt idx="35">
                  <c:v>154.44976076555</c:v>
                </c:pt>
                <c:pt idx="36">
                  <c:v>158.75598086124401</c:v>
                </c:pt>
                <c:pt idx="37">
                  <c:v>162.77511961722399</c:v>
                </c:pt>
                <c:pt idx="38">
                  <c:v>166.794258373205</c:v>
                </c:pt>
                <c:pt idx="39">
                  <c:v>171.387559808612</c:v>
                </c:pt>
                <c:pt idx="40">
                  <c:v>175.406698564593</c:v>
                </c:pt>
                <c:pt idx="41">
                  <c:v>178.27751196172201</c:v>
                </c:pt>
              </c:numCache>
            </c:numRef>
          </c:xVal>
          <c:yVal>
            <c:numRef>
              <c:f>new_dataset_zkh!$H$8:$H$49</c:f>
              <c:numCache>
                <c:formatCode>General</c:formatCode>
                <c:ptCount val="42"/>
                <c:pt idx="0">
                  <c:v>57.617728531855903</c:v>
                </c:pt>
                <c:pt idx="1">
                  <c:v>53.185595567866997</c:v>
                </c:pt>
                <c:pt idx="2">
                  <c:v>54.8476454293628</c:v>
                </c:pt>
                <c:pt idx="3">
                  <c:v>56.232686980609401</c:v>
                </c:pt>
                <c:pt idx="4">
                  <c:v>62.603878116343402</c:v>
                </c:pt>
                <c:pt idx="5">
                  <c:v>68.421052631578902</c:v>
                </c:pt>
                <c:pt idx="6">
                  <c:v>73.684210526315795</c:v>
                </c:pt>
                <c:pt idx="7">
                  <c:v>81.163434903047005</c:v>
                </c:pt>
                <c:pt idx="8">
                  <c:v>88.6426592797784</c:v>
                </c:pt>
                <c:pt idx="9">
                  <c:v>94.736842105263094</c:v>
                </c:pt>
                <c:pt idx="10">
                  <c:v>101.66204986149501</c:v>
                </c:pt>
                <c:pt idx="11">
                  <c:v>108.033240997229</c:v>
                </c:pt>
                <c:pt idx="12">
                  <c:v>116.34349030470899</c:v>
                </c:pt>
                <c:pt idx="13">
                  <c:v>123.82271468144</c:v>
                </c:pt>
                <c:pt idx="14">
                  <c:v>129.91689750692501</c:v>
                </c:pt>
                <c:pt idx="15">
                  <c:v>138.50415512465301</c:v>
                </c:pt>
                <c:pt idx="16">
                  <c:v>145.70637119113499</c:v>
                </c:pt>
                <c:pt idx="17">
                  <c:v>155.95567867035999</c:v>
                </c:pt>
                <c:pt idx="18">
                  <c:v>161.49584487534599</c:v>
                </c:pt>
                <c:pt idx="19">
                  <c:v>167.31301939058099</c:v>
                </c:pt>
                <c:pt idx="20">
                  <c:v>174.79224376731301</c:v>
                </c:pt>
                <c:pt idx="21">
                  <c:v>178.393351800554</c:v>
                </c:pt>
                <c:pt idx="22">
                  <c:v>173.961218836565</c:v>
                </c:pt>
                <c:pt idx="23">
                  <c:v>170.08310249307399</c:v>
                </c:pt>
                <c:pt idx="24">
                  <c:v>166.75900277008299</c:v>
                </c:pt>
                <c:pt idx="25">
                  <c:v>162.603878116343</c:v>
                </c:pt>
                <c:pt idx="26">
                  <c:v>158.17174515235399</c:v>
                </c:pt>
                <c:pt idx="27">
                  <c:v>154.29362880886401</c:v>
                </c:pt>
                <c:pt idx="28">
                  <c:v>147.36842105263099</c:v>
                </c:pt>
                <c:pt idx="29">
                  <c:v>141.551246537396</c:v>
                </c:pt>
                <c:pt idx="30">
                  <c:v>134.90304709141199</c:v>
                </c:pt>
                <c:pt idx="31">
                  <c:v>129.36288088642601</c:v>
                </c:pt>
                <c:pt idx="32">
                  <c:v>122.991689750692</c:v>
                </c:pt>
                <c:pt idx="33">
                  <c:v>116.066481994459</c:v>
                </c:pt>
                <c:pt idx="34">
                  <c:v>109.695290858725</c:v>
                </c:pt>
                <c:pt idx="35">
                  <c:v>103.601108033241</c:v>
                </c:pt>
                <c:pt idx="36">
                  <c:v>96.675900277008296</c:v>
                </c:pt>
                <c:pt idx="37">
                  <c:v>90.858725761772803</c:v>
                </c:pt>
                <c:pt idx="38">
                  <c:v>86.426592797783897</c:v>
                </c:pt>
                <c:pt idx="39">
                  <c:v>81.440443213296405</c:v>
                </c:pt>
                <c:pt idx="40">
                  <c:v>75.900277008310198</c:v>
                </c:pt>
                <c:pt idx="41">
                  <c:v>72.022160664819907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80-489E-A63E-99626CAAE34C}"/>
            </c:ext>
          </c:extLst>
        </c:ser>
        <c:ser>
          <c:idx val="2"/>
          <c:order val="2"/>
          <c:tx>
            <c:strRef>
              <c:f>new_dataset_zkh!$J$3</c:f>
              <c:strCache>
                <c:ptCount val="1"/>
                <c:pt idx="0">
                  <c:v>03/11/2021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new_dataset_zkh!$K$8:$K$36</c:f>
              <c:numCache>
                <c:formatCode>0.00</c:formatCode>
                <c:ptCount val="29"/>
                <c:pt idx="0">
                  <c:v>55.650001575851199</c:v>
                </c:pt>
                <c:pt idx="1">
                  <c:v>60.374996987343096</c:v>
                </c:pt>
                <c:pt idx="2">
                  <c:v>65.77500057163229</c:v>
                </c:pt>
                <c:pt idx="3">
                  <c:v>71.399998640441993</c:v>
                </c:pt>
                <c:pt idx="4">
                  <c:v>76.800002224731202</c:v>
                </c:pt>
                <c:pt idx="5">
                  <c:v>82.87500162219979</c:v>
                </c:pt>
                <c:pt idx="6">
                  <c:v>88.950001019668406</c:v>
                </c:pt>
                <c:pt idx="7">
                  <c:v>94.574999088478194</c:v>
                </c:pt>
                <c:pt idx="8">
                  <c:v>100.8749929704673</c:v>
                </c:pt>
                <c:pt idx="9">
                  <c:v>105.3749938974386</c:v>
                </c:pt>
                <c:pt idx="10">
                  <c:v>109.6499879802715</c:v>
                </c:pt>
                <c:pt idx="11">
                  <c:v>115.2749984086992</c:v>
                </c:pt>
                <c:pt idx="12">
                  <c:v>119.54999249153209</c:v>
                </c:pt>
                <c:pt idx="13">
                  <c:v>124.2750002626418</c:v>
                </c:pt>
                <c:pt idx="14">
                  <c:v>129.4499970027926</c:v>
                </c:pt>
                <c:pt idx="15">
                  <c:v>134.39999925842199</c:v>
                </c:pt>
                <c:pt idx="16">
                  <c:v>140.02498496761399</c:v>
                </c:pt>
                <c:pt idx="17">
                  <c:v>144.74999273872402</c:v>
                </c:pt>
                <c:pt idx="18">
                  <c:v>150.14998396339502</c:v>
                </c:pt>
                <c:pt idx="19">
                  <c:v>156.45000256461998</c:v>
                </c:pt>
                <c:pt idx="20">
                  <c:v>162.52500196208899</c:v>
                </c:pt>
                <c:pt idx="21">
                  <c:v>168.82499584407799</c:v>
                </c:pt>
                <c:pt idx="22">
                  <c:v>174.45000627250599</c:v>
                </c:pt>
                <c:pt idx="23">
                  <c:v>180.299986466218</c:v>
                </c:pt>
                <c:pt idx="24">
                  <c:v>185.24998872184801</c:v>
                </c:pt>
                <c:pt idx="25">
                  <c:v>190.199990977478</c:v>
                </c:pt>
                <c:pt idx="26">
                  <c:v>195.37498771762901</c:v>
                </c:pt>
                <c:pt idx="27">
                  <c:v>200.32498997325899</c:v>
                </c:pt>
                <c:pt idx="28">
                  <c:v>206.62498385524901</c:v>
                </c:pt>
              </c:numCache>
            </c:numRef>
          </c:xVal>
          <c:yVal>
            <c:numRef>
              <c:f>new_dataset_zkh!$M$8:$M$36</c:f>
              <c:numCache>
                <c:formatCode>0.00</c:formatCode>
                <c:ptCount val="29"/>
                <c:pt idx="0">
                  <c:v>103.89609787391301</c:v>
                </c:pt>
                <c:pt idx="1">
                  <c:v>111.688293621741</c:v>
                </c:pt>
                <c:pt idx="2">
                  <c:v>114.28570409431499</c:v>
                </c:pt>
                <c:pt idx="3">
                  <c:v>113.636369311119</c:v>
                </c:pt>
                <c:pt idx="4">
                  <c:v>114.935038877511</c:v>
                </c:pt>
                <c:pt idx="5">
                  <c:v>114.935038877511</c:v>
                </c:pt>
                <c:pt idx="6">
                  <c:v>113.636369311119</c:v>
                </c:pt>
                <c:pt idx="7">
                  <c:v>109.74025360225799</c:v>
                </c:pt>
                <c:pt idx="8">
                  <c:v>105.1948031102</c:v>
                </c:pt>
                <c:pt idx="9">
                  <c:v>101.298687401339</c:v>
                </c:pt>
                <c:pt idx="10">
                  <c:v>94.805196889799106</c:v>
                </c:pt>
                <c:pt idx="11">
                  <c:v>88.311670708363096</c:v>
                </c:pt>
                <c:pt idx="12">
                  <c:v>80.519474960535703</c:v>
                </c:pt>
                <c:pt idx="13">
                  <c:v>72.727279212708297</c:v>
                </c:pt>
                <c:pt idx="14">
                  <c:v>61.038932086123502</c:v>
                </c:pt>
                <c:pt idx="15">
                  <c:v>53.896106791387602</c:v>
                </c:pt>
                <c:pt idx="16">
                  <c:v>44.155835354181498</c:v>
                </c:pt>
                <c:pt idx="17">
                  <c:v>37.662309172745502</c:v>
                </c:pt>
                <c:pt idx="18">
                  <c:v>31.818153444400998</c:v>
                </c:pt>
                <c:pt idx="19">
                  <c:v>25.973997716056601</c:v>
                </c:pt>
                <c:pt idx="20">
                  <c:v>21.428547223999299</c:v>
                </c:pt>
                <c:pt idx="21">
                  <c:v>17.5324671850335</c:v>
                </c:pt>
                <c:pt idx="22">
                  <c:v>15.5843914956547</c:v>
                </c:pt>
                <c:pt idx="23">
                  <c:v>12.9870166929761</c:v>
                </c:pt>
                <c:pt idx="24">
                  <c:v>10.3896062204018</c:v>
                </c:pt>
                <c:pt idx="25">
                  <c:v>9.7402357673102902</c:v>
                </c:pt>
                <c:pt idx="26">
                  <c:v>9.7402357673102902</c:v>
                </c:pt>
                <c:pt idx="27">
                  <c:v>9.7402357673102902</c:v>
                </c:pt>
                <c:pt idx="28">
                  <c:v>6.4934905115401698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780-489E-A63E-99626CAAE34C}"/>
            </c:ext>
          </c:extLst>
        </c:ser>
        <c:ser>
          <c:idx val="3"/>
          <c:order val="3"/>
          <c:tx>
            <c:strRef>
              <c:f>new_dataset_zkh!$J$3</c:f>
              <c:strCache>
                <c:ptCount val="1"/>
                <c:pt idx="0">
                  <c:v>03/11/2021</c:v>
                </c:pt>
              </c:strCache>
            </c:strRef>
          </c:tx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new_dataset_zkh!$P$8:$P$62</c:f>
              <c:numCache>
                <c:formatCode>General</c:formatCode>
                <c:ptCount val="55"/>
                <c:pt idx="0">
                  <c:v>53.399994932556595</c:v>
                </c:pt>
                <c:pt idx="1">
                  <c:v>55.4249947317128</c:v>
                </c:pt>
                <c:pt idx="2">
                  <c:v>57.899995859527898</c:v>
                </c:pt>
                <c:pt idx="3">
                  <c:v>61.050005160140401</c:v>
                </c:pt>
                <c:pt idx="4">
                  <c:v>64.200002101134999</c:v>
                </c:pt>
                <c:pt idx="5">
                  <c:v>66.899997713470597</c:v>
                </c:pt>
                <c:pt idx="6">
                  <c:v>68.700003028106408</c:v>
                </c:pt>
                <c:pt idx="7">
                  <c:v>70.949997311783108</c:v>
                </c:pt>
                <c:pt idx="8">
                  <c:v>72.974997110939299</c:v>
                </c:pt>
                <c:pt idx="9">
                  <c:v>74.775002425574996</c:v>
                </c:pt>
                <c:pt idx="10">
                  <c:v>76.124994051933797</c:v>
                </c:pt>
                <c:pt idx="11">
                  <c:v>77.700004882049001</c:v>
                </c:pt>
                <c:pt idx="12">
                  <c:v>79.725004681205291</c:v>
                </c:pt>
                <c:pt idx="13">
                  <c:v>81.524997636222992</c:v>
                </c:pt>
                <c:pt idx="14">
                  <c:v>83.099996106720297</c:v>
                </c:pt>
                <c:pt idx="15">
                  <c:v>84.45000009269711</c:v>
                </c:pt>
                <c:pt idx="16">
                  <c:v>85.574997234535502</c:v>
                </c:pt>
                <c:pt idx="17">
                  <c:v>87.599997033691693</c:v>
                </c:pt>
                <c:pt idx="18">
                  <c:v>90.074998161506798</c:v>
                </c:pt>
                <c:pt idx="19">
                  <c:v>92.549999289321903</c:v>
                </c:pt>
                <c:pt idx="20">
                  <c:v>94.350004603957601</c:v>
                </c:pt>
                <c:pt idx="21">
                  <c:v>96.375004403113806</c:v>
                </c:pt>
                <c:pt idx="22">
                  <c:v>97.724996029472706</c:v>
                </c:pt>
                <c:pt idx="23">
                  <c:v>99.075000015449504</c:v>
                </c:pt>
                <c:pt idx="24">
                  <c:v>100.6499984859468</c:v>
                </c:pt>
                <c:pt idx="25">
                  <c:v>102.674998285103</c:v>
                </c:pt>
                <c:pt idx="26">
                  <c:v>104.0250022710797</c:v>
                </c:pt>
                <c:pt idx="27">
                  <c:v>106.2749965547565</c:v>
                </c:pt>
                <c:pt idx="28">
                  <c:v>107.6250005407332</c:v>
                </c:pt>
                <c:pt idx="29">
                  <c:v>109.87500718402789</c:v>
                </c:pt>
                <c:pt idx="30">
                  <c:v>111.4499932949072</c:v>
                </c:pt>
                <c:pt idx="31">
                  <c:v>113.47499309406339</c:v>
                </c:pt>
                <c:pt idx="32">
                  <c:v>115.72498737774021</c:v>
                </c:pt>
                <c:pt idx="33">
                  <c:v>117.7499871768964</c:v>
                </c:pt>
                <c:pt idx="34">
                  <c:v>120.6749896333704</c:v>
                </c:pt>
                <c:pt idx="35">
                  <c:v>122.4749949480061</c:v>
                </c:pt>
                <c:pt idx="36">
                  <c:v>125.1750029199597</c:v>
                </c:pt>
                <c:pt idx="37">
                  <c:v>127.8749861726774</c:v>
                </c:pt>
                <c:pt idx="38">
                  <c:v>130.57499414463101</c:v>
                </c:pt>
                <c:pt idx="39">
                  <c:v>135.07500743122</c:v>
                </c:pt>
                <c:pt idx="40">
                  <c:v>138.44999885673499</c:v>
                </c:pt>
                <c:pt idx="41">
                  <c:v>142.49999845504701</c:v>
                </c:pt>
                <c:pt idx="42">
                  <c:v>145.64999539604202</c:v>
                </c:pt>
                <c:pt idx="43">
                  <c:v>149.47500050983399</c:v>
                </c:pt>
                <c:pt idx="44">
                  <c:v>153.525000108146</c:v>
                </c:pt>
                <c:pt idx="45">
                  <c:v>158.47500236377601</c:v>
                </c:pt>
                <c:pt idx="46">
                  <c:v>163.649999103927</c:v>
                </c:pt>
                <c:pt idx="47">
                  <c:v>169.72499850139599</c:v>
                </c:pt>
                <c:pt idx="48">
                  <c:v>176.02499238338501</c:v>
                </c:pt>
                <c:pt idx="49">
                  <c:v>180.52500566997401</c:v>
                </c:pt>
                <c:pt idx="50">
                  <c:v>185.70000241012499</c:v>
                </c:pt>
                <c:pt idx="51">
                  <c:v>191.54998260383701</c:v>
                </c:pt>
                <c:pt idx="52">
                  <c:v>198.52498465862399</c:v>
                </c:pt>
                <c:pt idx="53">
                  <c:v>205.04999774436899</c:v>
                </c:pt>
                <c:pt idx="54">
                  <c:v>209.099997342682</c:v>
                </c:pt>
              </c:numCache>
            </c:numRef>
          </c:xVal>
          <c:yVal>
            <c:numRef>
              <c:f>new_dataset_zkh!$R$8:$R$62</c:f>
              <c:numCache>
                <c:formatCode>General</c:formatCode>
                <c:ptCount val="55"/>
                <c:pt idx="0">
                  <c:v>145.45452275552</c:v>
                </c:pt>
                <c:pt idx="1">
                  <c:v>160.38961513787501</c:v>
                </c:pt>
                <c:pt idx="2">
                  <c:v>168.18181088570299</c:v>
                </c:pt>
                <c:pt idx="3">
                  <c:v>179.220787559196</c:v>
                </c:pt>
                <c:pt idx="4">
                  <c:v>195.454549507942</c:v>
                </c:pt>
                <c:pt idx="5">
                  <c:v>220.77921244080301</c:v>
                </c:pt>
                <c:pt idx="6">
                  <c:v>243.50648273603699</c:v>
                </c:pt>
                <c:pt idx="7">
                  <c:v>267.53245826755898</c:v>
                </c:pt>
                <c:pt idx="8">
                  <c:v>294.15584427165498</c:v>
                </c:pt>
                <c:pt idx="9">
                  <c:v>314.28570409431501</c:v>
                </c:pt>
                <c:pt idx="10">
                  <c:v>334.41558175192301</c:v>
                </c:pt>
                <c:pt idx="11">
                  <c:v>359.74026251973203</c:v>
                </c:pt>
                <c:pt idx="12">
                  <c:v>381.16882757867899</c:v>
                </c:pt>
                <c:pt idx="13">
                  <c:v>404.545450492057</c:v>
                </c:pt>
                <c:pt idx="14">
                  <c:v>424.025975531521</c:v>
                </c:pt>
                <c:pt idx="15">
                  <c:v>439.61038486212402</c:v>
                </c:pt>
                <c:pt idx="16">
                  <c:v>450</c:v>
                </c:pt>
                <c:pt idx="17">
                  <c:v>460.389610679138</c:v>
                </c:pt>
                <c:pt idx="18">
                  <c:v>465.58441378933901</c:v>
                </c:pt>
                <c:pt idx="19">
                  <c:v>462.98701223423899</c:v>
                </c:pt>
                <c:pt idx="20">
                  <c:v>450</c:v>
                </c:pt>
                <c:pt idx="21">
                  <c:v>438.31168854331099</c:v>
                </c:pt>
                <c:pt idx="22">
                  <c:v>418.83116350384603</c:v>
                </c:pt>
                <c:pt idx="23">
                  <c:v>402.59740155510002</c:v>
                </c:pt>
                <c:pt idx="24">
                  <c:v>389.61038486212402</c:v>
                </c:pt>
                <c:pt idx="25">
                  <c:v>369.48051612198998</c:v>
                </c:pt>
                <c:pt idx="26">
                  <c:v>353.24675417324403</c:v>
                </c:pt>
                <c:pt idx="27">
                  <c:v>337.66232700769302</c:v>
                </c:pt>
                <c:pt idx="28">
                  <c:v>321.42856505894702</c:v>
                </c:pt>
                <c:pt idx="29">
                  <c:v>299.35064738185599</c:v>
                </c:pt>
                <c:pt idx="30">
                  <c:v>283.11688543310999</c:v>
                </c:pt>
                <c:pt idx="31">
                  <c:v>264.28571301178903</c:v>
                </c:pt>
                <c:pt idx="32">
                  <c:v>247.40259844489901</c:v>
                </c:pt>
                <c:pt idx="33">
                  <c:v>231.16881866120499</c:v>
                </c:pt>
                <c:pt idx="34">
                  <c:v>212.33764623988401</c:v>
                </c:pt>
                <c:pt idx="35">
                  <c:v>198.70129476371201</c:v>
                </c:pt>
                <c:pt idx="36">
                  <c:v>181.81816236187399</c:v>
                </c:pt>
                <c:pt idx="37">
                  <c:v>165.58440041312801</c:v>
                </c:pt>
                <c:pt idx="38">
                  <c:v>146.75322799180799</c:v>
                </c:pt>
                <c:pt idx="39">
                  <c:v>131.16883649615301</c:v>
                </c:pt>
                <c:pt idx="40">
                  <c:v>118.18181980317701</c:v>
                </c:pt>
                <c:pt idx="41">
                  <c:v>106.493508346488</c:v>
                </c:pt>
                <c:pt idx="42">
                  <c:v>97.402571692477693</c:v>
                </c:pt>
                <c:pt idx="43">
                  <c:v>85.7142602357887</c:v>
                </c:pt>
                <c:pt idx="44">
                  <c:v>75.324654015386898</c:v>
                </c:pt>
                <c:pt idx="45">
                  <c:v>65.584418248076602</c:v>
                </c:pt>
                <c:pt idx="46">
                  <c:v>56.493481594066203</c:v>
                </c:pt>
                <c:pt idx="47">
                  <c:v>45.454540590468703</c:v>
                </c:pt>
                <c:pt idx="48">
                  <c:v>35.714269153262599</c:v>
                </c:pt>
                <c:pt idx="49">
                  <c:v>29.870113424918099</c:v>
                </c:pt>
                <c:pt idx="50">
                  <c:v>25.3246629328608</c:v>
                </c:pt>
                <c:pt idx="51">
                  <c:v>20.129841987712101</c:v>
                </c:pt>
                <c:pt idx="52">
                  <c:v>18.181801968229099</c:v>
                </c:pt>
                <c:pt idx="53">
                  <c:v>14.935056712459099</c:v>
                </c:pt>
                <c:pt idx="54">
                  <c:v>12.9870166929761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780-489E-A63E-99626CAAE34C}"/>
            </c:ext>
          </c:extLst>
        </c:ser>
        <c:ser>
          <c:idx val="4"/>
          <c:order val="4"/>
          <c:tx>
            <c:strRef>
              <c:f>new_dataset_zkh!$T$3</c:f>
              <c:strCache>
                <c:ptCount val="1"/>
                <c:pt idx="0">
                  <c:v>15/11/2021</c:v>
                </c:pt>
              </c:strCache>
            </c:strRef>
          </c:tx>
          <c:spPr>
            <a:ln w="2540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new_dataset_zkh!$U$8:$U$45</c:f>
              <c:numCache>
                <c:formatCode>General</c:formatCode>
                <c:ptCount val="38"/>
                <c:pt idx="0">
                  <c:v>65.923970201412303</c:v>
                </c:pt>
                <c:pt idx="1">
                  <c:v>68.965151703846601</c:v>
                </c:pt>
                <c:pt idx="2">
                  <c:v>73.336859902100997</c:v>
                </c:pt>
                <c:pt idx="3">
                  <c:v>76.37804140453531</c:v>
                </c:pt>
                <c:pt idx="4">
                  <c:v>79.799371899907896</c:v>
                </c:pt>
                <c:pt idx="5">
                  <c:v>82.080255416465604</c:v>
                </c:pt>
                <c:pt idx="6">
                  <c:v>84.361138933023298</c:v>
                </c:pt>
                <c:pt idx="7">
                  <c:v>86.832102166586196</c:v>
                </c:pt>
                <c:pt idx="8">
                  <c:v>90.443501937891909</c:v>
                </c:pt>
                <c:pt idx="9">
                  <c:v>92.914465171454793</c:v>
                </c:pt>
                <c:pt idx="10">
                  <c:v>95.385428405017706</c:v>
                </c:pt>
                <c:pt idx="11">
                  <c:v>97.856391638580604</c:v>
                </c:pt>
                <c:pt idx="12">
                  <c:v>100.3273548721435</c:v>
                </c:pt>
                <c:pt idx="13">
                  <c:v>103.1784566575726</c:v>
                </c:pt>
                <c:pt idx="14">
                  <c:v>105.4593506152024</c:v>
                </c:pt>
                <c:pt idx="15">
                  <c:v>108.6906118346419</c:v>
                </c:pt>
                <c:pt idx="16">
                  <c:v>111.9218521719373</c:v>
                </c:pt>
                <c:pt idx="17">
                  <c:v>115.5332728253871</c:v>
                </c:pt>
                <c:pt idx="18">
                  <c:v>119.1446725966929</c:v>
                </c:pt>
                <c:pt idx="19">
                  <c:v>122.18584365805511</c:v>
                </c:pt>
                <c:pt idx="20">
                  <c:v>125.987333587438</c:v>
                </c:pt>
                <c:pt idx="21">
                  <c:v>130.16896206868699</c:v>
                </c:pt>
                <c:pt idx="22">
                  <c:v>133.59029256405898</c:v>
                </c:pt>
                <c:pt idx="23">
                  <c:v>138.53221903118498</c:v>
                </c:pt>
                <c:pt idx="24">
                  <c:v>143.09398606430102</c:v>
                </c:pt>
                <c:pt idx="25">
                  <c:v>147.27561454555001</c:v>
                </c:pt>
                <c:pt idx="26">
                  <c:v>152.21754101267601</c:v>
                </c:pt>
                <c:pt idx="27">
                  <c:v>156.779308045791</c:v>
                </c:pt>
                <c:pt idx="28">
                  <c:v>161.91130378885001</c:v>
                </c:pt>
                <c:pt idx="29">
                  <c:v>166.66316098004299</c:v>
                </c:pt>
                <c:pt idx="30">
                  <c:v>171.41499728909099</c:v>
                </c:pt>
                <c:pt idx="31">
                  <c:v>175.97678520435099</c:v>
                </c:pt>
                <c:pt idx="32">
                  <c:v>180.34848296153299</c:v>
                </c:pt>
                <c:pt idx="33">
                  <c:v>185.290388546515</c:v>
                </c:pt>
                <c:pt idx="34">
                  <c:v>190.04224573770699</c:v>
                </c:pt>
                <c:pt idx="35">
                  <c:v>195.554380032632</c:v>
                </c:pt>
                <c:pt idx="36">
                  <c:v>200.686375775691</c:v>
                </c:pt>
                <c:pt idx="37">
                  <c:v>206.388600228694</c:v>
                </c:pt>
              </c:numCache>
            </c:numRef>
          </c:xVal>
          <c:yVal>
            <c:numRef>
              <c:f>new_dataset_zkh!$W$8:$W$45</c:f>
              <c:numCache>
                <c:formatCode>General</c:formatCode>
                <c:ptCount val="38"/>
                <c:pt idx="0">
                  <c:v>148.79678508920301</c:v>
                </c:pt>
                <c:pt idx="1">
                  <c:v>152.005350840858</c:v>
                </c:pt>
                <c:pt idx="2">
                  <c:v>151.60429113760401</c:v>
                </c:pt>
                <c:pt idx="3">
                  <c:v>148.79678508920301</c:v>
                </c:pt>
                <c:pt idx="4">
                  <c:v>143.98395849312601</c:v>
                </c:pt>
                <c:pt idx="5">
                  <c:v>139.57219160030201</c:v>
                </c:pt>
                <c:pt idx="6">
                  <c:v>133.957223566311</c:v>
                </c:pt>
                <c:pt idx="7">
                  <c:v>127.139032359746</c:v>
                </c:pt>
                <c:pt idx="8">
                  <c:v>118.315520605505</c:v>
                </c:pt>
                <c:pt idx="9">
                  <c:v>110.294128257772</c:v>
                </c:pt>
                <c:pt idx="10">
                  <c:v>101.87165417538</c:v>
                </c:pt>
                <c:pt idx="11">
                  <c:v>95.454544703474795</c:v>
                </c:pt>
                <c:pt idx="12">
                  <c:v>88.235293793655799</c:v>
                </c:pt>
                <c:pt idx="13">
                  <c:v>81.818184321750607</c:v>
                </c:pt>
                <c:pt idx="14">
                  <c:v>74.598933411931597</c:v>
                </c:pt>
                <c:pt idx="15">
                  <c:v>66.577541064198698</c:v>
                </c:pt>
                <c:pt idx="16">
                  <c:v>57.754007278552002</c:v>
                </c:pt>
                <c:pt idx="17">
                  <c:v>48.9304955243108</c:v>
                </c:pt>
                <c:pt idx="18">
                  <c:v>42.914445755659798</c:v>
                </c:pt>
                <c:pt idx="19">
                  <c:v>36.898395987008797</c:v>
                </c:pt>
                <c:pt idx="20">
                  <c:v>32.486629094185503</c:v>
                </c:pt>
                <c:pt idx="21">
                  <c:v>27.673802498108</c:v>
                </c:pt>
                <c:pt idx="22">
                  <c:v>23.262035605284701</c:v>
                </c:pt>
                <c:pt idx="23">
                  <c:v>19.251350447120899</c:v>
                </c:pt>
                <c:pt idx="24">
                  <c:v>17.2459858366337</c:v>
                </c:pt>
                <c:pt idx="25">
                  <c:v>13.636360381724201</c:v>
                </c:pt>
                <c:pt idx="26">
                  <c:v>10.828876364728499</c:v>
                </c:pt>
                <c:pt idx="27">
                  <c:v>9.2245934889009007</c:v>
                </c:pt>
                <c:pt idx="28">
                  <c:v>8.4224740823923998</c:v>
                </c:pt>
                <c:pt idx="29">
                  <c:v>8.0213923477328599</c:v>
                </c:pt>
                <c:pt idx="30">
                  <c:v>7.6203326444785899</c:v>
                </c:pt>
                <c:pt idx="31">
                  <c:v>6.0160497686509302</c:v>
                </c:pt>
                <c:pt idx="32">
                  <c:v>7.2192509098190101</c:v>
                </c:pt>
                <c:pt idx="33">
                  <c:v>6.8181912065647801</c:v>
                </c:pt>
                <c:pt idx="34">
                  <c:v>6.4171094719052002</c:v>
                </c:pt>
                <c:pt idx="35">
                  <c:v>6.8181912065647801</c:v>
                </c:pt>
                <c:pt idx="36">
                  <c:v>4.0107071895690796</c:v>
                </c:pt>
                <c:pt idx="37">
                  <c:v>4.0107071895690796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780-489E-A63E-99626CAAE34C}"/>
            </c:ext>
          </c:extLst>
        </c:ser>
        <c:ser>
          <c:idx val="5"/>
          <c:order val="5"/>
          <c:tx>
            <c:strRef>
              <c:f>new_dataset_zkh!$T$3</c:f>
              <c:strCache>
                <c:ptCount val="1"/>
                <c:pt idx="0">
                  <c:v>15/11/2021</c:v>
                </c:pt>
              </c:strCache>
            </c:strRef>
          </c:tx>
          <c:spPr>
            <a:ln w="25400" cap="rnd">
              <a:solidFill>
                <a:srgbClr val="FFC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new_dataset_zkh!$Z$8:$Z$67</c:f>
              <c:numCache>
                <c:formatCode>General</c:formatCode>
                <c:ptCount val="60"/>
                <c:pt idx="0">
                  <c:v>63.262937691916299</c:v>
                </c:pt>
                <c:pt idx="1">
                  <c:v>67.064417180227196</c:v>
                </c:pt>
                <c:pt idx="2">
                  <c:v>69.345300696784903</c:v>
                </c:pt>
                <c:pt idx="3">
                  <c:v>70.675816951532909</c:v>
                </c:pt>
                <c:pt idx="4">
                  <c:v>72.386482199219202</c:v>
                </c:pt>
                <c:pt idx="5">
                  <c:v>73.526929178034095</c:v>
                </c:pt>
                <c:pt idx="6">
                  <c:v>74.667376156849002</c:v>
                </c:pt>
                <c:pt idx="7">
                  <c:v>76.758190397473598</c:v>
                </c:pt>
                <c:pt idx="8">
                  <c:v>77.898626935216399</c:v>
                </c:pt>
                <c:pt idx="9">
                  <c:v>79.22914318996439</c:v>
                </c:pt>
                <c:pt idx="10">
                  <c:v>80.559659444712395</c:v>
                </c:pt>
                <c:pt idx="11">
                  <c:v>81.510037147594204</c:v>
                </c:pt>
                <c:pt idx="12">
                  <c:v>83.600840947146708</c:v>
                </c:pt>
                <c:pt idx="13">
                  <c:v>86.071804180709591</c:v>
                </c:pt>
                <c:pt idx="14">
                  <c:v>87.402330876529703</c:v>
                </c:pt>
                <c:pt idx="15">
                  <c:v>88.542767414272504</c:v>
                </c:pt>
                <c:pt idx="16">
                  <c:v>90.063363386025699</c:v>
                </c:pt>
                <c:pt idx="17">
                  <c:v>91.583959357778895</c:v>
                </c:pt>
                <c:pt idx="18">
                  <c:v>92.154167185578203</c:v>
                </c:pt>
                <c:pt idx="19">
                  <c:v>93.4846938813983</c:v>
                </c:pt>
                <c:pt idx="20">
                  <c:v>94.815199695074298</c:v>
                </c:pt>
                <c:pt idx="21">
                  <c:v>95.575497680950804</c:v>
                </c:pt>
                <c:pt idx="22">
                  <c:v>97.096093652703999</c:v>
                </c:pt>
                <c:pt idx="23">
                  <c:v>97.096093652703999</c:v>
                </c:pt>
                <c:pt idx="24">
                  <c:v>98.236530190446899</c:v>
                </c:pt>
                <c:pt idx="25">
                  <c:v>99.186918334400701</c:v>
                </c:pt>
                <c:pt idx="26">
                  <c:v>99.947195438133207</c:v>
                </c:pt>
                <c:pt idx="27">
                  <c:v>101.6578606858195</c:v>
                </c:pt>
                <c:pt idx="28">
                  <c:v>102.4181586716961</c:v>
                </c:pt>
                <c:pt idx="29">
                  <c:v>104.3189140774596</c:v>
                </c:pt>
                <c:pt idx="30">
                  <c:v>105.4593506152024</c:v>
                </c:pt>
                <c:pt idx="31">
                  <c:v>106.97994658695561</c:v>
                </c:pt>
                <c:pt idx="32">
                  <c:v>108.5005216765647</c:v>
                </c:pt>
                <c:pt idx="33">
                  <c:v>110.0211176483179</c:v>
                </c:pt>
                <c:pt idx="34">
                  <c:v>112.3020116059476</c:v>
                </c:pt>
                <c:pt idx="35">
                  <c:v>114.3928154055002</c:v>
                </c:pt>
                <c:pt idx="36">
                  <c:v>116.29357081126371</c:v>
                </c:pt>
                <c:pt idx="37">
                  <c:v>118.00423605895</c:v>
                </c:pt>
                <c:pt idx="38">
                  <c:v>120.0950398585025</c:v>
                </c:pt>
                <c:pt idx="39">
                  <c:v>122.5660030920655</c:v>
                </c:pt>
                <c:pt idx="40">
                  <c:v>124.656806891618</c:v>
                </c:pt>
                <c:pt idx="41">
                  <c:v>127.88806811105739</c:v>
                </c:pt>
                <c:pt idx="42">
                  <c:v>129.9788927927541</c:v>
                </c:pt>
                <c:pt idx="43">
                  <c:v>133.400223288126</c:v>
                </c:pt>
                <c:pt idx="44">
                  <c:v>136.441394349489</c:v>
                </c:pt>
                <c:pt idx="45">
                  <c:v>140.81309210667098</c:v>
                </c:pt>
                <c:pt idx="46">
                  <c:v>144.42451276012099</c:v>
                </c:pt>
                <c:pt idx="47">
                  <c:v>147.84584325549298</c:v>
                </c:pt>
                <c:pt idx="48">
                  <c:v>151.64731230273202</c:v>
                </c:pt>
                <c:pt idx="49">
                  <c:v>156.96937732172398</c:v>
                </c:pt>
                <c:pt idx="50">
                  <c:v>163.43189976060299</c:v>
                </c:pt>
                <c:pt idx="51">
                  <c:v>168.94403405552799</c:v>
                </c:pt>
                <c:pt idx="52">
                  <c:v>173.88596052265399</c:v>
                </c:pt>
                <c:pt idx="53">
                  <c:v>179.77825425159</c:v>
                </c:pt>
                <c:pt idx="54">
                  <c:v>185.290388546515</c:v>
                </c:pt>
                <c:pt idx="55">
                  <c:v>190.04224573770699</c:v>
                </c:pt>
                <c:pt idx="56">
                  <c:v>195.934539466643</c:v>
                </c:pt>
                <c:pt idx="57">
                  <c:v>200.30623722382501</c:v>
                </c:pt>
                <c:pt idx="58">
                  <c:v>203.91763699513101</c:v>
                </c:pt>
                <c:pt idx="59">
                  <c:v>209.239702014123</c:v>
                </c:pt>
              </c:numCache>
            </c:numRef>
          </c:xVal>
          <c:yVal>
            <c:numRef>
              <c:f>new_dataset_zkh!$AB$8:$AB$67</c:f>
              <c:numCache>
                <c:formatCode>General</c:formatCode>
                <c:ptCount val="60"/>
                <c:pt idx="0">
                  <c:v>199.33155247363899</c:v>
                </c:pt>
                <c:pt idx="1">
                  <c:v>217.37967974818599</c:v>
                </c:pt>
                <c:pt idx="2">
                  <c:v>233.021393724695</c:v>
                </c:pt>
                <c:pt idx="3">
                  <c:v>247.05882482537601</c:v>
                </c:pt>
                <c:pt idx="4">
                  <c:v>261.89839736397101</c:v>
                </c:pt>
                <c:pt idx="5">
                  <c:v>274.33155660452701</c:v>
                </c:pt>
                <c:pt idx="6">
                  <c:v>285.56149818036101</c:v>
                </c:pt>
                <c:pt idx="7">
                  <c:v>298.39572263202302</c:v>
                </c:pt>
                <c:pt idx="8">
                  <c:v>309.62566971570902</c:v>
                </c:pt>
                <c:pt idx="9">
                  <c:v>319.65240464252298</c:v>
                </c:pt>
                <c:pt idx="10">
                  <c:v>330.48128376117802</c:v>
                </c:pt>
                <c:pt idx="11">
                  <c:v>336.89839598700797</c:v>
                </c:pt>
                <c:pt idx="12">
                  <c:v>342.513369528851</c:v>
                </c:pt>
                <c:pt idx="13">
                  <c:v>346.12299498376098</c:v>
                </c:pt>
                <c:pt idx="14">
                  <c:v>340.508021441918</c:v>
                </c:pt>
                <c:pt idx="15">
                  <c:v>333.68984125105601</c:v>
                </c:pt>
                <c:pt idx="16">
                  <c:v>325.26738093829198</c:v>
                </c:pt>
                <c:pt idx="17">
                  <c:v>316.44384990657102</c:v>
                </c:pt>
                <c:pt idx="18">
                  <c:v>305.61497354184201</c:v>
                </c:pt>
                <c:pt idx="19">
                  <c:v>294.78609717711402</c:v>
                </c:pt>
                <c:pt idx="20">
                  <c:v>284.75936225029898</c:v>
                </c:pt>
                <c:pt idx="21">
                  <c:v>274.732616307782</c:v>
                </c:pt>
                <c:pt idx="22">
                  <c:v>264.70588138096701</c:v>
                </c:pt>
                <c:pt idx="23">
                  <c:v>253.07486357832499</c:v>
                </c:pt>
                <c:pt idx="24">
                  <c:v>243.04812865151001</c:v>
                </c:pt>
                <c:pt idx="25">
                  <c:v>233.82353516260901</c:v>
                </c:pt>
                <c:pt idx="26">
                  <c:v>222.19251735996701</c:v>
                </c:pt>
                <c:pt idx="27">
                  <c:v>212.566842136406</c:v>
                </c:pt>
                <c:pt idx="28">
                  <c:v>203.743319366462</c:v>
                </c:pt>
                <c:pt idx="29">
                  <c:v>193.315513720691</c:v>
                </c:pt>
                <c:pt idx="30">
                  <c:v>182.88769705921601</c:v>
                </c:pt>
                <c:pt idx="31">
                  <c:v>171.657760991234</c:v>
                </c:pt>
                <c:pt idx="32">
                  <c:v>158.82354204742299</c:v>
                </c:pt>
                <c:pt idx="33">
                  <c:v>148.79678508920301</c:v>
                </c:pt>
                <c:pt idx="34">
                  <c:v>139.17113189704801</c:v>
                </c:pt>
                <c:pt idx="35">
                  <c:v>127.94117379766</c:v>
                </c:pt>
                <c:pt idx="36">
                  <c:v>117.112297432931</c:v>
                </c:pt>
                <c:pt idx="37">
                  <c:v>107.88770394402999</c:v>
                </c:pt>
                <c:pt idx="38">
                  <c:v>99.465251893043899</c:v>
                </c:pt>
                <c:pt idx="39">
                  <c:v>89.839576669483407</c:v>
                </c:pt>
                <c:pt idx="40">
                  <c:v>81.818184321750607</c:v>
                </c:pt>
                <c:pt idx="41">
                  <c:v>70.989307957022007</c:v>
                </c:pt>
                <c:pt idx="42">
                  <c:v>64.5721984851168</c:v>
                </c:pt>
                <c:pt idx="43">
                  <c:v>57.754007278552002</c:v>
                </c:pt>
                <c:pt idx="44">
                  <c:v>51.336897806646903</c:v>
                </c:pt>
                <c:pt idx="45">
                  <c:v>44.518728631487399</c:v>
                </c:pt>
                <c:pt idx="46">
                  <c:v>38.502678862836497</c:v>
                </c:pt>
                <c:pt idx="47">
                  <c:v>34.491993704672801</c:v>
                </c:pt>
                <c:pt idx="48">
                  <c:v>28.877003639276001</c:v>
                </c:pt>
                <c:pt idx="49">
                  <c:v>24.064177043198502</c:v>
                </c:pt>
                <c:pt idx="50">
                  <c:v>20.855611291543202</c:v>
                </c:pt>
                <c:pt idx="51">
                  <c:v>18.449209009207099</c:v>
                </c:pt>
                <c:pt idx="52">
                  <c:v>17.647067571293299</c:v>
                </c:pt>
                <c:pt idx="53">
                  <c:v>16.042784695465599</c:v>
                </c:pt>
                <c:pt idx="54">
                  <c:v>15.240643257551801</c:v>
                </c:pt>
                <c:pt idx="55">
                  <c:v>14.0374421163837</c:v>
                </c:pt>
                <c:pt idx="56">
                  <c:v>12.8342189438104</c:v>
                </c:pt>
                <c:pt idx="57">
                  <c:v>12.0320995373019</c:v>
                </c:pt>
                <c:pt idx="58">
                  <c:v>12.0320995373019</c:v>
                </c:pt>
                <c:pt idx="59">
                  <c:v>11.631017802642299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780-489E-A63E-99626CAAE34C}"/>
            </c:ext>
          </c:extLst>
        </c:ser>
        <c:ser>
          <c:idx val="6"/>
          <c:order val="6"/>
          <c:tx>
            <c:strRef>
              <c:f>new_dataset_zkh!$AD$3</c:f>
              <c:strCache>
                <c:ptCount val="1"/>
                <c:pt idx="0">
                  <c:v>21/12/2021</c:v>
                </c:pt>
              </c:strCache>
            </c:strRef>
          </c:tx>
          <c:spPr>
            <a:ln w="2540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xVal>
            <c:numRef>
              <c:f>new_dataset_zkh!$AE$8:$AE$50</c:f>
              <c:numCache>
                <c:formatCode>General</c:formatCode>
                <c:ptCount val="43"/>
                <c:pt idx="0">
                  <c:v>105.6153852474053</c:v>
                </c:pt>
                <c:pt idx="1">
                  <c:v>107.2820532834504</c:v>
                </c:pt>
                <c:pt idx="2">
                  <c:v>109.46153629461</c:v>
                </c:pt>
                <c:pt idx="3">
                  <c:v>111.7692283314363</c:v>
                </c:pt>
                <c:pt idx="4">
                  <c:v>114.2051293939291</c:v>
                </c:pt>
                <c:pt idx="5">
                  <c:v>116.3846124050888</c:v>
                </c:pt>
                <c:pt idx="6">
                  <c:v>119.07692447639761</c:v>
                </c:pt>
                <c:pt idx="7">
                  <c:v>120.615383486776</c:v>
                </c:pt>
                <c:pt idx="8">
                  <c:v>122.4102535059704</c:v>
                </c:pt>
                <c:pt idx="9">
                  <c:v>124.5897435596473</c:v>
                </c:pt>
                <c:pt idx="10">
                  <c:v>126.38461357884171</c:v>
                </c:pt>
                <c:pt idx="11">
                  <c:v>128.5641036325186</c:v>
                </c:pt>
                <c:pt idx="12">
                  <c:v>130.61538466052889</c:v>
                </c:pt>
                <c:pt idx="13">
                  <c:v>132.79486767168859</c:v>
                </c:pt>
                <c:pt idx="14">
                  <c:v>135.61538172614669</c:v>
                </c:pt>
                <c:pt idx="15">
                  <c:v>138.3076937974555</c:v>
                </c:pt>
                <c:pt idx="16">
                  <c:v>141.51282084387901</c:v>
                </c:pt>
                <c:pt idx="17">
                  <c:v>143.9487148638546</c:v>
                </c:pt>
                <c:pt idx="18">
                  <c:v>146.51281790949679</c:v>
                </c:pt>
                <c:pt idx="19">
                  <c:v>148.4358969543577</c:v>
                </c:pt>
                <c:pt idx="20">
                  <c:v>150.35896895670152</c:v>
                </c:pt>
                <c:pt idx="21">
                  <c:v>151.8974350095971</c:v>
                </c:pt>
                <c:pt idx="22">
                  <c:v>153.82050701194089</c:v>
                </c:pt>
                <c:pt idx="23">
                  <c:v>155.9999970656178</c:v>
                </c:pt>
                <c:pt idx="24">
                  <c:v>158.4358910855934</c:v>
                </c:pt>
                <c:pt idx="25">
                  <c:v>160.35897717297161</c:v>
                </c:pt>
                <c:pt idx="26">
                  <c:v>162.41025115846469</c:v>
                </c:pt>
                <c:pt idx="27">
                  <c:v>165.23076521292279</c:v>
                </c:pt>
                <c:pt idx="28">
                  <c:v>168.1794812505303</c:v>
                </c:pt>
                <c:pt idx="29">
                  <c:v>170.87179332183911</c:v>
                </c:pt>
                <c:pt idx="30">
                  <c:v>173.69230737629729</c:v>
                </c:pt>
                <c:pt idx="31">
                  <c:v>175.7435813617904</c:v>
                </c:pt>
                <c:pt idx="32">
                  <c:v>178.82051346758161</c:v>
                </c:pt>
                <c:pt idx="33">
                  <c:v>181.7692295051892</c:v>
                </c:pt>
                <c:pt idx="34">
                  <c:v>184.71794554279671</c:v>
                </c:pt>
                <c:pt idx="35">
                  <c:v>187.1538395627723</c:v>
                </c:pt>
                <c:pt idx="36">
                  <c:v>190.99999765249419</c:v>
                </c:pt>
                <c:pt idx="37">
                  <c:v>193.692295638768</c:v>
                </c:pt>
                <c:pt idx="38">
                  <c:v>196.89742972770898</c:v>
                </c:pt>
                <c:pt idx="39">
                  <c:v>198.948717798236</c:v>
                </c:pt>
                <c:pt idx="40">
                  <c:v>202.410255853476</c:v>
                </c:pt>
                <c:pt idx="41">
                  <c:v>204.846149873451</c:v>
                </c:pt>
                <c:pt idx="42">
                  <c:v>207.66666392790898</c:v>
                </c:pt>
              </c:numCache>
            </c:numRef>
          </c:xVal>
          <c:yVal>
            <c:numRef>
              <c:f>new_dataset_zkh!$AG$8:$AG$50</c:f>
              <c:numCache>
                <c:formatCode>General</c:formatCode>
                <c:ptCount val="43"/>
                <c:pt idx="0">
                  <c:v>215.70010682532899</c:v>
                </c:pt>
                <c:pt idx="1">
                  <c:v>212.16412547629099</c:v>
                </c:pt>
                <c:pt idx="2">
                  <c:v>219.236282416367</c:v>
                </c:pt>
                <c:pt idx="3">
                  <c:v>233.38040205452</c:v>
                </c:pt>
                <c:pt idx="4">
                  <c:v>254.59687287474901</c:v>
                </c:pt>
                <c:pt idx="5">
                  <c:v>300.56579586424499</c:v>
                </c:pt>
                <c:pt idx="6">
                  <c:v>350.07070020278002</c:v>
                </c:pt>
                <c:pt idx="7">
                  <c:v>392.50344760123897</c:v>
                </c:pt>
                <c:pt idx="8">
                  <c:v>445.54452753081199</c:v>
                </c:pt>
                <c:pt idx="9">
                  <c:v>505.65776440046102</c:v>
                </c:pt>
                <c:pt idx="10">
                  <c:v>565.77080702810997</c:v>
                </c:pt>
                <c:pt idx="11">
                  <c:v>615.27590560864405</c:v>
                </c:pt>
                <c:pt idx="12">
                  <c:v>661.24463435614098</c:v>
                </c:pt>
                <c:pt idx="13">
                  <c:v>707.21355734563804</c:v>
                </c:pt>
                <c:pt idx="14">
                  <c:v>742.57434204601896</c:v>
                </c:pt>
                <c:pt idx="15">
                  <c:v>753.18248033513396</c:v>
                </c:pt>
                <c:pt idx="16">
                  <c:v>746.110323395058</c:v>
                </c:pt>
                <c:pt idx="17">
                  <c:v>714.28571428571399</c:v>
                </c:pt>
                <c:pt idx="18">
                  <c:v>664.78080994717902</c:v>
                </c:pt>
                <c:pt idx="19">
                  <c:v>629.42002524679799</c:v>
                </c:pt>
                <c:pt idx="20">
                  <c:v>590.52325919737802</c:v>
                </c:pt>
                <c:pt idx="21">
                  <c:v>544.55453044987996</c:v>
                </c:pt>
                <c:pt idx="22">
                  <c:v>505.65776440046102</c:v>
                </c:pt>
                <c:pt idx="23">
                  <c:v>459.68884141096402</c:v>
                </c:pt>
                <c:pt idx="24">
                  <c:v>392.50344760123897</c:v>
                </c:pt>
                <c:pt idx="25">
                  <c:v>350.07070020278002</c:v>
                </c:pt>
                <c:pt idx="26">
                  <c:v>286.42148198409302</c:v>
                </c:pt>
                <c:pt idx="27">
                  <c:v>236.91657764555799</c:v>
                </c:pt>
                <c:pt idx="28">
                  <c:v>194.48383024709901</c:v>
                </c:pt>
                <c:pt idx="29">
                  <c:v>155.58706419767901</c:v>
                </c:pt>
                <c:pt idx="30">
                  <c:v>127.29843643737399</c:v>
                </c:pt>
                <c:pt idx="31">
                  <c:v>109.618141208183</c:v>
                </c:pt>
                <c:pt idx="32">
                  <c:v>91.937845978992499</c:v>
                </c:pt>
                <c:pt idx="33">
                  <c:v>74.257356507802299</c:v>
                </c:pt>
                <c:pt idx="34">
                  <c:v>60.113236869648702</c:v>
                </c:pt>
                <c:pt idx="35">
                  <c:v>49.504904338535098</c:v>
                </c:pt>
                <c:pt idx="36">
                  <c:v>45.968922989496399</c:v>
                </c:pt>
                <c:pt idx="37">
                  <c:v>45.968922989496399</c:v>
                </c:pt>
                <c:pt idx="38">
                  <c:v>38.896766049420201</c:v>
                </c:pt>
                <c:pt idx="39">
                  <c:v>31.824609109343701</c:v>
                </c:pt>
                <c:pt idx="40">
                  <c:v>24.752452169267499</c:v>
                </c:pt>
                <c:pt idx="41">
                  <c:v>24.752452169267499</c:v>
                </c:pt>
                <c:pt idx="42">
                  <c:v>17.680295229191302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780-489E-A63E-99626CAAE34C}"/>
            </c:ext>
          </c:extLst>
        </c:ser>
        <c:ser>
          <c:idx val="7"/>
          <c:order val="7"/>
          <c:tx>
            <c:strRef>
              <c:f>new_dataset_zkh!$AD$3</c:f>
              <c:strCache>
                <c:ptCount val="1"/>
                <c:pt idx="0">
                  <c:v>21/12/2021</c:v>
                </c:pt>
              </c:strCache>
            </c:strRef>
          </c:tx>
          <c:spPr>
            <a:ln w="25400" cap="rnd">
              <a:solidFill>
                <a:srgbClr val="92D05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new_dataset_zkh!$AJ$8:$AJ$75</c:f>
              <c:numCache>
                <c:formatCode>General</c:formatCode>
                <c:ptCount val="68"/>
                <c:pt idx="0">
                  <c:v>105.3589742385894</c:v>
                </c:pt>
                <c:pt idx="1">
                  <c:v>107.5384642922663</c:v>
                </c:pt>
                <c:pt idx="2">
                  <c:v>109.84615632909259</c:v>
                </c:pt>
                <c:pt idx="3">
                  <c:v>112.6666633410335</c:v>
                </c:pt>
                <c:pt idx="4">
                  <c:v>114.5897423858944</c:v>
                </c:pt>
                <c:pt idx="5">
                  <c:v>116.25641042193951</c:v>
                </c:pt>
                <c:pt idx="6">
                  <c:v>117.6666674491685</c:v>
                </c:pt>
                <c:pt idx="7">
                  <c:v>119.205126459547</c:v>
                </c:pt>
                <c:pt idx="8">
                  <c:v>120.7435925124426</c:v>
                </c:pt>
                <c:pt idx="9">
                  <c:v>121.89743853085569</c:v>
                </c:pt>
                <c:pt idx="10">
                  <c:v>122.6666645147864</c:v>
                </c:pt>
                <c:pt idx="11">
                  <c:v>123.8205105331995</c:v>
                </c:pt>
                <c:pt idx="12">
                  <c:v>124.7179455427967</c:v>
                </c:pt>
                <c:pt idx="13">
                  <c:v>125.6153805523939</c:v>
                </c:pt>
                <c:pt idx="14">
                  <c:v>126.76922657080701</c:v>
                </c:pt>
                <c:pt idx="15">
                  <c:v>127.66666862292141</c:v>
                </c:pt>
                <c:pt idx="16">
                  <c:v>128.94871662448389</c:v>
                </c:pt>
                <c:pt idx="17">
                  <c:v>129.46153864211578</c:v>
                </c:pt>
                <c:pt idx="18">
                  <c:v>130.23076462604641</c:v>
                </c:pt>
                <c:pt idx="19">
                  <c:v>131.2564086613101</c:v>
                </c:pt>
                <c:pt idx="20">
                  <c:v>132.15384367090741</c:v>
                </c:pt>
                <c:pt idx="21">
                  <c:v>133.4358987149871</c:v>
                </c:pt>
                <c:pt idx="22">
                  <c:v>134.71794671654959</c:v>
                </c:pt>
                <c:pt idx="23">
                  <c:v>135.8717927349627</c:v>
                </c:pt>
                <c:pt idx="24">
                  <c:v>137.0256387533758</c:v>
                </c:pt>
                <c:pt idx="25">
                  <c:v>137.6666627541571</c:v>
                </c:pt>
                <c:pt idx="26">
                  <c:v>139.0769197813861</c:v>
                </c:pt>
                <c:pt idx="27">
                  <c:v>140.35897482546579</c:v>
                </c:pt>
                <c:pt idx="28">
                  <c:v>141.64102282702831</c:v>
                </c:pt>
                <c:pt idx="29">
                  <c:v>143.43589284622271</c:v>
                </c:pt>
                <c:pt idx="30">
                  <c:v>144.71794789030241</c:v>
                </c:pt>
                <c:pt idx="31">
                  <c:v>145.9999958918649</c:v>
                </c:pt>
                <c:pt idx="32">
                  <c:v>147.02563992712871</c:v>
                </c:pt>
                <c:pt idx="33">
                  <c:v>148.4358969543577</c:v>
                </c:pt>
                <c:pt idx="34">
                  <c:v>149.8461469390696</c:v>
                </c:pt>
                <c:pt idx="35">
                  <c:v>151.12820902566651</c:v>
                </c:pt>
                <c:pt idx="36">
                  <c:v>152.15383897589589</c:v>
                </c:pt>
                <c:pt idx="37">
                  <c:v>153.307684994309</c:v>
                </c:pt>
                <c:pt idx="38">
                  <c:v>154.2051270464234</c:v>
                </c:pt>
                <c:pt idx="39">
                  <c:v>155.3589730648365</c:v>
                </c:pt>
                <c:pt idx="40">
                  <c:v>156.12819904876721</c:v>
                </c:pt>
                <c:pt idx="41">
                  <c:v>157.15384308403088</c:v>
                </c:pt>
                <c:pt idx="42">
                  <c:v>158.56409306874281</c:v>
                </c:pt>
                <c:pt idx="43">
                  <c:v>159.5897371040065</c:v>
                </c:pt>
                <c:pt idx="44">
                  <c:v>160.74358312241969</c:v>
                </c:pt>
                <c:pt idx="45">
                  <c:v>162.28204917531531</c:v>
                </c:pt>
                <c:pt idx="46">
                  <c:v>163.82051522821098</c:v>
                </c:pt>
                <c:pt idx="47">
                  <c:v>165.10256322977349</c:v>
                </c:pt>
                <c:pt idx="48">
                  <c:v>166.2564092481866</c:v>
                </c:pt>
                <c:pt idx="49">
                  <c:v>167.28205328345041</c:v>
                </c:pt>
                <c:pt idx="50">
                  <c:v>169.0769233026447</c:v>
                </c:pt>
                <c:pt idx="51">
                  <c:v>170.4871732873566</c:v>
                </c:pt>
                <c:pt idx="52">
                  <c:v>171.89743735710289</c:v>
                </c:pt>
                <c:pt idx="53">
                  <c:v>173.43588932496408</c:v>
                </c:pt>
                <c:pt idx="54">
                  <c:v>174.8461533947104</c:v>
                </c:pt>
                <c:pt idx="55">
                  <c:v>177.15384543153669</c:v>
                </c:pt>
                <c:pt idx="56">
                  <c:v>179.71794143466161</c:v>
                </c:pt>
                <c:pt idx="57">
                  <c:v>182.41025350597039</c:v>
                </c:pt>
                <c:pt idx="58">
                  <c:v>185.3589695435779</c:v>
                </c:pt>
                <c:pt idx="59">
                  <c:v>187.53845959725481</c:v>
                </c:pt>
                <c:pt idx="60">
                  <c:v>189.97435361723052</c:v>
                </c:pt>
                <c:pt idx="61">
                  <c:v>193.17948770617102</c:v>
                </c:pt>
                <c:pt idx="62">
                  <c:v>195.99998767559401</c:v>
                </c:pt>
                <c:pt idx="63">
                  <c:v>198.435895780604</c:v>
                </c:pt>
                <c:pt idx="64">
                  <c:v>201.38461181821199</c:v>
                </c:pt>
                <c:pt idx="65">
                  <c:v>204.461529838969</c:v>
                </c:pt>
                <c:pt idx="66">
                  <c:v>206.89742385894399</c:v>
                </c:pt>
                <c:pt idx="67">
                  <c:v>209.589735930253</c:v>
                </c:pt>
              </c:numCache>
            </c:numRef>
          </c:xVal>
          <c:yVal>
            <c:numRef>
              <c:f>new_dataset_zkh!$AL$8:$AL$75</c:f>
              <c:numCache>
                <c:formatCode>General</c:formatCode>
                <c:ptCount val="68"/>
                <c:pt idx="0">
                  <c:v>304.10177721328398</c:v>
                </c:pt>
                <c:pt idx="1">
                  <c:v>314.71010974439798</c:v>
                </c:pt>
                <c:pt idx="2">
                  <c:v>332.390404973589</c:v>
                </c:pt>
                <c:pt idx="3">
                  <c:v>385.43148490316202</c:v>
                </c:pt>
                <c:pt idx="4">
                  <c:v>449.08070312184998</c:v>
                </c:pt>
                <c:pt idx="5">
                  <c:v>516.265902689575</c:v>
                </c:pt>
                <c:pt idx="6">
                  <c:v>611.73973001760703</c:v>
                </c:pt>
                <c:pt idx="7">
                  <c:v>703.67757599659899</c:v>
                </c:pt>
                <c:pt idx="8">
                  <c:v>806.22356026470698</c:v>
                </c:pt>
                <c:pt idx="9">
                  <c:v>901.69738759273798</c:v>
                </c:pt>
                <c:pt idx="10">
                  <c:v>1011.31533455892</c:v>
                </c:pt>
                <c:pt idx="11">
                  <c:v>1110.3253374779899</c:v>
                </c:pt>
                <c:pt idx="12">
                  <c:v>1212.87132174609</c:v>
                </c:pt>
                <c:pt idx="13">
                  <c:v>1315.4173060142</c:v>
                </c:pt>
                <c:pt idx="14">
                  <c:v>1435.6435855115001</c:v>
                </c:pt>
                <c:pt idx="15">
                  <c:v>1545.26162959868</c:v>
                </c:pt>
                <c:pt idx="16">
                  <c:v>1647.80761386679</c:v>
                </c:pt>
                <c:pt idx="17">
                  <c:v>1729.1372244356701</c:v>
                </c:pt>
                <c:pt idx="18">
                  <c:v>1817.53889482362</c:v>
                </c:pt>
                <c:pt idx="19">
                  <c:v>1920.08487909173</c:v>
                </c:pt>
                <c:pt idx="20">
                  <c:v>2026.16684470888</c:v>
                </c:pt>
                <c:pt idx="21">
                  <c:v>2128.7128289769898</c:v>
                </c:pt>
                <c:pt idx="22">
                  <c:v>2227.72273477505</c:v>
                </c:pt>
                <c:pt idx="23">
                  <c:v>2305.5162668738999</c:v>
                </c:pt>
                <c:pt idx="24">
                  <c:v>2365.62940662254</c:v>
                </c:pt>
                <c:pt idx="25">
                  <c:v>2422.2064679011601</c:v>
                </c:pt>
                <c:pt idx="26">
                  <c:v>2485.8556861198399</c:v>
                </c:pt>
                <c:pt idx="27">
                  <c:v>2514.14426531965</c:v>
                </c:pt>
                <c:pt idx="28">
                  <c:v>2492.9278430599202</c:v>
                </c:pt>
                <c:pt idx="29">
                  <c:v>2429.2786248412299</c:v>
                </c:pt>
                <c:pt idx="30">
                  <c:v>2376.2375934721599</c:v>
                </c:pt>
                <c:pt idx="31">
                  <c:v>2316.1244537235102</c:v>
                </c:pt>
                <c:pt idx="32">
                  <c:v>2252.4752355048199</c:v>
                </c:pt>
                <c:pt idx="33">
                  <c:v>2160.53743808633</c:v>
                </c:pt>
                <c:pt idx="34">
                  <c:v>2089.8160629275699</c:v>
                </c:pt>
                <c:pt idx="35">
                  <c:v>2019.0947848897999</c:v>
                </c:pt>
                <c:pt idx="36">
                  <c:v>1948.3734097310401</c:v>
                </c:pt>
                <c:pt idx="37">
                  <c:v>1842.2913469928901</c:v>
                </c:pt>
                <c:pt idx="38">
                  <c:v>1775.1060503041699</c:v>
                </c:pt>
                <c:pt idx="39">
                  <c:v>1711.4568320854801</c:v>
                </c:pt>
                <c:pt idx="40">
                  <c:v>1640.73545692672</c:v>
                </c:pt>
                <c:pt idx="41">
                  <c:v>1552.33378653876</c:v>
                </c:pt>
                <c:pt idx="42">
                  <c:v>1456.85995921073</c:v>
                </c:pt>
                <c:pt idx="43">
                  <c:v>1379.0664271118901</c:v>
                </c:pt>
                <c:pt idx="44">
                  <c:v>1255.3040691445501</c:v>
                </c:pt>
                <c:pt idx="45">
                  <c:v>1156.2942604674799</c:v>
                </c:pt>
                <c:pt idx="46">
                  <c:v>1064.3564144884899</c:v>
                </c:pt>
                <c:pt idx="47">
                  <c:v>983.02690104061605</c:v>
                </c:pt>
                <c:pt idx="48">
                  <c:v>908.76935029081505</c:v>
                </c:pt>
                <c:pt idx="49">
                  <c:v>841.58415072308901</c:v>
                </c:pt>
                <c:pt idx="50">
                  <c:v>739.03816645498102</c:v>
                </c:pt>
                <c:pt idx="51">
                  <c:v>640.02835777791199</c:v>
                </c:pt>
                <c:pt idx="52">
                  <c:v>562.23482567907195</c:v>
                </c:pt>
                <c:pt idx="53">
                  <c:v>484.44129358023201</c:v>
                </c:pt>
                <c:pt idx="54">
                  <c:v>420.79207536154399</c:v>
                </c:pt>
                <c:pt idx="55">
                  <c:v>346.53471885374199</c:v>
                </c:pt>
                <c:pt idx="56">
                  <c:v>279.34932504401701</c:v>
                </c:pt>
                <c:pt idx="57">
                  <c:v>212.16412547629099</c:v>
                </c:pt>
                <c:pt idx="58">
                  <c:v>155.58706419767901</c:v>
                </c:pt>
                <c:pt idx="59">
                  <c:v>130.83461202841201</c:v>
                </c:pt>
                <c:pt idx="60">
                  <c:v>106.081965617146</c:v>
                </c:pt>
                <c:pt idx="61">
                  <c:v>81.329513447878796</c:v>
                </c:pt>
                <c:pt idx="62">
                  <c:v>63.649218218687402</c:v>
                </c:pt>
                <c:pt idx="63">
                  <c:v>45.968922989496399</c:v>
                </c:pt>
                <c:pt idx="64">
                  <c:v>49.504904338535098</c:v>
                </c:pt>
                <c:pt idx="65">
                  <c:v>42.432747398458503</c:v>
                </c:pt>
                <c:pt idx="66">
                  <c:v>38.896766049420201</c:v>
                </c:pt>
                <c:pt idx="67">
                  <c:v>42.432747398458503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780-489E-A63E-99626CAAE34C}"/>
            </c:ext>
          </c:extLst>
        </c:ser>
        <c:ser>
          <c:idx val="8"/>
          <c:order val="8"/>
          <c:tx>
            <c:strRef>
              <c:f>new_dataset_zkh!$AN$3</c:f>
              <c:strCache>
                <c:ptCount val="1"/>
                <c:pt idx="0">
                  <c:v>20/01/2021</c:v>
                </c:pt>
              </c:strCache>
            </c:strRef>
          </c:tx>
          <c:spPr>
            <a:ln w="2540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new_dataset_zkh!$AO$8:$AO$40</c:f>
              <c:numCache>
                <c:formatCode>General</c:formatCode>
                <c:ptCount val="33"/>
                <c:pt idx="0">
                  <c:v>130.27272901601239</c:v>
                </c:pt>
                <c:pt idx="1">
                  <c:v>131.90909272501301</c:v>
                </c:pt>
                <c:pt idx="2">
                  <c:v>135.72727138349029</c:v>
                </c:pt>
                <c:pt idx="3">
                  <c:v>138.81818505052308</c:v>
                </c:pt>
                <c:pt idx="4">
                  <c:v>142.0909124685241</c:v>
                </c:pt>
                <c:pt idx="5">
                  <c:v>145.36363988652519</c:v>
                </c:pt>
                <c:pt idx="6">
                  <c:v>149.18181854500261</c:v>
                </c:pt>
                <c:pt idx="7">
                  <c:v>151.72727098398749</c:v>
                </c:pt>
                <c:pt idx="8">
                  <c:v>154.63636091248048</c:v>
                </c:pt>
                <c:pt idx="9">
                  <c:v>157.3636370900052</c:v>
                </c:pt>
                <c:pt idx="10">
                  <c:v>161.54545323799061</c:v>
                </c:pt>
                <c:pt idx="11">
                  <c:v>165.1818181454997</c:v>
                </c:pt>
                <c:pt idx="12">
                  <c:v>168.2727318125325</c:v>
                </c:pt>
                <c:pt idx="13">
                  <c:v>171.3636354919937</c:v>
                </c:pt>
                <c:pt idx="14">
                  <c:v>175.3636378890109</c:v>
                </c:pt>
                <c:pt idx="15">
                  <c:v>178.4545515560437</c:v>
                </c:pt>
                <c:pt idx="16">
                  <c:v>182.09090647598128</c:v>
                </c:pt>
                <c:pt idx="17">
                  <c:v>185.9090951220301</c:v>
                </c:pt>
                <c:pt idx="18">
                  <c:v>189.72728376807902</c:v>
                </c:pt>
                <c:pt idx="19">
                  <c:v>193.36363868801601</c:v>
                </c:pt>
                <c:pt idx="20">
                  <c:v>196.81817985698601</c:v>
                </c:pt>
                <c:pt idx="21">
                  <c:v>199.72727977304999</c:v>
                </c:pt>
                <c:pt idx="22">
                  <c:v>202.81819344008301</c:v>
                </c:pt>
                <c:pt idx="23">
                  <c:v>205.72727338100401</c:v>
                </c:pt>
                <c:pt idx="24">
                  <c:v>209.363648276085</c:v>
                </c:pt>
                <c:pt idx="25">
                  <c:v>211.90910071507</c:v>
                </c:pt>
                <c:pt idx="26">
                  <c:v>214.45455315405502</c:v>
                </c:pt>
                <c:pt idx="27">
                  <c:v>217.90909432302399</c:v>
                </c:pt>
                <c:pt idx="28">
                  <c:v>221.181821741025</c:v>
                </c:pt>
                <c:pt idx="29">
                  <c:v>224.63636290999401</c:v>
                </c:pt>
                <c:pt idx="30">
                  <c:v>229.00001278409101</c:v>
                </c:pt>
                <c:pt idx="31">
                  <c:v>232.81818145499699</c:v>
                </c:pt>
                <c:pt idx="32">
                  <c:v>238.454547561015</c:v>
                </c:pt>
              </c:numCache>
            </c:numRef>
          </c:xVal>
          <c:yVal>
            <c:numRef>
              <c:f>new_dataset_zkh!$AQ$8:$AQ$40</c:f>
              <c:numCache>
                <c:formatCode>General</c:formatCode>
                <c:ptCount val="33"/>
                <c:pt idx="0">
                  <c:v>109.983081334838</c:v>
                </c:pt>
                <c:pt idx="1">
                  <c:v>116.751290974783</c:v>
                </c:pt>
                <c:pt idx="2">
                  <c:v>121.827494678207</c:v>
                </c:pt>
                <c:pt idx="3">
                  <c:v>126.903605434699</c:v>
                </c:pt>
                <c:pt idx="4">
                  <c:v>137.05591989461601</c:v>
                </c:pt>
                <c:pt idx="5">
                  <c:v>152.284345111026</c:v>
                </c:pt>
                <c:pt idx="6">
                  <c:v>169.20477626395601</c:v>
                </c:pt>
                <c:pt idx="7">
                  <c:v>191.20141112031001</c:v>
                </c:pt>
                <c:pt idx="8">
                  <c:v>208.12184227323999</c:v>
                </c:pt>
                <c:pt idx="9">
                  <c:v>218.27415673315599</c:v>
                </c:pt>
                <c:pt idx="10">
                  <c:v>233.50258194956601</c:v>
                </c:pt>
                <c:pt idx="11">
                  <c:v>248.731007165976</c:v>
                </c:pt>
                <c:pt idx="12">
                  <c:v>257.19122274244103</c:v>
                </c:pt>
                <c:pt idx="13">
                  <c:v>270.72764202232997</c:v>
                </c:pt>
                <c:pt idx="14">
                  <c:v>277.49575871534302</c:v>
                </c:pt>
                <c:pt idx="15">
                  <c:v>279.18785759879501</c:v>
                </c:pt>
                <c:pt idx="16">
                  <c:v>272.41964795885002</c:v>
                </c:pt>
                <c:pt idx="17">
                  <c:v>258.88332162589199</c:v>
                </c:pt>
                <c:pt idx="18">
                  <c:v>248.731007165976</c:v>
                </c:pt>
                <c:pt idx="19">
                  <c:v>225.042366373101</c:v>
                </c:pt>
                <c:pt idx="20">
                  <c:v>206.42983633671901</c:v>
                </c:pt>
                <c:pt idx="21">
                  <c:v>186.12520741688601</c:v>
                </c:pt>
                <c:pt idx="22">
                  <c:v>162.43656662401099</c:v>
                </c:pt>
                <c:pt idx="23">
                  <c:v>148.900240291053</c:v>
                </c:pt>
                <c:pt idx="24">
                  <c:v>128.59561137122</c:v>
                </c:pt>
                <c:pt idx="25">
                  <c:v>115.059285038262</c:v>
                </c:pt>
                <c:pt idx="26">
                  <c:v>103.21496464182501</c:v>
                </c:pt>
                <c:pt idx="27">
                  <c:v>84.602434605443605</c:v>
                </c:pt>
                <c:pt idx="28">
                  <c:v>76.142219028978701</c:v>
                </c:pt>
                <c:pt idx="29">
                  <c:v>60.913793812569203</c:v>
                </c:pt>
                <c:pt idx="30">
                  <c:v>52.453485289172903</c:v>
                </c:pt>
                <c:pt idx="31">
                  <c:v>43.9932697127078</c:v>
                </c:pt>
                <c:pt idx="32">
                  <c:v>35.533054136242903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780-489E-A63E-99626CAAE34C}"/>
            </c:ext>
          </c:extLst>
        </c:ser>
        <c:ser>
          <c:idx val="9"/>
          <c:order val="9"/>
          <c:tx>
            <c:strRef>
              <c:f>new_dataset_zkh!$AN$3</c:f>
              <c:strCache>
                <c:ptCount val="1"/>
                <c:pt idx="0">
                  <c:v>20/01/2021</c:v>
                </c:pt>
              </c:strCache>
            </c:strRef>
          </c:tx>
          <c:spPr>
            <a:ln w="25400" cap="rnd">
              <a:solidFill>
                <a:srgbClr val="00B0F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new_dataset_zkh!$AT$8:$AT$58</c:f>
              <c:numCache>
                <c:formatCode>General</c:formatCode>
                <c:ptCount val="51"/>
                <c:pt idx="0">
                  <c:v>129.54545403699629</c:v>
                </c:pt>
                <c:pt idx="1">
                  <c:v>132.272730214521</c:v>
                </c:pt>
                <c:pt idx="2">
                  <c:v>135.3636338939823</c:v>
                </c:pt>
                <c:pt idx="3">
                  <c:v>139.18182254003119</c:v>
                </c:pt>
                <c:pt idx="4">
                  <c:v>141.1818137509683</c:v>
                </c:pt>
                <c:pt idx="5">
                  <c:v>142.81817745996881</c:v>
                </c:pt>
                <c:pt idx="6">
                  <c:v>144.63636490750909</c:v>
                </c:pt>
                <c:pt idx="7">
                  <c:v>146.09090487796979</c:v>
                </c:pt>
                <c:pt idx="8">
                  <c:v>147.36364108503369</c:v>
                </c:pt>
                <c:pt idx="9">
                  <c:v>148.6363673045262</c:v>
                </c:pt>
                <c:pt idx="10">
                  <c:v>149.36363229597089</c:v>
                </c:pt>
                <c:pt idx="11">
                  <c:v>150.09090727498699</c:v>
                </c:pt>
                <c:pt idx="12">
                  <c:v>150.81818225400309</c:v>
                </c:pt>
                <c:pt idx="13">
                  <c:v>151.54545723301919</c:v>
                </c:pt>
                <c:pt idx="14">
                  <c:v>152.0909084734956</c:v>
                </c:pt>
                <c:pt idx="15">
                  <c:v>153.54545843152781</c:v>
                </c:pt>
                <c:pt idx="16">
                  <c:v>154.0909096720041</c:v>
                </c:pt>
                <c:pt idx="17">
                  <c:v>154.63636091248048</c:v>
                </c:pt>
                <c:pt idx="18">
                  <c:v>155.54545963003631</c:v>
                </c:pt>
                <c:pt idx="19">
                  <c:v>156.27272462148102</c:v>
                </c:pt>
                <c:pt idx="20">
                  <c:v>156.81818584952879</c:v>
                </c:pt>
                <c:pt idx="21">
                  <c:v>157.3636370900052</c:v>
                </c:pt>
                <c:pt idx="22">
                  <c:v>158.6363633094976</c:v>
                </c:pt>
                <c:pt idx="23">
                  <c:v>171.3636354919937</c:v>
                </c:pt>
                <c:pt idx="24">
                  <c:v>173.1818129519626</c:v>
                </c:pt>
                <c:pt idx="25">
                  <c:v>175.0000103870743</c:v>
                </c:pt>
                <c:pt idx="26">
                  <c:v>176.27272661899531</c:v>
                </c:pt>
                <c:pt idx="27">
                  <c:v>177.90909032799578</c:v>
                </c:pt>
                <c:pt idx="28">
                  <c:v>179.36364028602799</c:v>
                </c:pt>
                <c:pt idx="29">
                  <c:v>181.00000399502861</c:v>
                </c:pt>
                <c:pt idx="30">
                  <c:v>182.99999520596572</c:v>
                </c:pt>
                <c:pt idx="31">
                  <c:v>185.18182014301399</c:v>
                </c:pt>
                <c:pt idx="32">
                  <c:v>186.6363701010462</c:v>
                </c:pt>
                <c:pt idx="33">
                  <c:v>188.81819503809459</c:v>
                </c:pt>
                <c:pt idx="34">
                  <c:v>190.2727250209839</c:v>
                </c:pt>
                <c:pt idx="35">
                  <c:v>191.90908872998401</c:v>
                </c:pt>
                <c:pt idx="36">
                  <c:v>193.90909991606401</c:v>
                </c:pt>
                <c:pt idx="37">
                  <c:v>195.545463625065</c:v>
                </c:pt>
                <c:pt idx="38">
                  <c:v>197.36364108503301</c:v>
                </c:pt>
                <c:pt idx="39">
                  <c:v>200.27274100109798</c:v>
                </c:pt>
                <c:pt idx="40">
                  <c:v>202.63635971397099</c:v>
                </c:pt>
                <c:pt idx="41">
                  <c:v>205.18183212809902</c:v>
                </c:pt>
                <c:pt idx="42">
                  <c:v>207.363637090005</c:v>
                </c:pt>
                <c:pt idx="43">
                  <c:v>211.000011985085</c:v>
                </c:pt>
                <c:pt idx="44">
                  <c:v>215.18182813307101</c:v>
                </c:pt>
                <c:pt idx="45">
                  <c:v>219.18183053008801</c:v>
                </c:pt>
                <c:pt idx="46">
                  <c:v>222.45455794808899</c:v>
                </c:pt>
                <c:pt idx="47">
                  <c:v>226.27272661899499</c:v>
                </c:pt>
                <c:pt idx="48">
                  <c:v>230.81819024405999</c:v>
                </c:pt>
                <c:pt idx="49">
                  <c:v>236.45455635007701</c:v>
                </c:pt>
                <c:pt idx="50">
                  <c:v>238.81819503809399</c:v>
                </c:pt>
              </c:numCache>
            </c:numRef>
          </c:xVal>
          <c:yVal>
            <c:numRef>
              <c:f>new_dataset_zkh!$AV$8:$AV$58</c:f>
              <c:numCache>
                <c:formatCode>General</c:formatCode>
                <c:ptCount val="51"/>
                <c:pt idx="0">
                  <c:v>162.43656662401099</c:v>
                </c:pt>
                <c:pt idx="1">
                  <c:v>174.28088702044801</c:v>
                </c:pt>
                <c:pt idx="2">
                  <c:v>191.20141112031001</c:v>
                </c:pt>
                <c:pt idx="3">
                  <c:v>216.582057849705</c:v>
                </c:pt>
                <c:pt idx="4">
                  <c:v>252.115111985948</c:v>
                </c:pt>
                <c:pt idx="5">
                  <c:v>302.87649839166897</c:v>
                </c:pt>
                <c:pt idx="6">
                  <c:v>365.48229814075899</c:v>
                </c:pt>
                <c:pt idx="7">
                  <c:v>429.78010382636899</c:v>
                </c:pt>
                <c:pt idx="8">
                  <c:v>494.07790951197899</c:v>
                </c:pt>
                <c:pt idx="9">
                  <c:v>549.91540667419304</c:v>
                </c:pt>
                <c:pt idx="10">
                  <c:v>607.44500271985896</c:v>
                </c:pt>
                <c:pt idx="11">
                  <c:v>663.28259282900399</c:v>
                </c:pt>
                <c:pt idx="12">
                  <c:v>730.96450333458699</c:v>
                </c:pt>
                <c:pt idx="13">
                  <c:v>786.80204697026704</c:v>
                </c:pt>
                <c:pt idx="14">
                  <c:v>859.56006823234202</c:v>
                </c:pt>
                <c:pt idx="15">
                  <c:v>923.85787391795202</c:v>
                </c:pt>
                <c:pt idx="16">
                  <c:v>981.38751643708304</c:v>
                </c:pt>
                <c:pt idx="17">
                  <c:v>1057.52964251913</c:v>
                </c:pt>
                <c:pt idx="18">
                  <c:v>1116.75129097478</c:v>
                </c:pt>
                <c:pt idx="19">
                  <c:v>1191.2013646468399</c:v>
                </c:pt>
                <c:pt idx="20">
                  <c:v>1235.1945878860799</c:v>
                </c:pt>
                <c:pt idx="21">
                  <c:v>1294.4162479601</c:v>
                </c:pt>
                <c:pt idx="22">
                  <c:v>1363.7901876389401</c:v>
                </c:pt>
                <c:pt idx="23">
                  <c:v>1372.2504264521299</c:v>
                </c:pt>
                <c:pt idx="24">
                  <c:v>1294.4162479601</c:v>
                </c:pt>
                <c:pt idx="25">
                  <c:v>1219.96616266967</c:v>
                </c:pt>
                <c:pt idx="26">
                  <c:v>1157.3604093940501</c:v>
                </c:pt>
                <c:pt idx="27">
                  <c:v>1084.60238813197</c:v>
                </c:pt>
                <c:pt idx="28">
                  <c:v>1025.38073967632</c:v>
                </c:pt>
                <c:pt idx="29">
                  <c:v>961.08293399071601</c:v>
                </c:pt>
                <c:pt idx="30">
                  <c:v>910.32150111152896</c:v>
                </c:pt>
                <c:pt idx="31">
                  <c:v>839.25553225943997</c:v>
                </c:pt>
                <c:pt idx="32">
                  <c:v>786.80204697026704</c:v>
                </c:pt>
                <c:pt idx="33">
                  <c:v>727.58039851461501</c:v>
                </c:pt>
                <c:pt idx="34">
                  <c:v>675.12691322544197</c:v>
                </c:pt>
                <c:pt idx="35">
                  <c:v>624.36552681972</c:v>
                </c:pt>
                <c:pt idx="36">
                  <c:v>566.83593077405499</c:v>
                </c:pt>
                <c:pt idx="37">
                  <c:v>522.84266106134601</c:v>
                </c:pt>
                <c:pt idx="38">
                  <c:v>472.08127465562501</c:v>
                </c:pt>
                <c:pt idx="39">
                  <c:v>390.86294487015402</c:v>
                </c:pt>
                <c:pt idx="40">
                  <c:v>340.101558464432</c:v>
                </c:pt>
                <c:pt idx="41">
                  <c:v>277.49575871534302</c:v>
                </c:pt>
                <c:pt idx="42">
                  <c:v>243.654896409483</c:v>
                </c:pt>
                <c:pt idx="43">
                  <c:v>181.04909666039299</c:v>
                </c:pt>
                <c:pt idx="44">
                  <c:v>133.671815074644</c:v>
                </c:pt>
                <c:pt idx="45">
                  <c:v>99.830859821853096</c:v>
                </c:pt>
                <c:pt idx="46">
                  <c:v>69.3740093890341</c:v>
                </c:pt>
                <c:pt idx="47">
                  <c:v>55.837590109145097</c:v>
                </c:pt>
                <c:pt idx="48">
                  <c:v>42.301263776187497</c:v>
                </c:pt>
                <c:pt idx="49">
                  <c:v>32.148949316270702</c:v>
                </c:pt>
                <c:pt idx="50">
                  <c:v>35.533054136242903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780-489E-A63E-99626CAAE34C}"/>
            </c:ext>
          </c:extLst>
        </c:ser>
        <c:ser>
          <c:idx val="10"/>
          <c:order val="10"/>
          <c:tx>
            <c:strRef>
              <c:f>new_dataset_zkh!$AX$3</c:f>
              <c:strCache>
                <c:ptCount val="1"/>
                <c:pt idx="0">
                  <c:v>26/01/2021</c:v>
                </c:pt>
              </c:strCache>
            </c:strRef>
          </c:tx>
          <c:spPr>
            <a:ln w="254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new_dataset_zkh!$AY$8:$AY$39</c:f>
              <c:numCache>
                <c:formatCode>0.00</c:formatCode>
                <c:ptCount val="32"/>
                <c:pt idx="0">
                  <c:v>139.57142436747691</c:v>
                </c:pt>
                <c:pt idx="1">
                  <c:v>142.60714268197819</c:v>
                </c:pt>
                <c:pt idx="2">
                  <c:v>145.642851187259</c:v>
                </c:pt>
                <c:pt idx="3">
                  <c:v>149.57142436747691</c:v>
                </c:pt>
                <c:pt idx="4">
                  <c:v>153.49999754769479</c:v>
                </c:pt>
                <c:pt idx="5">
                  <c:v>155.99999509538969</c:v>
                </c:pt>
                <c:pt idx="6">
                  <c:v>158.67856950176019</c:v>
                </c:pt>
                <c:pt idx="7">
                  <c:v>161.53571095758591</c:v>
                </c:pt>
                <c:pt idx="8">
                  <c:v>164.21428536395641</c:v>
                </c:pt>
                <c:pt idx="9">
                  <c:v>166.89284996110641</c:v>
                </c:pt>
                <c:pt idx="10">
                  <c:v>169.92856827560769</c:v>
                </c:pt>
                <c:pt idx="11">
                  <c:v>172.42856582330262</c:v>
                </c:pt>
                <c:pt idx="12">
                  <c:v>176.5357060529756</c:v>
                </c:pt>
                <c:pt idx="13">
                  <c:v>180.82143295054482</c:v>
                </c:pt>
                <c:pt idx="14">
                  <c:v>184.74998651232181</c:v>
                </c:pt>
                <c:pt idx="15">
                  <c:v>187.60713777736788</c:v>
                </c:pt>
                <c:pt idx="16">
                  <c:v>190.46428904241409</c:v>
                </c:pt>
                <c:pt idx="17">
                  <c:v>192.42856582330199</c:v>
                </c:pt>
                <c:pt idx="18">
                  <c:v>194.749996321542</c:v>
                </c:pt>
                <c:pt idx="19">
                  <c:v>196.892859770326</c:v>
                </c:pt>
                <c:pt idx="20">
                  <c:v>199.03570360066999</c:v>
                </c:pt>
                <c:pt idx="21">
                  <c:v>202.07142191517102</c:v>
                </c:pt>
                <c:pt idx="22">
                  <c:v>205.10714022967301</c:v>
                </c:pt>
                <c:pt idx="23">
                  <c:v>209.035713409891</c:v>
                </c:pt>
                <c:pt idx="24">
                  <c:v>212.42856582330199</c:v>
                </c:pt>
                <c:pt idx="25">
                  <c:v>215.642851187259</c:v>
                </c:pt>
                <c:pt idx="26">
                  <c:v>219.214270650125</c:v>
                </c:pt>
                <c:pt idx="27">
                  <c:v>222.42855601408201</c:v>
                </c:pt>
                <c:pt idx="28">
                  <c:v>225.64284137803801</c:v>
                </c:pt>
                <c:pt idx="29">
                  <c:v>229.392847508801</c:v>
                </c:pt>
                <c:pt idx="30">
                  <c:v>233.67855478792899</c:v>
                </c:pt>
                <c:pt idx="31">
                  <c:v>237.428560918692</c:v>
                </c:pt>
              </c:numCache>
            </c:numRef>
          </c:xVal>
          <c:yVal>
            <c:numRef>
              <c:f>new_dataset_zkh!$BA$8:$BA$39</c:f>
              <c:numCache>
                <c:formatCode>0.00</c:formatCode>
                <c:ptCount val="32"/>
                <c:pt idx="0">
                  <c:v>88.3651874819287</c:v>
                </c:pt>
                <c:pt idx="1">
                  <c:v>91.310704518098902</c:v>
                </c:pt>
                <c:pt idx="2">
                  <c:v>98.674456658127298</c:v>
                </c:pt>
                <c:pt idx="3">
                  <c:v>114.874759906666</c:v>
                </c:pt>
                <c:pt idx="4">
                  <c:v>144.32984936757401</c:v>
                </c:pt>
                <c:pt idx="5">
                  <c:v>170.83942179231099</c:v>
                </c:pt>
                <c:pt idx="6">
                  <c:v>192.93075911319099</c:v>
                </c:pt>
                <c:pt idx="7">
                  <c:v>226.80408367795701</c:v>
                </c:pt>
                <c:pt idx="8">
                  <c:v>256.25917313886498</c:v>
                </c:pt>
                <c:pt idx="9">
                  <c:v>296.02353177597098</c:v>
                </c:pt>
                <c:pt idx="10">
                  <c:v>335.78789041307698</c:v>
                </c:pt>
                <c:pt idx="11">
                  <c:v>371.13401394632598</c:v>
                </c:pt>
                <c:pt idx="12">
                  <c:v>407.952855547262</c:v>
                </c:pt>
                <c:pt idx="13">
                  <c:v>425.625876863489</c:v>
                </c:pt>
                <c:pt idx="14">
                  <c:v>421.20764175963097</c:v>
                </c:pt>
                <c:pt idx="15">
                  <c:v>407.952855547262</c:v>
                </c:pt>
                <c:pt idx="16">
                  <c:v>381.44328312252401</c:v>
                </c:pt>
                <c:pt idx="17">
                  <c:v>351.98819366161598</c:v>
                </c:pt>
                <c:pt idx="18">
                  <c:v>322.53310420070898</c:v>
                </c:pt>
                <c:pt idx="19">
                  <c:v>294.55081370828299</c:v>
                </c:pt>
                <c:pt idx="20">
                  <c:v>268.04124128354601</c:v>
                </c:pt>
                <c:pt idx="21">
                  <c:v>229.74960071412701</c:v>
                </c:pt>
                <c:pt idx="22">
                  <c:v>191.45804104550299</c:v>
                </c:pt>
                <c:pt idx="23">
                  <c:v>159.05743454842499</c:v>
                </c:pt>
                <c:pt idx="24">
                  <c:v>126.65682805134701</c:v>
                </c:pt>
                <c:pt idx="25">
                  <c:v>103.09277266278001</c:v>
                </c:pt>
                <c:pt idx="26">
                  <c:v>76.583200238042494</c:v>
                </c:pt>
                <c:pt idx="27">
                  <c:v>61.855615057191102</c:v>
                </c:pt>
                <c:pt idx="28">
                  <c:v>51.546345880992703</c:v>
                </c:pt>
                <c:pt idx="29">
                  <c:v>38.291559668623897</c:v>
                </c:pt>
                <c:pt idx="30">
                  <c:v>25.036773456255101</c:v>
                </c:pt>
                <c:pt idx="31">
                  <c:v>20.618538352397099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D780-489E-A63E-99626CAAE34C}"/>
            </c:ext>
          </c:extLst>
        </c:ser>
        <c:ser>
          <c:idx val="11"/>
          <c:order val="11"/>
          <c:tx>
            <c:strRef>
              <c:f>new_dataset_zkh!$AX$3</c:f>
              <c:strCache>
                <c:ptCount val="1"/>
                <c:pt idx="0">
                  <c:v>26/01/2021</c:v>
                </c:pt>
              </c:strCache>
            </c:strRef>
          </c:tx>
          <c:spPr>
            <a:ln w="25400" cap="rnd">
              <a:solidFill>
                <a:srgbClr val="7030A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new_dataset_zkh!$BD$8:$BD$57</c:f>
              <c:numCache>
                <c:formatCode>General</c:formatCode>
                <c:ptCount val="50"/>
                <c:pt idx="0">
                  <c:v>138.8571365512154</c:v>
                </c:pt>
                <c:pt idx="1">
                  <c:v>141.8928548657166</c:v>
                </c:pt>
                <c:pt idx="2">
                  <c:v>144.0357085052807</c:v>
                </c:pt>
                <c:pt idx="3">
                  <c:v>146.5357158621961</c:v>
                </c:pt>
                <c:pt idx="4">
                  <c:v>148.67856950176019</c:v>
                </c:pt>
                <c:pt idx="5">
                  <c:v>150.82142314132432</c:v>
                </c:pt>
                <c:pt idx="6">
                  <c:v>151.8928548657166</c:v>
                </c:pt>
                <c:pt idx="7">
                  <c:v>153.14285363956409</c:v>
                </c:pt>
                <c:pt idx="8">
                  <c:v>154.74999632154231</c:v>
                </c:pt>
                <c:pt idx="9">
                  <c:v>155.642851187259</c:v>
                </c:pt>
                <c:pt idx="10">
                  <c:v>156.89284996110641</c:v>
                </c:pt>
                <c:pt idx="11">
                  <c:v>158.3214255936295</c:v>
                </c:pt>
                <c:pt idx="12">
                  <c:v>159.2142804593461</c:v>
                </c:pt>
                <c:pt idx="13">
                  <c:v>160.64285609186919</c:v>
                </c:pt>
                <c:pt idx="14">
                  <c:v>162.07142191517181</c:v>
                </c:pt>
                <c:pt idx="15">
                  <c:v>163.32142068901919</c:v>
                </c:pt>
                <c:pt idx="16">
                  <c:v>164.21428536395641</c:v>
                </c:pt>
                <c:pt idx="17">
                  <c:v>165.46428413780382</c:v>
                </c:pt>
                <c:pt idx="18">
                  <c:v>166.89284996110641</c:v>
                </c:pt>
                <c:pt idx="19">
                  <c:v>167.96428168549869</c:v>
                </c:pt>
                <c:pt idx="20">
                  <c:v>169.92856827560769</c:v>
                </c:pt>
                <c:pt idx="21">
                  <c:v>174.3928524134115</c:v>
                </c:pt>
                <c:pt idx="22">
                  <c:v>176.3571390035205</c:v>
                </c:pt>
                <c:pt idx="23">
                  <c:v>177.60714758658838</c:v>
                </c:pt>
                <c:pt idx="24">
                  <c:v>179.2142902685666</c:v>
                </c:pt>
                <c:pt idx="25">
                  <c:v>180.46427923319359</c:v>
                </c:pt>
                <c:pt idx="26">
                  <c:v>181.5357011483654</c:v>
                </c:pt>
                <c:pt idx="27">
                  <c:v>183.32143049823969</c:v>
                </c:pt>
                <c:pt idx="28">
                  <c:v>184.74998651232181</c:v>
                </c:pt>
                <c:pt idx="29">
                  <c:v>185.8214280459346</c:v>
                </c:pt>
                <c:pt idx="30">
                  <c:v>187.42857072791281</c:v>
                </c:pt>
                <c:pt idx="31">
                  <c:v>189.035713409891</c:v>
                </c:pt>
                <c:pt idx="32">
                  <c:v>190.64285609186919</c:v>
                </c:pt>
                <c:pt idx="33">
                  <c:v>192.42856582330199</c:v>
                </c:pt>
                <c:pt idx="34">
                  <c:v>194.57142927208702</c:v>
                </c:pt>
                <c:pt idx="35">
                  <c:v>196.35713900351999</c:v>
                </c:pt>
                <c:pt idx="36">
                  <c:v>199.214270650125</c:v>
                </c:pt>
                <c:pt idx="37">
                  <c:v>201.71428781626099</c:v>
                </c:pt>
                <c:pt idx="38">
                  <c:v>204.03569869606</c:v>
                </c:pt>
                <c:pt idx="39">
                  <c:v>206.17856214484399</c:v>
                </c:pt>
                <c:pt idx="40">
                  <c:v>209.21428045934601</c:v>
                </c:pt>
                <c:pt idx="41">
                  <c:v>211.178557240234</c:v>
                </c:pt>
                <c:pt idx="42">
                  <c:v>213.857141455825</c:v>
                </c:pt>
                <c:pt idx="43">
                  <c:v>217.071426819782</c:v>
                </c:pt>
                <c:pt idx="44">
                  <c:v>220.464279233193</c:v>
                </c:pt>
                <c:pt idx="45">
                  <c:v>223.85713164660501</c:v>
                </c:pt>
                <c:pt idx="46">
                  <c:v>227.07141701056099</c:v>
                </c:pt>
                <c:pt idx="47">
                  <c:v>232.24999877384701</c:v>
                </c:pt>
                <c:pt idx="48">
                  <c:v>235.82141823671401</c:v>
                </c:pt>
                <c:pt idx="49">
                  <c:v>238.85713655121501</c:v>
                </c:pt>
              </c:numCache>
            </c:numRef>
          </c:xVal>
          <c:yVal>
            <c:numRef>
              <c:f>new_dataset_zkh!$BF$8:$BF$57</c:f>
              <c:numCache>
                <c:formatCode>General</c:formatCode>
                <c:ptCount val="50"/>
                <c:pt idx="0">
                  <c:v>147.27536640374399</c:v>
                </c:pt>
                <c:pt idx="1">
                  <c:v>162.002951584595</c:v>
                </c:pt>
                <c:pt idx="2">
                  <c:v>187.03972504084999</c:v>
                </c:pt>
                <c:pt idx="3">
                  <c:v>219.44033153792799</c:v>
                </c:pt>
                <c:pt idx="4">
                  <c:v>254.78645507117699</c:v>
                </c:pt>
                <c:pt idx="5">
                  <c:v>298.96904881214101</c:v>
                </c:pt>
                <c:pt idx="6">
                  <c:v>337.26068938155998</c:v>
                </c:pt>
                <c:pt idx="7">
                  <c:v>387.33431719486498</c:v>
                </c:pt>
                <c:pt idx="8">
                  <c:v>434.462427972</c:v>
                </c:pt>
                <c:pt idx="9">
                  <c:v>480.11782068144601</c:v>
                </c:pt>
                <c:pt idx="10">
                  <c:v>524.300414422411</c:v>
                </c:pt>
                <c:pt idx="11">
                  <c:v>577.31955927188596</c:v>
                </c:pt>
                <c:pt idx="12">
                  <c:v>618.55667642707795</c:v>
                </c:pt>
                <c:pt idx="13">
                  <c:v>673.04857979463804</c:v>
                </c:pt>
                <c:pt idx="14">
                  <c:v>746.686303446907</c:v>
                </c:pt>
                <c:pt idx="15">
                  <c:v>808.54195895449595</c:v>
                </c:pt>
                <c:pt idx="16">
                  <c:v>871.87037298017003</c:v>
                </c:pt>
                <c:pt idx="17">
                  <c:v>916.05300717153102</c:v>
                </c:pt>
                <c:pt idx="18">
                  <c:v>963.18113817386495</c:v>
                </c:pt>
                <c:pt idx="19">
                  <c:v>1007.36377236522</c:v>
                </c:pt>
                <c:pt idx="20">
                  <c:v>1047.1281310023301</c:v>
                </c:pt>
                <c:pt idx="21">
                  <c:v>1048.60087940781</c:v>
                </c:pt>
                <c:pt idx="22">
                  <c:v>1008.83653088331</c:v>
                </c:pt>
                <c:pt idx="23">
                  <c:v>967.59941372812</c:v>
                </c:pt>
                <c:pt idx="24">
                  <c:v>930.78055190198495</c:v>
                </c:pt>
                <c:pt idx="25">
                  <c:v>898.37996563010597</c:v>
                </c:pt>
                <c:pt idx="26">
                  <c:v>855.670110182028</c:v>
                </c:pt>
                <c:pt idx="27">
                  <c:v>810.01471747258097</c:v>
                </c:pt>
                <c:pt idx="28">
                  <c:v>764.35932476313405</c:v>
                </c:pt>
                <c:pt idx="29">
                  <c:v>730.48600019836795</c:v>
                </c:pt>
                <c:pt idx="30">
                  <c:v>692.19440007934702</c:v>
                </c:pt>
                <c:pt idx="31">
                  <c:v>643.59349033372996</c:v>
                </c:pt>
                <c:pt idx="32">
                  <c:v>603.82913169662402</c:v>
                </c:pt>
                <c:pt idx="33">
                  <c:v>562.59201454143204</c:v>
                </c:pt>
                <c:pt idx="34">
                  <c:v>524.300414422411</c:v>
                </c:pt>
                <c:pt idx="35">
                  <c:v>487.48157282147503</c:v>
                </c:pt>
                <c:pt idx="36">
                  <c:v>444.77169714819797</c:v>
                </c:pt>
                <c:pt idx="37">
                  <c:v>403.53462044340398</c:v>
                </c:pt>
                <c:pt idx="38">
                  <c:v>369.66121497784297</c:v>
                </c:pt>
                <c:pt idx="39">
                  <c:v>340.206125516935</c:v>
                </c:pt>
                <c:pt idx="40">
                  <c:v>301.91456584831201</c:v>
                </c:pt>
                <c:pt idx="41">
                  <c:v>278.35051045974399</c:v>
                </c:pt>
                <c:pt idx="42">
                  <c:v>250.36813906652401</c:v>
                </c:pt>
                <c:pt idx="43">
                  <c:v>222.38584857409899</c:v>
                </c:pt>
                <c:pt idx="44">
                  <c:v>198.82179318553199</c:v>
                </c:pt>
                <c:pt idx="45">
                  <c:v>173.78493882848201</c:v>
                </c:pt>
                <c:pt idx="46">
                  <c:v>153.16640047608499</c:v>
                </c:pt>
                <c:pt idx="47">
                  <c:v>129.60234508751699</c:v>
                </c:pt>
                <c:pt idx="48">
                  <c:v>114.874759906666</c:v>
                </c:pt>
                <c:pt idx="49">
                  <c:v>104.565490730467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D780-489E-A63E-99626CAAE34C}"/>
            </c:ext>
          </c:extLst>
        </c:ser>
        <c:ser>
          <c:idx val="12"/>
          <c:order val="12"/>
          <c:tx>
            <c:v>ourworldindata.org</c:v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4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ourworldindata!$D$1:$D$145</c:f>
              <c:numCache>
                <c:formatCode>General</c:formatCode>
                <c:ptCount val="1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</c:numCache>
            </c:numRef>
          </c:xVal>
          <c:yVal>
            <c:numRef>
              <c:f>ourworldindata!$C$1:$C$145</c:f>
              <c:numCache>
                <c:formatCode>General</c:formatCode>
                <c:ptCount val="145"/>
                <c:pt idx="0">
                  <c:v>62.857142857142854</c:v>
                </c:pt>
                <c:pt idx="1">
                  <c:v>64</c:v>
                </c:pt>
                <c:pt idx="2">
                  <c:v>63.857142857142854</c:v>
                </c:pt>
                <c:pt idx="3">
                  <c:v>63.428571428571431</c:v>
                </c:pt>
                <c:pt idx="4">
                  <c:v>64.571428571428569</c:v>
                </c:pt>
                <c:pt idx="5">
                  <c:v>62.714285714285715</c:v>
                </c:pt>
                <c:pt idx="6">
                  <c:v>60.857142857142854</c:v>
                </c:pt>
                <c:pt idx="7">
                  <c:v>59.857142857142854</c:v>
                </c:pt>
                <c:pt idx="8">
                  <c:v>59.714285714285715</c:v>
                </c:pt>
                <c:pt idx="9">
                  <c:v>59.857142857142854</c:v>
                </c:pt>
                <c:pt idx="10">
                  <c:v>57.428571428571431</c:v>
                </c:pt>
                <c:pt idx="11">
                  <c:v>55.285714285714285</c:v>
                </c:pt>
                <c:pt idx="12">
                  <c:v>55.714285714285715</c:v>
                </c:pt>
                <c:pt idx="13">
                  <c:v>55.571428571428569</c:v>
                </c:pt>
                <c:pt idx="14">
                  <c:v>53.571428571428569</c:v>
                </c:pt>
                <c:pt idx="15">
                  <c:v>50.857142857142854</c:v>
                </c:pt>
                <c:pt idx="16">
                  <c:v>49.571428571428569</c:v>
                </c:pt>
                <c:pt idx="17">
                  <c:v>48.428571428571431</c:v>
                </c:pt>
                <c:pt idx="18">
                  <c:v>45.571428571428569</c:v>
                </c:pt>
                <c:pt idx="19">
                  <c:v>44</c:v>
                </c:pt>
                <c:pt idx="20">
                  <c:v>43.142857142857146</c:v>
                </c:pt>
                <c:pt idx="21">
                  <c:v>40</c:v>
                </c:pt>
                <c:pt idx="22">
                  <c:v>38.571428571428569</c:v>
                </c:pt>
                <c:pt idx="23">
                  <c:v>37.142857142857146</c:v>
                </c:pt>
                <c:pt idx="24">
                  <c:v>34.571428571428569</c:v>
                </c:pt>
                <c:pt idx="25">
                  <c:v>34.142857142857146</c:v>
                </c:pt>
                <c:pt idx="26">
                  <c:v>33</c:v>
                </c:pt>
                <c:pt idx="27">
                  <c:v>32.142857142857146</c:v>
                </c:pt>
                <c:pt idx="28">
                  <c:v>34.285714285714285</c:v>
                </c:pt>
                <c:pt idx="29">
                  <c:v>33.714285714285715</c:v>
                </c:pt>
                <c:pt idx="30">
                  <c:v>34.285714285714285</c:v>
                </c:pt>
                <c:pt idx="31">
                  <c:v>34.714285714285715</c:v>
                </c:pt>
                <c:pt idx="32">
                  <c:v>35.714285714285715</c:v>
                </c:pt>
                <c:pt idx="33">
                  <c:v>36.571428571428569</c:v>
                </c:pt>
                <c:pt idx="34">
                  <c:v>40.285714285714285</c:v>
                </c:pt>
                <c:pt idx="35">
                  <c:v>41</c:v>
                </c:pt>
                <c:pt idx="36">
                  <c:v>42</c:v>
                </c:pt>
                <c:pt idx="37">
                  <c:v>42.142857142857146</c:v>
                </c:pt>
                <c:pt idx="38">
                  <c:v>45.571428571428569</c:v>
                </c:pt>
                <c:pt idx="39">
                  <c:v>47.285714285714285</c:v>
                </c:pt>
                <c:pt idx="40">
                  <c:v>48.714285714285715</c:v>
                </c:pt>
                <c:pt idx="41">
                  <c:v>47.857142857142854</c:v>
                </c:pt>
                <c:pt idx="42">
                  <c:v>49.714285714285715</c:v>
                </c:pt>
                <c:pt idx="43">
                  <c:v>51.285714285714285</c:v>
                </c:pt>
                <c:pt idx="44">
                  <c:v>53.571428571428569</c:v>
                </c:pt>
                <c:pt idx="45">
                  <c:v>53.714285714285715</c:v>
                </c:pt>
                <c:pt idx="46">
                  <c:v>54.714285714285715</c:v>
                </c:pt>
                <c:pt idx="47">
                  <c:v>56.571428571428569</c:v>
                </c:pt>
                <c:pt idx="48">
                  <c:v>59.285714285714285</c:v>
                </c:pt>
                <c:pt idx="49">
                  <c:v>63.285714285714285</c:v>
                </c:pt>
                <c:pt idx="50">
                  <c:v>68.285714285714292</c:v>
                </c:pt>
                <c:pt idx="51">
                  <c:v>76.285714285714292</c:v>
                </c:pt>
                <c:pt idx="52">
                  <c:v>82.142857142857139</c:v>
                </c:pt>
                <c:pt idx="53">
                  <c:v>86.857142857142861</c:v>
                </c:pt>
                <c:pt idx="54">
                  <c:v>90</c:v>
                </c:pt>
                <c:pt idx="55">
                  <c:v>96.285714285714292</c:v>
                </c:pt>
                <c:pt idx="56">
                  <c:v>100.42857142857143</c:v>
                </c:pt>
                <c:pt idx="57">
                  <c:v>109.85714285714286</c:v>
                </c:pt>
                <c:pt idx="58">
                  <c:v>114.28571428571429</c:v>
                </c:pt>
                <c:pt idx="59">
                  <c:v>119.71428571428571</c:v>
                </c:pt>
                <c:pt idx="60">
                  <c:v>126.71428571428571</c:v>
                </c:pt>
                <c:pt idx="61">
                  <c:v>133.85714285714286</c:v>
                </c:pt>
                <c:pt idx="62">
                  <c:v>146.28571428571428</c:v>
                </c:pt>
                <c:pt idx="63">
                  <c:v>153.14285714285714</c:v>
                </c:pt>
                <c:pt idx="64">
                  <c:v>152</c:v>
                </c:pt>
                <c:pt idx="65">
                  <c:v>154.71428571428572</c:v>
                </c:pt>
                <c:pt idx="66">
                  <c:v>162.57142857142858</c:v>
                </c:pt>
                <c:pt idx="67">
                  <c:v>166.14285714285714</c:v>
                </c:pt>
                <c:pt idx="68">
                  <c:v>170.42857142857142</c:v>
                </c:pt>
                <c:pt idx="69">
                  <c:v>172.85714285714286</c:v>
                </c:pt>
                <c:pt idx="70">
                  <c:v>175.14285714285714</c:v>
                </c:pt>
                <c:pt idx="71">
                  <c:v>182.42857142857142</c:v>
                </c:pt>
                <c:pt idx="72">
                  <c:v>190.57142857142858</c:v>
                </c:pt>
                <c:pt idx="73">
                  <c:v>195.42857142857142</c:v>
                </c:pt>
                <c:pt idx="74">
                  <c:v>198.85714285714286</c:v>
                </c:pt>
                <c:pt idx="75">
                  <c:v>208.14285714285714</c:v>
                </c:pt>
                <c:pt idx="76">
                  <c:v>214</c:v>
                </c:pt>
                <c:pt idx="77">
                  <c:v>226.57142857142858</c:v>
                </c:pt>
                <c:pt idx="78">
                  <c:v>232.28571428571428</c:v>
                </c:pt>
                <c:pt idx="79">
                  <c:v>238.42857142857142</c:v>
                </c:pt>
                <c:pt idx="80">
                  <c:v>251.28571428571428</c:v>
                </c:pt>
                <c:pt idx="81">
                  <c:v>260.71428571428572</c:v>
                </c:pt>
                <c:pt idx="82">
                  <c:v>265.85714285714283</c:v>
                </c:pt>
                <c:pt idx="83">
                  <c:v>277.57142857142856</c:v>
                </c:pt>
                <c:pt idx="84">
                  <c:v>278.57142857142856</c:v>
                </c:pt>
                <c:pt idx="85">
                  <c:v>288.14285714285717</c:v>
                </c:pt>
                <c:pt idx="86">
                  <c:v>298.14285714285717</c:v>
                </c:pt>
                <c:pt idx="87">
                  <c:v>303.28571428571428</c:v>
                </c:pt>
                <c:pt idx="88">
                  <c:v>300.14285714285717</c:v>
                </c:pt>
                <c:pt idx="89">
                  <c:v>299.42857142857144</c:v>
                </c:pt>
                <c:pt idx="90">
                  <c:v>298</c:v>
                </c:pt>
                <c:pt idx="91">
                  <c:v>305.14285714285717</c:v>
                </c:pt>
                <c:pt idx="92">
                  <c:v>312</c:v>
                </c:pt>
                <c:pt idx="93">
                  <c:v>300.71428571428572</c:v>
                </c:pt>
                <c:pt idx="94">
                  <c:v>290.28571428571428</c:v>
                </c:pt>
                <c:pt idx="95">
                  <c:v>289.57142857142856</c:v>
                </c:pt>
                <c:pt idx="96">
                  <c:v>284.14285714285717</c:v>
                </c:pt>
                <c:pt idx="97">
                  <c:v>281.57142857142856</c:v>
                </c:pt>
                <c:pt idx="98">
                  <c:v>280</c:v>
                </c:pt>
                <c:pt idx="99">
                  <c:v>272.14285714285717</c:v>
                </c:pt>
                <c:pt idx="100">
                  <c:v>274.14285714285717</c:v>
                </c:pt>
                <c:pt idx="101">
                  <c:v>277</c:v>
                </c:pt>
                <c:pt idx="102">
                  <c:v>276</c:v>
                </c:pt>
                <c:pt idx="103">
                  <c:v>272</c:v>
                </c:pt>
                <c:pt idx="104">
                  <c:v>262</c:v>
                </c:pt>
                <c:pt idx="105">
                  <c:v>249.28571428571428</c:v>
                </c:pt>
                <c:pt idx="106">
                  <c:v>236.14285714285714</c:v>
                </c:pt>
                <c:pt idx="107">
                  <c:v>223.71428571428572</c:v>
                </c:pt>
                <c:pt idx="108">
                  <c:v>209.85714285714286</c:v>
                </c:pt>
                <c:pt idx="109">
                  <c:v>199.57142857142858</c:v>
                </c:pt>
                <c:pt idx="110">
                  <c:v>194.71428571428572</c:v>
                </c:pt>
                <c:pt idx="111">
                  <c:v>188.71428571428572</c:v>
                </c:pt>
                <c:pt idx="112">
                  <c:v>182.57142857142858</c:v>
                </c:pt>
                <c:pt idx="113">
                  <c:v>176.42857142857142</c:v>
                </c:pt>
                <c:pt idx="114">
                  <c:v>170.57142857142858</c:v>
                </c:pt>
                <c:pt idx="115">
                  <c:v>164.42857142857142</c:v>
                </c:pt>
                <c:pt idx="116">
                  <c:v>160.85714285714286</c:v>
                </c:pt>
                <c:pt idx="117">
                  <c:v>157.57142857142858</c:v>
                </c:pt>
                <c:pt idx="118">
                  <c:v>157.28571428571428</c:v>
                </c:pt>
                <c:pt idx="119">
                  <c:v>157.71428571428572</c:v>
                </c:pt>
                <c:pt idx="120">
                  <c:v>154.14285714285714</c:v>
                </c:pt>
                <c:pt idx="121">
                  <c:v>152.71428571428572</c:v>
                </c:pt>
                <c:pt idx="122">
                  <c:v>148.71428571428572</c:v>
                </c:pt>
                <c:pt idx="123">
                  <c:v>147.42857142857142</c:v>
                </c:pt>
                <c:pt idx="124">
                  <c:v>144.42857142857142</c:v>
                </c:pt>
                <c:pt idx="125">
                  <c:v>136.42857142857142</c:v>
                </c:pt>
                <c:pt idx="126">
                  <c:v>131.42857142857142</c:v>
                </c:pt>
                <c:pt idx="127">
                  <c:v>127.42857142857143</c:v>
                </c:pt>
                <c:pt idx="128">
                  <c:v>124.57142857142857</c:v>
                </c:pt>
                <c:pt idx="129">
                  <c:v>126.85714285714286</c:v>
                </c:pt>
                <c:pt idx="130">
                  <c:v>126.14285714285714</c:v>
                </c:pt>
                <c:pt idx="131">
                  <c:v>127.57142857142857</c:v>
                </c:pt>
                <c:pt idx="132">
                  <c:v>126.85714285714286</c:v>
                </c:pt>
                <c:pt idx="133">
                  <c:v>119.28571428571429</c:v>
                </c:pt>
                <c:pt idx="134">
                  <c:v>118</c:v>
                </c:pt>
                <c:pt idx="135">
                  <c:v>117</c:v>
                </c:pt>
                <c:pt idx="136">
                  <c:v>113.85714285714286</c:v>
                </c:pt>
                <c:pt idx="137">
                  <c:v>111.42857142857143</c:v>
                </c:pt>
                <c:pt idx="138">
                  <c:v>106.71428571428571</c:v>
                </c:pt>
                <c:pt idx="139">
                  <c:v>100.14285714285714</c:v>
                </c:pt>
                <c:pt idx="140">
                  <c:v>102.14285714285714</c:v>
                </c:pt>
                <c:pt idx="141">
                  <c:v>106.85714285714286</c:v>
                </c:pt>
                <c:pt idx="142">
                  <c:v>108.14285714285714</c:v>
                </c:pt>
                <c:pt idx="143">
                  <c:v>107.71428571428571</c:v>
                </c:pt>
                <c:pt idx="144">
                  <c:v>108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D780-489E-A63E-99626CAAE3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1035536"/>
        <c:axId val="1651045104"/>
      </c:scatterChart>
      <c:valAx>
        <c:axId val="1651035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Aantal</a:t>
                </a:r>
                <a:r>
                  <a:rPr lang="en-US" sz="1200" b="1" baseline="0"/>
                  <a:t> dagen sinds 01/09/2021</a:t>
                </a:r>
                <a:endParaRPr lang="en-US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651045104"/>
        <c:crosses val="autoZero"/>
        <c:crossBetween val="midCat"/>
      </c:valAx>
      <c:valAx>
        <c:axId val="16510451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Ziekenhuisopnames</a:t>
                </a:r>
                <a:r>
                  <a:rPr lang="en-US" sz="1200" b="1" baseline="0"/>
                  <a:t> per dag</a:t>
                </a:r>
                <a:endParaRPr lang="en-US" sz="1200" b="1"/>
              </a:p>
            </c:rich>
          </c:tx>
          <c:layout>
            <c:manualLayout>
              <c:xMode val="edge"/>
              <c:yMode val="edge"/>
              <c:x val="5.6043496445002082E-3"/>
              <c:y val="0.310831122713345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651035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9972138744253951"/>
          <c:y val="1.7273284727854374E-2"/>
          <c:w val="0.19044704967958395"/>
          <c:h val="0.77454949817518248"/>
        </c:manualLayout>
      </c:layout>
      <c:overlay val="0"/>
      <c:spPr>
        <a:solidFill>
          <a:schemeClr val="bg1"/>
        </a:solidFill>
        <a:ln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177361</xdr:colOff>
      <xdr:row>62</xdr:row>
      <xdr:rowOff>129272</xdr:rowOff>
    </xdr:from>
    <xdr:to>
      <xdr:col>13</xdr:col>
      <xdr:colOff>374584</xdr:colOff>
      <xdr:row>92</xdr:row>
      <xdr:rowOff>95936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80D124-CC0F-4788-A8A4-F573C6FAC9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374274</xdr:colOff>
      <xdr:row>69</xdr:row>
      <xdr:rowOff>124012</xdr:rowOff>
    </xdr:from>
    <xdr:to>
      <xdr:col>26</xdr:col>
      <xdr:colOff>393324</xdr:colOff>
      <xdr:row>99</xdr:row>
      <xdr:rowOff>90676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78379B8-51C2-47A5-82DA-82715CAC50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166157</xdr:colOff>
      <xdr:row>93</xdr:row>
      <xdr:rowOff>158751</xdr:rowOff>
    </xdr:from>
    <xdr:to>
      <xdr:col>13</xdr:col>
      <xdr:colOff>363380</xdr:colOff>
      <xdr:row>123</xdr:row>
      <xdr:rowOff>135998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1722B9D-6DC5-46FC-B558-8EFD4876F7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457199</xdr:colOff>
      <xdr:row>100</xdr:row>
      <xdr:rowOff>168274</xdr:rowOff>
    </xdr:from>
    <xdr:to>
      <xdr:col>26</xdr:col>
      <xdr:colOff>25772</xdr:colOff>
      <xdr:row>130</xdr:row>
      <xdr:rowOff>134938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2567019-BF87-4C23-BB4A-BB9446557C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211137</xdr:colOff>
      <xdr:row>2</xdr:row>
      <xdr:rowOff>1587</xdr:rowOff>
    </xdr:from>
    <xdr:to>
      <xdr:col>28</xdr:col>
      <xdr:colOff>600075</xdr:colOff>
      <xdr:row>32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CD239B-E5B4-4D0A-87DA-563C97552D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378445</xdr:colOff>
      <xdr:row>62</xdr:row>
      <xdr:rowOff>108106</xdr:rowOff>
    </xdr:from>
    <xdr:to>
      <xdr:col>18</xdr:col>
      <xdr:colOff>46501</xdr:colOff>
      <xdr:row>92</xdr:row>
      <xdr:rowOff>74770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05613D-0851-483F-BEB8-DE5389BDE3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374274</xdr:colOff>
      <xdr:row>69</xdr:row>
      <xdr:rowOff>124012</xdr:rowOff>
    </xdr:from>
    <xdr:to>
      <xdr:col>33</xdr:col>
      <xdr:colOff>393324</xdr:colOff>
      <xdr:row>99</xdr:row>
      <xdr:rowOff>90676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6B02137-1005-4387-88AA-749FFD8E6F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166157</xdr:colOff>
      <xdr:row>93</xdr:row>
      <xdr:rowOff>158751</xdr:rowOff>
    </xdr:from>
    <xdr:to>
      <xdr:col>17</xdr:col>
      <xdr:colOff>363380</xdr:colOff>
      <xdr:row>123</xdr:row>
      <xdr:rowOff>135998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B5FC0A9-E019-49CE-80F8-6E5ACB79EA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457199</xdr:colOff>
      <xdr:row>100</xdr:row>
      <xdr:rowOff>168274</xdr:rowOff>
    </xdr:from>
    <xdr:to>
      <xdr:col>33</xdr:col>
      <xdr:colOff>25772</xdr:colOff>
      <xdr:row>130</xdr:row>
      <xdr:rowOff>134938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912BA71-E8EA-4321-AAE5-A32F54F47E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63</xdr:col>
      <xdr:colOff>687388</xdr:colOff>
      <xdr:row>245</xdr:row>
      <xdr:rowOff>50799</xdr:rowOff>
    </xdr:from>
    <xdr:to>
      <xdr:col>75</xdr:col>
      <xdr:colOff>1175544</xdr:colOff>
      <xdr:row>292</xdr:row>
      <xdr:rowOff>71436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79183D1-AB4D-4AE2-B6D3-4FD1FB46D0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63</xdr:col>
      <xdr:colOff>0</xdr:colOff>
      <xdr:row>297</xdr:row>
      <xdr:rowOff>0</xdr:rowOff>
    </xdr:from>
    <xdr:to>
      <xdr:col>75</xdr:col>
      <xdr:colOff>484981</xdr:colOff>
      <xdr:row>344</xdr:row>
      <xdr:rowOff>20637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6ABB820-6C1D-4B2B-A643-AD972A56E0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49</xdr:col>
      <xdr:colOff>415925</xdr:colOff>
      <xdr:row>245</xdr:row>
      <xdr:rowOff>93662</xdr:rowOff>
    </xdr:from>
    <xdr:to>
      <xdr:col>61</xdr:col>
      <xdr:colOff>1009650</xdr:colOff>
      <xdr:row>283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D354E2-68F0-46F4-BCA1-2A3290C9E3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50</xdr:col>
      <xdr:colOff>0</xdr:colOff>
      <xdr:row>286</xdr:row>
      <xdr:rowOff>0</xdr:rowOff>
    </xdr:from>
    <xdr:to>
      <xdr:col>62</xdr:col>
      <xdr:colOff>165100</xdr:colOff>
      <xdr:row>323</xdr:row>
      <xdr:rowOff>125413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4EC5EF7-1A6F-4817-85C7-CA8A5B5A76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50</xdr:col>
      <xdr:colOff>0</xdr:colOff>
      <xdr:row>326</xdr:row>
      <xdr:rowOff>0</xdr:rowOff>
    </xdr:from>
    <xdr:to>
      <xdr:col>62</xdr:col>
      <xdr:colOff>165100</xdr:colOff>
      <xdr:row>363</xdr:row>
      <xdr:rowOff>125413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73D9E2A-7DC4-4862-8AD1-0957178EE5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56</xdr:col>
      <xdr:colOff>466726</xdr:colOff>
      <xdr:row>328</xdr:row>
      <xdr:rowOff>111125</xdr:rowOff>
    </xdr:from>
    <xdr:to>
      <xdr:col>56</xdr:col>
      <xdr:colOff>885826</xdr:colOff>
      <xdr:row>360</xdr:row>
      <xdr:rowOff>34925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594356A5-DAD6-420A-9ED0-49AB0AFF459B}"/>
            </a:ext>
          </a:extLst>
        </xdr:cNvPr>
        <xdr:cNvSpPr/>
      </xdr:nvSpPr>
      <xdr:spPr>
        <a:xfrm>
          <a:off x="36985576" y="59470925"/>
          <a:ext cx="419100" cy="5715000"/>
        </a:xfrm>
        <a:prstGeom prst="rect">
          <a:avLst/>
        </a:prstGeom>
        <a:solidFill>
          <a:schemeClr val="accent4">
            <a:alpha val="25098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  <xdr:twoCellAnchor>
    <xdr:from>
      <xdr:col>57</xdr:col>
      <xdr:colOff>685800</xdr:colOff>
      <xdr:row>328</xdr:row>
      <xdr:rowOff>95250</xdr:rowOff>
    </xdr:from>
    <xdr:to>
      <xdr:col>57</xdr:col>
      <xdr:colOff>885825</xdr:colOff>
      <xdr:row>360</xdr:row>
      <xdr:rowOff>19050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EB226E78-6CD4-4278-BF6F-91C1AB9363C0}"/>
            </a:ext>
          </a:extLst>
        </xdr:cNvPr>
        <xdr:cNvSpPr/>
      </xdr:nvSpPr>
      <xdr:spPr>
        <a:xfrm>
          <a:off x="38300025" y="59455050"/>
          <a:ext cx="200025" cy="5715000"/>
        </a:xfrm>
        <a:prstGeom prst="rect">
          <a:avLst/>
        </a:prstGeom>
        <a:solidFill>
          <a:srgbClr val="8FAADC">
            <a:alpha val="25098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  <xdr:twoCellAnchor>
    <xdr:from>
      <xdr:col>58</xdr:col>
      <xdr:colOff>44450</xdr:colOff>
      <xdr:row>328</xdr:row>
      <xdr:rowOff>95250</xdr:rowOff>
    </xdr:from>
    <xdr:to>
      <xdr:col>58</xdr:col>
      <xdr:colOff>247650</xdr:colOff>
      <xdr:row>360</xdr:row>
      <xdr:rowOff>15875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41AD8250-E5E9-4A2B-9F87-AE45201B6964}"/>
            </a:ext>
          </a:extLst>
        </xdr:cNvPr>
        <xdr:cNvSpPr/>
      </xdr:nvSpPr>
      <xdr:spPr>
        <a:xfrm>
          <a:off x="38696900" y="59455050"/>
          <a:ext cx="203200" cy="5711825"/>
        </a:xfrm>
        <a:prstGeom prst="rect">
          <a:avLst/>
        </a:prstGeom>
        <a:solidFill>
          <a:schemeClr val="accent6">
            <a:alpha val="25098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6418FF7A-D485-4F5C-B368-C4360A604D7E}" autoFormatId="16" applyNumberFormats="0" applyBorderFormats="0" applyFontFormats="0" applyPatternFormats="0" applyAlignmentFormats="0" applyWidthHeightFormats="0">
  <queryTableRefresh nextId="15" unboundColumnsRight="2">
    <queryTableFields count="14">
      <queryTableField id="1" name="Datum" tableColumnId="1"/>
      <queryTableField id="9" dataBound="0" tableColumnId="8"/>
      <queryTableField id="8" dataBound="0" tableColumnId="9"/>
      <queryTableField id="10" dataBound="0" tableColumnId="10"/>
      <queryTableField id="11" dataBound="0" tableColumnId="11"/>
      <queryTableField id="2" name="IC_Bedden_COVID_Nederland" tableColumnId="2"/>
      <queryTableField id="3" name="IC_Bedden_COVID_Internationaal" tableColumnId="3"/>
      <queryTableField id="12" dataBound="0" tableColumnId="12"/>
      <queryTableField id="4" name="IC_Bedden_Non_COVID_Nederland" tableColumnId="4"/>
      <queryTableField id="5" name="Kliniek_Bedden_Nederland" tableColumnId="5"/>
      <queryTableField id="6" name="IC_Nieuwe_Opnames_COVID_Nederland" tableColumnId="6"/>
      <queryTableField id="7" name="Kliniek_Nieuwe_Opnames_COVID_Nederland" tableColumnId="7"/>
      <queryTableField id="13" dataBound="0" tableColumnId="13"/>
      <queryTableField id="14" dataBound="0" tableColumnId="1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91D6237-F5F1-4B35-91E3-A561122B3936}" name="covid_19_datafeed23" displayName="covid_19_datafeed23" ref="A1:N707" tableType="queryTable" totalsRowShown="0">
  <autoFilter ref="A1:N707" xr:uid="{A91D6237-F5F1-4B35-91E3-A561122B3936}"/>
  <sortState xmlns:xlrd2="http://schemas.microsoft.com/office/spreadsheetml/2017/richdata2" ref="A2:L707">
    <sortCondition ref="E1:E707"/>
  </sortState>
  <tableColumns count="14">
    <tableColumn id="1" xr3:uid="{F1542D6B-ABBA-41AD-844E-2FC48E18E8F0}" uniqueName="1" name="Datum" queryTableFieldId="1" dataDxfId="5"/>
    <tableColumn id="8" xr3:uid="{D6267854-D82D-4D2F-919B-016D0DF2A6B1}" uniqueName="8" name="day" queryTableFieldId="9" dataDxfId="4">
      <calculatedColumnFormula>LEFT(covid_19_datafeed23[[#This Row],[Datum]],2)</calculatedColumnFormula>
    </tableColumn>
    <tableColumn id="9" xr3:uid="{C26C1B8D-890E-467E-B8CF-CCDD5CA5EF8D}" uniqueName="9" name="month" queryTableFieldId="8" dataDxfId="3">
      <calculatedColumnFormula>MID(covid_19_datafeed23[[#This Row],[Datum]],4,2)</calculatedColumnFormula>
    </tableColumn>
    <tableColumn id="10" xr3:uid="{08FC4A79-F4EE-4655-8595-56A1EFC47B7E}" uniqueName="10" name="year" queryTableFieldId="10" dataDxfId="2">
      <calculatedColumnFormula>RIGHT(covid_19_datafeed23[[#This Row],[Datum]],4)</calculatedColumnFormula>
    </tableColumn>
    <tableColumn id="11" xr3:uid="{EB7AA478-B3F7-442F-9943-1B78FD88A79A}" uniqueName="11" name="new_date" queryTableFieldId="11" dataDxfId="1">
      <calculatedColumnFormula>DATE(covid_19_datafeed23[[#This Row],[year]],covid_19_datafeed23[[#This Row],[month]],covid_19_datafeed23[[#This Row],[day]])</calculatedColumnFormula>
    </tableColumn>
    <tableColumn id="2" xr3:uid="{E504B8A4-79E6-49AC-92FA-F190D09414DF}" uniqueName="2" name="IC_Bedden_COVID_Nederland" queryTableFieldId="2"/>
    <tableColumn id="3" xr3:uid="{7BC6D2F0-DF60-49DD-9CA5-131ED5576037}" uniqueName="3" name="IC_Bedden_COVID_Internationaal" queryTableFieldId="3"/>
    <tableColumn id="12" xr3:uid="{57CA3C32-5B5E-4731-AB26-BAB782E64F15}" uniqueName="12" name="IC_covid_totaal" queryTableFieldId="12" dataDxfId="0">
      <calculatedColumnFormula>covid_19_datafeed23[[#This Row],[IC_Bedden_COVID_Nederland]]+covid_19_datafeed23[[#This Row],[IC_Bedden_COVID_Internationaal]]</calculatedColumnFormula>
    </tableColumn>
    <tableColumn id="4" xr3:uid="{77377BB8-CDB9-4CF6-ACF5-12DB4BB4DE0F}" uniqueName="4" name="IC_Bedden_Non_COVID_Nederland" queryTableFieldId="4"/>
    <tableColumn id="5" xr3:uid="{A924C007-32DD-4738-B4A8-660058157DA0}" uniqueName="5" name="Kliniek_Bedden_Nederland" queryTableFieldId="5"/>
    <tableColumn id="6" xr3:uid="{766A6BD3-4B8B-4152-AB1A-D2820B939070}" uniqueName="6" name="IC_Nieuwe_Opnames_COVID_Nederland" queryTableFieldId="6"/>
    <tableColumn id="7" xr3:uid="{7D7DED5F-A378-42B8-83D3-CCE27756F196}" uniqueName="7" name="Kliniek_Nieuwe_Opnames_COVID_Nederland" queryTableFieldId="7"/>
    <tableColumn id="13" xr3:uid="{49760410-9A35-4638-85B8-D2401B408E83}" uniqueName="13" name="IC_7dagen_gem" queryTableFieldId="13"/>
    <tableColumn id="14" xr3:uid="{E3A8F225-1D40-41A5-9DE7-D52AA553BEC9}" uniqueName="14" name="Zkh_7dgn_gem" queryTableFieldId="14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747B4-44B2-4A33-B218-29AD79B16C10}">
  <dimension ref="A1:AT75"/>
  <sheetViews>
    <sheetView topLeftCell="I1" zoomScale="60" zoomScaleNormal="60" workbookViewId="0">
      <selection activeCell="W20" sqref="W20"/>
    </sheetView>
  </sheetViews>
  <sheetFormatPr defaultColWidth="9.140625" defaultRowHeight="15" x14ac:dyDescent="0.25"/>
  <cols>
    <col min="1" max="1" width="29.7109375" style="2" customWidth="1"/>
    <col min="2" max="2" width="11.42578125" style="2" customWidth="1"/>
    <col min="3" max="7" width="9.140625" style="2"/>
    <col min="8" max="8" width="9.42578125" style="2" bestFit="1" customWidth="1"/>
    <col min="9" max="9" width="10.140625" style="2" customWidth="1"/>
    <col min="10" max="15" width="9.140625" style="2"/>
    <col min="16" max="16" width="10.42578125" style="2" bestFit="1" customWidth="1"/>
    <col min="17" max="23" width="9.140625" style="2"/>
    <col min="24" max="24" width="10.42578125" style="2" bestFit="1" customWidth="1"/>
    <col min="25" max="25" width="10.42578125" style="2" customWidth="1"/>
    <col min="26" max="31" width="9.140625" style="2"/>
    <col min="32" max="32" width="9.42578125" style="2" bestFit="1" customWidth="1"/>
    <col min="33" max="39" width="9.140625" style="2"/>
    <col min="40" max="40" width="9.42578125" style="2" bestFit="1" customWidth="1"/>
    <col min="41" max="41" width="9.42578125" style="2" customWidth="1"/>
    <col min="42" max="16384" width="9.140625" style="2"/>
  </cols>
  <sheetData>
    <row r="1" spans="1:46" customFormat="1" x14ac:dyDescent="0.25">
      <c r="A1" t="s">
        <v>0</v>
      </c>
    </row>
    <row r="2" spans="1:46" customFormat="1" x14ac:dyDescent="0.25"/>
    <row r="3" spans="1:46" customFormat="1" x14ac:dyDescent="0.25">
      <c r="A3" t="s">
        <v>1</v>
      </c>
      <c r="B3" s="1">
        <v>44454</v>
      </c>
      <c r="H3" s="1">
        <v>44503</v>
      </c>
      <c r="I3" s="1"/>
      <c r="P3" s="1">
        <v>44515</v>
      </c>
      <c r="X3" s="1">
        <v>44551</v>
      </c>
      <c r="Y3" s="1"/>
      <c r="AF3" s="1">
        <v>44216</v>
      </c>
      <c r="AN3" s="1">
        <v>44222</v>
      </c>
      <c r="AO3" s="1"/>
    </row>
    <row r="4" spans="1:46" customFormat="1" x14ac:dyDescent="0.25">
      <c r="A4" t="s">
        <v>2</v>
      </c>
    </row>
    <row r="5" spans="1:46" customFormat="1" x14ac:dyDescent="0.25">
      <c r="A5" t="s">
        <v>6</v>
      </c>
      <c r="B5" s="1">
        <v>44440</v>
      </c>
      <c r="H5" s="1">
        <v>44470</v>
      </c>
      <c r="I5" s="3">
        <v>30</v>
      </c>
      <c r="P5" s="1">
        <v>44470</v>
      </c>
      <c r="Q5" s="3">
        <v>30</v>
      </c>
      <c r="R5" s="2"/>
      <c r="X5" s="1">
        <v>44531</v>
      </c>
      <c r="Y5" s="3">
        <v>91</v>
      </c>
      <c r="Z5" s="2"/>
      <c r="AF5" s="1">
        <v>44531</v>
      </c>
      <c r="AG5">
        <v>91</v>
      </c>
      <c r="AN5" s="1">
        <v>44531</v>
      </c>
      <c r="AO5">
        <v>91</v>
      </c>
    </row>
    <row r="6" spans="1:46" customFormat="1" x14ac:dyDescent="0.25">
      <c r="B6" s="1"/>
      <c r="C6" s="2"/>
      <c r="F6" s="2"/>
      <c r="H6" s="1"/>
      <c r="I6" s="3"/>
      <c r="J6" s="2"/>
      <c r="N6" s="2"/>
      <c r="P6" s="1"/>
      <c r="Q6" s="3"/>
      <c r="R6" s="2"/>
      <c r="V6" s="2"/>
      <c r="X6" s="1"/>
      <c r="Y6" s="3"/>
      <c r="Z6" s="2"/>
      <c r="AF6" s="1"/>
      <c r="AN6" s="1"/>
    </row>
    <row r="7" spans="1:46" customFormat="1" x14ac:dyDescent="0.25">
      <c r="B7" t="s">
        <v>4</v>
      </c>
      <c r="C7" t="s">
        <v>3</v>
      </c>
      <c r="E7" t="s">
        <v>4</v>
      </c>
      <c r="F7" t="s">
        <v>5</v>
      </c>
      <c r="I7" t="s">
        <v>4</v>
      </c>
      <c r="J7" t="s">
        <v>3</v>
      </c>
      <c r="M7" t="s">
        <v>4</v>
      </c>
      <c r="N7" t="s">
        <v>5</v>
      </c>
      <c r="Q7" t="s">
        <v>4</v>
      </c>
      <c r="R7" t="s">
        <v>3</v>
      </c>
      <c r="U7" t="s">
        <v>4</v>
      </c>
      <c r="V7" t="s">
        <v>5</v>
      </c>
      <c r="Y7" t="s">
        <v>4</v>
      </c>
      <c r="Z7" t="s">
        <v>3</v>
      </c>
      <c r="AC7" t="s">
        <v>4</v>
      </c>
      <c r="AD7" t="s">
        <v>5</v>
      </c>
      <c r="AG7" t="s">
        <v>4</v>
      </c>
      <c r="AH7" t="s">
        <v>3</v>
      </c>
      <c r="AK7" t="s">
        <v>4</v>
      </c>
      <c r="AL7" t="s">
        <v>5</v>
      </c>
      <c r="AO7" t="s">
        <v>4</v>
      </c>
      <c r="AP7" t="s">
        <v>3</v>
      </c>
      <c r="AS7" t="s">
        <v>4</v>
      </c>
      <c r="AT7" t="s">
        <v>5</v>
      </c>
    </row>
    <row r="8" spans="1:46" x14ac:dyDescent="0.25">
      <c r="B8" s="2">
        <v>7.1884984025559104</v>
      </c>
      <c r="C8" s="2">
        <v>34.578146611341602</v>
      </c>
      <c r="E8">
        <v>27.559808612440101</v>
      </c>
      <c r="F8">
        <v>57.617728531855903</v>
      </c>
      <c r="H8" s="2">
        <v>25.650001575851199</v>
      </c>
      <c r="I8" s="2">
        <f>H8+$I$5</f>
        <v>55.650001575851199</v>
      </c>
      <c r="J8" s="2">
        <v>103.89609787391301</v>
      </c>
      <c r="L8">
        <v>23.399994932556599</v>
      </c>
      <c r="M8">
        <f>L8+$I$5</f>
        <v>53.399994932556595</v>
      </c>
      <c r="N8">
        <v>145.45452275552</v>
      </c>
      <c r="P8">
        <v>35.923970201412303</v>
      </c>
      <c r="Q8">
        <f>P8+$Q$5</f>
        <v>65.923970201412303</v>
      </c>
      <c r="R8">
        <v>148.79678508920301</v>
      </c>
      <c r="T8">
        <v>33.262937691916299</v>
      </c>
      <c r="U8">
        <f>T8+$Q$5</f>
        <v>63.262937691916299</v>
      </c>
      <c r="V8">
        <v>199.33155247363899</v>
      </c>
      <c r="X8">
        <v>14.6153852474053</v>
      </c>
      <c r="Y8">
        <f>X8+$Y$5</f>
        <v>105.6153852474053</v>
      </c>
      <c r="Z8">
        <v>215.70010682532899</v>
      </c>
      <c r="AB8">
        <v>14.358974238589401</v>
      </c>
      <c r="AC8">
        <f>AB8+$Y$5</f>
        <v>105.3589742385894</v>
      </c>
      <c r="AD8">
        <v>304.10177721328398</v>
      </c>
      <c r="AF8">
        <v>39.272729016012399</v>
      </c>
      <c r="AG8">
        <f>AF8+$AG$5</f>
        <v>130.27272901601239</v>
      </c>
      <c r="AH8">
        <v>109.983081334838</v>
      </c>
      <c r="AJ8">
        <v>38.545454036996297</v>
      </c>
      <c r="AK8">
        <f>AJ8+$AG$5</f>
        <v>129.54545403699629</v>
      </c>
      <c r="AL8">
        <v>162.43656662401099</v>
      </c>
      <c r="AN8" s="2">
        <v>48.571424367476901</v>
      </c>
      <c r="AO8" s="2">
        <f>AN8+$AO$5</f>
        <v>139.57142436747691</v>
      </c>
      <c r="AP8" s="2">
        <v>88.3651874819287</v>
      </c>
      <c r="AR8">
        <v>47.857136551215397</v>
      </c>
      <c r="AS8">
        <f>AR8+$AO$5</f>
        <v>138.8571365512154</v>
      </c>
      <c r="AT8">
        <v>147.27536640374399</v>
      </c>
    </row>
    <row r="9" spans="1:46" x14ac:dyDescent="0.25">
      <c r="B9" s="2">
        <v>8.9137380191693296</v>
      </c>
      <c r="C9" s="2">
        <v>31.811894882434299</v>
      </c>
      <c r="E9">
        <v>14.066985645933</v>
      </c>
      <c r="F9">
        <v>53.185595567866997</v>
      </c>
      <c r="H9" s="2">
        <v>30.374996987343099</v>
      </c>
      <c r="I9" s="2">
        <f t="shared" ref="I9:I36" si="0">H9+$I$5</f>
        <v>60.374996987343096</v>
      </c>
      <c r="J9" s="2">
        <v>111.688293621741</v>
      </c>
      <c r="L9">
        <v>25.4249947317128</v>
      </c>
      <c r="M9">
        <f t="shared" ref="M9:M62" si="1">L9+$I$5</f>
        <v>55.4249947317128</v>
      </c>
      <c r="N9">
        <v>160.38961513787501</v>
      </c>
      <c r="P9">
        <v>38.965151703846601</v>
      </c>
      <c r="Q9">
        <f t="shared" ref="Q9:Q45" si="2">P9+$Q$5</f>
        <v>68.965151703846601</v>
      </c>
      <c r="R9">
        <v>152.005350840858</v>
      </c>
      <c r="T9">
        <v>37.064417180227203</v>
      </c>
      <c r="U9">
        <f t="shared" ref="U9:U67" si="3">T9+$Q$5</f>
        <v>67.064417180227196</v>
      </c>
      <c r="V9">
        <v>217.37967974818599</v>
      </c>
      <c r="X9">
        <v>16.282053283450399</v>
      </c>
      <c r="Y9">
        <f t="shared" ref="Y9:Y50" si="4">X9+$Y$5</f>
        <v>107.2820532834504</v>
      </c>
      <c r="Z9">
        <v>212.16412547629099</v>
      </c>
      <c r="AB9">
        <v>16.538464292266301</v>
      </c>
      <c r="AC9">
        <f t="shared" ref="AC9:AC72" si="5">AB9+$Y$5</f>
        <v>107.5384642922663</v>
      </c>
      <c r="AD9">
        <v>314.71010974439798</v>
      </c>
      <c r="AF9">
        <v>40.909092725012997</v>
      </c>
      <c r="AG9">
        <f t="shared" ref="AG9:AG40" si="6">AF9+$AG$5</f>
        <v>131.90909272501301</v>
      </c>
      <c r="AH9">
        <v>116.751290974783</v>
      </c>
      <c r="AJ9">
        <v>41.272730214520998</v>
      </c>
      <c r="AK9">
        <f t="shared" ref="AK9:AK58" si="7">AJ9+$AG$5</f>
        <v>132.272730214521</v>
      </c>
      <c r="AL9">
        <v>174.28088702044801</v>
      </c>
      <c r="AN9" s="2">
        <v>51.607142681978203</v>
      </c>
      <c r="AO9" s="2">
        <f t="shared" ref="AO9:AO39" si="8">AN9+$AO$5</f>
        <v>142.60714268197819</v>
      </c>
      <c r="AP9" s="2">
        <v>91.310704518098902</v>
      </c>
      <c r="AR9">
        <v>50.8928548657166</v>
      </c>
      <c r="AS9">
        <f t="shared" ref="AS9:AS57" si="9">AR9+$AO$5</f>
        <v>141.8928548657166</v>
      </c>
      <c r="AT9">
        <v>162.002951584595</v>
      </c>
    </row>
    <row r="10" spans="1:46" x14ac:dyDescent="0.25">
      <c r="B10" s="2">
        <v>12.3642172523961</v>
      </c>
      <c r="C10" s="2">
        <v>28.2157676348547</v>
      </c>
      <c r="E10">
        <v>19.2344497607655</v>
      </c>
      <c r="F10">
        <v>54.8476454293628</v>
      </c>
      <c r="H10" s="2">
        <v>35.775000571632297</v>
      </c>
      <c r="I10" s="2">
        <f t="shared" si="0"/>
        <v>65.77500057163229</v>
      </c>
      <c r="J10" s="2">
        <v>114.28570409431499</v>
      </c>
      <c r="L10">
        <v>27.899995859527898</v>
      </c>
      <c r="M10">
        <f t="shared" si="1"/>
        <v>57.899995859527898</v>
      </c>
      <c r="N10">
        <v>168.18181088570299</v>
      </c>
      <c r="P10">
        <v>43.336859902100997</v>
      </c>
      <c r="Q10">
        <f t="shared" si="2"/>
        <v>73.336859902100997</v>
      </c>
      <c r="R10">
        <v>151.60429113760401</v>
      </c>
      <c r="T10">
        <v>39.345300696784903</v>
      </c>
      <c r="U10">
        <f t="shared" si="3"/>
        <v>69.345300696784903</v>
      </c>
      <c r="V10">
        <v>233.021393724695</v>
      </c>
      <c r="X10">
        <v>18.461536294609999</v>
      </c>
      <c r="Y10">
        <f t="shared" si="4"/>
        <v>109.46153629461</v>
      </c>
      <c r="Z10">
        <v>219.236282416367</v>
      </c>
      <c r="AB10">
        <v>18.846156329092601</v>
      </c>
      <c r="AC10">
        <f t="shared" si="5"/>
        <v>109.84615632909259</v>
      </c>
      <c r="AD10">
        <v>332.390404973589</v>
      </c>
      <c r="AF10">
        <v>44.727271383490297</v>
      </c>
      <c r="AG10">
        <f t="shared" si="6"/>
        <v>135.72727138349029</v>
      </c>
      <c r="AH10">
        <v>121.827494678207</v>
      </c>
      <c r="AJ10">
        <v>44.363633893982303</v>
      </c>
      <c r="AK10">
        <f t="shared" si="7"/>
        <v>135.3636338939823</v>
      </c>
      <c r="AL10">
        <v>191.20141112031001</v>
      </c>
      <c r="AN10" s="2">
        <v>54.642851187258998</v>
      </c>
      <c r="AO10" s="2">
        <f t="shared" si="8"/>
        <v>145.642851187259</v>
      </c>
      <c r="AP10" s="2">
        <v>98.674456658127298</v>
      </c>
      <c r="AR10">
        <v>53.035708505280702</v>
      </c>
      <c r="AS10">
        <f t="shared" si="9"/>
        <v>144.0357085052807</v>
      </c>
      <c r="AT10">
        <v>187.03972504084999</v>
      </c>
    </row>
    <row r="11" spans="1:46" x14ac:dyDescent="0.25">
      <c r="B11" s="2">
        <v>15.527156549520701</v>
      </c>
      <c r="C11" s="2">
        <v>26.5560165975103</v>
      </c>
      <c r="E11">
        <v>23.540669856459299</v>
      </c>
      <c r="F11">
        <v>56.232686980609401</v>
      </c>
      <c r="H11" s="2">
        <v>41.399998640442</v>
      </c>
      <c r="I11" s="2">
        <f t="shared" si="0"/>
        <v>71.399998640441993</v>
      </c>
      <c r="J11" s="2">
        <v>113.636369311119</v>
      </c>
      <c r="L11">
        <v>31.050005160140401</v>
      </c>
      <c r="M11">
        <f t="shared" si="1"/>
        <v>61.050005160140401</v>
      </c>
      <c r="N11">
        <v>179.220787559196</v>
      </c>
      <c r="P11">
        <v>46.378041404535303</v>
      </c>
      <c r="Q11">
        <f t="shared" si="2"/>
        <v>76.37804140453531</v>
      </c>
      <c r="R11">
        <v>148.79678508920301</v>
      </c>
      <c r="T11">
        <v>40.675816951532902</v>
      </c>
      <c r="U11">
        <f t="shared" si="3"/>
        <v>70.675816951532909</v>
      </c>
      <c r="V11">
        <v>247.05882482537601</v>
      </c>
      <c r="X11">
        <v>20.769228331436299</v>
      </c>
      <c r="Y11">
        <f t="shared" si="4"/>
        <v>111.7692283314363</v>
      </c>
      <c r="Z11">
        <v>233.38040205452</v>
      </c>
      <c r="AB11">
        <v>21.666663341033502</v>
      </c>
      <c r="AC11">
        <f t="shared" si="5"/>
        <v>112.6666633410335</v>
      </c>
      <c r="AD11">
        <v>385.43148490316202</v>
      </c>
      <c r="AF11">
        <v>47.818185050523098</v>
      </c>
      <c r="AG11">
        <f t="shared" si="6"/>
        <v>138.81818505052308</v>
      </c>
      <c r="AH11">
        <v>126.903605434699</v>
      </c>
      <c r="AJ11">
        <v>48.181822540031199</v>
      </c>
      <c r="AK11">
        <f t="shared" si="7"/>
        <v>139.18182254003119</v>
      </c>
      <c r="AL11">
        <v>216.582057849705</v>
      </c>
      <c r="AN11" s="2">
        <v>58.571424367476901</v>
      </c>
      <c r="AO11" s="2">
        <f t="shared" si="8"/>
        <v>149.57142436747691</v>
      </c>
      <c r="AP11" s="2">
        <v>114.874759906666</v>
      </c>
      <c r="AR11">
        <v>55.535715862196099</v>
      </c>
      <c r="AS11">
        <f t="shared" si="9"/>
        <v>146.5357158621961</v>
      </c>
      <c r="AT11">
        <v>219.44033153792799</v>
      </c>
    </row>
    <row r="12" spans="1:46" x14ac:dyDescent="0.25">
      <c r="B12" s="2">
        <v>18.115015974440801</v>
      </c>
      <c r="C12" s="2">
        <v>24.343015214384501</v>
      </c>
      <c r="E12">
        <v>30.7177033492822</v>
      </c>
      <c r="F12">
        <v>62.603878116343402</v>
      </c>
      <c r="H12" s="2">
        <v>46.800002224731202</v>
      </c>
      <c r="I12" s="2">
        <f t="shared" si="0"/>
        <v>76.800002224731202</v>
      </c>
      <c r="J12" s="2">
        <v>114.935038877511</v>
      </c>
      <c r="L12">
        <v>34.200002101134999</v>
      </c>
      <c r="M12">
        <f t="shared" si="1"/>
        <v>64.200002101134999</v>
      </c>
      <c r="N12">
        <v>195.454549507942</v>
      </c>
      <c r="P12">
        <v>49.799371899907896</v>
      </c>
      <c r="Q12">
        <f t="shared" si="2"/>
        <v>79.799371899907896</v>
      </c>
      <c r="R12">
        <v>143.98395849312601</v>
      </c>
      <c r="T12">
        <v>42.386482199219202</v>
      </c>
      <c r="U12">
        <f t="shared" si="3"/>
        <v>72.386482199219202</v>
      </c>
      <c r="V12">
        <v>261.89839736397101</v>
      </c>
      <c r="X12">
        <v>23.205129393929099</v>
      </c>
      <c r="Y12">
        <f t="shared" si="4"/>
        <v>114.2051293939291</v>
      </c>
      <c r="Z12">
        <v>254.59687287474901</v>
      </c>
      <c r="AB12">
        <v>23.5897423858944</v>
      </c>
      <c r="AC12">
        <f t="shared" si="5"/>
        <v>114.5897423858944</v>
      </c>
      <c r="AD12">
        <v>449.08070312184998</v>
      </c>
      <c r="AF12">
        <v>51.090912468524103</v>
      </c>
      <c r="AG12">
        <f t="shared" si="6"/>
        <v>142.0909124685241</v>
      </c>
      <c r="AH12">
        <v>137.05591989461601</v>
      </c>
      <c r="AJ12">
        <v>50.181813750968303</v>
      </c>
      <c r="AK12">
        <f t="shared" si="7"/>
        <v>141.1818137509683</v>
      </c>
      <c r="AL12">
        <v>252.115111985948</v>
      </c>
      <c r="AN12" s="2">
        <v>62.499997547694797</v>
      </c>
      <c r="AO12" s="2">
        <f t="shared" si="8"/>
        <v>153.49999754769479</v>
      </c>
      <c r="AP12" s="2">
        <v>144.32984936757401</v>
      </c>
      <c r="AR12">
        <v>57.678569501760201</v>
      </c>
      <c r="AS12">
        <f t="shared" si="9"/>
        <v>148.67856950176019</v>
      </c>
      <c r="AT12">
        <v>254.78645507117699</v>
      </c>
    </row>
    <row r="13" spans="1:46" x14ac:dyDescent="0.25">
      <c r="B13" s="2">
        <v>22.1405750798722</v>
      </c>
      <c r="C13" s="2">
        <v>22.130013831258601</v>
      </c>
      <c r="E13">
        <v>33.014354066985597</v>
      </c>
      <c r="F13">
        <v>68.421052631578902</v>
      </c>
      <c r="H13" s="2">
        <v>52.875001622199797</v>
      </c>
      <c r="I13" s="2">
        <f t="shared" si="0"/>
        <v>82.87500162219979</v>
      </c>
      <c r="J13" s="2">
        <v>114.935038877511</v>
      </c>
      <c r="L13">
        <v>36.899997713470597</v>
      </c>
      <c r="M13">
        <f t="shared" si="1"/>
        <v>66.899997713470597</v>
      </c>
      <c r="N13">
        <v>220.77921244080301</v>
      </c>
      <c r="P13">
        <v>52.080255416465597</v>
      </c>
      <c r="Q13">
        <f t="shared" si="2"/>
        <v>82.080255416465604</v>
      </c>
      <c r="R13">
        <v>139.57219160030201</v>
      </c>
      <c r="T13">
        <v>43.526929178034102</v>
      </c>
      <c r="U13">
        <f t="shared" si="3"/>
        <v>73.526929178034095</v>
      </c>
      <c r="V13">
        <v>274.33155660452701</v>
      </c>
      <c r="X13">
        <v>25.384612405088799</v>
      </c>
      <c r="Y13">
        <f t="shared" si="4"/>
        <v>116.3846124050888</v>
      </c>
      <c r="Z13">
        <v>300.56579586424499</v>
      </c>
      <c r="AB13">
        <v>25.256410421939499</v>
      </c>
      <c r="AC13">
        <f t="shared" si="5"/>
        <v>116.25641042193951</v>
      </c>
      <c r="AD13">
        <v>516.265902689575</v>
      </c>
      <c r="AF13">
        <v>54.363639886525199</v>
      </c>
      <c r="AG13">
        <f t="shared" si="6"/>
        <v>145.36363988652519</v>
      </c>
      <c r="AH13">
        <v>152.284345111026</v>
      </c>
      <c r="AJ13">
        <v>51.818177459968801</v>
      </c>
      <c r="AK13">
        <f t="shared" si="7"/>
        <v>142.81817745996881</v>
      </c>
      <c r="AL13">
        <v>302.87649839166897</v>
      </c>
      <c r="AN13" s="2">
        <v>64.999995095389707</v>
      </c>
      <c r="AO13" s="2">
        <f t="shared" si="8"/>
        <v>155.99999509538969</v>
      </c>
      <c r="AP13" s="2">
        <v>170.83942179231099</v>
      </c>
      <c r="AR13">
        <v>59.821423141324303</v>
      </c>
      <c r="AS13">
        <f t="shared" si="9"/>
        <v>150.82142314132432</v>
      </c>
      <c r="AT13">
        <v>298.96904881214101</v>
      </c>
    </row>
    <row r="14" spans="1:46" x14ac:dyDescent="0.25">
      <c r="B14" s="2">
        <v>25.591054313099001</v>
      </c>
      <c r="C14" s="2">
        <v>21.576763485477102</v>
      </c>
      <c r="E14">
        <v>35.598086124401902</v>
      </c>
      <c r="F14">
        <v>73.684210526315795</v>
      </c>
      <c r="H14" s="2">
        <v>58.950001019668399</v>
      </c>
      <c r="I14" s="2">
        <f t="shared" si="0"/>
        <v>88.950001019668406</v>
      </c>
      <c r="J14" s="2">
        <v>113.636369311119</v>
      </c>
      <c r="L14">
        <v>38.700003028106401</v>
      </c>
      <c r="M14">
        <f t="shared" si="1"/>
        <v>68.700003028106408</v>
      </c>
      <c r="N14">
        <v>243.50648273603699</v>
      </c>
      <c r="P14">
        <v>54.361138933023298</v>
      </c>
      <c r="Q14">
        <f t="shared" si="2"/>
        <v>84.361138933023298</v>
      </c>
      <c r="R14">
        <v>133.957223566311</v>
      </c>
      <c r="T14">
        <v>44.667376156849002</v>
      </c>
      <c r="U14">
        <f t="shared" si="3"/>
        <v>74.667376156849002</v>
      </c>
      <c r="V14">
        <v>285.56149818036101</v>
      </c>
      <c r="X14">
        <v>28.0769244763976</v>
      </c>
      <c r="Y14">
        <f t="shared" si="4"/>
        <v>119.07692447639761</v>
      </c>
      <c r="Z14">
        <v>350.07070020278002</v>
      </c>
      <c r="AB14">
        <v>26.6666674491685</v>
      </c>
      <c r="AC14">
        <f t="shared" si="5"/>
        <v>117.6666674491685</v>
      </c>
      <c r="AD14">
        <v>611.73973001760703</v>
      </c>
      <c r="AF14">
        <v>58.181818545002599</v>
      </c>
      <c r="AG14">
        <f t="shared" si="6"/>
        <v>149.18181854500261</v>
      </c>
      <c r="AH14">
        <v>169.20477626395601</v>
      </c>
      <c r="AJ14">
        <v>53.636364907509098</v>
      </c>
      <c r="AK14">
        <f t="shared" si="7"/>
        <v>144.63636490750909</v>
      </c>
      <c r="AL14">
        <v>365.48229814075899</v>
      </c>
      <c r="AN14" s="2">
        <v>67.678569501760194</v>
      </c>
      <c r="AO14" s="2">
        <f t="shared" si="8"/>
        <v>158.67856950176019</v>
      </c>
      <c r="AP14" s="2">
        <v>192.93075911319099</v>
      </c>
      <c r="AR14">
        <v>60.8928548657166</v>
      </c>
      <c r="AS14">
        <f t="shared" si="9"/>
        <v>151.8928548657166</v>
      </c>
      <c r="AT14">
        <v>337.26068938155998</v>
      </c>
    </row>
    <row r="15" spans="1:46" x14ac:dyDescent="0.25">
      <c r="B15" s="2">
        <v>29.904153354632498</v>
      </c>
      <c r="C15" s="2">
        <v>20.193637621023498</v>
      </c>
      <c r="E15">
        <v>37.894736842105203</v>
      </c>
      <c r="F15">
        <v>81.163434903047005</v>
      </c>
      <c r="H15" s="2">
        <v>64.574999088478194</v>
      </c>
      <c r="I15" s="2">
        <f t="shared" si="0"/>
        <v>94.574999088478194</v>
      </c>
      <c r="J15" s="2">
        <v>109.74025360225799</v>
      </c>
      <c r="L15">
        <v>40.9499973117831</v>
      </c>
      <c r="M15">
        <f t="shared" si="1"/>
        <v>70.949997311783108</v>
      </c>
      <c r="N15">
        <v>267.53245826755898</v>
      </c>
      <c r="P15">
        <v>56.832102166586203</v>
      </c>
      <c r="Q15">
        <f t="shared" si="2"/>
        <v>86.832102166586196</v>
      </c>
      <c r="R15">
        <v>127.139032359746</v>
      </c>
      <c r="T15">
        <v>46.758190397473598</v>
      </c>
      <c r="U15">
        <f t="shared" si="3"/>
        <v>76.758190397473598</v>
      </c>
      <c r="V15">
        <v>298.39572263202302</v>
      </c>
      <c r="X15">
        <v>29.615383486776</v>
      </c>
      <c r="Y15">
        <f t="shared" si="4"/>
        <v>120.615383486776</v>
      </c>
      <c r="Z15">
        <v>392.50344760123897</v>
      </c>
      <c r="AB15">
        <v>28.205126459546999</v>
      </c>
      <c r="AC15">
        <f t="shared" si="5"/>
        <v>119.205126459547</v>
      </c>
      <c r="AD15">
        <v>703.67757599659899</v>
      </c>
      <c r="AF15">
        <v>60.727270983987502</v>
      </c>
      <c r="AG15">
        <f t="shared" si="6"/>
        <v>151.72727098398749</v>
      </c>
      <c r="AH15">
        <v>191.20141112031001</v>
      </c>
      <c r="AJ15">
        <v>55.090904877969798</v>
      </c>
      <c r="AK15">
        <f t="shared" si="7"/>
        <v>146.09090487796979</v>
      </c>
      <c r="AL15">
        <v>429.78010382636899</v>
      </c>
      <c r="AN15" s="2">
        <v>70.535710957585906</v>
      </c>
      <c r="AO15" s="2">
        <f t="shared" si="8"/>
        <v>161.53571095758591</v>
      </c>
      <c r="AP15" s="2">
        <v>226.80408367795701</v>
      </c>
      <c r="AR15">
        <v>62.142853639564102</v>
      </c>
      <c r="AS15">
        <f t="shared" si="9"/>
        <v>153.14285363956409</v>
      </c>
      <c r="AT15">
        <v>387.33431719486498</v>
      </c>
    </row>
    <row r="16" spans="1:46" x14ac:dyDescent="0.25">
      <c r="B16" s="2">
        <v>34.504792332268302</v>
      </c>
      <c r="C16" s="2">
        <v>18.810511756569799</v>
      </c>
      <c r="E16">
        <v>40.7655502392344</v>
      </c>
      <c r="F16">
        <v>88.6426592797784</v>
      </c>
      <c r="H16" s="2">
        <v>70.874992970467304</v>
      </c>
      <c r="I16" s="2">
        <f t="shared" si="0"/>
        <v>100.8749929704673</v>
      </c>
      <c r="J16" s="2">
        <v>105.1948031102</v>
      </c>
      <c r="L16">
        <v>42.974997110939299</v>
      </c>
      <c r="M16">
        <f t="shared" si="1"/>
        <v>72.974997110939299</v>
      </c>
      <c r="N16">
        <v>294.15584427165498</v>
      </c>
      <c r="P16">
        <v>60.443501937891902</v>
      </c>
      <c r="Q16">
        <f t="shared" si="2"/>
        <v>90.443501937891909</v>
      </c>
      <c r="R16">
        <v>118.315520605505</v>
      </c>
      <c r="T16">
        <v>47.898626935216399</v>
      </c>
      <c r="U16">
        <f t="shared" si="3"/>
        <v>77.898626935216399</v>
      </c>
      <c r="V16">
        <v>309.62566971570902</v>
      </c>
      <c r="X16">
        <v>31.410253505970399</v>
      </c>
      <c r="Y16">
        <f t="shared" si="4"/>
        <v>122.4102535059704</v>
      </c>
      <c r="Z16">
        <v>445.54452753081199</v>
      </c>
      <c r="AB16">
        <v>29.7435925124426</v>
      </c>
      <c r="AC16">
        <f t="shared" si="5"/>
        <v>120.7435925124426</v>
      </c>
      <c r="AD16">
        <v>806.22356026470698</v>
      </c>
      <c r="AF16">
        <v>63.636360912480498</v>
      </c>
      <c r="AG16">
        <f t="shared" si="6"/>
        <v>154.63636091248048</v>
      </c>
      <c r="AH16">
        <v>208.12184227323999</v>
      </c>
      <c r="AJ16">
        <v>56.363641085033699</v>
      </c>
      <c r="AK16">
        <f t="shared" si="7"/>
        <v>147.36364108503369</v>
      </c>
      <c r="AL16">
        <v>494.07790951197899</v>
      </c>
      <c r="AN16" s="2">
        <v>73.214285363956407</v>
      </c>
      <c r="AO16" s="2">
        <f t="shared" si="8"/>
        <v>164.21428536395641</v>
      </c>
      <c r="AP16" s="2">
        <v>256.25917313886498</v>
      </c>
      <c r="AR16">
        <v>63.749996321542298</v>
      </c>
      <c r="AS16">
        <f t="shared" si="9"/>
        <v>154.74999632154231</v>
      </c>
      <c r="AT16">
        <v>434.462427972</v>
      </c>
    </row>
    <row r="17" spans="2:46" x14ac:dyDescent="0.25">
      <c r="B17" s="2">
        <v>40.255591054313101</v>
      </c>
      <c r="C17" s="2">
        <v>17.980636237897599</v>
      </c>
      <c r="E17">
        <v>44.210526315789402</v>
      </c>
      <c r="F17">
        <v>94.736842105263094</v>
      </c>
      <c r="H17" s="2">
        <v>75.3749938974386</v>
      </c>
      <c r="I17" s="2">
        <f t="shared" si="0"/>
        <v>105.3749938974386</v>
      </c>
      <c r="J17" s="2">
        <v>101.298687401339</v>
      </c>
      <c r="L17">
        <v>44.775002425575003</v>
      </c>
      <c r="M17">
        <f t="shared" si="1"/>
        <v>74.775002425574996</v>
      </c>
      <c r="N17">
        <v>314.28570409431501</v>
      </c>
      <c r="P17">
        <v>62.9144651714548</v>
      </c>
      <c r="Q17">
        <f t="shared" si="2"/>
        <v>92.914465171454793</v>
      </c>
      <c r="R17">
        <v>110.294128257772</v>
      </c>
      <c r="T17">
        <v>49.229143189964397</v>
      </c>
      <c r="U17">
        <f t="shared" si="3"/>
        <v>79.22914318996439</v>
      </c>
      <c r="V17">
        <v>319.65240464252298</v>
      </c>
      <c r="X17">
        <v>33.589743559647303</v>
      </c>
      <c r="Y17">
        <f t="shared" si="4"/>
        <v>124.5897435596473</v>
      </c>
      <c r="Z17">
        <v>505.65776440046102</v>
      </c>
      <c r="AB17">
        <v>30.897438530855698</v>
      </c>
      <c r="AC17">
        <f t="shared" si="5"/>
        <v>121.89743853085569</v>
      </c>
      <c r="AD17">
        <v>901.69738759273798</v>
      </c>
      <c r="AF17">
        <v>66.363637090005199</v>
      </c>
      <c r="AG17">
        <f t="shared" si="6"/>
        <v>157.3636370900052</v>
      </c>
      <c r="AH17">
        <v>218.27415673315599</v>
      </c>
      <c r="AJ17">
        <v>57.636367304526203</v>
      </c>
      <c r="AK17">
        <f t="shared" si="7"/>
        <v>148.6363673045262</v>
      </c>
      <c r="AL17">
        <v>549.91540667419304</v>
      </c>
      <c r="AN17" s="2">
        <v>75.892849961106407</v>
      </c>
      <c r="AO17" s="2">
        <f t="shared" si="8"/>
        <v>166.89284996110641</v>
      </c>
      <c r="AP17" s="2">
        <v>296.02353177597098</v>
      </c>
      <c r="AR17">
        <v>64.642851187258998</v>
      </c>
      <c r="AS17">
        <f t="shared" si="9"/>
        <v>155.642851187259</v>
      </c>
      <c r="AT17">
        <v>480.11782068144601</v>
      </c>
    </row>
    <row r="18" spans="2:46" x14ac:dyDescent="0.25">
      <c r="B18" s="2">
        <v>44.856230031948797</v>
      </c>
      <c r="C18" s="2">
        <v>18.533886583679099</v>
      </c>
      <c r="E18">
        <v>46.220095693779903</v>
      </c>
      <c r="F18">
        <v>101.66204986149501</v>
      </c>
      <c r="H18" s="2">
        <v>79.649987980271504</v>
      </c>
      <c r="I18" s="2">
        <f t="shared" si="0"/>
        <v>109.6499879802715</v>
      </c>
      <c r="J18" s="2">
        <v>94.805196889799106</v>
      </c>
      <c r="L18">
        <v>46.124994051933797</v>
      </c>
      <c r="M18">
        <f t="shared" si="1"/>
        <v>76.124994051933797</v>
      </c>
      <c r="N18">
        <v>334.41558175192301</v>
      </c>
      <c r="P18">
        <v>65.385428405017706</v>
      </c>
      <c r="Q18">
        <f t="shared" si="2"/>
        <v>95.385428405017706</v>
      </c>
      <c r="R18">
        <v>101.87165417538</v>
      </c>
      <c r="T18">
        <v>50.559659444712402</v>
      </c>
      <c r="U18">
        <f t="shared" si="3"/>
        <v>80.559659444712395</v>
      </c>
      <c r="V18">
        <v>330.48128376117802</v>
      </c>
      <c r="X18">
        <v>35.384613578841702</v>
      </c>
      <c r="Y18">
        <f t="shared" si="4"/>
        <v>126.38461357884171</v>
      </c>
      <c r="Z18">
        <v>565.77080702810997</v>
      </c>
      <c r="AB18">
        <v>31.666664514786401</v>
      </c>
      <c r="AC18">
        <f t="shared" si="5"/>
        <v>122.6666645147864</v>
      </c>
      <c r="AD18">
        <v>1011.31533455892</v>
      </c>
      <c r="AF18">
        <v>70.5454532379906</v>
      </c>
      <c r="AG18">
        <f t="shared" si="6"/>
        <v>161.54545323799061</v>
      </c>
      <c r="AH18">
        <v>233.50258194956601</v>
      </c>
      <c r="AJ18">
        <v>58.363632295970902</v>
      </c>
      <c r="AK18">
        <f t="shared" si="7"/>
        <v>149.36363229597089</v>
      </c>
      <c r="AL18">
        <v>607.44500271985896</v>
      </c>
      <c r="AN18" s="2">
        <v>78.928568275607702</v>
      </c>
      <c r="AO18" s="2">
        <f t="shared" si="8"/>
        <v>169.92856827560769</v>
      </c>
      <c r="AP18" s="2">
        <v>335.78789041307698</v>
      </c>
      <c r="AR18">
        <v>65.892849961106407</v>
      </c>
      <c r="AS18">
        <f t="shared" si="9"/>
        <v>156.89284996110641</v>
      </c>
      <c r="AT18">
        <v>524.300414422411</v>
      </c>
    </row>
    <row r="19" spans="2:46" x14ac:dyDescent="0.25">
      <c r="B19" s="2">
        <v>49.456869009584601</v>
      </c>
      <c r="C19" s="2">
        <v>17.704011065006899</v>
      </c>
      <c r="E19">
        <v>48.229665071770299</v>
      </c>
      <c r="F19">
        <v>108.033240997229</v>
      </c>
      <c r="H19" s="2">
        <v>85.274998408699204</v>
      </c>
      <c r="I19" s="2">
        <f t="shared" si="0"/>
        <v>115.2749984086992</v>
      </c>
      <c r="J19" s="2">
        <v>88.311670708363096</v>
      </c>
      <c r="L19">
        <v>47.700004882049001</v>
      </c>
      <c r="M19">
        <f t="shared" si="1"/>
        <v>77.700004882049001</v>
      </c>
      <c r="N19">
        <v>359.74026251973203</v>
      </c>
      <c r="P19">
        <v>67.856391638580604</v>
      </c>
      <c r="Q19">
        <f t="shared" si="2"/>
        <v>97.856391638580604</v>
      </c>
      <c r="R19">
        <v>95.454544703474795</v>
      </c>
      <c r="T19">
        <v>51.510037147594197</v>
      </c>
      <c r="U19">
        <f t="shared" si="3"/>
        <v>81.510037147594204</v>
      </c>
      <c r="V19">
        <v>336.89839598700797</v>
      </c>
      <c r="X19">
        <v>37.564103632518602</v>
      </c>
      <c r="Y19">
        <f t="shared" si="4"/>
        <v>128.5641036325186</v>
      </c>
      <c r="Z19">
        <v>615.27590560864405</v>
      </c>
      <c r="AB19">
        <v>32.820510533199503</v>
      </c>
      <c r="AC19">
        <f t="shared" si="5"/>
        <v>123.8205105331995</v>
      </c>
      <c r="AD19">
        <v>1110.3253374779899</v>
      </c>
      <c r="AF19">
        <v>74.181818145499705</v>
      </c>
      <c r="AG19">
        <f t="shared" si="6"/>
        <v>165.1818181454997</v>
      </c>
      <c r="AH19">
        <v>248.731007165976</v>
      </c>
      <c r="AJ19">
        <v>59.090907274987003</v>
      </c>
      <c r="AK19">
        <f t="shared" si="7"/>
        <v>150.09090727498699</v>
      </c>
      <c r="AL19">
        <v>663.28259282900399</v>
      </c>
      <c r="AN19" s="2">
        <v>81.428565823302606</v>
      </c>
      <c r="AO19" s="2">
        <f t="shared" si="8"/>
        <v>172.42856582330262</v>
      </c>
      <c r="AP19" s="2">
        <v>371.13401394632598</v>
      </c>
      <c r="AR19">
        <v>67.321425593629499</v>
      </c>
      <c r="AS19">
        <f t="shared" si="9"/>
        <v>158.3214255936295</v>
      </c>
      <c r="AT19">
        <v>577.31955927188596</v>
      </c>
    </row>
    <row r="20" spans="2:46" x14ac:dyDescent="0.25">
      <c r="B20" s="2">
        <v>54.057507987220397</v>
      </c>
      <c r="C20" s="2">
        <v>17.150760719225399</v>
      </c>
      <c r="E20">
        <v>51.100478468899503</v>
      </c>
      <c r="F20">
        <v>116.34349030470899</v>
      </c>
      <c r="H20" s="2">
        <v>89.549992491532095</v>
      </c>
      <c r="I20" s="2">
        <f t="shared" si="0"/>
        <v>119.54999249153209</v>
      </c>
      <c r="J20" s="2">
        <v>80.519474960535703</v>
      </c>
      <c r="L20">
        <v>49.725004681205299</v>
      </c>
      <c r="M20">
        <f t="shared" si="1"/>
        <v>79.725004681205291</v>
      </c>
      <c r="N20">
        <v>381.16882757867899</v>
      </c>
      <c r="P20">
        <v>70.327354872143502</v>
      </c>
      <c r="Q20">
        <f t="shared" si="2"/>
        <v>100.3273548721435</v>
      </c>
      <c r="R20">
        <v>88.235293793655799</v>
      </c>
      <c r="T20">
        <v>53.6008409471467</v>
      </c>
      <c r="U20">
        <f t="shared" si="3"/>
        <v>83.600840947146708</v>
      </c>
      <c r="V20">
        <v>342.513369528851</v>
      </c>
      <c r="X20">
        <v>39.615384660528903</v>
      </c>
      <c r="Y20">
        <f t="shared" si="4"/>
        <v>130.61538466052889</v>
      </c>
      <c r="Z20">
        <v>661.24463435614098</v>
      </c>
      <c r="AB20">
        <v>33.717945542796699</v>
      </c>
      <c r="AC20">
        <f t="shared" si="5"/>
        <v>124.7179455427967</v>
      </c>
      <c r="AD20">
        <v>1212.87132174609</v>
      </c>
      <c r="AF20">
        <v>77.272731812532498</v>
      </c>
      <c r="AG20">
        <f t="shared" si="6"/>
        <v>168.2727318125325</v>
      </c>
      <c r="AH20">
        <v>257.19122274244103</v>
      </c>
      <c r="AJ20">
        <v>59.818182254003098</v>
      </c>
      <c r="AK20">
        <f t="shared" si="7"/>
        <v>150.81818225400309</v>
      </c>
      <c r="AL20">
        <v>730.96450333458699</v>
      </c>
      <c r="AN20" s="2">
        <v>85.535706052975598</v>
      </c>
      <c r="AO20" s="2">
        <f t="shared" si="8"/>
        <v>176.5357060529756</v>
      </c>
      <c r="AP20" s="2">
        <v>407.952855547262</v>
      </c>
      <c r="AR20">
        <v>68.214280459346099</v>
      </c>
      <c r="AS20">
        <f t="shared" si="9"/>
        <v>159.2142804593461</v>
      </c>
      <c r="AT20">
        <v>618.55667642707795</v>
      </c>
    </row>
    <row r="21" spans="2:46" x14ac:dyDescent="0.25">
      <c r="B21" s="2">
        <v>59.233226837060698</v>
      </c>
      <c r="C21" s="2">
        <v>17.427385892116099</v>
      </c>
      <c r="E21">
        <v>53.110047846889898</v>
      </c>
      <c r="F21">
        <v>123.82271468144</v>
      </c>
      <c r="H21" s="2">
        <v>94.275000262641797</v>
      </c>
      <c r="I21" s="2">
        <f t="shared" si="0"/>
        <v>124.2750002626418</v>
      </c>
      <c r="J21" s="2">
        <v>72.727279212708297</v>
      </c>
      <c r="L21">
        <v>51.524997636222999</v>
      </c>
      <c r="M21">
        <f t="shared" si="1"/>
        <v>81.524997636222992</v>
      </c>
      <c r="N21">
        <v>404.545450492057</v>
      </c>
      <c r="P21">
        <v>73.178456657572596</v>
      </c>
      <c r="Q21">
        <f t="shared" si="2"/>
        <v>103.1784566575726</v>
      </c>
      <c r="R21">
        <v>81.818184321750607</v>
      </c>
      <c r="T21">
        <v>56.071804180709599</v>
      </c>
      <c r="U21">
        <f t="shared" si="3"/>
        <v>86.071804180709591</v>
      </c>
      <c r="V21">
        <v>346.12299498376098</v>
      </c>
      <c r="X21">
        <v>41.7948676716886</v>
      </c>
      <c r="Y21">
        <f t="shared" si="4"/>
        <v>132.79486767168859</v>
      </c>
      <c r="Z21">
        <v>707.21355734563804</v>
      </c>
      <c r="AB21">
        <v>34.615380552393901</v>
      </c>
      <c r="AC21">
        <f t="shared" si="5"/>
        <v>125.6153805523939</v>
      </c>
      <c r="AD21">
        <v>1315.4173060142</v>
      </c>
      <c r="AF21">
        <v>80.363635491993705</v>
      </c>
      <c r="AG21">
        <f t="shared" si="6"/>
        <v>171.3636354919937</v>
      </c>
      <c r="AH21">
        <v>270.72764202232997</v>
      </c>
      <c r="AJ21">
        <v>60.545457233019199</v>
      </c>
      <c r="AK21">
        <f t="shared" si="7"/>
        <v>151.54545723301919</v>
      </c>
      <c r="AL21">
        <v>786.80204697026704</v>
      </c>
      <c r="AN21" s="2">
        <v>89.821432950544803</v>
      </c>
      <c r="AO21" s="2">
        <f t="shared" si="8"/>
        <v>180.82143295054482</v>
      </c>
      <c r="AP21" s="2">
        <v>425.625876863489</v>
      </c>
      <c r="AR21">
        <v>69.642856091869206</v>
      </c>
      <c r="AS21">
        <f t="shared" si="9"/>
        <v>160.64285609186919</v>
      </c>
      <c r="AT21">
        <v>673.04857979463804</v>
      </c>
    </row>
    <row r="22" spans="2:46" x14ac:dyDescent="0.25">
      <c r="B22" s="2">
        <v>64.408945686900907</v>
      </c>
      <c r="C22" s="2">
        <v>17.150760719225399</v>
      </c>
      <c r="E22">
        <v>55.119617224880301</v>
      </c>
      <c r="F22">
        <v>129.91689750692501</v>
      </c>
      <c r="H22" s="2">
        <v>99.4499970027926</v>
      </c>
      <c r="I22" s="2">
        <f t="shared" si="0"/>
        <v>129.4499970027926</v>
      </c>
      <c r="J22" s="2">
        <v>61.038932086123502</v>
      </c>
      <c r="L22">
        <v>53.099996106720297</v>
      </c>
      <c r="M22">
        <f t="shared" si="1"/>
        <v>83.099996106720297</v>
      </c>
      <c r="N22">
        <v>424.025975531521</v>
      </c>
      <c r="P22">
        <v>75.459350615202396</v>
      </c>
      <c r="Q22">
        <f t="shared" si="2"/>
        <v>105.4593506152024</v>
      </c>
      <c r="R22">
        <v>74.598933411931597</v>
      </c>
      <c r="T22">
        <v>57.402330876529703</v>
      </c>
      <c r="U22">
        <f t="shared" si="3"/>
        <v>87.402330876529703</v>
      </c>
      <c r="V22">
        <v>340.508021441918</v>
      </c>
      <c r="X22">
        <v>44.615381726146701</v>
      </c>
      <c r="Y22">
        <f t="shared" si="4"/>
        <v>135.61538172614669</v>
      </c>
      <c r="Z22">
        <v>742.57434204601896</v>
      </c>
      <c r="AB22">
        <v>35.769226570807</v>
      </c>
      <c r="AC22">
        <f t="shared" si="5"/>
        <v>126.76922657080701</v>
      </c>
      <c r="AD22">
        <v>1435.6435855115001</v>
      </c>
      <c r="AF22">
        <v>84.363637889010903</v>
      </c>
      <c r="AG22">
        <f t="shared" si="6"/>
        <v>175.3636378890109</v>
      </c>
      <c r="AH22">
        <v>277.49575871534302</v>
      </c>
      <c r="AJ22">
        <v>61.090908473495602</v>
      </c>
      <c r="AK22">
        <f t="shared" si="7"/>
        <v>152.0909084734956</v>
      </c>
      <c r="AL22">
        <v>859.56006823234202</v>
      </c>
      <c r="AN22" s="2">
        <v>93.749986512321797</v>
      </c>
      <c r="AO22" s="2">
        <f t="shared" si="8"/>
        <v>184.74998651232181</v>
      </c>
      <c r="AP22" s="2">
        <v>421.20764175963097</v>
      </c>
      <c r="AR22">
        <v>71.071421915171797</v>
      </c>
      <c r="AS22">
        <f t="shared" si="9"/>
        <v>162.07142191517181</v>
      </c>
      <c r="AT22">
        <v>746.686303446907</v>
      </c>
    </row>
    <row r="23" spans="2:46" x14ac:dyDescent="0.25">
      <c r="B23" s="2">
        <v>69.297124600638895</v>
      </c>
      <c r="C23" s="2">
        <v>16.874135546334699</v>
      </c>
      <c r="E23">
        <v>57.7033492822966</v>
      </c>
      <c r="F23">
        <v>138.50415512465301</v>
      </c>
      <c r="H23" s="2">
        <v>104.399999258422</v>
      </c>
      <c r="I23" s="2">
        <f t="shared" si="0"/>
        <v>134.39999925842199</v>
      </c>
      <c r="J23" s="2">
        <v>53.896106791387602</v>
      </c>
      <c r="L23">
        <v>54.450000092697103</v>
      </c>
      <c r="M23">
        <f t="shared" si="1"/>
        <v>84.45000009269711</v>
      </c>
      <c r="N23">
        <v>439.61038486212402</v>
      </c>
      <c r="P23">
        <v>78.690611834641899</v>
      </c>
      <c r="Q23">
        <f t="shared" si="2"/>
        <v>108.6906118346419</v>
      </c>
      <c r="R23">
        <v>66.577541064198698</v>
      </c>
      <c r="T23">
        <v>58.542767414272497</v>
      </c>
      <c r="U23">
        <f t="shared" si="3"/>
        <v>88.542767414272504</v>
      </c>
      <c r="V23">
        <v>333.68984125105601</v>
      </c>
      <c r="X23">
        <v>47.307693797455499</v>
      </c>
      <c r="Y23">
        <f t="shared" si="4"/>
        <v>138.3076937974555</v>
      </c>
      <c r="Z23">
        <v>753.18248033513396</v>
      </c>
      <c r="AB23">
        <v>36.666668622921399</v>
      </c>
      <c r="AC23">
        <f t="shared" si="5"/>
        <v>127.66666862292141</v>
      </c>
      <c r="AD23">
        <v>1545.26162959868</v>
      </c>
      <c r="AF23">
        <v>87.454551556043697</v>
      </c>
      <c r="AG23">
        <f t="shared" si="6"/>
        <v>178.4545515560437</v>
      </c>
      <c r="AH23">
        <v>279.18785759879501</v>
      </c>
      <c r="AJ23">
        <v>62.545458431527798</v>
      </c>
      <c r="AK23">
        <f t="shared" si="7"/>
        <v>153.54545843152781</v>
      </c>
      <c r="AL23">
        <v>923.85787391795202</v>
      </c>
      <c r="AN23" s="2">
        <v>96.607137777367896</v>
      </c>
      <c r="AO23" s="2">
        <f t="shared" si="8"/>
        <v>187.60713777736788</v>
      </c>
      <c r="AP23" s="2">
        <v>407.952855547262</v>
      </c>
      <c r="AR23">
        <v>72.321420689019206</v>
      </c>
      <c r="AS23">
        <f t="shared" si="9"/>
        <v>163.32142068901919</v>
      </c>
      <c r="AT23">
        <v>808.54195895449595</v>
      </c>
    </row>
    <row r="24" spans="2:46" x14ac:dyDescent="0.25">
      <c r="B24" s="2">
        <v>73.897763578274706</v>
      </c>
      <c r="C24" s="2">
        <v>16.874135546334699</v>
      </c>
      <c r="E24">
        <v>60.574162679425797</v>
      </c>
      <c r="F24">
        <v>145.70637119113499</v>
      </c>
      <c r="H24" s="2">
        <v>110.024984967614</v>
      </c>
      <c r="I24" s="2">
        <f t="shared" si="0"/>
        <v>140.02498496761399</v>
      </c>
      <c r="J24" s="2">
        <v>44.155835354181498</v>
      </c>
      <c r="L24">
        <v>55.574997234535502</v>
      </c>
      <c r="M24">
        <f t="shared" si="1"/>
        <v>85.574997234535502</v>
      </c>
      <c r="N24">
        <v>450</v>
      </c>
      <c r="P24">
        <v>81.921852171937303</v>
      </c>
      <c r="Q24">
        <f t="shared" si="2"/>
        <v>111.9218521719373</v>
      </c>
      <c r="R24">
        <v>57.754007278552002</v>
      </c>
      <c r="T24">
        <v>60.063363386025699</v>
      </c>
      <c r="U24">
        <f t="shared" si="3"/>
        <v>90.063363386025699</v>
      </c>
      <c r="V24">
        <v>325.26738093829198</v>
      </c>
      <c r="X24">
        <v>50.512820843878998</v>
      </c>
      <c r="Y24">
        <f t="shared" si="4"/>
        <v>141.51282084387901</v>
      </c>
      <c r="Z24">
        <v>746.110323395058</v>
      </c>
      <c r="AB24">
        <v>37.9487166244839</v>
      </c>
      <c r="AC24">
        <f t="shared" si="5"/>
        <v>128.94871662448389</v>
      </c>
      <c r="AD24">
        <v>1647.80761386679</v>
      </c>
      <c r="AF24">
        <v>91.090906475981299</v>
      </c>
      <c r="AG24">
        <f t="shared" si="6"/>
        <v>182.09090647598128</v>
      </c>
      <c r="AH24">
        <v>272.41964795885002</v>
      </c>
      <c r="AJ24">
        <v>63.090909672004102</v>
      </c>
      <c r="AK24">
        <f t="shared" si="7"/>
        <v>154.0909096720041</v>
      </c>
      <c r="AL24">
        <v>981.38751643708304</v>
      </c>
      <c r="AN24" s="2">
        <v>99.464289042414094</v>
      </c>
      <c r="AO24" s="2">
        <f t="shared" si="8"/>
        <v>190.46428904241409</v>
      </c>
      <c r="AP24" s="2">
        <v>381.44328312252401</v>
      </c>
      <c r="AR24">
        <v>73.214285363956407</v>
      </c>
      <c r="AS24">
        <f t="shared" si="9"/>
        <v>164.21428536395641</v>
      </c>
      <c r="AT24">
        <v>871.87037298017003</v>
      </c>
    </row>
    <row r="25" spans="2:46" x14ac:dyDescent="0.25">
      <c r="B25" s="2">
        <v>79.073482428115</v>
      </c>
      <c r="C25" s="2">
        <v>17.704011065006899</v>
      </c>
      <c r="E25">
        <v>64.8803827751196</v>
      </c>
      <c r="F25">
        <v>155.95567867035999</v>
      </c>
      <c r="H25" s="2">
        <v>114.749992738724</v>
      </c>
      <c r="I25" s="2">
        <f t="shared" si="0"/>
        <v>144.74999273872402</v>
      </c>
      <c r="J25" s="2">
        <v>37.662309172745502</v>
      </c>
      <c r="L25">
        <v>57.5999970336917</v>
      </c>
      <c r="M25">
        <f t="shared" si="1"/>
        <v>87.599997033691693</v>
      </c>
      <c r="N25">
        <v>460.389610679138</v>
      </c>
      <c r="P25">
        <v>85.533272825387101</v>
      </c>
      <c r="Q25">
        <f t="shared" si="2"/>
        <v>115.5332728253871</v>
      </c>
      <c r="R25">
        <v>48.9304955243108</v>
      </c>
      <c r="T25">
        <v>61.583959357778902</v>
      </c>
      <c r="U25">
        <f t="shared" si="3"/>
        <v>91.583959357778895</v>
      </c>
      <c r="V25">
        <v>316.44384990657102</v>
      </c>
      <c r="X25">
        <v>52.948714863854597</v>
      </c>
      <c r="Y25">
        <f t="shared" si="4"/>
        <v>143.9487148638546</v>
      </c>
      <c r="Z25">
        <v>714.28571428571399</v>
      </c>
      <c r="AB25">
        <v>38.461538642115798</v>
      </c>
      <c r="AC25">
        <f t="shared" si="5"/>
        <v>129.46153864211578</v>
      </c>
      <c r="AD25">
        <v>1729.1372244356701</v>
      </c>
      <c r="AF25">
        <v>94.909095122030095</v>
      </c>
      <c r="AG25">
        <f t="shared" si="6"/>
        <v>185.9090951220301</v>
      </c>
      <c r="AH25">
        <v>258.88332162589199</v>
      </c>
      <c r="AJ25">
        <v>63.636360912480498</v>
      </c>
      <c r="AK25">
        <f t="shared" si="7"/>
        <v>154.63636091248048</v>
      </c>
      <c r="AL25">
        <v>1057.52964251913</v>
      </c>
      <c r="AN25" s="2">
        <v>101.42856582330199</v>
      </c>
      <c r="AO25" s="2">
        <f t="shared" si="8"/>
        <v>192.42856582330199</v>
      </c>
      <c r="AP25" s="2">
        <v>351.98819366161598</v>
      </c>
      <c r="AR25">
        <v>74.464284137803801</v>
      </c>
      <c r="AS25">
        <f t="shared" si="9"/>
        <v>165.46428413780382</v>
      </c>
      <c r="AT25">
        <v>916.05300717153102</v>
      </c>
    </row>
    <row r="26" spans="2:46" x14ac:dyDescent="0.25">
      <c r="B26" s="2">
        <v>83.674121405750796</v>
      </c>
      <c r="C26" s="2">
        <v>17.704011065006899</v>
      </c>
      <c r="E26">
        <v>68.899521531100405</v>
      </c>
      <c r="F26">
        <v>161.49584487534599</v>
      </c>
      <c r="H26" s="2">
        <v>120.149983963395</v>
      </c>
      <c r="I26" s="2">
        <f t="shared" si="0"/>
        <v>150.14998396339502</v>
      </c>
      <c r="J26" s="2">
        <v>31.818153444400998</v>
      </c>
      <c r="L26">
        <v>60.074998161506798</v>
      </c>
      <c r="M26">
        <f t="shared" si="1"/>
        <v>90.074998161506798</v>
      </c>
      <c r="N26">
        <v>465.58441378933901</v>
      </c>
      <c r="P26">
        <v>89.144672596692899</v>
      </c>
      <c r="Q26">
        <f t="shared" si="2"/>
        <v>119.1446725966929</v>
      </c>
      <c r="R26">
        <v>42.914445755659798</v>
      </c>
      <c r="T26">
        <v>62.154167185578203</v>
      </c>
      <c r="U26">
        <f t="shared" si="3"/>
        <v>92.154167185578203</v>
      </c>
      <c r="V26">
        <v>305.61497354184201</v>
      </c>
      <c r="X26">
        <v>55.512817909496803</v>
      </c>
      <c r="Y26">
        <f t="shared" si="4"/>
        <v>146.51281790949679</v>
      </c>
      <c r="Z26">
        <v>664.78080994717902</v>
      </c>
      <c r="AB26">
        <v>39.230764626046401</v>
      </c>
      <c r="AC26">
        <f t="shared" si="5"/>
        <v>130.23076462604641</v>
      </c>
      <c r="AD26">
        <v>1817.53889482362</v>
      </c>
      <c r="AF26">
        <v>98.727283768079005</v>
      </c>
      <c r="AG26">
        <f t="shared" si="6"/>
        <v>189.72728376807902</v>
      </c>
      <c r="AH26">
        <v>248.731007165976</v>
      </c>
      <c r="AJ26">
        <v>64.545459630036305</v>
      </c>
      <c r="AK26">
        <f t="shared" si="7"/>
        <v>155.54545963003631</v>
      </c>
      <c r="AL26">
        <v>1116.75129097478</v>
      </c>
      <c r="AN26" s="2">
        <v>103.749996321542</v>
      </c>
      <c r="AO26" s="2">
        <f t="shared" si="8"/>
        <v>194.749996321542</v>
      </c>
      <c r="AP26" s="2">
        <v>322.53310420070898</v>
      </c>
      <c r="AR26">
        <v>75.892849961106407</v>
      </c>
      <c r="AS26">
        <f t="shared" si="9"/>
        <v>166.89284996110641</v>
      </c>
      <c r="AT26">
        <v>963.18113817386495</v>
      </c>
    </row>
    <row r="27" spans="2:46" x14ac:dyDescent="0.25">
      <c r="B27" s="2">
        <v>88.562300319488799</v>
      </c>
      <c r="C27" s="2">
        <v>18.533886583679099</v>
      </c>
      <c r="E27">
        <v>73.492822966507106</v>
      </c>
      <c r="F27">
        <v>167.31301939058099</v>
      </c>
      <c r="H27" s="2">
        <v>126.45000256461999</v>
      </c>
      <c r="I27" s="2">
        <f t="shared" si="0"/>
        <v>156.45000256461998</v>
      </c>
      <c r="J27" s="2">
        <v>25.973997716056601</v>
      </c>
      <c r="L27">
        <v>62.549999289321903</v>
      </c>
      <c r="M27">
        <f t="shared" si="1"/>
        <v>92.549999289321903</v>
      </c>
      <c r="N27">
        <v>462.98701223423899</v>
      </c>
      <c r="P27">
        <v>92.185843658055106</v>
      </c>
      <c r="Q27">
        <f t="shared" si="2"/>
        <v>122.18584365805511</v>
      </c>
      <c r="R27">
        <v>36.898395987008797</v>
      </c>
      <c r="T27">
        <v>63.4846938813983</v>
      </c>
      <c r="U27">
        <f t="shared" si="3"/>
        <v>93.4846938813983</v>
      </c>
      <c r="V27">
        <v>294.78609717711402</v>
      </c>
      <c r="X27">
        <v>57.435896954357702</v>
      </c>
      <c r="Y27">
        <f t="shared" si="4"/>
        <v>148.4358969543577</v>
      </c>
      <c r="Z27">
        <v>629.42002524679799</v>
      </c>
      <c r="AB27">
        <v>40.256408661310097</v>
      </c>
      <c r="AC27">
        <f t="shared" si="5"/>
        <v>131.2564086613101</v>
      </c>
      <c r="AD27">
        <v>1920.08487909173</v>
      </c>
      <c r="AF27">
        <v>102.363638688016</v>
      </c>
      <c r="AG27">
        <f t="shared" si="6"/>
        <v>193.36363868801601</v>
      </c>
      <c r="AH27">
        <v>225.042366373101</v>
      </c>
      <c r="AJ27">
        <v>65.272724621481004</v>
      </c>
      <c r="AK27">
        <f t="shared" si="7"/>
        <v>156.27272462148102</v>
      </c>
      <c r="AL27">
        <v>1191.2013646468399</v>
      </c>
      <c r="AN27" s="2">
        <v>105.892859770326</v>
      </c>
      <c r="AO27" s="2">
        <f t="shared" si="8"/>
        <v>196.892859770326</v>
      </c>
      <c r="AP27" s="2">
        <v>294.55081370828299</v>
      </c>
      <c r="AR27">
        <v>76.964281685498705</v>
      </c>
      <c r="AS27">
        <f t="shared" si="9"/>
        <v>167.96428168549869</v>
      </c>
      <c r="AT27">
        <v>1007.36377236522</v>
      </c>
    </row>
    <row r="28" spans="2:46" x14ac:dyDescent="0.25">
      <c r="B28" s="2">
        <v>93.450479233226801</v>
      </c>
      <c r="C28" s="2">
        <v>19.363762102351298</v>
      </c>
      <c r="E28">
        <v>78.947368421052602</v>
      </c>
      <c r="F28">
        <v>174.79224376731301</v>
      </c>
      <c r="H28" s="2">
        <v>132.52500196208899</v>
      </c>
      <c r="I28" s="2">
        <f t="shared" si="0"/>
        <v>162.52500196208899</v>
      </c>
      <c r="J28" s="2">
        <v>21.428547223999299</v>
      </c>
      <c r="L28">
        <v>64.350004603957601</v>
      </c>
      <c r="M28">
        <f t="shared" si="1"/>
        <v>94.350004603957601</v>
      </c>
      <c r="N28">
        <v>450</v>
      </c>
      <c r="P28">
        <v>95.987333587438002</v>
      </c>
      <c r="Q28">
        <f t="shared" si="2"/>
        <v>125.987333587438</v>
      </c>
      <c r="R28">
        <v>32.486629094185503</v>
      </c>
      <c r="T28">
        <v>64.815199695074298</v>
      </c>
      <c r="U28">
        <f t="shared" si="3"/>
        <v>94.815199695074298</v>
      </c>
      <c r="V28">
        <v>284.75936225029898</v>
      </c>
      <c r="X28">
        <v>59.358968956701503</v>
      </c>
      <c r="Y28">
        <f t="shared" si="4"/>
        <v>150.35896895670152</v>
      </c>
      <c r="Z28">
        <v>590.52325919737802</v>
      </c>
      <c r="AB28">
        <v>41.153843670907399</v>
      </c>
      <c r="AC28">
        <f t="shared" si="5"/>
        <v>132.15384367090741</v>
      </c>
      <c r="AD28">
        <v>2026.16684470888</v>
      </c>
      <c r="AF28">
        <v>105.81817985698601</v>
      </c>
      <c r="AG28">
        <f t="shared" si="6"/>
        <v>196.81817985698601</v>
      </c>
      <c r="AH28">
        <v>206.42983633671901</v>
      </c>
      <c r="AJ28">
        <v>65.818185849528803</v>
      </c>
      <c r="AK28">
        <f t="shared" si="7"/>
        <v>156.81818584952879</v>
      </c>
      <c r="AL28">
        <v>1235.1945878860799</v>
      </c>
      <c r="AN28" s="2">
        <v>108.03570360067</v>
      </c>
      <c r="AO28" s="2">
        <f t="shared" si="8"/>
        <v>199.03570360066999</v>
      </c>
      <c r="AP28" s="2">
        <v>268.04124128354601</v>
      </c>
      <c r="AR28">
        <v>78.928568275607702</v>
      </c>
      <c r="AS28">
        <f t="shared" si="9"/>
        <v>169.92856827560769</v>
      </c>
      <c r="AT28">
        <v>1047.1281310023301</v>
      </c>
    </row>
    <row r="29" spans="2:46" x14ac:dyDescent="0.25">
      <c r="B29" s="2">
        <v>98.051118210862597</v>
      </c>
      <c r="C29" s="2">
        <v>20.746887966804898</v>
      </c>
      <c r="E29">
        <v>84.976076555023894</v>
      </c>
      <c r="F29">
        <v>178.393351800554</v>
      </c>
      <c r="H29" s="2">
        <v>138.82499584407799</v>
      </c>
      <c r="I29" s="2">
        <f t="shared" si="0"/>
        <v>168.82499584407799</v>
      </c>
      <c r="J29" s="2">
        <v>17.5324671850335</v>
      </c>
      <c r="L29">
        <v>66.375004403113806</v>
      </c>
      <c r="M29">
        <f t="shared" si="1"/>
        <v>96.375004403113806</v>
      </c>
      <c r="N29">
        <v>438.31168854331099</v>
      </c>
      <c r="P29">
        <v>100.16896206868699</v>
      </c>
      <c r="Q29">
        <f t="shared" si="2"/>
        <v>130.16896206868699</v>
      </c>
      <c r="R29">
        <v>27.673802498108</v>
      </c>
      <c r="T29">
        <v>65.575497680950804</v>
      </c>
      <c r="U29">
        <f t="shared" si="3"/>
        <v>95.575497680950804</v>
      </c>
      <c r="V29">
        <v>274.732616307782</v>
      </c>
      <c r="X29">
        <v>60.897435009597103</v>
      </c>
      <c r="Y29">
        <f t="shared" si="4"/>
        <v>151.8974350095971</v>
      </c>
      <c r="Z29">
        <v>544.55453044987996</v>
      </c>
      <c r="AB29">
        <v>42.435898714987097</v>
      </c>
      <c r="AC29">
        <f t="shared" si="5"/>
        <v>133.4358987149871</v>
      </c>
      <c r="AD29">
        <v>2128.7128289769898</v>
      </c>
      <c r="AF29">
        <v>108.72727977305</v>
      </c>
      <c r="AG29">
        <f t="shared" si="6"/>
        <v>199.72727977304999</v>
      </c>
      <c r="AH29">
        <v>186.12520741688601</v>
      </c>
      <c r="AJ29">
        <v>66.363637090005199</v>
      </c>
      <c r="AK29">
        <f t="shared" si="7"/>
        <v>157.3636370900052</v>
      </c>
      <c r="AL29">
        <v>1294.4162479601</v>
      </c>
      <c r="AN29" s="2">
        <v>111.071421915171</v>
      </c>
      <c r="AO29" s="2">
        <f t="shared" si="8"/>
        <v>202.07142191517102</v>
      </c>
      <c r="AP29" s="2">
        <v>229.74960071412701</v>
      </c>
      <c r="AR29">
        <v>83.392852413411504</v>
      </c>
      <c r="AS29">
        <f t="shared" si="9"/>
        <v>174.3928524134115</v>
      </c>
      <c r="AT29">
        <v>1048.60087940781</v>
      </c>
    </row>
    <row r="30" spans="2:46" x14ac:dyDescent="0.25">
      <c r="B30" s="2">
        <v>102.9392971246</v>
      </c>
      <c r="C30" s="2">
        <v>22.683264177040101</v>
      </c>
      <c r="E30">
        <v>91.004784688995201</v>
      </c>
      <c r="F30">
        <v>173.961218836565</v>
      </c>
      <c r="H30" s="2">
        <v>144.45000627250599</v>
      </c>
      <c r="I30" s="2">
        <f t="shared" si="0"/>
        <v>174.45000627250599</v>
      </c>
      <c r="J30" s="2">
        <v>15.5843914956547</v>
      </c>
      <c r="L30">
        <v>67.724996029472706</v>
      </c>
      <c r="M30">
        <f t="shared" si="1"/>
        <v>97.724996029472706</v>
      </c>
      <c r="N30">
        <v>418.83116350384603</v>
      </c>
      <c r="P30">
        <v>103.590292564059</v>
      </c>
      <c r="Q30">
        <f t="shared" si="2"/>
        <v>133.59029256405898</v>
      </c>
      <c r="R30">
        <v>23.262035605284701</v>
      </c>
      <c r="T30">
        <v>67.096093652703999</v>
      </c>
      <c r="U30">
        <f t="shared" si="3"/>
        <v>97.096093652703999</v>
      </c>
      <c r="V30">
        <v>264.70588138096701</v>
      </c>
      <c r="X30">
        <v>62.820507011940897</v>
      </c>
      <c r="Y30">
        <f t="shared" si="4"/>
        <v>153.82050701194089</v>
      </c>
      <c r="Z30">
        <v>505.65776440046102</v>
      </c>
      <c r="AB30">
        <v>43.717946716549598</v>
      </c>
      <c r="AC30">
        <f t="shared" si="5"/>
        <v>134.71794671654959</v>
      </c>
      <c r="AD30">
        <v>2227.72273477505</v>
      </c>
      <c r="AF30">
        <v>111.81819344008299</v>
      </c>
      <c r="AG30">
        <f t="shared" si="6"/>
        <v>202.81819344008301</v>
      </c>
      <c r="AH30">
        <v>162.43656662401099</v>
      </c>
      <c r="AJ30">
        <v>67.636363309497597</v>
      </c>
      <c r="AK30">
        <f t="shared" si="7"/>
        <v>158.6363633094976</v>
      </c>
      <c r="AL30">
        <v>1363.7901876389401</v>
      </c>
      <c r="AN30" s="2">
        <v>114.10714022967301</v>
      </c>
      <c r="AO30" s="2">
        <f t="shared" si="8"/>
        <v>205.10714022967301</v>
      </c>
      <c r="AP30" s="2">
        <v>191.45804104550299</v>
      </c>
      <c r="AR30">
        <v>85.357139003520501</v>
      </c>
      <c r="AS30">
        <f t="shared" si="9"/>
        <v>176.3571390035205</v>
      </c>
      <c r="AT30">
        <v>1008.83653088331</v>
      </c>
    </row>
    <row r="31" spans="2:46" x14ac:dyDescent="0.25">
      <c r="B31" s="2">
        <v>107.25239616613401</v>
      </c>
      <c r="C31" s="2">
        <v>23.513139695712301</v>
      </c>
      <c r="E31">
        <v>93.875598086124398</v>
      </c>
      <c r="F31">
        <v>170.08310249307399</v>
      </c>
      <c r="H31" s="2">
        <v>150.299986466218</v>
      </c>
      <c r="I31" s="2">
        <f t="shared" si="0"/>
        <v>180.299986466218</v>
      </c>
      <c r="J31" s="2">
        <v>12.9870166929761</v>
      </c>
      <c r="L31">
        <v>69.075000015449504</v>
      </c>
      <c r="M31">
        <f t="shared" si="1"/>
        <v>99.075000015449504</v>
      </c>
      <c r="N31">
        <v>402.59740155510002</v>
      </c>
      <c r="P31">
        <v>108.53221903118499</v>
      </c>
      <c r="Q31">
        <f t="shared" si="2"/>
        <v>138.53221903118498</v>
      </c>
      <c r="R31">
        <v>19.251350447120899</v>
      </c>
      <c r="T31">
        <v>67.096093652703999</v>
      </c>
      <c r="U31">
        <f t="shared" si="3"/>
        <v>97.096093652703999</v>
      </c>
      <c r="V31">
        <v>253.07486357832499</v>
      </c>
      <c r="X31">
        <v>64.999997065617805</v>
      </c>
      <c r="Y31">
        <f t="shared" si="4"/>
        <v>155.9999970656178</v>
      </c>
      <c r="Z31">
        <v>459.68884141096402</v>
      </c>
      <c r="AB31">
        <v>44.871792734962703</v>
      </c>
      <c r="AC31">
        <f t="shared" si="5"/>
        <v>135.8717927349627</v>
      </c>
      <c r="AD31">
        <v>2305.5162668738999</v>
      </c>
      <c r="AF31">
        <v>114.727273381004</v>
      </c>
      <c r="AG31">
        <f t="shared" si="6"/>
        <v>205.72727338100401</v>
      </c>
      <c r="AH31">
        <v>148.900240291053</v>
      </c>
      <c r="AJ31">
        <v>80.363635491993705</v>
      </c>
      <c r="AK31">
        <f t="shared" si="7"/>
        <v>171.3636354919937</v>
      </c>
      <c r="AL31">
        <v>1372.2504264521299</v>
      </c>
      <c r="AN31" s="2">
        <v>118.035713409891</v>
      </c>
      <c r="AO31" s="2">
        <f t="shared" si="8"/>
        <v>209.035713409891</v>
      </c>
      <c r="AP31" s="2">
        <v>159.05743454842499</v>
      </c>
      <c r="AR31">
        <v>86.607147586588397</v>
      </c>
      <c r="AS31">
        <f t="shared" si="9"/>
        <v>177.60714758658838</v>
      </c>
      <c r="AT31">
        <v>967.59941372812</v>
      </c>
    </row>
    <row r="32" spans="2:46" x14ac:dyDescent="0.25">
      <c r="B32" s="2">
        <v>112.14057507987199</v>
      </c>
      <c r="C32" s="2">
        <v>25.1728907330567</v>
      </c>
      <c r="E32">
        <v>99.617224880382693</v>
      </c>
      <c r="F32">
        <v>166.75900277008299</v>
      </c>
      <c r="H32" s="2">
        <v>155.24998872184801</v>
      </c>
      <c r="I32" s="2">
        <f t="shared" si="0"/>
        <v>185.24998872184801</v>
      </c>
      <c r="J32" s="2">
        <v>10.3896062204018</v>
      </c>
      <c r="L32">
        <v>70.649998485946796</v>
      </c>
      <c r="M32">
        <f t="shared" si="1"/>
        <v>100.6499984859468</v>
      </c>
      <c r="N32">
        <v>389.61038486212402</v>
      </c>
      <c r="P32">
        <v>113.09398606430101</v>
      </c>
      <c r="Q32">
        <f t="shared" si="2"/>
        <v>143.09398606430102</v>
      </c>
      <c r="R32">
        <v>17.2459858366337</v>
      </c>
      <c r="T32">
        <v>68.236530190446899</v>
      </c>
      <c r="U32">
        <f t="shared" si="3"/>
        <v>98.236530190446899</v>
      </c>
      <c r="V32">
        <v>243.04812865151001</v>
      </c>
      <c r="X32">
        <v>67.435891085593397</v>
      </c>
      <c r="Y32">
        <f t="shared" si="4"/>
        <v>158.4358910855934</v>
      </c>
      <c r="Z32">
        <v>392.50344760123897</v>
      </c>
      <c r="AB32">
        <v>46.025638753375802</v>
      </c>
      <c r="AC32">
        <f t="shared" si="5"/>
        <v>137.0256387533758</v>
      </c>
      <c r="AD32">
        <v>2365.62940662254</v>
      </c>
      <c r="AF32">
        <v>118.363648276085</v>
      </c>
      <c r="AG32">
        <f t="shared" si="6"/>
        <v>209.363648276085</v>
      </c>
      <c r="AH32">
        <v>128.59561137122</v>
      </c>
      <c r="AJ32">
        <v>82.181812951962598</v>
      </c>
      <c r="AK32">
        <f t="shared" si="7"/>
        <v>173.1818129519626</v>
      </c>
      <c r="AL32">
        <v>1294.4162479601</v>
      </c>
      <c r="AN32" s="2">
        <v>121.42856582330199</v>
      </c>
      <c r="AO32" s="2">
        <f t="shared" si="8"/>
        <v>212.42856582330199</v>
      </c>
      <c r="AP32" s="2">
        <v>126.65682805134701</v>
      </c>
      <c r="AR32">
        <v>88.2142902685666</v>
      </c>
      <c r="AS32">
        <f t="shared" si="9"/>
        <v>179.2142902685666</v>
      </c>
      <c r="AT32">
        <v>930.78055190198495</v>
      </c>
    </row>
    <row r="33" spans="2:46" x14ac:dyDescent="0.25">
      <c r="B33" s="2">
        <v>117.316293929712</v>
      </c>
      <c r="C33" s="2">
        <v>27.6625172890733</v>
      </c>
      <c r="E33">
        <v>102.77511961722399</v>
      </c>
      <c r="F33">
        <v>162.603878116343</v>
      </c>
      <c r="H33" s="2">
        <v>160.199990977478</v>
      </c>
      <c r="I33" s="2">
        <f t="shared" si="0"/>
        <v>190.199990977478</v>
      </c>
      <c r="J33" s="2">
        <v>9.7402357673102902</v>
      </c>
      <c r="L33">
        <v>72.674998285103001</v>
      </c>
      <c r="M33">
        <f t="shared" si="1"/>
        <v>102.674998285103</v>
      </c>
      <c r="N33">
        <v>369.48051612198998</v>
      </c>
      <c r="P33">
        <v>117.27561454555</v>
      </c>
      <c r="Q33">
        <f t="shared" si="2"/>
        <v>147.27561454555001</v>
      </c>
      <c r="R33">
        <v>13.636360381724201</v>
      </c>
      <c r="T33">
        <v>69.186918334400701</v>
      </c>
      <c r="U33">
        <f t="shared" si="3"/>
        <v>99.186918334400701</v>
      </c>
      <c r="V33">
        <v>233.82353516260901</v>
      </c>
      <c r="X33">
        <v>69.358977172971606</v>
      </c>
      <c r="Y33">
        <f t="shared" si="4"/>
        <v>160.35897717297161</v>
      </c>
      <c r="Z33">
        <v>350.07070020278002</v>
      </c>
      <c r="AB33">
        <v>46.666662754157102</v>
      </c>
      <c r="AC33">
        <f t="shared" si="5"/>
        <v>137.6666627541571</v>
      </c>
      <c r="AD33">
        <v>2422.2064679011601</v>
      </c>
      <c r="AF33">
        <v>120.90910071507</v>
      </c>
      <c r="AG33">
        <f t="shared" si="6"/>
        <v>211.90910071507</v>
      </c>
      <c r="AH33">
        <v>115.059285038262</v>
      </c>
      <c r="AJ33">
        <v>84.000010387074298</v>
      </c>
      <c r="AK33">
        <f t="shared" si="7"/>
        <v>175.0000103870743</v>
      </c>
      <c r="AL33">
        <v>1219.96616266967</v>
      </c>
      <c r="AN33" s="2">
        <v>124.642851187259</v>
      </c>
      <c r="AO33" s="2">
        <f t="shared" si="8"/>
        <v>215.642851187259</v>
      </c>
      <c r="AP33" s="2">
        <v>103.09277266278001</v>
      </c>
      <c r="AR33">
        <v>89.464279233193594</v>
      </c>
      <c r="AS33">
        <f t="shared" si="9"/>
        <v>180.46427923319359</v>
      </c>
      <c r="AT33">
        <v>898.37996563010597</v>
      </c>
    </row>
    <row r="34" spans="2:46" x14ac:dyDescent="0.25">
      <c r="B34" s="2">
        <v>122.492012779552</v>
      </c>
      <c r="C34" s="2">
        <v>29.598893499308399</v>
      </c>
      <c r="E34">
        <v>106.794258373205</v>
      </c>
      <c r="F34">
        <v>158.17174515235399</v>
      </c>
      <c r="H34" s="2">
        <v>165.37498771762901</v>
      </c>
      <c r="I34" s="2">
        <f t="shared" si="0"/>
        <v>195.37498771762901</v>
      </c>
      <c r="J34" s="2">
        <v>9.7402357673102902</v>
      </c>
      <c r="L34">
        <v>74.0250022710797</v>
      </c>
      <c r="M34">
        <f t="shared" si="1"/>
        <v>104.0250022710797</v>
      </c>
      <c r="N34">
        <v>353.24675417324403</v>
      </c>
      <c r="P34">
        <v>122.21754101267599</v>
      </c>
      <c r="Q34">
        <f t="shared" si="2"/>
        <v>152.21754101267601</v>
      </c>
      <c r="R34">
        <v>10.828876364728499</v>
      </c>
      <c r="T34">
        <v>69.947195438133207</v>
      </c>
      <c r="U34">
        <f t="shared" si="3"/>
        <v>99.947195438133207</v>
      </c>
      <c r="V34">
        <v>222.19251735996701</v>
      </c>
      <c r="X34">
        <v>71.410251158464703</v>
      </c>
      <c r="Y34">
        <f t="shared" si="4"/>
        <v>162.41025115846469</v>
      </c>
      <c r="Z34">
        <v>286.42148198409302</v>
      </c>
      <c r="AB34">
        <v>48.076919781386103</v>
      </c>
      <c r="AC34">
        <f t="shared" si="5"/>
        <v>139.0769197813861</v>
      </c>
      <c r="AD34">
        <v>2485.8556861198399</v>
      </c>
      <c r="AF34">
        <v>123.45455315405501</v>
      </c>
      <c r="AG34">
        <f t="shared" si="6"/>
        <v>214.45455315405502</v>
      </c>
      <c r="AH34">
        <v>103.21496464182501</v>
      </c>
      <c r="AJ34">
        <v>85.272726618995307</v>
      </c>
      <c r="AK34">
        <f t="shared" si="7"/>
        <v>176.27272661899531</v>
      </c>
      <c r="AL34">
        <v>1157.3604093940501</v>
      </c>
      <c r="AN34" s="2">
        <v>128.214270650125</v>
      </c>
      <c r="AO34" s="2">
        <f t="shared" si="8"/>
        <v>219.214270650125</v>
      </c>
      <c r="AP34" s="2">
        <v>76.583200238042494</v>
      </c>
      <c r="AR34">
        <v>90.535701148365405</v>
      </c>
      <c r="AS34">
        <f t="shared" si="9"/>
        <v>181.5357011483654</v>
      </c>
      <c r="AT34">
        <v>855.670110182028</v>
      </c>
    </row>
    <row r="35" spans="2:46" x14ac:dyDescent="0.25">
      <c r="B35" s="2">
        <v>128.81789137380099</v>
      </c>
      <c r="C35" s="2">
        <v>32.641770401106498</v>
      </c>
      <c r="E35">
        <v>114.54545454545401</v>
      </c>
      <c r="F35">
        <v>154.29362880886401</v>
      </c>
      <c r="H35" s="2">
        <v>170.32498997325899</v>
      </c>
      <c r="I35" s="2">
        <f t="shared" si="0"/>
        <v>200.32498997325899</v>
      </c>
      <c r="J35" s="2">
        <v>9.7402357673102902</v>
      </c>
      <c r="L35">
        <v>76.274996554756498</v>
      </c>
      <c r="M35">
        <f t="shared" si="1"/>
        <v>106.2749965547565</v>
      </c>
      <c r="N35">
        <v>337.66232700769302</v>
      </c>
      <c r="P35">
        <v>126.779308045791</v>
      </c>
      <c r="Q35">
        <f t="shared" si="2"/>
        <v>156.779308045791</v>
      </c>
      <c r="R35">
        <v>9.2245934889009007</v>
      </c>
      <c r="T35">
        <v>71.6578606858195</v>
      </c>
      <c r="U35">
        <f t="shared" si="3"/>
        <v>101.6578606858195</v>
      </c>
      <c r="V35">
        <v>212.566842136406</v>
      </c>
      <c r="X35">
        <v>74.230765212922805</v>
      </c>
      <c r="Y35">
        <f t="shared" si="4"/>
        <v>165.23076521292279</v>
      </c>
      <c r="Z35">
        <v>236.91657764555799</v>
      </c>
      <c r="AB35">
        <v>49.358974825465801</v>
      </c>
      <c r="AC35">
        <f t="shared" si="5"/>
        <v>140.35897482546579</v>
      </c>
      <c r="AD35">
        <v>2514.14426531965</v>
      </c>
      <c r="AF35">
        <v>126.90909432302399</v>
      </c>
      <c r="AG35">
        <f t="shared" si="6"/>
        <v>217.90909432302399</v>
      </c>
      <c r="AH35">
        <v>84.602434605443605</v>
      </c>
      <c r="AJ35">
        <v>86.909090327995798</v>
      </c>
      <c r="AK35">
        <f t="shared" si="7"/>
        <v>177.90909032799578</v>
      </c>
      <c r="AL35">
        <v>1084.60238813197</v>
      </c>
      <c r="AN35" s="2">
        <v>131.42855601408201</v>
      </c>
      <c r="AO35" s="2">
        <f t="shared" si="8"/>
        <v>222.42855601408201</v>
      </c>
      <c r="AP35" s="2">
        <v>61.855615057191102</v>
      </c>
      <c r="AR35">
        <v>92.321430498239707</v>
      </c>
      <c r="AS35">
        <f t="shared" si="9"/>
        <v>183.32143049823969</v>
      </c>
      <c r="AT35">
        <v>810.01471747258097</v>
      </c>
    </row>
    <row r="36" spans="2:46" x14ac:dyDescent="0.25">
      <c r="B36" s="2">
        <v>134.56869009584599</v>
      </c>
      <c r="C36" s="2">
        <v>34.578146611341602</v>
      </c>
      <c r="E36">
        <v>119.712918660287</v>
      </c>
      <c r="F36">
        <v>147.36842105263099</v>
      </c>
      <c r="H36" s="2">
        <v>176.62498385524901</v>
      </c>
      <c r="I36" s="2">
        <f t="shared" si="0"/>
        <v>206.62498385524901</v>
      </c>
      <c r="J36" s="2">
        <v>6.4934905115401698</v>
      </c>
      <c r="L36">
        <v>77.625000540733197</v>
      </c>
      <c r="M36">
        <f t="shared" si="1"/>
        <v>107.6250005407332</v>
      </c>
      <c r="N36">
        <v>321.42856505894702</v>
      </c>
      <c r="P36">
        <v>131.91130378885001</v>
      </c>
      <c r="Q36">
        <f t="shared" si="2"/>
        <v>161.91130378885001</v>
      </c>
      <c r="R36">
        <v>8.4224740823923998</v>
      </c>
      <c r="T36">
        <v>72.418158671696105</v>
      </c>
      <c r="U36">
        <f t="shared" si="3"/>
        <v>102.4181586716961</v>
      </c>
      <c r="V36">
        <v>203.743319366462</v>
      </c>
      <c r="X36">
        <v>77.179481250530301</v>
      </c>
      <c r="Y36">
        <f t="shared" si="4"/>
        <v>168.1794812505303</v>
      </c>
      <c r="Z36">
        <v>194.48383024709901</v>
      </c>
      <c r="AB36">
        <v>50.641022827028301</v>
      </c>
      <c r="AC36">
        <f t="shared" si="5"/>
        <v>141.64102282702831</v>
      </c>
      <c r="AD36">
        <v>2492.9278430599202</v>
      </c>
      <c r="AF36">
        <v>130.181821741025</v>
      </c>
      <c r="AG36">
        <f t="shared" si="6"/>
        <v>221.181821741025</v>
      </c>
      <c r="AH36">
        <v>76.142219028978701</v>
      </c>
      <c r="AJ36">
        <v>88.363640286028001</v>
      </c>
      <c r="AK36">
        <f t="shared" si="7"/>
        <v>179.36364028602799</v>
      </c>
      <c r="AL36">
        <v>1025.38073967632</v>
      </c>
      <c r="AN36" s="2">
        <v>134.64284137803801</v>
      </c>
      <c r="AO36" s="2">
        <f t="shared" si="8"/>
        <v>225.64284137803801</v>
      </c>
      <c r="AP36" s="2">
        <v>51.546345880992703</v>
      </c>
      <c r="AR36">
        <v>93.749986512321797</v>
      </c>
      <c r="AS36">
        <f t="shared" si="9"/>
        <v>184.74998651232181</v>
      </c>
      <c r="AT36">
        <v>764.35932476313405</v>
      </c>
    </row>
    <row r="37" spans="2:46" x14ac:dyDescent="0.25">
      <c r="B37" s="2">
        <v>141.46964856229999</v>
      </c>
      <c r="C37" s="2">
        <v>34.854771784232298</v>
      </c>
      <c r="E37">
        <v>124.01913875597999</v>
      </c>
      <c r="F37">
        <v>141.551246537396</v>
      </c>
      <c r="L37">
        <v>79.875007184027893</v>
      </c>
      <c r="M37">
        <f t="shared" si="1"/>
        <v>109.87500718402789</v>
      </c>
      <c r="N37">
        <v>299.35064738185599</v>
      </c>
      <c r="P37">
        <v>136.66316098004299</v>
      </c>
      <c r="Q37">
        <f t="shared" si="2"/>
        <v>166.66316098004299</v>
      </c>
      <c r="R37">
        <v>8.0213923477328599</v>
      </c>
      <c r="T37">
        <v>74.318914077459596</v>
      </c>
      <c r="U37">
        <f t="shared" si="3"/>
        <v>104.3189140774596</v>
      </c>
      <c r="V37">
        <v>193.315513720691</v>
      </c>
      <c r="X37">
        <v>79.871793321839107</v>
      </c>
      <c r="Y37">
        <f t="shared" si="4"/>
        <v>170.87179332183911</v>
      </c>
      <c r="Z37">
        <v>155.58706419767901</v>
      </c>
      <c r="AB37">
        <v>52.4358928462227</v>
      </c>
      <c r="AC37">
        <f t="shared" si="5"/>
        <v>143.43589284622271</v>
      </c>
      <c r="AD37">
        <v>2429.2786248412299</v>
      </c>
      <c r="AF37">
        <v>133.63636290999401</v>
      </c>
      <c r="AG37">
        <f t="shared" si="6"/>
        <v>224.63636290999401</v>
      </c>
      <c r="AH37">
        <v>60.913793812569203</v>
      </c>
      <c r="AJ37">
        <v>90.000003995028607</v>
      </c>
      <c r="AK37">
        <f t="shared" si="7"/>
        <v>181.00000399502861</v>
      </c>
      <c r="AL37">
        <v>961.08293399071601</v>
      </c>
      <c r="AN37" s="2">
        <v>138.392847508801</v>
      </c>
      <c r="AO37" s="2">
        <f t="shared" si="8"/>
        <v>229.392847508801</v>
      </c>
      <c r="AP37" s="2">
        <v>38.291559668623897</v>
      </c>
      <c r="AR37">
        <v>94.821428045934596</v>
      </c>
      <c r="AS37">
        <f t="shared" si="9"/>
        <v>185.8214280459346</v>
      </c>
      <c r="AT37">
        <v>730.48600019836795</v>
      </c>
    </row>
    <row r="38" spans="2:46" x14ac:dyDescent="0.25">
      <c r="B38" s="2">
        <v>148.94568690095801</v>
      </c>
      <c r="C38" s="2">
        <v>34.301521438450898</v>
      </c>
      <c r="E38">
        <v>129.47368421052599</v>
      </c>
      <c r="F38">
        <v>134.90304709141199</v>
      </c>
      <c r="L38">
        <v>81.449993294907202</v>
      </c>
      <c r="M38">
        <f t="shared" si="1"/>
        <v>111.4499932949072</v>
      </c>
      <c r="N38">
        <v>283.11688543310999</v>
      </c>
      <c r="P38">
        <v>141.41499728909099</v>
      </c>
      <c r="Q38">
        <f t="shared" si="2"/>
        <v>171.41499728909099</v>
      </c>
      <c r="R38">
        <v>7.6203326444785899</v>
      </c>
      <c r="T38">
        <v>75.459350615202396</v>
      </c>
      <c r="U38">
        <f t="shared" si="3"/>
        <v>105.4593506152024</v>
      </c>
      <c r="V38">
        <v>182.88769705921601</v>
      </c>
      <c r="X38">
        <v>82.692307376297293</v>
      </c>
      <c r="Y38">
        <f t="shared" si="4"/>
        <v>173.69230737629729</v>
      </c>
      <c r="Z38">
        <v>127.29843643737399</v>
      </c>
      <c r="AB38">
        <v>53.717947890302398</v>
      </c>
      <c r="AC38">
        <f t="shared" si="5"/>
        <v>144.71794789030241</v>
      </c>
      <c r="AD38">
        <v>2376.2375934721599</v>
      </c>
      <c r="AF38">
        <v>138.00001278409101</v>
      </c>
      <c r="AG38">
        <f t="shared" si="6"/>
        <v>229.00001278409101</v>
      </c>
      <c r="AH38">
        <v>52.453485289172903</v>
      </c>
      <c r="AJ38">
        <v>91.999995205965703</v>
      </c>
      <c r="AK38">
        <f t="shared" si="7"/>
        <v>182.99999520596572</v>
      </c>
      <c r="AL38">
        <v>910.32150111152896</v>
      </c>
      <c r="AN38" s="2">
        <v>142.67855478792899</v>
      </c>
      <c r="AO38" s="2">
        <f t="shared" si="8"/>
        <v>233.67855478792899</v>
      </c>
      <c r="AP38" s="2">
        <v>25.036773456255101</v>
      </c>
      <c r="AR38">
        <v>96.428570727912799</v>
      </c>
      <c r="AS38">
        <f t="shared" si="9"/>
        <v>187.42857072791281</v>
      </c>
      <c r="AT38">
        <v>692.19440007934702</v>
      </c>
    </row>
    <row r="39" spans="2:46" x14ac:dyDescent="0.25">
      <c r="B39" s="2">
        <v>155.55910543130901</v>
      </c>
      <c r="C39" s="2">
        <v>34.301521438450898</v>
      </c>
      <c r="E39">
        <v>134.06698564593299</v>
      </c>
      <c r="F39">
        <v>129.36288088642601</v>
      </c>
      <c r="L39">
        <v>83.474993094063393</v>
      </c>
      <c r="M39">
        <f t="shared" si="1"/>
        <v>113.47499309406339</v>
      </c>
      <c r="N39">
        <v>264.28571301178903</v>
      </c>
      <c r="P39">
        <v>145.97678520435099</v>
      </c>
      <c r="Q39">
        <f t="shared" si="2"/>
        <v>175.97678520435099</v>
      </c>
      <c r="R39">
        <v>6.0160497686509302</v>
      </c>
      <c r="T39">
        <v>76.979946586955606</v>
      </c>
      <c r="U39">
        <f t="shared" si="3"/>
        <v>106.97994658695561</v>
      </c>
      <c r="V39">
        <v>171.657760991234</v>
      </c>
      <c r="X39">
        <v>84.743581361790405</v>
      </c>
      <c r="Y39">
        <f t="shared" si="4"/>
        <v>175.7435813617904</v>
      </c>
      <c r="Z39">
        <v>109.618141208183</v>
      </c>
      <c r="AB39">
        <v>54.999995891864899</v>
      </c>
      <c r="AC39">
        <f t="shared" si="5"/>
        <v>145.9999958918649</v>
      </c>
      <c r="AD39">
        <v>2316.1244537235102</v>
      </c>
      <c r="AF39">
        <v>141.81818145499699</v>
      </c>
      <c r="AG39">
        <f t="shared" si="6"/>
        <v>232.81818145499699</v>
      </c>
      <c r="AH39">
        <v>43.9932697127078</v>
      </c>
      <c r="AJ39">
        <v>94.181820143013994</v>
      </c>
      <c r="AK39">
        <f t="shared" si="7"/>
        <v>185.18182014301399</v>
      </c>
      <c r="AL39">
        <v>839.25553225943997</v>
      </c>
      <c r="AN39" s="2">
        <v>146.428560918692</v>
      </c>
      <c r="AO39" s="2">
        <f t="shared" si="8"/>
        <v>237.428560918692</v>
      </c>
      <c r="AP39" s="2">
        <v>20.618538352397099</v>
      </c>
      <c r="AR39">
        <v>98.035713409891002</v>
      </c>
      <c r="AS39">
        <f t="shared" si="9"/>
        <v>189.035713409891</v>
      </c>
      <c r="AT39">
        <v>643.59349033372996</v>
      </c>
    </row>
    <row r="40" spans="2:46" x14ac:dyDescent="0.25">
      <c r="B40" s="2">
        <v>162.46006389776301</v>
      </c>
      <c r="C40" s="2">
        <v>32.918395573997202</v>
      </c>
      <c r="E40">
        <v>139.23444976076499</v>
      </c>
      <c r="F40">
        <v>122.991689750692</v>
      </c>
      <c r="L40">
        <v>85.724987377740206</v>
      </c>
      <c r="M40">
        <f t="shared" si="1"/>
        <v>115.72498737774021</v>
      </c>
      <c r="N40">
        <v>247.40259844489901</v>
      </c>
      <c r="P40">
        <v>150.34848296153299</v>
      </c>
      <c r="Q40">
        <f t="shared" si="2"/>
        <v>180.34848296153299</v>
      </c>
      <c r="R40">
        <v>7.2192509098190101</v>
      </c>
      <c r="T40">
        <v>78.500521676564702</v>
      </c>
      <c r="U40">
        <f t="shared" si="3"/>
        <v>108.5005216765647</v>
      </c>
      <c r="V40">
        <v>158.82354204742299</v>
      </c>
      <c r="X40">
        <v>87.820513467581605</v>
      </c>
      <c r="Y40">
        <f t="shared" si="4"/>
        <v>178.82051346758161</v>
      </c>
      <c r="Z40">
        <v>91.937845978992499</v>
      </c>
      <c r="AB40">
        <v>56.025639927128701</v>
      </c>
      <c r="AC40">
        <f t="shared" si="5"/>
        <v>147.02563992712871</v>
      </c>
      <c r="AD40">
        <v>2252.4752355048199</v>
      </c>
      <c r="AF40">
        <v>147.454547561015</v>
      </c>
      <c r="AG40">
        <f t="shared" si="6"/>
        <v>238.454547561015</v>
      </c>
      <c r="AH40">
        <v>35.533054136242903</v>
      </c>
      <c r="AJ40">
        <v>95.636370101046197</v>
      </c>
      <c r="AK40">
        <f t="shared" si="7"/>
        <v>186.6363701010462</v>
      </c>
      <c r="AL40">
        <v>786.80204697026704</v>
      </c>
      <c r="AR40">
        <v>99.642856091869206</v>
      </c>
      <c r="AS40">
        <f t="shared" si="9"/>
        <v>190.64285609186919</v>
      </c>
      <c r="AT40">
        <v>603.82913169662402</v>
      </c>
    </row>
    <row r="41" spans="2:46" x14ac:dyDescent="0.25">
      <c r="B41" s="2">
        <v>167.923322683706</v>
      </c>
      <c r="C41" s="2">
        <v>31.535269709543499</v>
      </c>
      <c r="E41">
        <v>144.114832535885</v>
      </c>
      <c r="F41">
        <v>116.066481994459</v>
      </c>
      <c r="L41">
        <v>87.749987176896397</v>
      </c>
      <c r="M41">
        <f t="shared" si="1"/>
        <v>117.7499871768964</v>
      </c>
      <c r="N41">
        <v>231.16881866120499</v>
      </c>
      <c r="P41">
        <v>155.290388546515</v>
      </c>
      <c r="Q41">
        <f t="shared" si="2"/>
        <v>185.290388546515</v>
      </c>
      <c r="R41">
        <v>6.8181912065647801</v>
      </c>
      <c r="T41">
        <v>80.021117648317897</v>
      </c>
      <c r="U41">
        <f t="shared" si="3"/>
        <v>110.0211176483179</v>
      </c>
      <c r="V41">
        <v>148.79678508920301</v>
      </c>
      <c r="X41">
        <v>90.769229505189202</v>
      </c>
      <c r="Y41">
        <f t="shared" si="4"/>
        <v>181.7692295051892</v>
      </c>
      <c r="Z41">
        <v>74.257356507802299</v>
      </c>
      <c r="AB41">
        <v>57.435896954357702</v>
      </c>
      <c r="AC41">
        <f t="shared" si="5"/>
        <v>148.4358969543577</v>
      </c>
      <c r="AD41">
        <v>2160.53743808633</v>
      </c>
      <c r="AJ41">
        <v>97.818195038094601</v>
      </c>
      <c r="AK41">
        <f t="shared" si="7"/>
        <v>188.81819503809459</v>
      </c>
      <c r="AL41">
        <v>727.58039851461501</v>
      </c>
      <c r="AR41">
        <v>101.42856582330199</v>
      </c>
      <c r="AS41">
        <f t="shared" si="9"/>
        <v>192.42856582330199</v>
      </c>
      <c r="AT41">
        <v>562.59201454143204</v>
      </c>
    </row>
    <row r="42" spans="2:46" x14ac:dyDescent="0.25">
      <c r="B42" s="2">
        <v>173.67412140574999</v>
      </c>
      <c r="C42" s="2">
        <v>29.598893499308399</v>
      </c>
      <c r="E42">
        <v>149.856459330143</v>
      </c>
      <c r="F42">
        <v>109.695290858725</v>
      </c>
      <c r="L42">
        <v>90.674989633370402</v>
      </c>
      <c r="M42">
        <f t="shared" si="1"/>
        <v>120.6749896333704</v>
      </c>
      <c r="N42">
        <v>212.33764623988401</v>
      </c>
      <c r="P42">
        <v>160.04224573770699</v>
      </c>
      <c r="Q42">
        <f t="shared" si="2"/>
        <v>190.04224573770699</v>
      </c>
      <c r="R42">
        <v>6.4171094719052002</v>
      </c>
      <c r="T42">
        <v>82.302011605947598</v>
      </c>
      <c r="U42">
        <f t="shared" si="3"/>
        <v>112.3020116059476</v>
      </c>
      <c r="V42">
        <v>139.17113189704801</v>
      </c>
      <c r="X42">
        <v>93.717945542796699</v>
      </c>
      <c r="Y42">
        <f t="shared" si="4"/>
        <v>184.71794554279671</v>
      </c>
      <c r="Z42">
        <v>60.113236869648702</v>
      </c>
      <c r="AB42">
        <v>58.846146939069598</v>
      </c>
      <c r="AC42">
        <f t="shared" si="5"/>
        <v>149.8461469390696</v>
      </c>
      <c r="AD42">
        <v>2089.8160629275699</v>
      </c>
      <c r="AJ42">
        <v>99.272725020983899</v>
      </c>
      <c r="AK42">
        <f t="shared" si="7"/>
        <v>190.2727250209839</v>
      </c>
      <c r="AL42">
        <v>675.12691322544197</v>
      </c>
      <c r="AR42">
        <v>103.571429272087</v>
      </c>
      <c r="AS42">
        <f t="shared" si="9"/>
        <v>194.57142927208702</v>
      </c>
      <c r="AT42">
        <v>524.300414422411</v>
      </c>
    </row>
    <row r="43" spans="2:46" x14ac:dyDescent="0.25">
      <c r="B43" s="2">
        <v>177.69968051118201</v>
      </c>
      <c r="C43" s="2">
        <v>27.939142461964</v>
      </c>
      <c r="E43">
        <v>154.44976076555</v>
      </c>
      <c r="F43">
        <v>103.601108033241</v>
      </c>
      <c r="L43">
        <v>92.474994948006099</v>
      </c>
      <c r="M43">
        <f t="shared" si="1"/>
        <v>122.4749949480061</v>
      </c>
      <c r="N43">
        <v>198.70129476371201</v>
      </c>
      <c r="P43">
        <v>165.554380032632</v>
      </c>
      <c r="Q43">
        <f t="shared" si="2"/>
        <v>195.554380032632</v>
      </c>
      <c r="R43">
        <v>6.8181912065647801</v>
      </c>
      <c r="T43">
        <v>84.392815405500201</v>
      </c>
      <c r="U43">
        <f t="shared" si="3"/>
        <v>114.3928154055002</v>
      </c>
      <c r="V43">
        <v>127.94117379766</v>
      </c>
      <c r="X43">
        <v>96.153839562772305</v>
      </c>
      <c r="Y43">
        <f t="shared" si="4"/>
        <v>187.1538395627723</v>
      </c>
      <c r="Z43">
        <v>49.504904338535098</v>
      </c>
      <c r="AB43">
        <v>60.1282090256665</v>
      </c>
      <c r="AC43">
        <f t="shared" si="5"/>
        <v>151.12820902566651</v>
      </c>
      <c r="AD43">
        <v>2019.0947848897999</v>
      </c>
      <c r="AJ43">
        <v>100.90908872998401</v>
      </c>
      <c r="AK43">
        <f t="shared" si="7"/>
        <v>191.90908872998401</v>
      </c>
      <c r="AL43">
        <v>624.36552681972</v>
      </c>
      <c r="AR43">
        <v>105.35713900352</v>
      </c>
      <c r="AS43">
        <f t="shared" si="9"/>
        <v>196.35713900351999</v>
      </c>
      <c r="AT43">
        <v>487.48157282147503</v>
      </c>
    </row>
    <row r="44" spans="2:46" x14ac:dyDescent="0.25">
      <c r="E44">
        <v>158.75598086124401</v>
      </c>
      <c r="F44">
        <v>96.675900277008296</v>
      </c>
      <c r="L44">
        <v>95.175002919959695</v>
      </c>
      <c r="M44">
        <f t="shared" si="1"/>
        <v>125.1750029199597</v>
      </c>
      <c r="N44">
        <v>181.81816236187399</v>
      </c>
      <c r="P44">
        <v>170.686375775691</v>
      </c>
      <c r="Q44">
        <f t="shared" si="2"/>
        <v>200.686375775691</v>
      </c>
      <c r="R44">
        <v>4.0107071895690796</v>
      </c>
      <c r="T44">
        <v>86.293570811263706</v>
      </c>
      <c r="U44">
        <f t="shared" si="3"/>
        <v>116.29357081126371</v>
      </c>
      <c r="V44">
        <v>117.112297432931</v>
      </c>
      <c r="X44">
        <v>99.999997652494201</v>
      </c>
      <c r="Y44">
        <f t="shared" si="4"/>
        <v>190.99999765249419</v>
      </c>
      <c r="Z44">
        <v>45.968922989496399</v>
      </c>
      <c r="AB44">
        <v>61.153838975895901</v>
      </c>
      <c r="AC44">
        <f t="shared" si="5"/>
        <v>152.15383897589589</v>
      </c>
      <c r="AD44">
        <v>1948.3734097310401</v>
      </c>
      <c r="AJ44">
        <v>102.90909991606399</v>
      </c>
      <c r="AK44">
        <f t="shared" si="7"/>
        <v>193.90909991606401</v>
      </c>
      <c r="AL44">
        <v>566.83593077405499</v>
      </c>
      <c r="AR44">
        <v>108.214270650125</v>
      </c>
      <c r="AS44">
        <f t="shared" si="9"/>
        <v>199.214270650125</v>
      </c>
      <c r="AT44">
        <v>444.77169714819797</v>
      </c>
    </row>
    <row r="45" spans="2:46" x14ac:dyDescent="0.25">
      <c r="E45">
        <v>162.77511961722399</v>
      </c>
      <c r="F45">
        <v>90.858725761772803</v>
      </c>
      <c r="L45">
        <v>97.874986172677396</v>
      </c>
      <c r="M45">
        <f t="shared" si="1"/>
        <v>127.8749861726774</v>
      </c>
      <c r="N45">
        <v>165.58440041312801</v>
      </c>
      <c r="P45">
        <v>176.388600228694</v>
      </c>
      <c r="Q45">
        <f t="shared" si="2"/>
        <v>206.388600228694</v>
      </c>
      <c r="R45">
        <v>4.0107071895690796</v>
      </c>
      <c r="T45">
        <v>88.004236058949999</v>
      </c>
      <c r="U45">
        <f t="shared" si="3"/>
        <v>118.00423605895</v>
      </c>
      <c r="V45">
        <v>107.88770394402999</v>
      </c>
      <c r="X45">
        <v>102.692295638768</v>
      </c>
      <c r="Y45">
        <f t="shared" si="4"/>
        <v>193.692295638768</v>
      </c>
      <c r="Z45">
        <v>45.968922989496399</v>
      </c>
      <c r="AB45">
        <v>62.307684994309</v>
      </c>
      <c r="AC45">
        <f t="shared" si="5"/>
        <v>153.307684994309</v>
      </c>
      <c r="AD45">
        <v>1842.2913469928901</v>
      </c>
      <c r="AJ45">
        <v>104.545463625065</v>
      </c>
      <c r="AK45">
        <f t="shared" si="7"/>
        <v>195.545463625065</v>
      </c>
      <c r="AL45">
        <v>522.84266106134601</v>
      </c>
      <c r="AR45">
        <v>110.71428781626101</v>
      </c>
      <c r="AS45">
        <f t="shared" si="9"/>
        <v>201.71428781626099</v>
      </c>
      <c r="AT45">
        <v>403.53462044340398</v>
      </c>
    </row>
    <row r="46" spans="2:46" x14ac:dyDescent="0.25">
      <c r="E46">
        <v>166.794258373205</v>
      </c>
      <c r="F46">
        <v>86.426592797783897</v>
      </c>
      <c r="L46">
        <v>100.57499414463101</v>
      </c>
      <c r="M46">
        <f t="shared" si="1"/>
        <v>130.57499414463101</v>
      </c>
      <c r="N46">
        <v>146.75322799180799</v>
      </c>
      <c r="T46">
        <v>90.095039858502503</v>
      </c>
      <c r="U46">
        <f t="shared" si="3"/>
        <v>120.0950398585025</v>
      </c>
      <c r="V46">
        <v>99.465251893043899</v>
      </c>
      <c r="X46">
        <v>105.897429727709</v>
      </c>
      <c r="Y46">
        <f t="shared" si="4"/>
        <v>196.89742972770898</v>
      </c>
      <c r="Z46">
        <v>38.896766049420201</v>
      </c>
      <c r="AB46">
        <v>63.205127046423399</v>
      </c>
      <c r="AC46">
        <f t="shared" si="5"/>
        <v>154.2051270464234</v>
      </c>
      <c r="AD46">
        <v>1775.1060503041699</v>
      </c>
      <c r="AJ46">
        <v>106.363641085033</v>
      </c>
      <c r="AK46">
        <f t="shared" si="7"/>
        <v>197.36364108503301</v>
      </c>
      <c r="AL46">
        <v>472.08127465562501</v>
      </c>
      <c r="AR46">
        <v>113.03569869606</v>
      </c>
      <c r="AS46">
        <f t="shared" si="9"/>
        <v>204.03569869606</v>
      </c>
      <c r="AT46">
        <v>369.66121497784297</v>
      </c>
    </row>
    <row r="47" spans="2:46" x14ac:dyDescent="0.25">
      <c r="E47">
        <v>171.387559808612</v>
      </c>
      <c r="F47">
        <v>81.440443213296405</v>
      </c>
      <c r="L47">
        <v>105.07500743122</v>
      </c>
      <c r="M47">
        <f t="shared" si="1"/>
        <v>135.07500743122</v>
      </c>
      <c r="N47">
        <v>131.16883649615301</v>
      </c>
      <c r="T47">
        <v>92.5660030920655</v>
      </c>
      <c r="U47">
        <f t="shared" si="3"/>
        <v>122.5660030920655</v>
      </c>
      <c r="V47">
        <v>89.839576669483407</v>
      </c>
      <c r="X47">
        <v>107.948717798236</v>
      </c>
      <c r="Y47">
        <f t="shared" si="4"/>
        <v>198.948717798236</v>
      </c>
      <c r="Z47">
        <v>31.824609109343701</v>
      </c>
      <c r="AB47">
        <v>64.358973064836505</v>
      </c>
      <c r="AC47">
        <f t="shared" si="5"/>
        <v>155.3589730648365</v>
      </c>
      <c r="AD47">
        <v>1711.4568320854801</v>
      </c>
      <c r="AJ47">
        <v>109.272741001098</v>
      </c>
      <c r="AK47">
        <f t="shared" si="7"/>
        <v>200.27274100109798</v>
      </c>
      <c r="AL47">
        <v>390.86294487015402</v>
      </c>
      <c r="AR47">
        <v>115.17856214484399</v>
      </c>
      <c r="AS47">
        <f t="shared" si="9"/>
        <v>206.17856214484399</v>
      </c>
      <c r="AT47">
        <v>340.206125516935</v>
      </c>
    </row>
    <row r="48" spans="2:46" x14ac:dyDescent="0.25">
      <c r="E48">
        <v>175.406698564593</v>
      </c>
      <c r="F48">
        <v>75.900277008310198</v>
      </c>
      <c r="L48">
        <v>108.44999885673499</v>
      </c>
      <c r="M48">
        <f t="shared" si="1"/>
        <v>138.44999885673499</v>
      </c>
      <c r="N48">
        <v>118.18181980317701</v>
      </c>
      <c r="T48">
        <v>94.656806891618004</v>
      </c>
      <c r="U48">
        <f t="shared" si="3"/>
        <v>124.656806891618</v>
      </c>
      <c r="V48">
        <v>81.818184321750607</v>
      </c>
      <c r="X48">
        <v>111.410255853476</v>
      </c>
      <c r="Y48">
        <f t="shared" si="4"/>
        <v>202.410255853476</v>
      </c>
      <c r="Z48">
        <v>24.752452169267499</v>
      </c>
      <c r="AB48">
        <v>65.1281990487672</v>
      </c>
      <c r="AC48">
        <f t="shared" si="5"/>
        <v>156.12819904876721</v>
      </c>
      <c r="AD48">
        <v>1640.73545692672</v>
      </c>
      <c r="AJ48">
        <v>111.636359713971</v>
      </c>
      <c r="AK48">
        <f t="shared" si="7"/>
        <v>202.63635971397099</v>
      </c>
      <c r="AL48">
        <v>340.101558464432</v>
      </c>
      <c r="AR48">
        <v>118.214280459346</v>
      </c>
      <c r="AS48">
        <f t="shared" si="9"/>
        <v>209.21428045934601</v>
      </c>
      <c r="AT48">
        <v>301.91456584831201</v>
      </c>
    </row>
    <row r="49" spans="5:46" x14ac:dyDescent="0.25">
      <c r="E49">
        <v>178.27751196172201</v>
      </c>
      <c r="F49">
        <v>72.022160664819907</v>
      </c>
      <c r="L49">
        <v>112.49999845504701</v>
      </c>
      <c r="M49">
        <f t="shared" si="1"/>
        <v>142.49999845504701</v>
      </c>
      <c r="N49">
        <v>106.493508346488</v>
      </c>
      <c r="T49">
        <v>97.888068111057393</v>
      </c>
      <c r="U49">
        <f t="shared" si="3"/>
        <v>127.88806811105739</v>
      </c>
      <c r="V49">
        <v>70.989307957022007</v>
      </c>
      <c r="X49">
        <v>113.846149873451</v>
      </c>
      <c r="Y49">
        <f t="shared" si="4"/>
        <v>204.846149873451</v>
      </c>
      <c r="Z49">
        <v>24.752452169267499</v>
      </c>
      <c r="AB49">
        <v>66.153843084030896</v>
      </c>
      <c r="AC49">
        <f t="shared" si="5"/>
        <v>157.15384308403088</v>
      </c>
      <c r="AD49">
        <v>1552.33378653876</v>
      </c>
      <c r="AJ49">
        <v>114.181832128099</v>
      </c>
      <c r="AK49">
        <f t="shared" si="7"/>
        <v>205.18183212809902</v>
      </c>
      <c r="AL49">
        <v>277.49575871534302</v>
      </c>
      <c r="AR49">
        <v>120.178557240234</v>
      </c>
      <c r="AS49">
        <f t="shared" si="9"/>
        <v>211.178557240234</v>
      </c>
      <c r="AT49">
        <v>278.35051045974399</v>
      </c>
    </row>
    <row r="50" spans="5:46" x14ac:dyDescent="0.25">
      <c r="L50">
        <v>115.649995396042</v>
      </c>
      <c r="M50">
        <f t="shared" si="1"/>
        <v>145.64999539604202</v>
      </c>
      <c r="N50">
        <v>97.402571692477693</v>
      </c>
      <c r="T50">
        <v>99.978892792754095</v>
      </c>
      <c r="U50">
        <f t="shared" si="3"/>
        <v>129.9788927927541</v>
      </c>
      <c r="V50">
        <v>64.5721984851168</v>
      </c>
      <c r="X50">
        <v>116.666663927909</v>
      </c>
      <c r="Y50">
        <f t="shared" si="4"/>
        <v>207.66666392790898</v>
      </c>
      <c r="Z50">
        <v>17.680295229191302</v>
      </c>
      <c r="AB50">
        <v>67.564093068742807</v>
      </c>
      <c r="AC50">
        <f t="shared" si="5"/>
        <v>158.56409306874281</v>
      </c>
      <c r="AD50">
        <v>1456.85995921073</v>
      </c>
      <c r="AJ50">
        <v>116.363637090005</v>
      </c>
      <c r="AK50">
        <f t="shared" si="7"/>
        <v>207.363637090005</v>
      </c>
      <c r="AL50">
        <v>243.654896409483</v>
      </c>
      <c r="AR50">
        <v>122.857141455825</v>
      </c>
      <c r="AS50">
        <f t="shared" si="9"/>
        <v>213.857141455825</v>
      </c>
      <c r="AT50">
        <v>250.36813906652401</v>
      </c>
    </row>
    <row r="51" spans="5:46" x14ac:dyDescent="0.25">
      <c r="L51">
        <v>119.475000509834</v>
      </c>
      <c r="M51">
        <f t="shared" si="1"/>
        <v>149.47500050983399</v>
      </c>
      <c r="N51">
        <v>85.7142602357887</v>
      </c>
      <c r="T51">
        <v>103.400223288126</v>
      </c>
      <c r="U51">
        <f t="shared" si="3"/>
        <v>133.400223288126</v>
      </c>
      <c r="V51">
        <v>57.754007278552002</v>
      </c>
      <c r="AB51">
        <v>68.589737104006502</v>
      </c>
      <c r="AC51">
        <f t="shared" si="5"/>
        <v>159.5897371040065</v>
      </c>
      <c r="AD51">
        <v>1379.0664271118901</v>
      </c>
      <c r="AJ51">
        <v>120.000011985085</v>
      </c>
      <c r="AK51">
        <f t="shared" si="7"/>
        <v>211.000011985085</v>
      </c>
      <c r="AL51">
        <v>181.04909666039299</v>
      </c>
      <c r="AR51">
        <v>126.071426819782</v>
      </c>
      <c r="AS51">
        <f t="shared" si="9"/>
        <v>217.071426819782</v>
      </c>
      <c r="AT51">
        <v>222.38584857409899</v>
      </c>
    </row>
    <row r="52" spans="5:46" x14ac:dyDescent="0.25">
      <c r="L52">
        <v>123.525000108146</v>
      </c>
      <c r="M52">
        <f t="shared" si="1"/>
        <v>153.525000108146</v>
      </c>
      <c r="N52">
        <v>75.324654015386898</v>
      </c>
      <c r="T52">
        <v>106.441394349489</v>
      </c>
      <c r="U52">
        <f t="shared" si="3"/>
        <v>136.441394349489</v>
      </c>
      <c r="V52">
        <v>51.336897806646903</v>
      </c>
      <c r="AB52">
        <v>69.743583122419693</v>
      </c>
      <c r="AC52">
        <f t="shared" si="5"/>
        <v>160.74358312241969</v>
      </c>
      <c r="AD52">
        <v>1255.3040691445501</v>
      </c>
      <c r="AJ52">
        <v>124.18182813307099</v>
      </c>
      <c r="AK52">
        <f t="shared" si="7"/>
        <v>215.18182813307101</v>
      </c>
      <c r="AL52">
        <v>133.671815074644</v>
      </c>
      <c r="AR52">
        <v>129.464279233193</v>
      </c>
      <c r="AS52">
        <f t="shared" si="9"/>
        <v>220.464279233193</v>
      </c>
      <c r="AT52">
        <v>198.82179318553199</v>
      </c>
    </row>
    <row r="53" spans="5:46" x14ac:dyDescent="0.25">
      <c r="L53">
        <v>128.47500236377601</v>
      </c>
      <c r="M53">
        <f t="shared" si="1"/>
        <v>158.47500236377601</v>
      </c>
      <c r="N53">
        <v>65.584418248076602</v>
      </c>
      <c r="T53">
        <v>110.81309210667099</v>
      </c>
      <c r="U53">
        <f t="shared" si="3"/>
        <v>140.81309210667098</v>
      </c>
      <c r="V53">
        <v>44.518728631487399</v>
      </c>
      <c r="AB53">
        <v>71.282049175315294</v>
      </c>
      <c r="AC53">
        <f t="shared" si="5"/>
        <v>162.28204917531531</v>
      </c>
      <c r="AD53">
        <v>1156.2942604674799</v>
      </c>
      <c r="AJ53">
        <v>128.18183053008801</v>
      </c>
      <c r="AK53">
        <f t="shared" si="7"/>
        <v>219.18183053008801</v>
      </c>
      <c r="AL53">
        <v>99.830859821853096</v>
      </c>
      <c r="AR53">
        <v>132.85713164660501</v>
      </c>
      <c r="AS53">
        <f t="shared" si="9"/>
        <v>223.85713164660501</v>
      </c>
      <c r="AT53">
        <v>173.78493882848201</v>
      </c>
    </row>
    <row r="54" spans="5:46" x14ac:dyDescent="0.25">
      <c r="L54">
        <v>133.649999103927</v>
      </c>
      <c r="M54">
        <f t="shared" si="1"/>
        <v>163.649999103927</v>
      </c>
      <c r="N54">
        <v>56.493481594066203</v>
      </c>
      <c r="T54">
        <v>114.424512760121</v>
      </c>
      <c r="U54">
        <f t="shared" si="3"/>
        <v>144.42451276012099</v>
      </c>
      <c r="V54">
        <v>38.502678862836497</v>
      </c>
      <c r="AB54">
        <v>72.820515228210994</v>
      </c>
      <c r="AC54">
        <f t="shared" si="5"/>
        <v>163.82051522821098</v>
      </c>
      <c r="AD54">
        <v>1064.3564144884899</v>
      </c>
      <c r="AJ54">
        <v>131.45455794808899</v>
      </c>
      <c r="AK54">
        <f t="shared" si="7"/>
        <v>222.45455794808899</v>
      </c>
      <c r="AL54">
        <v>69.3740093890341</v>
      </c>
      <c r="AR54">
        <v>136.07141701056099</v>
      </c>
      <c r="AS54">
        <f t="shared" si="9"/>
        <v>227.07141701056099</v>
      </c>
      <c r="AT54">
        <v>153.16640047608499</v>
      </c>
    </row>
    <row r="55" spans="5:46" x14ac:dyDescent="0.25">
      <c r="L55">
        <v>139.72499850139599</v>
      </c>
      <c r="M55">
        <f t="shared" si="1"/>
        <v>169.72499850139599</v>
      </c>
      <c r="N55">
        <v>45.454540590468703</v>
      </c>
      <c r="T55">
        <v>117.84584325549299</v>
      </c>
      <c r="U55">
        <f t="shared" si="3"/>
        <v>147.84584325549298</v>
      </c>
      <c r="V55">
        <v>34.491993704672801</v>
      </c>
      <c r="AB55">
        <v>74.102563229773494</v>
      </c>
      <c r="AC55">
        <f t="shared" si="5"/>
        <v>165.10256322977349</v>
      </c>
      <c r="AD55">
        <v>983.02690104061605</v>
      </c>
      <c r="AJ55">
        <v>135.27272661899499</v>
      </c>
      <c r="AK55">
        <f t="shared" si="7"/>
        <v>226.27272661899499</v>
      </c>
      <c r="AL55">
        <v>55.837590109145097</v>
      </c>
      <c r="AR55">
        <v>141.24999877384701</v>
      </c>
      <c r="AS55">
        <f t="shared" si="9"/>
        <v>232.24999877384701</v>
      </c>
      <c r="AT55">
        <v>129.60234508751699</v>
      </c>
    </row>
    <row r="56" spans="5:46" x14ac:dyDescent="0.25">
      <c r="L56">
        <v>146.02499238338501</v>
      </c>
      <c r="M56">
        <f t="shared" si="1"/>
        <v>176.02499238338501</v>
      </c>
      <c r="N56">
        <v>35.714269153262599</v>
      </c>
      <c r="T56">
        <v>121.647312302732</v>
      </c>
      <c r="U56">
        <f t="shared" si="3"/>
        <v>151.64731230273202</v>
      </c>
      <c r="V56">
        <v>28.877003639276001</v>
      </c>
      <c r="AB56">
        <v>75.2564092481866</v>
      </c>
      <c r="AC56">
        <f t="shared" si="5"/>
        <v>166.2564092481866</v>
      </c>
      <c r="AD56">
        <v>908.76935029081505</v>
      </c>
      <c r="AJ56">
        <v>139.81819024405999</v>
      </c>
      <c r="AK56">
        <f t="shared" si="7"/>
        <v>230.81819024405999</v>
      </c>
      <c r="AL56">
        <v>42.301263776187497</v>
      </c>
      <c r="AR56">
        <v>144.82141823671401</v>
      </c>
      <c r="AS56">
        <f t="shared" si="9"/>
        <v>235.82141823671401</v>
      </c>
      <c r="AT56">
        <v>114.874759906666</v>
      </c>
    </row>
    <row r="57" spans="5:46" x14ac:dyDescent="0.25">
      <c r="L57">
        <v>150.52500566997401</v>
      </c>
      <c r="M57">
        <f t="shared" si="1"/>
        <v>180.52500566997401</v>
      </c>
      <c r="N57">
        <v>29.870113424918099</v>
      </c>
      <c r="T57">
        <v>126.969377321724</v>
      </c>
      <c r="U57">
        <f t="shared" si="3"/>
        <v>156.96937732172398</v>
      </c>
      <c r="V57">
        <v>24.064177043198502</v>
      </c>
      <c r="AB57">
        <v>76.282053283450395</v>
      </c>
      <c r="AC57">
        <f t="shared" si="5"/>
        <v>167.28205328345041</v>
      </c>
      <c r="AD57">
        <v>841.58415072308901</v>
      </c>
      <c r="AJ57">
        <v>145.45455635007701</v>
      </c>
      <c r="AK57">
        <f t="shared" si="7"/>
        <v>236.45455635007701</v>
      </c>
      <c r="AL57">
        <v>32.148949316270702</v>
      </c>
      <c r="AR57">
        <v>147.85713655121501</v>
      </c>
      <c r="AS57">
        <f t="shared" si="9"/>
        <v>238.85713655121501</v>
      </c>
      <c r="AT57">
        <v>104.565490730467</v>
      </c>
    </row>
    <row r="58" spans="5:46" x14ac:dyDescent="0.25">
      <c r="L58">
        <v>155.70000241012499</v>
      </c>
      <c r="M58">
        <f t="shared" si="1"/>
        <v>185.70000241012499</v>
      </c>
      <c r="N58">
        <v>25.3246629328608</v>
      </c>
      <c r="T58">
        <v>133.43189976060299</v>
      </c>
      <c r="U58">
        <f t="shared" si="3"/>
        <v>163.43189976060299</v>
      </c>
      <c r="V58">
        <v>20.855611291543202</v>
      </c>
      <c r="AB58">
        <v>78.076923302644701</v>
      </c>
      <c r="AC58">
        <f t="shared" si="5"/>
        <v>169.0769233026447</v>
      </c>
      <c r="AD58">
        <v>739.03816645498102</v>
      </c>
      <c r="AJ58">
        <v>147.81819503809399</v>
      </c>
      <c r="AK58">
        <f t="shared" si="7"/>
        <v>238.81819503809399</v>
      </c>
      <c r="AL58">
        <v>35.533054136242903</v>
      </c>
    </row>
    <row r="59" spans="5:46" x14ac:dyDescent="0.25">
      <c r="L59">
        <v>161.54998260383701</v>
      </c>
      <c r="M59">
        <f t="shared" si="1"/>
        <v>191.54998260383701</v>
      </c>
      <c r="N59">
        <v>20.129841987712101</v>
      </c>
      <c r="T59">
        <v>138.94403405552799</v>
      </c>
      <c r="U59">
        <f t="shared" si="3"/>
        <v>168.94403405552799</v>
      </c>
      <c r="V59">
        <v>18.449209009207099</v>
      </c>
      <c r="AB59">
        <v>79.487173287356597</v>
      </c>
      <c r="AC59">
        <f t="shared" si="5"/>
        <v>170.4871732873566</v>
      </c>
      <c r="AD59">
        <v>640.02835777791199</v>
      </c>
    </row>
    <row r="60" spans="5:46" x14ac:dyDescent="0.25">
      <c r="L60">
        <v>168.52498465862399</v>
      </c>
      <c r="M60">
        <f t="shared" si="1"/>
        <v>198.52498465862399</v>
      </c>
      <c r="N60">
        <v>18.181801968229099</v>
      </c>
      <c r="T60">
        <v>143.88596052265399</v>
      </c>
      <c r="U60">
        <f t="shared" si="3"/>
        <v>173.88596052265399</v>
      </c>
      <c r="V60">
        <v>17.647067571293299</v>
      </c>
      <c r="AB60">
        <v>80.897437357102902</v>
      </c>
      <c r="AC60">
        <f t="shared" si="5"/>
        <v>171.89743735710289</v>
      </c>
      <c r="AD60">
        <v>562.23482567907195</v>
      </c>
    </row>
    <row r="61" spans="5:46" x14ac:dyDescent="0.25">
      <c r="L61">
        <v>175.04999774436899</v>
      </c>
      <c r="M61">
        <f t="shared" si="1"/>
        <v>205.04999774436899</v>
      </c>
      <c r="N61">
        <v>14.935056712459099</v>
      </c>
      <c r="T61">
        <v>149.77825425159</v>
      </c>
      <c r="U61">
        <f t="shared" si="3"/>
        <v>179.77825425159</v>
      </c>
      <c r="V61">
        <v>16.042784695465599</v>
      </c>
      <c r="AB61">
        <v>82.435889324964094</v>
      </c>
      <c r="AC61">
        <f t="shared" si="5"/>
        <v>173.43588932496408</v>
      </c>
      <c r="AD61">
        <v>484.44129358023201</v>
      </c>
    </row>
    <row r="62" spans="5:46" x14ac:dyDescent="0.25">
      <c r="L62">
        <v>179.099997342682</v>
      </c>
      <c r="M62">
        <f t="shared" si="1"/>
        <v>209.099997342682</v>
      </c>
      <c r="N62">
        <v>12.9870166929761</v>
      </c>
      <c r="T62">
        <v>155.290388546515</v>
      </c>
      <c r="U62">
        <f t="shared" si="3"/>
        <v>185.290388546515</v>
      </c>
      <c r="V62">
        <v>15.240643257551801</v>
      </c>
      <c r="AB62">
        <v>83.846153394710399</v>
      </c>
      <c r="AC62">
        <f t="shared" si="5"/>
        <v>174.8461533947104</v>
      </c>
      <c r="AD62">
        <v>420.79207536154399</v>
      </c>
    </row>
    <row r="63" spans="5:46" x14ac:dyDescent="0.25">
      <c r="T63">
        <v>160.04224573770699</v>
      </c>
      <c r="U63">
        <f t="shared" si="3"/>
        <v>190.04224573770699</v>
      </c>
      <c r="V63">
        <v>14.0374421163837</v>
      </c>
      <c r="AB63">
        <v>86.153845431536695</v>
      </c>
      <c r="AC63">
        <f t="shared" si="5"/>
        <v>177.15384543153669</v>
      </c>
      <c r="AD63">
        <v>346.53471885374199</v>
      </c>
    </row>
    <row r="64" spans="5:46" x14ac:dyDescent="0.25">
      <c r="T64">
        <v>165.934539466643</v>
      </c>
      <c r="U64">
        <f t="shared" si="3"/>
        <v>195.934539466643</v>
      </c>
      <c r="V64">
        <v>12.8342189438104</v>
      </c>
      <c r="AB64">
        <v>88.717941434661597</v>
      </c>
      <c r="AC64">
        <f t="shared" si="5"/>
        <v>179.71794143466161</v>
      </c>
      <c r="AD64">
        <v>279.34932504401701</v>
      </c>
    </row>
    <row r="65" spans="20:30" x14ac:dyDescent="0.25">
      <c r="T65">
        <v>170.30623722382501</v>
      </c>
      <c r="U65">
        <f t="shared" si="3"/>
        <v>200.30623722382501</v>
      </c>
      <c r="V65">
        <v>12.0320995373019</v>
      </c>
      <c r="AB65">
        <v>91.410253505970402</v>
      </c>
      <c r="AC65">
        <f t="shared" si="5"/>
        <v>182.41025350597039</v>
      </c>
      <c r="AD65">
        <v>212.16412547629099</v>
      </c>
    </row>
    <row r="66" spans="20:30" x14ac:dyDescent="0.25">
      <c r="T66">
        <v>173.91763699513101</v>
      </c>
      <c r="U66">
        <f t="shared" si="3"/>
        <v>203.91763699513101</v>
      </c>
      <c r="V66">
        <v>12.0320995373019</v>
      </c>
      <c r="AB66">
        <v>94.358969543577899</v>
      </c>
      <c r="AC66">
        <f t="shared" si="5"/>
        <v>185.3589695435779</v>
      </c>
      <c r="AD66">
        <v>155.58706419767901</v>
      </c>
    </row>
    <row r="67" spans="20:30" x14ac:dyDescent="0.25">
      <c r="T67">
        <v>179.239702014123</v>
      </c>
      <c r="U67">
        <f t="shared" si="3"/>
        <v>209.239702014123</v>
      </c>
      <c r="V67">
        <v>11.631017802642299</v>
      </c>
      <c r="AB67">
        <v>96.5384595972548</v>
      </c>
      <c r="AC67">
        <f t="shared" si="5"/>
        <v>187.53845959725481</v>
      </c>
      <c r="AD67">
        <v>130.83461202841201</v>
      </c>
    </row>
    <row r="68" spans="20:30" x14ac:dyDescent="0.25">
      <c r="AB68">
        <v>98.974353617230506</v>
      </c>
      <c r="AC68">
        <f t="shared" si="5"/>
        <v>189.97435361723052</v>
      </c>
      <c r="AD68">
        <v>106.081965617146</v>
      </c>
    </row>
    <row r="69" spans="20:30" x14ac:dyDescent="0.25">
      <c r="AB69">
        <v>102.179487706171</v>
      </c>
      <c r="AC69">
        <f t="shared" si="5"/>
        <v>193.17948770617102</v>
      </c>
      <c r="AD69">
        <v>81.329513447878796</v>
      </c>
    </row>
    <row r="70" spans="20:30" x14ac:dyDescent="0.25">
      <c r="AB70">
        <v>104.999987675594</v>
      </c>
      <c r="AC70">
        <f t="shared" si="5"/>
        <v>195.99998767559401</v>
      </c>
      <c r="AD70">
        <v>63.649218218687402</v>
      </c>
    </row>
    <row r="71" spans="20:30" x14ac:dyDescent="0.25">
      <c r="AB71">
        <v>107.435895780604</v>
      </c>
      <c r="AC71">
        <f t="shared" si="5"/>
        <v>198.435895780604</v>
      </c>
      <c r="AD71">
        <v>45.968922989496399</v>
      </c>
    </row>
    <row r="72" spans="20:30" x14ac:dyDescent="0.25">
      <c r="AB72">
        <v>110.38461181821199</v>
      </c>
      <c r="AC72">
        <f t="shared" si="5"/>
        <v>201.38461181821199</v>
      </c>
      <c r="AD72">
        <v>49.504904338535098</v>
      </c>
    </row>
    <row r="73" spans="20:30" x14ac:dyDescent="0.25">
      <c r="AB73">
        <v>113.461529838969</v>
      </c>
      <c r="AC73">
        <f t="shared" ref="AC73:AC75" si="10">AB73+$Y$5</f>
        <v>204.461529838969</v>
      </c>
      <c r="AD73">
        <v>42.432747398458503</v>
      </c>
    </row>
    <row r="74" spans="20:30" x14ac:dyDescent="0.25">
      <c r="AB74">
        <v>115.89742385894399</v>
      </c>
      <c r="AC74">
        <f t="shared" si="10"/>
        <v>206.89742385894399</v>
      </c>
      <c r="AD74">
        <v>38.896766049420201</v>
      </c>
    </row>
    <row r="75" spans="20:30" x14ac:dyDescent="0.25">
      <c r="AB75">
        <v>118.589735930253</v>
      </c>
      <c r="AC75">
        <f t="shared" si="10"/>
        <v>209.589735930253</v>
      </c>
      <c r="AD75">
        <v>42.432747398458503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2DC7D-0D6C-4D21-97A8-EE5F2093BD4E}">
  <dimension ref="A1:D270"/>
  <sheetViews>
    <sheetView workbookViewId="0">
      <selection activeCell="L140" sqref="L140"/>
    </sheetView>
  </sheetViews>
  <sheetFormatPr defaultRowHeight="15" x14ac:dyDescent="0.25"/>
  <cols>
    <col min="1" max="1" width="12.140625" customWidth="1"/>
  </cols>
  <sheetData>
    <row r="1" spans="1:4" x14ac:dyDescent="0.25">
      <c r="A1" s="1">
        <v>44440</v>
      </c>
      <c r="B1">
        <v>440</v>
      </c>
      <c r="C1">
        <f>B1/7</f>
        <v>62.857142857142854</v>
      </c>
      <c r="D1">
        <v>1</v>
      </c>
    </row>
    <row r="2" spans="1:4" x14ac:dyDescent="0.25">
      <c r="A2" s="1">
        <v>44441</v>
      </c>
      <c r="B2">
        <v>448</v>
      </c>
      <c r="C2">
        <f t="shared" ref="C2:C65" si="0">B2/7</f>
        <v>64</v>
      </c>
      <c r="D2">
        <v>2</v>
      </c>
    </row>
    <row r="3" spans="1:4" x14ac:dyDescent="0.25">
      <c r="A3" s="1">
        <v>44442</v>
      </c>
      <c r="B3">
        <v>447</v>
      </c>
      <c r="C3">
        <f t="shared" si="0"/>
        <v>63.857142857142854</v>
      </c>
      <c r="D3">
        <v>3</v>
      </c>
    </row>
    <row r="4" spans="1:4" x14ac:dyDescent="0.25">
      <c r="A4" s="1">
        <v>44443</v>
      </c>
      <c r="B4">
        <v>444</v>
      </c>
      <c r="C4">
        <f t="shared" si="0"/>
        <v>63.428571428571431</v>
      </c>
      <c r="D4">
        <v>4</v>
      </c>
    </row>
    <row r="5" spans="1:4" x14ac:dyDescent="0.25">
      <c r="A5" s="1">
        <v>44444</v>
      </c>
      <c r="B5">
        <v>452</v>
      </c>
      <c r="C5">
        <f t="shared" si="0"/>
        <v>64.571428571428569</v>
      </c>
      <c r="D5">
        <v>5</v>
      </c>
    </row>
    <row r="6" spans="1:4" x14ac:dyDescent="0.25">
      <c r="A6" s="1">
        <v>44445</v>
      </c>
      <c r="B6">
        <v>439</v>
      </c>
      <c r="C6">
        <f t="shared" si="0"/>
        <v>62.714285714285715</v>
      </c>
      <c r="D6">
        <v>6</v>
      </c>
    </row>
    <row r="7" spans="1:4" x14ac:dyDescent="0.25">
      <c r="A7" s="1">
        <v>44446</v>
      </c>
      <c r="B7">
        <v>426</v>
      </c>
      <c r="C7">
        <f t="shared" si="0"/>
        <v>60.857142857142854</v>
      </c>
      <c r="D7">
        <v>7</v>
      </c>
    </row>
    <row r="8" spans="1:4" x14ac:dyDescent="0.25">
      <c r="A8" s="1">
        <v>44447</v>
      </c>
      <c r="B8">
        <v>419</v>
      </c>
      <c r="C8">
        <f t="shared" si="0"/>
        <v>59.857142857142854</v>
      </c>
      <c r="D8">
        <v>8</v>
      </c>
    </row>
    <row r="9" spans="1:4" x14ac:dyDescent="0.25">
      <c r="A9" s="1">
        <v>44448</v>
      </c>
      <c r="B9">
        <v>418</v>
      </c>
      <c r="C9">
        <f t="shared" si="0"/>
        <v>59.714285714285715</v>
      </c>
      <c r="D9">
        <v>9</v>
      </c>
    </row>
    <row r="10" spans="1:4" x14ac:dyDescent="0.25">
      <c r="A10" s="1">
        <v>44449</v>
      </c>
      <c r="B10">
        <v>419</v>
      </c>
      <c r="C10">
        <f t="shared" si="0"/>
        <v>59.857142857142854</v>
      </c>
      <c r="D10">
        <v>10</v>
      </c>
    </row>
    <row r="11" spans="1:4" x14ac:dyDescent="0.25">
      <c r="A11" s="1">
        <v>44450</v>
      </c>
      <c r="B11">
        <v>402</v>
      </c>
      <c r="C11">
        <f t="shared" si="0"/>
        <v>57.428571428571431</v>
      </c>
      <c r="D11">
        <v>11</v>
      </c>
    </row>
    <row r="12" spans="1:4" x14ac:dyDescent="0.25">
      <c r="A12" s="1">
        <v>44451</v>
      </c>
      <c r="B12">
        <v>387</v>
      </c>
      <c r="C12">
        <f t="shared" si="0"/>
        <v>55.285714285714285</v>
      </c>
      <c r="D12">
        <v>12</v>
      </c>
    </row>
    <row r="13" spans="1:4" x14ac:dyDescent="0.25">
      <c r="A13" s="1">
        <v>44452</v>
      </c>
      <c r="B13">
        <v>390</v>
      </c>
      <c r="C13">
        <f t="shared" si="0"/>
        <v>55.714285714285715</v>
      </c>
      <c r="D13">
        <v>13</v>
      </c>
    </row>
    <row r="14" spans="1:4" x14ac:dyDescent="0.25">
      <c r="A14" s="1">
        <v>44453</v>
      </c>
      <c r="B14">
        <v>389</v>
      </c>
      <c r="C14">
        <f t="shared" si="0"/>
        <v>55.571428571428569</v>
      </c>
      <c r="D14">
        <v>14</v>
      </c>
    </row>
    <row r="15" spans="1:4" x14ac:dyDescent="0.25">
      <c r="A15" s="1">
        <v>44454</v>
      </c>
      <c r="B15">
        <v>375</v>
      </c>
      <c r="C15">
        <f t="shared" si="0"/>
        <v>53.571428571428569</v>
      </c>
      <c r="D15">
        <v>15</v>
      </c>
    </row>
    <row r="16" spans="1:4" x14ac:dyDescent="0.25">
      <c r="A16" s="1">
        <v>44455</v>
      </c>
      <c r="B16">
        <v>356</v>
      </c>
      <c r="C16">
        <f t="shared" si="0"/>
        <v>50.857142857142854</v>
      </c>
      <c r="D16">
        <v>16</v>
      </c>
    </row>
    <row r="17" spans="1:4" x14ac:dyDescent="0.25">
      <c r="A17" s="1">
        <v>44456</v>
      </c>
      <c r="B17">
        <v>347</v>
      </c>
      <c r="C17">
        <f t="shared" si="0"/>
        <v>49.571428571428569</v>
      </c>
      <c r="D17">
        <v>17</v>
      </c>
    </row>
    <row r="18" spans="1:4" x14ac:dyDescent="0.25">
      <c r="A18" s="1">
        <v>44457</v>
      </c>
      <c r="B18">
        <v>339</v>
      </c>
      <c r="C18">
        <f t="shared" si="0"/>
        <v>48.428571428571431</v>
      </c>
      <c r="D18">
        <v>18</v>
      </c>
    </row>
    <row r="19" spans="1:4" x14ac:dyDescent="0.25">
      <c r="A19" s="1">
        <v>44458</v>
      </c>
      <c r="B19">
        <v>319</v>
      </c>
      <c r="C19">
        <f t="shared" si="0"/>
        <v>45.571428571428569</v>
      </c>
      <c r="D19">
        <v>19</v>
      </c>
    </row>
    <row r="20" spans="1:4" x14ac:dyDescent="0.25">
      <c r="A20" s="1">
        <v>44459</v>
      </c>
      <c r="B20">
        <v>308</v>
      </c>
      <c r="C20">
        <f t="shared" si="0"/>
        <v>44</v>
      </c>
      <c r="D20">
        <v>20</v>
      </c>
    </row>
    <row r="21" spans="1:4" x14ac:dyDescent="0.25">
      <c r="A21" s="1">
        <v>44460</v>
      </c>
      <c r="B21">
        <v>302</v>
      </c>
      <c r="C21">
        <f t="shared" si="0"/>
        <v>43.142857142857146</v>
      </c>
      <c r="D21">
        <v>21</v>
      </c>
    </row>
    <row r="22" spans="1:4" x14ac:dyDescent="0.25">
      <c r="A22" s="1">
        <v>44461</v>
      </c>
      <c r="B22">
        <v>280</v>
      </c>
      <c r="C22">
        <f t="shared" si="0"/>
        <v>40</v>
      </c>
      <c r="D22">
        <v>22</v>
      </c>
    </row>
    <row r="23" spans="1:4" x14ac:dyDescent="0.25">
      <c r="A23" s="1">
        <v>44462</v>
      </c>
      <c r="B23">
        <v>270</v>
      </c>
      <c r="C23">
        <f t="shared" si="0"/>
        <v>38.571428571428569</v>
      </c>
      <c r="D23">
        <v>23</v>
      </c>
    </row>
    <row r="24" spans="1:4" x14ac:dyDescent="0.25">
      <c r="A24" s="1">
        <v>44463</v>
      </c>
      <c r="B24">
        <v>260</v>
      </c>
      <c r="C24">
        <f t="shared" si="0"/>
        <v>37.142857142857146</v>
      </c>
      <c r="D24">
        <v>24</v>
      </c>
    </row>
    <row r="25" spans="1:4" x14ac:dyDescent="0.25">
      <c r="A25" s="1">
        <v>44464</v>
      </c>
      <c r="B25">
        <v>242</v>
      </c>
      <c r="C25">
        <f t="shared" si="0"/>
        <v>34.571428571428569</v>
      </c>
      <c r="D25">
        <v>25</v>
      </c>
    </row>
    <row r="26" spans="1:4" x14ac:dyDescent="0.25">
      <c r="A26" s="1">
        <v>44465</v>
      </c>
      <c r="B26">
        <v>239</v>
      </c>
      <c r="C26">
        <f t="shared" si="0"/>
        <v>34.142857142857146</v>
      </c>
      <c r="D26">
        <v>26</v>
      </c>
    </row>
    <row r="27" spans="1:4" x14ac:dyDescent="0.25">
      <c r="A27" s="1">
        <v>44466</v>
      </c>
      <c r="B27">
        <v>231</v>
      </c>
      <c r="C27">
        <f t="shared" si="0"/>
        <v>33</v>
      </c>
      <c r="D27">
        <v>27</v>
      </c>
    </row>
    <row r="28" spans="1:4" x14ac:dyDescent="0.25">
      <c r="A28" s="1">
        <v>44467</v>
      </c>
      <c r="B28">
        <v>225</v>
      </c>
      <c r="C28">
        <f t="shared" si="0"/>
        <v>32.142857142857146</v>
      </c>
      <c r="D28">
        <v>28</v>
      </c>
    </row>
    <row r="29" spans="1:4" x14ac:dyDescent="0.25">
      <c r="A29" s="1">
        <v>44468</v>
      </c>
      <c r="B29">
        <v>240</v>
      </c>
      <c r="C29">
        <f t="shared" si="0"/>
        <v>34.285714285714285</v>
      </c>
      <c r="D29">
        <v>29</v>
      </c>
    </row>
    <row r="30" spans="1:4" x14ac:dyDescent="0.25">
      <c r="A30" s="1">
        <v>44469</v>
      </c>
      <c r="B30">
        <v>236</v>
      </c>
      <c r="C30">
        <f t="shared" si="0"/>
        <v>33.714285714285715</v>
      </c>
      <c r="D30">
        <v>30</v>
      </c>
    </row>
    <row r="31" spans="1:4" x14ac:dyDescent="0.25">
      <c r="A31" s="1">
        <v>44470</v>
      </c>
      <c r="B31">
        <v>240</v>
      </c>
      <c r="C31">
        <f t="shared" si="0"/>
        <v>34.285714285714285</v>
      </c>
      <c r="D31">
        <v>31</v>
      </c>
    </row>
    <row r="32" spans="1:4" x14ac:dyDescent="0.25">
      <c r="A32" s="1">
        <v>44471</v>
      </c>
      <c r="B32">
        <v>243</v>
      </c>
      <c r="C32">
        <f t="shared" si="0"/>
        <v>34.714285714285715</v>
      </c>
      <c r="D32">
        <v>32</v>
      </c>
    </row>
    <row r="33" spans="1:4" x14ac:dyDescent="0.25">
      <c r="A33" s="1">
        <v>44472</v>
      </c>
      <c r="B33">
        <v>250</v>
      </c>
      <c r="C33">
        <f t="shared" si="0"/>
        <v>35.714285714285715</v>
      </c>
      <c r="D33">
        <v>33</v>
      </c>
    </row>
    <row r="34" spans="1:4" x14ac:dyDescent="0.25">
      <c r="A34" s="1">
        <v>44473</v>
      </c>
      <c r="B34">
        <v>256</v>
      </c>
      <c r="C34">
        <f t="shared" si="0"/>
        <v>36.571428571428569</v>
      </c>
      <c r="D34">
        <v>34</v>
      </c>
    </row>
    <row r="35" spans="1:4" x14ac:dyDescent="0.25">
      <c r="A35" s="1">
        <v>44474</v>
      </c>
      <c r="B35">
        <v>282</v>
      </c>
      <c r="C35">
        <f t="shared" si="0"/>
        <v>40.285714285714285</v>
      </c>
      <c r="D35">
        <v>35</v>
      </c>
    </row>
    <row r="36" spans="1:4" x14ac:dyDescent="0.25">
      <c r="A36" s="1">
        <v>44475</v>
      </c>
      <c r="B36">
        <v>287</v>
      </c>
      <c r="C36">
        <f t="shared" si="0"/>
        <v>41</v>
      </c>
      <c r="D36">
        <v>36</v>
      </c>
    </row>
    <row r="37" spans="1:4" x14ac:dyDescent="0.25">
      <c r="A37" s="1">
        <v>44476</v>
      </c>
      <c r="B37">
        <v>294</v>
      </c>
      <c r="C37">
        <f t="shared" si="0"/>
        <v>42</v>
      </c>
      <c r="D37">
        <v>37</v>
      </c>
    </row>
    <row r="38" spans="1:4" x14ac:dyDescent="0.25">
      <c r="A38" s="1">
        <v>44477</v>
      </c>
      <c r="B38">
        <v>295</v>
      </c>
      <c r="C38">
        <f t="shared" si="0"/>
        <v>42.142857142857146</v>
      </c>
      <c r="D38">
        <v>38</v>
      </c>
    </row>
    <row r="39" spans="1:4" x14ac:dyDescent="0.25">
      <c r="A39" s="1">
        <v>44478</v>
      </c>
      <c r="B39">
        <v>319</v>
      </c>
      <c r="C39">
        <f t="shared" si="0"/>
        <v>45.571428571428569</v>
      </c>
      <c r="D39">
        <v>39</v>
      </c>
    </row>
    <row r="40" spans="1:4" x14ac:dyDescent="0.25">
      <c r="A40" s="1">
        <v>44479</v>
      </c>
      <c r="B40">
        <v>331</v>
      </c>
      <c r="C40">
        <f t="shared" si="0"/>
        <v>47.285714285714285</v>
      </c>
      <c r="D40">
        <v>40</v>
      </c>
    </row>
    <row r="41" spans="1:4" x14ac:dyDescent="0.25">
      <c r="A41" s="1">
        <v>44480</v>
      </c>
      <c r="B41">
        <v>341</v>
      </c>
      <c r="C41">
        <f t="shared" si="0"/>
        <v>48.714285714285715</v>
      </c>
      <c r="D41">
        <v>41</v>
      </c>
    </row>
    <row r="42" spans="1:4" x14ac:dyDescent="0.25">
      <c r="A42" s="1">
        <v>44481</v>
      </c>
      <c r="B42">
        <v>335</v>
      </c>
      <c r="C42">
        <f t="shared" si="0"/>
        <v>47.857142857142854</v>
      </c>
      <c r="D42">
        <v>42</v>
      </c>
    </row>
    <row r="43" spans="1:4" x14ac:dyDescent="0.25">
      <c r="A43" s="1">
        <v>44482</v>
      </c>
      <c r="B43">
        <v>348</v>
      </c>
      <c r="C43">
        <f t="shared" si="0"/>
        <v>49.714285714285715</v>
      </c>
      <c r="D43">
        <v>43</v>
      </c>
    </row>
    <row r="44" spans="1:4" x14ac:dyDescent="0.25">
      <c r="A44" s="1">
        <v>44483</v>
      </c>
      <c r="B44">
        <v>359</v>
      </c>
      <c r="C44">
        <f t="shared" si="0"/>
        <v>51.285714285714285</v>
      </c>
      <c r="D44">
        <v>44</v>
      </c>
    </row>
    <row r="45" spans="1:4" x14ac:dyDescent="0.25">
      <c r="A45" s="1">
        <v>44484</v>
      </c>
      <c r="B45">
        <v>375</v>
      </c>
      <c r="C45">
        <f t="shared" si="0"/>
        <v>53.571428571428569</v>
      </c>
      <c r="D45">
        <v>45</v>
      </c>
    </row>
    <row r="46" spans="1:4" x14ac:dyDescent="0.25">
      <c r="A46" s="1">
        <v>44485</v>
      </c>
      <c r="B46">
        <v>376</v>
      </c>
      <c r="C46">
        <f t="shared" si="0"/>
        <v>53.714285714285715</v>
      </c>
      <c r="D46">
        <v>46</v>
      </c>
    </row>
    <row r="47" spans="1:4" x14ac:dyDescent="0.25">
      <c r="A47" s="1">
        <v>44486</v>
      </c>
      <c r="B47">
        <v>383</v>
      </c>
      <c r="C47">
        <f t="shared" si="0"/>
        <v>54.714285714285715</v>
      </c>
      <c r="D47">
        <v>47</v>
      </c>
    </row>
    <row r="48" spans="1:4" x14ac:dyDescent="0.25">
      <c r="A48" s="1">
        <v>44487</v>
      </c>
      <c r="B48">
        <v>396</v>
      </c>
      <c r="C48">
        <f t="shared" si="0"/>
        <v>56.571428571428569</v>
      </c>
      <c r="D48">
        <v>48</v>
      </c>
    </row>
    <row r="49" spans="1:4" x14ac:dyDescent="0.25">
      <c r="A49" s="1">
        <v>44488</v>
      </c>
      <c r="B49">
        <v>415</v>
      </c>
      <c r="C49">
        <f t="shared" si="0"/>
        <v>59.285714285714285</v>
      </c>
      <c r="D49">
        <v>49</v>
      </c>
    </row>
    <row r="50" spans="1:4" x14ac:dyDescent="0.25">
      <c r="A50" s="1">
        <v>44489</v>
      </c>
      <c r="B50">
        <v>443</v>
      </c>
      <c r="C50">
        <f t="shared" si="0"/>
        <v>63.285714285714285</v>
      </c>
      <c r="D50">
        <v>50</v>
      </c>
    </row>
    <row r="51" spans="1:4" x14ac:dyDescent="0.25">
      <c r="A51" s="1">
        <v>44490</v>
      </c>
      <c r="B51">
        <v>478</v>
      </c>
      <c r="C51">
        <f t="shared" si="0"/>
        <v>68.285714285714292</v>
      </c>
      <c r="D51">
        <v>51</v>
      </c>
    </row>
    <row r="52" spans="1:4" x14ac:dyDescent="0.25">
      <c r="A52" s="1">
        <v>44491</v>
      </c>
      <c r="B52">
        <v>534</v>
      </c>
      <c r="C52">
        <f t="shared" si="0"/>
        <v>76.285714285714292</v>
      </c>
      <c r="D52">
        <v>52</v>
      </c>
    </row>
    <row r="53" spans="1:4" x14ac:dyDescent="0.25">
      <c r="A53" s="1">
        <v>44492</v>
      </c>
      <c r="B53">
        <v>575</v>
      </c>
      <c r="C53">
        <f t="shared" si="0"/>
        <v>82.142857142857139</v>
      </c>
      <c r="D53">
        <v>53</v>
      </c>
    </row>
    <row r="54" spans="1:4" x14ac:dyDescent="0.25">
      <c r="A54" s="1">
        <v>44493</v>
      </c>
      <c r="B54">
        <v>608</v>
      </c>
      <c r="C54">
        <f t="shared" si="0"/>
        <v>86.857142857142861</v>
      </c>
      <c r="D54">
        <v>54</v>
      </c>
    </row>
    <row r="55" spans="1:4" x14ac:dyDescent="0.25">
      <c r="A55" s="1">
        <v>44494</v>
      </c>
      <c r="B55">
        <v>630</v>
      </c>
      <c r="C55">
        <f t="shared" si="0"/>
        <v>90</v>
      </c>
      <c r="D55">
        <v>55</v>
      </c>
    </row>
    <row r="56" spans="1:4" x14ac:dyDescent="0.25">
      <c r="A56" s="1">
        <v>44495</v>
      </c>
      <c r="B56">
        <v>674</v>
      </c>
      <c r="C56">
        <f t="shared" si="0"/>
        <v>96.285714285714292</v>
      </c>
      <c r="D56">
        <v>56</v>
      </c>
    </row>
    <row r="57" spans="1:4" x14ac:dyDescent="0.25">
      <c r="A57" s="1">
        <v>44496</v>
      </c>
      <c r="B57">
        <v>703</v>
      </c>
      <c r="C57">
        <f t="shared" si="0"/>
        <v>100.42857142857143</v>
      </c>
      <c r="D57">
        <v>57</v>
      </c>
    </row>
    <row r="58" spans="1:4" x14ac:dyDescent="0.25">
      <c r="A58" s="1">
        <v>44497</v>
      </c>
      <c r="B58">
        <v>769</v>
      </c>
      <c r="C58">
        <f t="shared" si="0"/>
        <v>109.85714285714286</v>
      </c>
      <c r="D58">
        <v>58</v>
      </c>
    </row>
    <row r="59" spans="1:4" x14ac:dyDescent="0.25">
      <c r="A59" s="1">
        <v>44498</v>
      </c>
      <c r="B59">
        <v>800</v>
      </c>
      <c r="C59">
        <f t="shared" si="0"/>
        <v>114.28571428571429</v>
      </c>
      <c r="D59">
        <v>59</v>
      </c>
    </row>
    <row r="60" spans="1:4" x14ac:dyDescent="0.25">
      <c r="A60" s="1">
        <v>44499</v>
      </c>
      <c r="B60">
        <v>838</v>
      </c>
      <c r="C60">
        <f t="shared" si="0"/>
        <v>119.71428571428571</v>
      </c>
      <c r="D60">
        <v>60</v>
      </c>
    </row>
    <row r="61" spans="1:4" x14ac:dyDescent="0.25">
      <c r="A61" s="1">
        <v>44500</v>
      </c>
      <c r="B61">
        <v>887</v>
      </c>
      <c r="C61">
        <f t="shared" si="0"/>
        <v>126.71428571428571</v>
      </c>
      <c r="D61">
        <v>61</v>
      </c>
    </row>
    <row r="62" spans="1:4" x14ac:dyDescent="0.25">
      <c r="A62" s="1">
        <v>44501</v>
      </c>
      <c r="B62">
        <v>937</v>
      </c>
      <c r="C62">
        <f t="shared" si="0"/>
        <v>133.85714285714286</v>
      </c>
      <c r="D62">
        <v>62</v>
      </c>
    </row>
    <row r="63" spans="1:4" x14ac:dyDescent="0.25">
      <c r="A63" s="1">
        <v>44502</v>
      </c>
      <c r="B63">
        <v>1024</v>
      </c>
      <c r="C63">
        <f t="shared" si="0"/>
        <v>146.28571428571428</v>
      </c>
      <c r="D63">
        <v>63</v>
      </c>
    </row>
    <row r="64" spans="1:4" x14ac:dyDescent="0.25">
      <c r="A64" s="1">
        <v>44503</v>
      </c>
      <c r="B64">
        <v>1072</v>
      </c>
      <c r="C64">
        <f t="shared" si="0"/>
        <v>153.14285714285714</v>
      </c>
      <c r="D64">
        <v>64</v>
      </c>
    </row>
    <row r="65" spans="1:4" x14ac:dyDescent="0.25">
      <c r="A65" s="1">
        <v>44504</v>
      </c>
      <c r="B65">
        <v>1064</v>
      </c>
      <c r="C65">
        <f t="shared" si="0"/>
        <v>152</v>
      </c>
      <c r="D65">
        <v>65</v>
      </c>
    </row>
    <row r="66" spans="1:4" x14ac:dyDescent="0.25">
      <c r="A66" s="1">
        <v>44505</v>
      </c>
      <c r="B66">
        <v>1083</v>
      </c>
      <c r="C66">
        <f t="shared" ref="C66:C129" si="1">B66/7</f>
        <v>154.71428571428572</v>
      </c>
      <c r="D66">
        <v>66</v>
      </c>
    </row>
    <row r="67" spans="1:4" x14ac:dyDescent="0.25">
      <c r="A67" s="1">
        <v>44506</v>
      </c>
      <c r="B67">
        <v>1138</v>
      </c>
      <c r="C67">
        <f t="shared" si="1"/>
        <v>162.57142857142858</v>
      </c>
      <c r="D67">
        <v>67</v>
      </c>
    </row>
    <row r="68" spans="1:4" x14ac:dyDescent="0.25">
      <c r="A68" s="1">
        <v>44507</v>
      </c>
      <c r="B68">
        <v>1163</v>
      </c>
      <c r="C68">
        <f t="shared" si="1"/>
        <v>166.14285714285714</v>
      </c>
      <c r="D68">
        <v>68</v>
      </c>
    </row>
    <row r="69" spans="1:4" x14ac:dyDescent="0.25">
      <c r="A69" s="1">
        <v>44508</v>
      </c>
      <c r="B69">
        <v>1193</v>
      </c>
      <c r="C69">
        <f t="shared" si="1"/>
        <v>170.42857142857142</v>
      </c>
      <c r="D69">
        <v>69</v>
      </c>
    </row>
    <row r="70" spans="1:4" x14ac:dyDescent="0.25">
      <c r="A70" s="1">
        <v>44509</v>
      </c>
      <c r="B70">
        <v>1210</v>
      </c>
      <c r="C70">
        <f t="shared" si="1"/>
        <v>172.85714285714286</v>
      </c>
      <c r="D70">
        <v>70</v>
      </c>
    </row>
    <row r="71" spans="1:4" x14ac:dyDescent="0.25">
      <c r="A71" s="1">
        <v>44510</v>
      </c>
      <c r="B71">
        <v>1226</v>
      </c>
      <c r="C71">
        <f t="shared" si="1"/>
        <v>175.14285714285714</v>
      </c>
      <c r="D71">
        <v>71</v>
      </c>
    </row>
    <row r="72" spans="1:4" x14ac:dyDescent="0.25">
      <c r="A72" s="1">
        <v>44511</v>
      </c>
      <c r="B72">
        <v>1277</v>
      </c>
      <c r="C72">
        <f t="shared" si="1"/>
        <v>182.42857142857142</v>
      </c>
      <c r="D72">
        <v>72</v>
      </c>
    </row>
    <row r="73" spans="1:4" x14ac:dyDescent="0.25">
      <c r="A73" s="1">
        <v>44512</v>
      </c>
      <c r="B73">
        <v>1334</v>
      </c>
      <c r="C73">
        <f t="shared" si="1"/>
        <v>190.57142857142858</v>
      </c>
      <c r="D73">
        <v>73</v>
      </c>
    </row>
    <row r="74" spans="1:4" x14ac:dyDescent="0.25">
      <c r="A74" s="1">
        <v>44513</v>
      </c>
      <c r="B74">
        <v>1368</v>
      </c>
      <c r="C74">
        <f t="shared" si="1"/>
        <v>195.42857142857142</v>
      </c>
      <c r="D74">
        <v>74</v>
      </c>
    </row>
    <row r="75" spans="1:4" x14ac:dyDescent="0.25">
      <c r="A75" s="1">
        <v>44514</v>
      </c>
      <c r="B75">
        <v>1392</v>
      </c>
      <c r="C75">
        <f t="shared" si="1"/>
        <v>198.85714285714286</v>
      </c>
      <c r="D75">
        <v>75</v>
      </c>
    </row>
    <row r="76" spans="1:4" x14ac:dyDescent="0.25">
      <c r="A76" s="1">
        <v>44515</v>
      </c>
      <c r="B76">
        <v>1457</v>
      </c>
      <c r="C76">
        <f t="shared" si="1"/>
        <v>208.14285714285714</v>
      </c>
      <c r="D76">
        <v>76</v>
      </c>
    </row>
    <row r="77" spans="1:4" x14ac:dyDescent="0.25">
      <c r="A77" s="1">
        <v>44516</v>
      </c>
      <c r="B77">
        <v>1498</v>
      </c>
      <c r="C77">
        <f t="shared" si="1"/>
        <v>214</v>
      </c>
      <c r="D77">
        <v>77</v>
      </c>
    </row>
    <row r="78" spans="1:4" x14ac:dyDescent="0.25">
      <c r="A78" s="1">
        <v>44517</v>
      </c>
      <c r="B78">
        <v>1586</v>
      </c>
      <c r="C78">
        <f t="shared" si="1"/>
        <v>226.57142857142858</v>
      </c>
      <c r="D78">
        <v>78</v>
      </c>
    </row>
    <row r="79" spans="1:4" x14ac:dyDescent="0.25">
      <c r="A79" s="1">
        <v>44518</v>
      </c>
      <c r="B79">
        <v>1626</v>
      </c>
      <c r="C79">
        <f t="shared" si="1"/>
        <v>232.28571428571428</v>
      </c>
      <c r="D79">
        <v>79</v>
      </c>
    </row>
    <row r="80" spans="1:4" x14ac:dyDescent="0.25">
      <c r="A80" s="1">
        <v>44519</v>
      </c>
      <c r="B80">
        <v>1669</v>
      </c>
      <c r="C80">
        <f t="shared" si="1"/>
        <v>238.42857142857142</v>
      </c>
      <c r="D80">
        <v>80</v>
      </c>
    </row>
    <row r="81" spans="1:4" x14ac:dyDescent="0.25">
      <c r="A81" s="1">
        <v>44520</v>
      </c>
      <c r="B81">
        <v>1759</v>
      </c>
      <c r="C81">
        <f t="shared" si="1"/>
        <v>251.28571428571428</v>
      </c>
      <c r="D81">
        <v>81</v>
      </c>
    </row>
    <row r="82" spans="1:4" x14ac:dyDescent="0.25">
      <c r="A82" s="1">
        <v>44521</v>
      </c>
      <c r="B82">
        <v>1825</v>
      </c>
      <c r="C82">
        <f t="shared" si="1"/>
        <v>260.71428571428572</v>
      </c>
      <c r="D82">
        <v>82</v>
      </c>
    </row>
    <row r="83" spans="1:4" x14ac:dyDescent="0.25">
      <c r="A83" s="1">
        <v>44522</v>
      </c>
      <c r="B83">
        <v>1861</v>
      </c>
      <c r="C83">
        <f t="shared" si="1"/>
        <v>265.85714285714283</v>
      </c>
      <c r="D83">
        <v>83</v>
      </c>
    </row>
    <row r="84" spans="1:4" x14ac:dyDescent="0.25">
      <c r="A84" s="1">
        <v>44523</v>
      </c>
      <c r="B84">
        <v>1943</v>
      </c>
      <c r="C84">
        <f t="shared" si="1"/>
        <v>277.57142857142856</v>
      </c>
      <c r="D84">
        <v>84</v>
      </c>
    </row>
    <row r="85" spans="1:4" x14ac:dyDescent="0.25">
      <c r="A85" s="1">
        <v>44524</v>
      </c>
      <c r="B85">
        <v>1950</v>
      </c>
      <c r="C85">
        <f t="shared" si="1"/>
        <v>278.57142857142856</v>
      </c>
      <c r="D85">
        <v>85</v>
      </c>
    </row>
    <row r="86" spans="1:4" x14ac:dyDescent="0.25">
      <c r="A86" s="1">
        <v>44525</v>
      </c>
      <c r="B86">
        <v>2017</v>
      </c>
      <c r="C86">
        <f t="shared" si="1"/>
        <v>288.14285714285717</v>
      </c>
      <c r="D86">
        <v>86</v>
      </c>
    </row>
    <row r="87" spans="1:4" x14ac:dyDescent="0.25">
      <c r="A87" s="1">
        <v>44526</v>
      </c>
      <c r="B87">
        <v>2087</v>
      </c>
      <c r="C87">
        <f t="shared" si="1"/>
        <v>298.14285714285717</v>
      </c>
      <c r="D87">
        <v>87</v>
      </c>
    </row>
    <row r="88" spans="1:4" x14ac:dyDescent="0.25">
      <c r="A88" s="1">
        <v>44527</v>
      </c>
      <c r="B88">
        <v>2123</v>
      </c>
      <c r="C88">
        <f t="shared" si="1"/>
        <v>303.28571428571428</v>
      </c>
      <c r="D88">
        <v>88</v>
      </c>
    </row>
    <row r="89" spans="1:4" x14ac:dyDescent="0.25">
      <c r="A89" s="1">
        <v>44528</v>
      </c>
      <c r="B89">
        <v>2101</v>
      </c>
      <c r="C89">
        <f t="shared" si="1"/>
        <v>300.14285714285717</v>
      </c>
      <c r="D89">
        <v>89</v>
      </c>
    </row>
    <row r="90" spans="1:4" x14ac:dyDescent="0.25">
      <c r="A90" s="1">
        <v>44529</v>
      </c>
      <c r="B90">
        <v>2096</v>
      </c>
      <c r="C90">
        <f t="shared" si="1"/>
        <v>299.42857142857144</v>
      </c>
      <c r="D90">
        <v>90</v>
      </c>
    </row>
    <row r="91" spans="1:4" x14ac:dyDescent="0.25">
      <c r="A91" s="1">
        <v>44530</v>
      </c>
      <c r="B91">
        <v>2086</v>
      </c>
      <c r="C91">
        <f t="shared" si="1"/>
        <v>298</v>
      </c>
      <c r="D91">
        <v>91</v>
      </c>
    </row>
    <row r="92" spans="1:4" x14ac:dyDescent="0.25">
      <c r="A92" s="1">
        <v>44531</v>
      </c>
      <c r="B92">
        <v>2136</v>
      </c>
      <c r="C92">
        <f t="shared" si="1"/>
        <v>305.14285714285717</v>
      </c>
      <c r="D92">
        <v>92</v>
      </c>
    </row>
    <row r="93" spans="1:4" x14ac:dyDescent="0.25">
      <c r="A93" s="1">
        <v>44532</v>
      </c>
      <c r="B93">
        <v>2184</v>
      </c>
      <c r="C93">
        <f t="shared" si="1"/>
        <v>312</v>
      </c>
      <c r="D93">
        <v>93</v>
      </c>
    </row>
    <row r="94" spans="1:4" x14ac:dyDescent="0.25">
      <c r="A94" s="1">
        <v>44533</v>
      </c>
      <c r="B94">
        <v>2105</v>
      </c>
      <c r="C94">
        <f t="shared" si="1"/>
        <v>300.71428571428572</v>
      </c>
      <c r="D94">
        <v>94</v>
      </c>
    </row>
    <row r="95" spans="1:4" x14ac:dyDescent="0.25">
      <c r="A95" s="1">
        <v>44534</v>
      </c>
      <c r="B95">
        <v>2032</v>
      </c>
      <c r="C95">
        <f t="shared" si="1"/>
        <v>290.28571428571428</v>
      </c>
      <c r="D95">
        <v>95</v>
      </c>
    </row>
    <row r="96" spans="1:4" x14ac:dyDescent="0.25">
      <c r="A96" s="1">
        <v>44535</v>
      </c>
      <c r="B96">
        <v>2027</v>
      </c>
      <c r="C96">
        <f t="shared" si="1"/>
        <v>289.57142857142856</v>
      </c>
      <c r="D96">
        <v>96</v>
      </c>
    </row>
    <row r="97" spans="1:4" x14ac:dyDescent="0.25">
      <c r="A97" s="1">
        <v>44536</v>
      </c>
      <c r="B97">
        <v>1989</v>
      </c>
      <c r="C97">
        <f t="shared" si="1"/>
        <v>284.14285714285717</v>
      </c>
      <c r="D97">
        <v>97</v>
      </c>
    </row>
    <row r="98" spans="1:4" x14ac:dyDescent="0.25">
      <c r="A98" s="1">
        <v>44537</v>
      </c>
      <c r="B98">
        <v>1971</v>
      </c>
      <c r="C98">
        <f t="shared" si="1"/>
        <v>281.57142857142856</v>
      </c>
      <c r="D98">
        <v>98</v>
      </c>
    </row>
    <row r="99" spans="1:4" x14ac:dyDescent="0.25">
      <c r="A99" s="1">
        <v>44538</v>
      </c>
      <c r="B99">
        <v>1960</v>
      </c>
      <c r="C99">
        <f t="shared" si="1"/>
        <v>280</v>
      </c>
      <c r="D99">
        <v>99</v>
      </c>
    </row>
    <row r="100" spans="1:4" x14ac:dyDescent="0.25">
      <c r="A100" s="1">
        <v>44539</v>
      </c>
      <c r="B100">
        <v>1905</v>
      </c>
      <c r="C100">
        <f t="shared" si="1"/>
        <v>272.14285714285717</v>
      </c>
      <c r="D100">
        <v>100</v>
      </c>
    </row>
    <row r="101" spans="1:4" x14ac:dyDescent="0.25">
      <c r="A101" s="1">
        <v>44540</v>
      </c>
      <c r="B101">
        <v>1919</v>
      </c>
      <c r="C101">
        <f t="shared" si="1"/>
        <v>274.14285714285717</v>
      </c>
      <c r="D101">
        <v>101</v>
      </c>
    </row>
    <row r="102" spans="1:4" x14ac:dyDescent="0.25">
      <c r="A102" s="1">
        <v>44541</v>
      </c>
      <c r="B102">
        <v>1939</v>
      </c>
      <c r="C102">
        <f t="shared" si="1"/>
        <v>277</v>
      </c>
      <c r="D102">
        <v>102</v>
      </c>
    </row>
    <row r="103" spans="1:4" x14ac:dyDescent="0.25">
      <c r="A103" s="1">
        <v>44542</v>
      </c>
      <c r="B103">
        <v>1932</v>
      </c>
      <c r="C103">
        <f t="shared" si="1"/>
        <v>276</v>
      </c>
      <c r="D103">
        <v>103</v>
      </c>
    </row>
    <row r="104" spans="1:4" x14ac:dyDescent="0.25">
      <c r="A104" s="1">
        <v>44543</v>
      </c>
      <c r="B104">
        <v>1904</v>
      </c>
      <c r="C104">
        <f t="shared" si="1"/>
        <v>272</v>
      </c>
      <c r="D104">
        <v>104</v>
      </c>
    </row>
    <row r="105" spans="1:4" x14ac:dyDescent="0.25">
      <c r="A105" s="1">
        <v>44544</v>
      </c>
      <c r="B105">
        <v>1834</v>
      </c>
      <c r="C105">
        <f t="shared" si="1"/>
        <v>262</v>
      </c>
      <c r="D105">
        <v>105</v>
      </c>
    </row>
    <row r="106" spans="1:4" x14ac:dyDescent="0.25">
      <c r="A106" s="1">
        <v>44545</v>
      </c>
      <c r="B106">
        <v>1745</v>
      </c>
      <c r="C106">
        <f t="shared" si="1"/>
        <v>249.28571428571428</v>
      </c>
      <c r="D106">
        <v>106</v>
      </c>
    </row>
    <row r="107" spans="1:4" x14ac:dyDescent="0.25">
      <c r="A107" s="1">
        <v>44546</v>
      </c>
      <c r="B107">
        <v>1653</v>
      </c>
      <c r="C107">
        <f t="shared" si="1"/>
        <v>236.14285714285714</v>
      </c>
      <c r="D107">
        <v>107</v>
      </c>
    </row>
    <row r="108" spans="1:4" x14ac:dyDescent="0.25">
      <c r="A108" s="1">
        <v>44547</v>
      </c>
      <c r="B108">
        <v>1566</v>
      </c>
      <c r="C108">
        <f t="shared" si="1"/>
        <v>223.71428571428572</v>
      </c>
      <c r="D108">
        <v>108</v>
      </c>
    </row>
    <row r="109" spans="1:4" x14ac:dyDescent="0.25">
      <c r="A109" s="1">
        <v>44548</v>
      </c>
      <c r="B109">
        <v>1469</v>
      </c>
      <c r="C109">
        <f t="shared" si="1"/>
        <v>209.85714285714286</v>
      </c>
      <c r="D109">
        <v>109</v>
      </c>
    </row>
    <row r="110" spans="1:4" x14ac:dyDescent="0.25">
      <c r="A110" s="1">
        <v>44549</v>
      </c>
      <c r="B110">
        <v>1397</v>
      </c>
      <c r="C110">
        <f t="shared" si="1"/>
        <v>199.57142857142858</v>
      </c>
      <c r="D110">
        <v>110</v>
      </c>
    </row>
    <row r="111" spans="1:4" x14ac:dyDescent="0.25">
      <c r="A111" s="1">
        <v>44550</v>
      </c>
      <c r="B111">
        <v>1363</v>
      </c>
      <c r="C111">
        <f t="shared" si="1"/>
        <v>194.71428571428572</v>
      </c>
      <c r="D111">
        <v>111</v>
      </c>
    </row>
    <row r="112" spans="1:4" x14ac:dyDescent="0.25">
      <c r="A112" s="1">
        <v>44551</v>
      </c>
      <c r="B112">
        <v>1321</v>
      </c>
      <c r="C112">
        <f t="shared" si="1"/>
        <v>188.71428571428572</v>
      </c>
      <c r="D112">
        <v>112</v>
      </c>
    </row>
    <row r="113" spans="1:4" x14ac:dyDescent="0.25">
      <c r="A113" s="1">
        <v>44552</v>
      </c>
      <c r="B113">
        <v>1278</v>
      </c>
      <c r="C113">
        <f t="shared" si="1"/>
        <v>182.57142857142858</v>
      </c>
      <c r="D113">
        <v>113</v>
      </c>
    </row>
    <row r="114" spans="1:4" x14ac:dyDescent="0.25">
      <c r="A114" s="1">
        <v>44553</v>
      </c>
      <c r="B114">
        <v>1235</v>
      </c>
      <c r="C114">
        <f t="shared" si="1"/>
        <v>176.42857142857142</v>
      </c>
      <c r="D114">
        <v>114</v>
      </c>
    </row>
    <row r="115" spans="1:4" x14ac:dyDescent="0.25">
      <c r="A115" s="1">
        <v>44554</v>
      </c>
      <c r="B115">
        <v>1194</v>
      </c>
      <c r="C115">
        <f t="shared" si="1"/>
        <v>170.57142857142858</v>
      </c>
      <c r="D115">
        <v>115</v>
      </c>
    </row>
    <row r="116" spans="1:4" x14ac:dyDescent="0.25">
      <c r="A116" s="1">
        <v>44555</v>
      </c>
      <c r="B116">
        <v>1151</v>
      </c>
      <c r="C116">
        <f t="shared" si="1"/>
        <v>164.42857142857142</v>
      </c>
      <c r="D116">
        <v>116</v>
      </c>
    </row>
    <row r="117" spans="1:4" x14ac:dyDescent="0.25">
      <c r="A117" s="1">
        <v>44556</v>
      </c>
      <c r="B117">
        <v>1126</v>
      </c>
      <c r="C117">
        <f t="shared" si="1"/>
        <v>160.85714285714286</v>
      </c>
      <c r="D117">
        <v>117</v>
      </c>
    </row>
    <row r="118" spans="1:4" x14ac:dyDescent="0.25">
      <c r="A118" s="1">
        <v>44557</v>
      </c>
      <c r="B118">
        <v>1103</v>
      </c>
      <c r="C118">
        <f t="shared" si="1"/>
        <v>157.57142857142858</v>
      </c>
      <c r="D118">
        <v>118</v>
      </c>
    </row>
    <row r="119" spans="1:4" x14ac:dyDescent="0.25">
      <c r="A119" s="1">
        <v>44558</v>
      </c>
      <c r="B119">
        <v>1101</v>
      </c>
      <c r="C119">
        <f t="shared" si="1"/>
        <v>157.28571428571428</v>
      </c>
      <c r="D119">
        <v>119</v>
      </c>
    </row>
    <row r="120" spans="1:4" x14ac:dyDescent="0.25">
      <c r="A120" s="1">
        <v>44559</v>
      </c>
      <c r="B120">
        <v>1104</v>
      </c>
      <c r="C120">
        <f t="shared" si="1"/>
        <v>157.71428571428572</v>
      </c>
      <c r="D120">
        <v>120</v>
      </c>
    </row>
    <row r="121" spans="1:4" x14ac:dyDescent="0.25">
      <c r="A121" s="1">
        <v>44560</v>
      </c>
      <c r="B121">
        <v>1079</v>
      </c>
      <c r="C121">
        <f t="shared" si="1"/>
        <v>154.14285714285714</v>
      </c>
      <c r="D121">
        <v>121</v>
      </c>
    </row>
    <row r="122" spans="1:4" x14ac:dyDescent="0.25">
      <c r="A122" s="1">
        <v>44561</v>
      </c>
      <c r="B122">
        <v>1069</v>
      </c>
      <c r="C122">
        <f t="shared" si="1"/>
        <v>152.71428571428572</v>
      </c>
      <c r="D122">
        <v>122</v>
      </c>
    </row>
    <row r="123" spans="1:4" x14ac:dyDescent="0.25">
      <c r="A123" s="1">
        <v>44562</v>
      </c>
      <c r="B123">
        <v>1041</v>
      </c>
      <c r="C123">
        <f t="shared" si="1"/>
        <v>148.71428571428572</v>
      </c>
      <c r="D123">
        <v>123</v>
      </c>
    </row>
    <row r="124" spans="1:4" x14ac:dyDescent="0.25">
      <c r="A124" s="1">
        <v>44563</v>
      </c>
      <c r="B124">
        <v>1032</v>
      </c>
      <c r="C124">
        <f t="shared" si="1"/>
        <v>147.42857142857142</v>
      </c>
      <c r="D124">
        <v>124</v>
      </c>
    </row>
    <row r="125" spans="1:4" x14ac:dyDescent="0.25">
      <c r="A125" s="1">
        <v>44564</v>
      </c>
      <c r="B125">
        <v>1011</v>
      </c>
      <c r="C125">
        <f t="shared" si="1"/>
        <v>144.42857142857142</v>
      </c>
      <c r="D125">
        <v>125</v>
      </c>
    </row>
    <row r="126" spans="1:4" x14ac:dyDescent="0.25">
      <c r="A126" s="1">
        <v>44565</v>
      </c>
      <c r="B126">
        <v>955</v>
      </c>
      <c r="C126">
        <f t="shared" si="1"/>
        <v>136.42857142857142</v>
      </c>
      <c r="D126">
        <v>126</v>
      </c>
    </row>
    <row r="127" spans="1:4" x14ac:dyDescent="0.25">
      <c r="A127" s="1">
        <v>44566</v>
      </c>
      <c r="B127">
        <v>920</v>
      </c>
      <c r="C127">
        <f t="shared" si="1"/>
        <v>131.42857142857142</v>
      </c>
      <c r="D127">
        <v>127</v>
      </c>
    </row>
    <row r="128" spans="1:4" x14ac:dyDescent="0.25">
      <c r="A128" s="1">
        <v>44567</v>
      </c>
      <c r="B128">
        <v>892</v>
      </c>
      <c r="C128">
        <f t="shared" si="1"/>
        <v>127.42857142857143</v>
      </c>
      <c r="D128">
        <v>128</v>
      </c>
    </row>
    <row r="129" spans="1:4" x14ac:dyDescent="0.25">
      <c r="A129" s="1">
        <v>44568</v>
      </c>
      <c r="B129">
        <v>872</v>
      </c>
      <c r="C129">
        <f t="shared" si="1"/>
        <v>124.57142857142857</v>
      </c>
      <c r="D129">
        <v>129</v>
      </c>
    </row>
    <row r="130" spans="1:4" x14ac:dyDescent="0.25">
      <c r="A130" s="1">
        <v>44569</v>
      </c>
      <c r="B130">
        <v>888</v>
      </c>
      <c r="C130">
        <f t="shared" ref="C130:C145" si="2">B130/7</f>
        <v>126.85714285714286</v>
      </c>
      <c r="D130">
        <v>130</v>
      </c>
    </row>
    <row r="131" spans="1:4" x14ac:dyDescent="0.25">
      <c r="A131" s="1">
        <v>44570</v>
      </c>
      <c r="B131">
        <v>883</v>
      </c>
      <c r="C131">
        <f t="shared" si="2"/>
        <v>126.14285714285714</v>
      </c>
      <c r="D131">
        <v>131</v>
      </c>
    </row>
    <row r="132" spans="1:4" x14ac:dyDescent="0.25">
      <c r="A132" s="1">
        <v>44571</v>
      </c>
      <c r="B132">
        <v>893</v>
      </c>
      <c r="C132">
        <f t="shared" si="2"/>
        <v>127.57142857142857</v>
      </c>
      <c r="D132">
        <v>132</v>
      </c>
    </row>
    <row r="133" spans="1:4" x14ac:dyDescent="0.25">
      <c r="A133" s="1">
        <v>44572</v>
      </c>
      <c r="B133">
        <v>888</v>
      </c>
      <c r="C133">
        <f t="shared" si="2"/>
        <v>126.85714285714286</v>
      </c>
      <c r="D133">
        <v>133</v>
      </c>
    </row>
    <row r="134" spans="1:4" x14ac:dyDescent="0.25">
      <c r="A134" s="1">
        <v>44573</v>
      </c>
      <c r="B134">
        <v>835</v>
      </c>
      <c r="C134">
        <f t="shared" si="2"/>
        <v>119.28571428571429</v>
      </c>
      <c r="D134">
        <v>134</v>
      </c>
    </row>
    <row r="135" spans="1:4" x14ac:dyDescent="0.25">
      <c r="A135" s="1">
        <v>44574</v>
      </c>
      <c r="B135">
        <v>826</v>
      </c>
      <c r="C135">
        <f t="shared" si="2"/>
        <v>118</v>
      </c>
      <c r="D135">
        <v>135</v>
      </c>
    </row>
    <row r="136" spans="1:4" x14ac:dyDescent="0.25">
      <c r="A136" s="1">
        <v>44575</v>
      </c>
      <c r="B136">
        <v>819</v>
      </c>
      <c r="C136">
        <f t="shared" si="2"/>
        <v>117</v>
      </c>
      <c r="D136">
        <v>136</v>
      </c>
    </row>
    <row r="137" spans="1:4" x14ac:dyDescent="0.25">
      <c r="A137" s="1">
        <v>44576</v>
      </c>
      <c r="B137">
        <v>797</v>
      </c>
      <c r="C137">
        <f t="shared" si="2"/>
        <v>113.85714285714286</v>
      </c>
      <c r="D137">
        <v>137</v>
      </c>
    </row>
    <row r="138" spans="1:4" x14ac:dyDescent="0.25">
      <c r="A138" s="1">
        <v>44577</v>
      </c>
      <c r="B138">
        <v>780</v>
      </c>
      <c r="C138">
        <f t="shared" si="2"/>
        <v>111.42857142857143</v>
      </c>
      <c r="D138">
        <v>138</v>
      </c>
    </row>
    <row r="139" spans="1:4" x14ac:dyDescent="0.25">
      <c r="A139" s="1">
        <v>44578</v>
      </c>
      <c r="B139">
        <v>747</v>
      </c>
      <c r="C139">
        <f t="shared" si="2"/>
        <v>106.71428571428571</v>
      </c>
      <c r="D139">
        <v>139</v>
      </c>
    </row>
    <row r="140" spans="1:4" x14ac:dyDescent="0.25">
      <c r="A140" s="1">
        <v>44579</v>
      </c>
      <c r="B140">
        <v>701</v>
      </c>
      <c r="C140">
        <f t="shared" si="2"/>
        <v>100.14285714285714</v>
      </c>
      <c r="D140">
        <v>140</v>
      </c>
    </row>
    <row r="141" spans="1:4" x14ac:dyDescent="0.25">
      <c r="A141" s="1">
        <v>44580</v>
      </c>
      <c r="B141">
        <v>715</v>
      </c>
      <c r="C141">
        <f t="shared" si="2"/>
        <v>102.14285714285714</v>
      </c>
      <c r="D141">
        <v>141</v>
      </c>
    </row>
    <row r="142" spans="1:4" x14ac:dyDescent="0.25">
      <c r="A142" s="1">
        <v>44581</v>
      </c>
      <c r="B142">
        <v>748</v>
      </c>
      <c r="C142">
        <f t="shared" si="2"/>
        <v>106.85714285714286</v>
      </c>
      <c r="D142">
        <v>142</v>
      </c>
    </row>
    <row r="143" spans="1:4" x14ac:dyDescent="0.25">
      <c r="A143" s="1">
        <v>44582</v>
      </c>
      <c r="B143">
        <v>757</v>
      </c>
      <c r="C143">
        <f t="shared" si="2"/>
        <v>108.14285714285714</v>
      </c>
      <c r="D143">
        <v>143</v>
      </c>
    </row>
    <row r="144" spans="1:4" x14ac:dyDescent="0.25">
      <c r="A144" s="1">
        <v>44583</v>
      </c>
      <c r="B144">
        <v>754</v>
      </c>
      <c r="C144">
        <f t="shared" si="2"/>
        <v>107.71428571428571</v>
      </c>
      <c r="D144">
        <v>144</v>
      </c>
    </row>
    <row r="145" spans="1:4" x14ac:dyDescent="0.25">
      <c r="A145" s="1">
        <v>44584</v>
      </c>
      <c r="B145">
        <v>756</v>
      </c>
      <c r="C145">
        <f t="shared" si="2"/>
        <v>108</v>
      </c>
      <c r="D145">
        <v>145</v>
      </c>
    </row>
    <row r="146" spans="1:4" x14ac:dyDescent="0.25">
      <c r="A146" s="1"/>
    </row>
    <row r="147" spans="1:4" x14ac:dyDescent="0.25">
      <c r="A147" s="1"/>
    </row>
    <row r="148" spans="1:4" x14ac:dyDescent="0.25">
      <c r="A148" s="1"/>
    </row>
    <row r="149" spans="1:4" x14ac:dyDescent="0.25">
      <c r="A149" s="1"/>
    </row>
    <row r="150" spans="1:4" x14ac:dyDescent="0.25">
      <c r="A150" s="1"/>
    </row>
    <row r="151" spans="1:4" x14ac:dyDescent="0.25">
      <c r="A151" s="1"/>
    </row>
    <row r="152" spans="1:4" x14ac:dyDescent="0.25">
      <c r="A152" s="1"/>
    </row>
    <row r="153" spans="1:4" x14ac:dyDescent="0.25">
      <c r="A153" s="1"/>
    </row>
    <row r="154" spans="1:4" x14ac:dyDescent="0.25">
      <c r="A154" s="1"/>
    </row>
    <row r="155" spans="1:4" x14ac:dyDescent="0.25">
      <c r="A155" s="1"/>
    </row>
    <row r="156" spans="1:4" x14ac:dyDescent="0.25">
      <c r="A156" s="1"/>
    </row>
    <row r="157" spans="1:4" x14ac:dyDescent="0.25">
      <c r="A157" s="1"/>
    </row>
    <row r="158" spans="1:4" x14ac:dyDescent="0.25">
      <c r="A158" s="1"/>
    </row>
    <row r="159" spans="1:4" x14ac:dyDescent="0.25">
      <c r="A159" s="1"/>
    </row>
    <row r="160" spans="1:4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  <row r="202" spans="1:1" x14ac:dyDescent="0.25">
      <c r="A202" s="1"/>
    </row>
    <row r="203" spans="1:1" x14ac:dyDescent="0.25">
      <c r="A203" s="1"/>
    </row>
    <row r="204" spans="1:1" x14ac:dyDescent="0.25">
      <c r="A204" s="1"/>
    </row>
    <row r="205" spans="1:1" x14ac:dyDescent="0.25">
      <c r="A205" s="1"/>
    </row>
    <row r="206" spans="1:1" x14ac:dyDescent="0.25">
      <c r="A206" s="1"/>
    </row>
    <row r="207" spans="1:1" x14ac:dyDescent="0.25">
      <c r="A207" s="1"/>
    </row>
    <row r="208" spans="1:1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  <row r="214" spans="1:1" x14ac:dyDescent="0.25">
      <c r="A214" s="1"/>
    </row>
    <row r="215" spans="1:1" x14ac:dyDescent="0.25">
      <c r="A215" s="1"/>
    </row>
    <row r="216" spans="1:1" x14ac:dyDescent="0.25">
      <c r="A216" s="1"/>
    </row>
    <row r="217" spans="1:1" x14ac:dyDescent="0.25">
      <c r="A217" s="1"/>
    </row>
    <row r="218" spans="1:1" x14ac:dyDescent="0.25">
      <c r="A218" s="1"/>
    </row>
    <row r="219" spans="1:1" x14ac:dyDescent="0.25">
      <c r="A219" s="1"/>
    </row>
    <row r="220" spans="1:1" x14ac:dyDescent="0.25">
      <c r="A220" s="1"/>
    </row>
    <row r="221" spans="1:1" x14ac:dyDescent="0.25">
      <c r="A221" s="1"/>
    </row>
    <row r="222" spans="1:1" x14ac:dyDescent="0.25">
      <c r="A222" s="1"/>
    </row>
    <row r="223" spans="1:1" x14ac:dyDescent="0.25">
      <c r="A223" s="1"/>
    </row>
    <row r="224" spans="1:1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  <row r="263" spans="1:1" x14ac:dyDescent="0.25">
      <c r="A263" s="1"/>
    </row>
    <row r="264" spans="1:1" x14ac:dyDescent="0.25">
      <c r="A264" s="1"/>
    </row>
    <row r="265" spans="1:1" x14ac:dyDescent="0.25">
      <c r="A265" s="1"/>
    </row>
    <row r="266" spans="1:1" x14ac:dyDescent="0.25">
      <c r="A266" s="1"/>
    </row>
    <row r="267" spans="1:1" x14ac:dyDescent="0.25">
      <c r="A267" s="1"/>
    </row>
    <row r="268" spans="1:1" x14ac:dyDescent="0.25">
      <c r="A268" s="1"/>
    </row>
    <row r="269" spans="1:1" x14ac:dyDescent="0.25">
      <c r="A269" s="1"/>
    </row>
    <row r="270" spans="1:1" x14ac:dyDescent="0.25">
      <c r="A270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508C9-A936-4664-BCE7-D2701FE4B348}">
  <dimension ref="A1:P707"/>
  <sheetViews>
    <sheetView topLeftCell="H1" workbookViewId="0">
      <selection activeCell="AE25" sqref="AE25"/>
    </sheetView>
  </sheetViews>
  <sheetFormatPr defaultRowHeight="15" x14ac:dyDescent="0.25"/>
  <cols>
    <col min="5" max="5" width="11.7109375" bestFit="1" customWidth="1"/>
    <col min="6" max="6" width="29.28515625" bestFit="1" customWidth="1"/>
  </cols>
  <sheetData>
    <row r="1" spans="1:16" x14ac:dyDescent="0.25">
      <c r="A1" t="s">
        <v>21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  <c r="I1" t="s">
        <v>29</v>
      </c>
      <c r="J1" t="s">
        <v>30</v>
      </c>
      <c r="K1" t="s">
        <v>31</v>
      </c>
      <c r="L1" t="s">
        <v>32</v>
      </c>
      <c r="M1" t="s">
        <v>739</v>
      </c>
      <c r="N1" t="s">
        <v>740</v>
      </c>
      <c r="P1" t="s">
        <v>748</v>
      </c>
    </row>
    <row r="2" spans="1:16" x14ac:dyDescent="0.25">
      <c r="A2" t="s">
        <v>738</v>
      </c>
      <c r="B2" t="str">
        <f>LEFT(covid_19_datafeed23[[#This Row],[Datum]],2)</f>
        <v>27</v>
      </c>
      <c r="C2">
        <v>2</v>
      </c>
      <c r="D2" t="str">
        <f>RIGHT(covid_19_datafeed23[[#This Row],[Datum]],4)</f>
        <v>2020</v>
      </c>
      <c r="E2" s="1">
        <f>DATE(covid_19_datafeed23[[#This Row],[year]],covid_19_datafeed23[[#This Row],[month]],covid_19_datafeed23[[#This Row],[day]])</f>
        <v>43888</v>
      </c>
      <c r="F2">
        <v>7</v>
      </c>
      <c r="H2">
        <f>covid_19_datafeed23[[#This Row],[IC_Bedden_COVID_Nederland]]+covid_19_datafeed23[[#This Row],[IC_Bedden_COVID_Internationaal]]</f>
        <v>7</v>
      </c>
      <c r="J2">
        <v>1</v>
      </c>
    </row>
    <row r="3" spans="1:16" x14ac:dyDescent="0.25">
      <c r="A3" t="s">
        <v>737</v>
      </c>
      <c r="B3" t="str">
        <f>LEFT(covid_19_datafeed23[[#This Row],[Datum]],2)</f>
        <v>28</v>
      </c>
      <c r="C3">
        <v>2</v>
      </c>
      <c r="D3" t="str">
        <f>RIGHT(covid_19_datafeed23[[#This Row],[Datum]],4)</f>
        <v>2020</v>
      </c>
      <c r="E3" s="1">
        <f>DATE(covid_19_datafeed23[[#This Row],[year]],covid_19_datafeed23[[#This Row],[month]],covid_19_datafeed23[[#This Row],[day]])</f>
        <v>43889</v>
      </c>
      <c r="F3">
        <v>8</v>
      </c>
      <c r="H3">
        <f>covid_19_datafeed23[[#This Row],[IC_Bedden_COVID_Nederland]]+covid_19_datafeed23[[#This Row],[IC_Bedden_COVID_Internationaal]]</f>
        <v>8</v>
      </c>
      <c r="J3">
        <v>9</v>
      </c>
      <c r="P3">
        <f>H3-H2</f>
        <v>1</v>
      </c>
    </row>
    <row r="4" spans="1:16" x14ac:dyDescent="0.25">
      <c r="A4" t="s">
        <v>736</v>
      </c>
      <c r="B4" t="str">
        <f>LEFT(covid_19_datafeed23[[#This Row],[Datum]],2)</f>
        <v>29</v>
      </c>
      <c r="C4">
        <v>2</v>
      </c>
      <c r="D4" t="str">
        <f>RIGHT(covid_19_datafeed23[[#This Row],[Datum]],4)</f>
        <v>2020</v>
      </c>
      <c r="E4" s="1">
        <f>DATE(covid_19_datafeed23[[#This Row],[year]],covid_19_datafeed23[[#This Row],[month]],covid_19_datafeed23[[#This Row],[day]])</f>
        <v>43890</v>
      </c>
      <c r="F4">
        <v>9</v>
      </c>
      <c r="H4">
        <f>covid_19_datafeed23[[#This Row],[IC_Bedden_COVID_Nederland]]+covid_19_datafeed23[[#This Row],[IC_Bedden_COVID_Internationaal]]</f>
        <v>9</v>
      </c>
      <c r="J4">
        <v>10</v>
      </c>
      <c r="P4">
        <f t="shared" ref="P4:P67" si="0">H4-H3</f>
        <v>1</v>
      </c>
    </row>
    <row r="5" spans="1:16" x14ac:dyDescent="0.25">
      <c r="A5" t="s">
        <v>735</v>
      </c>
      <c r="B5">
        <v>1</v>
      </c>
      <c r="C5">
        <v>3</v>
      </c>
      <c r="D5" t="str">
        <f>RIGHT(covid_19_datafeed23[[#This Row],[Datum]],4)</f>
        <v>2020</v>
      </c>
      <c r="E5" s="1">
        <f>DATE(covid_19_datafeed23[[#This Row],[year]],covid_19_datafeed23[[#This Row],[month]],covid_19_datafeed23[[#This Row],[day]])</f>
        <v>43891</v>
      </c>
      <c r="F5">
        <v>11</v>
      </c>
      <c r="H5">
        <f>covid_19_datafeed23[[#This Row],[IC_Bedden_COVID_Nederland]]+covid_19_datafeed23[[#This Row],[IC_Bedden_COVID_Internationaal]]</f>
        <v>11</v>
      </c>
      <c r="J5">
        <v>20</v>
      </c>
      <c r="P5">
        <f t="shared" si="0"/>
        <v>2</v>
      </c>
    </row>
    <row r="6" spans="1:16" x14ac:dyDescent="0.25">
      <c r="A6" t="s">
        <v>734</v>
      </c>
      <c r="B6">
        <v>2</v>
      </c>
      <c r="C6">
        <v>3</v>
      </c>
      <c r="D6" t="str">
        <f>RIGHT(covid_19_datafeed23[[#This Row],[Datum]],4)</f>
        <v>2020</v>
      </c>
      <c r="E6" s="1">
        <f>DATE(covid_19_datafeed23[[#This Row],[year]],covid_19_datafeed23[[#This Row],[month]],covid_19_datafeed23[[#This Row],[day]])</f>
        <v>43892</v>
      </c>
      <c r="F6">
        <v>10</v>
      </c>
      <c r="H6">
        <f>covid_19_datafeed23[[#This Row],[IC_Bedden_COVID_Nederland]]+covid_19_datafeed23[[#This Row],[IC_Bedden_COVID_Internationaal]]</f>
        <v>10</v>
      </c>
      <c r="J6">
        <v>34</v>
      </c>
      <c r="P6">
        <f t="shared" si="0"/>
        <v>-1</v>
      </c>
    </row>
    <row r="7" spans="1:16" x14ac:dyDescent="0.25">
      <c r="A7" t="s">
        <v>733</v>
      </c>
      <c r="B7">
        <v>3</v>
      </c>
      <c r="C7">
        <v>3</v>
      </c>
      <c r="D7" t="str">
        <f>RIGHT(covid_19_datafeed23[[#This Row],[Datum]],4)</f>
        <v>2020</v>
      </c>
      <c r="E7" s="1">
        <f>DATE(covid_19_datafeed23[[#This Row],[year]],covid_19_datafeed23[[#This Row],[month]],covid_19_datafeed23[[#This Row],[day]])</f>
        <v>43893</v>
      </c>
      <c r="F7">
        <v>12</v>
      </c>
      <c r="H7">
        <f>covid_19_datafeed23[[#This Row],[IC_Bedden_COVID_Nederland]]+covid_19_datafeed23[[#This Row],[IC_Bedden_COVID_Internationaal]]</f>
        <v>12</v>
      </c>
      <c r="J7">
        <v>40</v>
      </c>
      <c r="P7">
        <f t="shared" si="0"/>
        <v>2</v>
      </c>
    </row>
    <row r="8" spans="1:16" x14ac:dyDescent="0.25">
      <c r="A8" t="s">
        <v>732</v>
      </c>
      <c r="B8">
        <v>4</v>
      </c>
      <c r="C8">
        <v>3</v>
      </c>
      <c r="D8" t="str">
        <f>RIGHT(covid_19_datafeed23[[#This Row],[Datum]],4)</f>
        <v>2020</v>
      </c>
      <c r="E8" s="1">
        <f>DATE(covid_19_datafeed23[[#This Row],[year]],covid_19_datafeed23[[#This Row],[month]],covid_19_datafeed23[[#This Row],[day]])</f>
        <v>43894</v>
      </c>
      <c r="F8">
        <v>15</v>
      </c>
      <c r="H8">
        <f>covid_19_datafeed23[[#This Row],[IC_Bedden_COVID_Nederland]]+covid_19_datafeed23[[#This Row],[IC_Bedden_COVID_Internationaal]]</f>
        <v>15</v>
      </c>
      <c r="J8">
        <v>53</v>
      </c>
      <c r="P8">
        <f t="shared" si="0"/>
        <v>3</v>
      </c>
    </row>
    <row r="9" spans="1:16" x14ac:dyDescent="0.25">
      <c r="A9" t="s">
        <v>731</v>
      </c>
      <c r="B9">
        <v>5</v>
      </c>
      <c r="C9">
        <v>3</v>
      </c>
      <c r="D9" t="str">
        <f>RIGHT(covid_19_datafeed23[[#This Row],[Datum]],4)</f>
        <v>2020</v>
      </c>
      <c r="E9" s="1">
        <f>DATE(covid_19_datafeed23[[#This Row],[year]],covid_19_datafeed23[[#This Row],[month]],covid_19_datafeed23[[#This Row],[day]])</f>
        <v>43895</v>
      </c>
      <c r="F9">
        <v>15</v>
      </c>
      <c r="H9">
        <f>covid_19_datafeed23[[#This Row],[IC_Bedden_COVID_Nederland]]+covid_19_datafeed23[[#This Row],[IC_Bedden_COVID_Internationaal]]</f>
        <v>15</v>
      </c>
      <c r="J9">
        <v>65</v>
      </c>
      <c r="P9">
        <f t="shared" si="0"/>
        <v>0</v>
      </c>
    </row>
    <row r="10" spans="1:16" x14ac:dyDescent="0.25">
      <c r="A10" t="s">
        <v>730</v>
      </c>
      <c r="B10">
        <v>6</v>
      </c>
      <c r="C10">
        <v>3</v>
      </c>
      <c r="D10" t="str">
        <f>RIGHT(covid_19_datafeed23[[#This Row],[Datum]],4)</f>
        <v>2020</v>
      </c>
      <c r="E10" s="1">
        <f>DATE(covid_19_datafeed23[[#This Row],[year]],covid_19_datafeed23[[#This Row],[month]],covid_19_datafeed23[[#This Row],[day]])</f>
        <v>43896</v>
      </c>
      <c r="F10">
        <v>19</v>
      </c>
      <c r="H10">
        <f>covid_19_datafeed23[[#This Row],[IC_Bedden_COVID_Nederland]]+covid_19_datafeed23[[#This Row],[IC_Bedden_COVID_Internationaal]]</f>
        <v>19</v>
      </c>
      <c r="J10">
        <v>77</v>
      </c>
      <c r="P10">
        <f t="shared" si="0"/>
        <v>4</v>
      </c>
    </row>
    <row r="11" spans="1:16" x14ac:dyDescent="0.25">
      <c r="A11" t="s">
        <v>729</v>
      </c>
      <c r="B11">
        <v>7</v>
      </c>
      <c r="C11">
        <v>3</v>
      </c>
      <c r="D11" t="str">
        <f>RIGHT(covid_19_datafeed23[[#This Row],[Datum]],4)</f>
        <v>2020</v>
      </c>
      <c r="E11" s="1">
        <f>DATE(covid_19_datafeed23[[#This Row],[year]],covid_19_datafeed23[[#This Row],[month]],covid_19_datafeed23[[#This Row],[day]])</f>
        <v>43897</v>
      </c>
      <c r="F11">
        <v>21</v>
      </c>
      <c r="H11">
        <f>covid_19_datafeed23[[#This Row],[IC_Bedden_COVID_Nederland]]+covid_19_datafeed23[[#This Row],[IC_Bedden_COVID_Internationaal]]</f>
        <v>21</v>
      </c>
      <c r="J11">
        <v>93</v>
      </c>
      <c r="P11">
        <f t="shared" si="0"/>
        <v>2</v>
      </c>
    </row>
    <row r="12" spans="1:16" x14ac:dyDescent="0.25">
      <c r="A12" t="s">
        <v>728</v>
      </c>
      <c r="B12">
        <v>8</v>
      </c>
      <c r="C12">
        <v>3</v>
      </c>
      <c r="D12" t="str">
        <f>RIGHT(covid_19_datafeed23[[#This Row],[Datum]],4)</f>
        <v>2020</v>
      </c>
      <c r="E12" s="1">
        <f>DATE(covid_19_datafeed23[[#This Row],[year]],covid_19_datafeed23[[#This Row],[month]],covid_19_datafeed23[[#This Row],[day]])</f>
        <v>43898</v>
      </c>
      <c r="F12">
        <v>27</v>
      </c>
      <c r="H12">
        <f>covid_19_datafeed23[[#This Row],[IC_Bedden_COVID_Nederland]]+covid_19_datafeed23[[#This Row],[IC_Bedden_COVID_Internationaal]]</f>
        <v>27</v>
      </c>
      <c r="J12">
        <v>108</v>
      </c>
      <c r="P12">
        <f t="shared" si="0"/>
        <v>6</v>
      </c>
    </row>
    <row r="13" spans="1:16" x14ac:dyDescent="0.25">
      <c r="A13" t="s">
        <v>727</v>
      </c>
      <c r="B13">
        <v>9</v>
      </c>
      <c r="C13">
        <v>3</v>
      </c>
      <c r="D13" t="str">
        <f>RIGHT(covid_19_datafeed23[[#This Row],[Datum]],4)</f>
        <v>2020</v>
      </c>
      <c r="E13" s="1">
        <f>DATE(covid_19_datafeed23[[#This Row],[year]],covid_19_datafeed23[[#This Row],[month]],covid_19_datafeed23[[#This Row],[day]])</f>
        <v>43899</v>
      </c>
      <c r="F13">
        <v>32</v>
      </c>
      <c r="H13">
        <f>covid_19_datafeed23[[#This Row],[IC_Bedden_COVID_Nederland]]+covid_19_datafeed23[[#This Row],[IC_Bedden_COVID_Internationaal]]</f>
        <v>32</v>
      </c>
      <c r="J13">
        <v>141</v>
      </c>
      <c r="P13">
        <f t="shared" si="0"/>
        <v>5</v>
      </c>
    </row>
    <row r="14" spans="1:16" x14ac:dyDescent="0.25">
      <c r="A14" t="s">
        <v>726</v>
      </c>
      <c r="B14" t="str">
        <f>LEFT(covid_19_datafeed23[[#This Row],[Datum]],2)</f>
        <v>10</v>
      </c>
      <c r="C14">
        <v>3</v>
      </c>
      <c r="D14" t="str">
        <f>RIGHT(covid_19_datafeed23[[#This Row],[Datum]],4)</f>
        <v>2020</v>
      </c>
      <c r="E14" s="1">
        <f>DATE(covid_19_datafeed23[[#This Row],[year]],covid_19_datafeed23[[#This Row],[month]],covid_19_datafeed23[[#This Row],[day]])</f>
        <v>43900</v>
      </c>
      <c r="F14">
        <v>39</v>
      </c>
      <c r="H14">
        <f>covid_19_datafeed23[[#This Row],[IC_Bedden_COVID_Nederland]]+covid_19_datafeed23[[#This Row],[IC_Bedden_COVID_Internationaal]]</f>
        <v>39</v>
      </c>
      <c r="J14">
        <v>174</v>
      </c>
      <c r="P14">
        <f t="shared" si="0"/>
        <v>7</v>
      </c>
    </row>
    <row r="15" spans="1:16" x14ac:dyDescent="0.25">
      <c r="A15" t="s">
        <v>725</v>
      </c>
      <c r="B15" t="str">
        <f>LEFT(covid_19_datafeed23[[#This Row],[Datum]],2)</f>
        <v>11</v>
      </c>
      <c r="C15">
        <v>3</v>
      </c>
      <c r="D15" t="str">
        <f>RIGHT(covid_19_datafeed23[[#This Row],[Datum]],4)</f>
        <v>2020</v>
      </c>
      <c r="E15" s="1">
        <f>DATE(covid_19_datafeed23[[#This Row],[year]],covid_19_datafeed23[[#This Row],[month]],covid_19_datafeed23[[#This Row],[day]])</f>
        <v>43901</v>
      </c>
      <c r="F15">
        <v>48</v>
      </c>
      <c r="H15">
        <f>covid_19_datafeed23[[#This Row],[IC_Bedden_COVID_Nederland]]+covid_19_datafeed23[[#This Row],[IC_Bedden_COVID_Internationaal]]</f>
        <v>48</v>
      </c>
      <c r="J15">
        <v>215</v>
      </c>
      <c r="P15">
        <f t="shared" si="0"/>
        <v>9</v>
      </c>
    </row>
    <row r="16" spans="1:16" x14ac:dyDescent="0.25">
      <c r="A16" t="s">
        <v>724</v>
      </c>
      <c r="B16" t="str">
        <f>LEFT(covid_19_datafeed23[[#This Row],[Datum]],2)</f>
        <v>12</v>
      </c>
      <c r="C16">
        <v>3</v>
      </c>
      <c r="D16" t="str">
        <f>RIGHT(covid_19_datafeed23[[#This Row],[Datum]],4)</f>
        <v>2020</v>
      </c>
      <c r="E16" s="1">
        <f>DATE(covid_19_datafeed23[[#This Row],[year]],covid_19_datafeed23[[#This Row],[month]],covid_19_datafeed23[[#This Row],[day]])</f>
        <v>43902</v>
      </c>
      <c r="F16">
        <v>68</v>
      </c>
      <c r="H16">
        <f>covid_19_datafeed23[[#This Row],[IC_Bedden_COVID_Nederland]]+covid_19_datafeed23[[#This Row],[IC_Bedden_COVID_Internationaal]]</f>
        <v>68</v>
      </c>
      <c r="J16">
        <v>283</v>
      </c>
      <c r="P16">
        <f t="shared" si="0"/>
        <v>20</v>
      </c>
    </row>
    <row r="17" spans="1:16" x14ac:dyDescent="0.25">
      <c r="A17" t="s">
        <v>723</v>
      </c>
      <c r="B17" t="str">
        <f>LEFT(covid_19_datafeed23[[#This Row],[Datum]],2)</f>
        <v>13</v>
      </c>
      <c r="C17">
        <v>3</v>
      </c>
      <c r="D17" t="str">
        <f>RIGHT(covid_19_datafeed23[[#This Row],[Datum]],4)</f>
        <v>2020</v>
      </c>
      <c r="E17" s="1">
        <f>DATE(covid_19_datafeed23[[#This Row],[year]],covid_19_datafeed23[[#This Row],[month]],covid_19_datafeed23[[#This Row],[day]])</f>
        <v>43903</v>
      </c>
      <c r="F17">
        <v>79</v>
      </c>
      <c r="H17">
        <f>covid_19_datafeed23[[#This Row],[IC_Bedden_COVID_Nederland]]+covid_19_datafeed23[[#This Row],[IC_Bedden_COVID_Internationaal]]</f>
        <v>79</v>
      </c>
      <c r="J17">
        <v>350</v>
      </c>
      <c r="P17">
        <f t="shared" si="0"/>
        <v>11</v>
      </c>
    </row>
    <row r="18" spans="1:16" x14ac:dyDescent="0.25">
      <c r="A18" t="s">
        <v>722</v>
      </c>
      <c r="B18" t="str">
        <f>LEFT(covid_19_datafeed23[[#This Row],[Datum]],2)</f>
        <v>14</v>
      </c>
      <c r="C18">
        <v>3</v>
      </c>
      <c r="D18" t="str">
        <f>RIGHT(covid_19_datafeed23[[#This Row],[Datum]],4)</f>
        <v>2020</v>
      </c>
      <c r="E18" s="1">
        <f>DATE(covid_19_datafeed23[[#This Row],[year]],covid_19_datafeed23[[#This Row],[month]],covid_19_datafeed23[[#This Row],[day]])</f>
        <v>43904</v>
      </c>
      <c r="F18">
        <v>96</v>
      </c>
      <c r="H18">
        <f>covid_19_datafeed23[[#This Row],[IC_Bedden_COVID_Nederland]]+covid_19_datafeed23[[#This Row],[IC_Bedden_COVID_Internationaal]]</f>
        <v>96</v>
      </c>
      <c r="J18">
        <v>424</v>
      </c>
      <c r="P18">
        <f t="shared" si="0"/>
        <v>17</v>
      </c>
    </row>
    <row r="19" spans="1:16" x14ac:dyDescent="0.25">
      <c r="A19" t="s">
        <v>721</v>
      </c>
      <c r="B19" t="str">
        <f>LEFT(covid_19_datafeed23[[#This Row],[Datum]],2)</f>
        <v>15</v>
      </c>
      <c r="C19">
        <v>3</v>
      </c>
      <c r="D19" t="str">
        <f>RIGHT(covid_19_datafeed23[[#This Row],[Datum]],4)</f>
        <v>2020</v>
      </c>
      <c r="E19" s="1">
        <f>DATE(covid_19_datafeed23[[#This Row],[year]],covid_19_datafeed23[[#This Row],[month]],covid_19_datafeed23[[#This Row],[day]])</f>
        <v>43905</v>
      </c>
      <c r="F19">
        <v>120</v>
      </c>
      <c r="H19">
        <f>covid_19_datafeed23[[#This Row],[IC_Bedden_COVID_Nederland]]+covid_19_datafeed23[[#This Row],[IC_Bedden_COVID_Internationaal]]</f>
        <v>120</v>
      </c>
      <c r="J19">
        <v>500</v>
      </c>
      <c r="P19">
        <f t="shared" si="0"/>
        <v>24</v>
      </c>
    </row>
    <row r="20" spans="1:16" x14ac:dyDescent="0.25">
      <c r="A20" t="s">
        <v>720</v>
      </c>
      <c r="B20" t="str">
        <f>LEFT(covid_19_datafeed23[[#This Row],[Datum]],2)</f>
        <v>16</v>
      </c>
      <c r="C20">
        <v>3</v>
      </c>
      <c r="D20" t="str">
        <f>RIGHT(covid_19_datafeed23[[#This Row],[Datum]],4)</f>
        <v>2020</v>
      </c>
      <c r="E20" s="1">
        <f>DATE(covid_19_datafeed23[[#This Row],[year]],covid_19_datafeed23[[#This Row],[month]],covid_19_datafeed23[[#This Row],[day]])</f>
        <v>43906</v>
      </c>
      <c r="F20">
        <v>150</v>
      </c>
      <c r="H20">
        <f>covid_19_datafeed23[[#This Row],[IC_Bedden_COVID_Nederland]]+covid_19_datafeed23[[#This Row],[IC_Bedden_COVID_Internationaal]]</f>
        <v>150</v>
      </c>
      <c r="J20">
        <v>636</v>
      </c>
      <c r="P20">
        <f t="shared" si="0"/>
        <v>30</v>
      </c>
    </row>
    <row r="21" spans="1:16" x14ac:dyDescent="0.25">
      <c r="A21" t="s">
        <v>719</v>
      </c>
      <c r="B21" t="str">
        <f>LEFT(covid_19_datafeed23[[#This Row],[Datum]],2)</f>
        <v>17</v>
      </c>
      <c r="C21">
        <v>3</v>
      </c>
      <c r="D21" t="str">
        <f>RIGHT(covid_19_datafeed23[[#This Row],[Datum]],4)</f>
        <v>2020</v>
      </c>
      <c r="E21" s="1">
        <f>DATE(covid_19_datafeed23[[#This Row],[year]],covid_19_datafeed23[[#This Row],[month]],covid_19_datafeed23[[#This Row],[day]])</f>
        <v>43907</v>
      </c>
      <c r="F21">
        <v>179</v>
      </c>
      <c r="H21">
        <f>covid_19_datafeed23[[#This Row],[IC_Bedden_COVID_Nederland]]+covid_19_datafeed23[[#This Row],[IC_Bedden_COVID_Internationaal]]</f>
        <v>179</v>
      </c>
      <c r="J21">
        <v>775</v>
      </c>
      <c r="P21">
        <f t="shared" si="0"/>
        <v>29</v>
      </c>
    </row>
    <row r="22" spans="1:16" x14ac:dyDescent="0.25">
      <c r="A22" t="s">
        <v>718</v>
      </c>
      <c r="B22" t="str">
        <f>LEFT(covid_19_datafeed23[[#This Row],[Datum]],2)</f>
        <v>18</v>
      </c>
      <c r="C22">
        <v>3</v>
      </c>
      <c r="D22" t="str">
        <f>RIGHT(covid_19_datafeed23[[#This Row],[Datum]],4)</f>
        <v>2020</v>
      </c>
      <c r="E22" s="1">
        <f>DATE(covid_19_datafeed23[[#This Row],[year]],covid_19_datafeed23[[#This Row],[month]],covid_19_datafeed23[[#This Row],[day]])</f>
        <v>43908</v>
      </c>
      <c r="F22">
        <v>228</v>
      </c>
      <c r="H22">
        <f>covid_19_datafeed23[[#This Row],[IC_Bedden_COVID_Nederland]]+covid_19_datafeed23[[#This Row],[IC_Bedden_COVID_Internationaal]]</f>
        <v>228</v>
      </c>
      <c r="J22">
        <v>966</v>
      </c>
      <c r="P22">
        <f t="shared" si="0"/>
        <v>49</v>
      </c>
    </row>
    <row r="23" spans="1:16" x14ac:dyDescent="0.25">
      <c r="A23" t="s">
        <v>717</v>
      </c>
      <c r="B23" t="str">
        <f>LEFT(covid_19_datafeed23[[#This Row],[Datum]],2)</f>
        <v>19</v>
      </c>
      <c r="C23">
        <v>3</v>
      </c>
      <c r="D23" t="str">
        <f>RIGHT(covid_19_datafeed23[[#This Row],[Datum]],4)</f>
        <v>2020</v>
      </c>
      <c r="E23" s="1">
        <f>DATE(covid_19_datafeed23[[#This Row],[year]],covid_19_datafeed23[[#This Row],[month]],covid_19_datafeed23[[#This Row],[day]])</f>
        <v>43909</v>
      </c>
      <c r="F23">
        <v>287</v>
      </c>
      <c r="H23">
        <f>covid_19_datafeed23[[#This Row],[IC_Bedden_COVID_Nederland]]+covid_19_datafeed23[[#This Row],[IC_Bedden_COVID_Internationaal]]</f>
        <v>287</v>
      </c>
      <c r="J23">
        <v>1234</v>
      </c>
      <c r="P23">
        <f t="shared" si="0"/>
        <v>59</v>
      </c>
    </row>
    <row r="24" spans="1:16" x14ac:dyDescent="0.25">
      <c r="A24" t="s">
        <v>716</v>
      </c>
      <c r="B24" t="str">
        <f>LEFT(covid_19_datafeed23[[#This Row],[Datum]],2)</f>
        <v>20</v>
      </c>
      <c r="C24">
        <v>3</v>
      </c>
      <c r="D24" t="str">
        <f>RIGHT(covid_19_datafeed23[[#This Row],[Datum]],4)</f>
        <v>2020</v>
      </c>
      <c r="E24" s="1">
        <f>DATE(covid_19_datafeed23[[#This Row],[year]],covid_19_datafeed23[[#This Row],[month]],covid_19_datafeed23[[#This Row],[day]])</f>
        <v>43910</v>
      </c>
      <c r="F24">
        <v>362</v>
      </c>
      <c r="H24">
        <f>covid_19_datafeed23[[#This Row],[IC_Bedden_COVID_Nederland]]+covid_19_datafeed23[[#This Row],[IC_Bedden_COVID_Internationaal]]</f>
        <v>362</v>
      </c>
      <c r="J24">
        <v>1482</v>
      </c>
      <c r="P24">
        <f t="shared" si="0"/>
        <v>75</v>
      </c>
    </row>
    <row r="25" spans="1:16" x14ac:dyDescent="0.25">
      <c r="A25" t="s">
        <v>715</v>
      </c>
      <c r="B25" t="str">
        <f>LEFT(covid_19_datafeed23[[#This Row],[Datum]],2)</f>
        <v>21</v>
      </c>
      <c r="C25">
        <v>3</v>
      </c>
      <c r="D25" t="str">
        <f>RIGHT(covid_19_datafeed23[[#This Row],[Datum]],4)</f>
        <v>2020</v>
      </c>
      <c r="E25" s="1">
        <f>DATE(covid_19_datafeed23[[#This Row],[year]],covid_19_datafeed23[[#This Row],[month]],covid_19_datafeed23[[#This Row],[day]])</f>
        <v>43911</v>
      </c>
      <c r="F25">
        <v>430</v>
      </c>
      <c r="H25">
        <f>covid_19_datafeed23[[#This Row],[IC_Bedden_COVID_Nederland]]+covid_19_datafeed23[[#This Row],[IC_Bedden_COVID_Internationaal]]</f>
        <v>430</v>
      </c>
      <c r="J25">
        <v>1671</v>
      </c>
      <c r="P25">
        <f t="shared" si="0"/>
        <v>68</v>
      </c>
    </row>
    <row r="26" spans="1:16" x14ac:dyDescent="0.25">
      <c r="A26" t="s">
        <v>714</v>
      </c>
      <c r="B26" t="str">
        <f>LEFT(covid_19_datafeed23[[#This Row],[Datum]],2)</f>
        <v>22</v>
      </c>
      <c r="C26">
        <v>3</v>
      </c>
      <c r="D26" t="str">
        <f>RIGHT(covid_19_datafeed23[[#This Row],[Datum]],4)</f>
        <v>2020</v>
      </c>
      <c r="E26" s="1">
        <f>DATE(covid_19_datafeed23[[#This Row],[year]],covid_19_datafeed23[[#This Row],[month]],covid_19_datafeed23[[#This Row],[day]])</f>
        <v>43912</v>
      </c>
      <c r="F26">
        <v>480</v>
      </c>
      <c r="H26">
        <f>covid_19_datafeed23[[#This Row],[IC_Bedden_COVID_Nederland]]+covid_19_datafeed23[[#This Row],[IC_Bedden_COVID_Internationaal]]</f>
        <v>480</v>
      </c>
      <c r="J26">
        <v>1871</v>
      </c>
      <c r="P26">
        <f t="shared" si="0"/>
        <v>50</v>
      </c>
    </row>
    <row r="27" spans="1:16" x14ac:dyDescent="0.25">
      <c r="A27" t="s">
        <v>713</v>
      </c>
      <c r="B27" t="str">
        <f>LEFT(covid_19_datafeed23[[#This Row],[Datum]],2)</f>
        <v>23</v>
      </c>
      <c r="C27">
        <v>3</v>
      </c>
      <c r="D27" t="str">
        <f>RIGHT(covid_19_datafeed23[[#This Row],[Datum]],4)</f>
        <v>2020</v>
      </c>
      <c r="E27" s="1">
        <f>DATE(covid_19_datafeed23[[#This Row],[year]],covid_19_datafeed23[[#This Row],[month]],covid_19_datafeed23[[#This Row],[day]])</f>
        <v>43913</v>
      </c>
      <c r="F27">
        <v>573</v>
      </c>
      <c r="H27">
        <f>covid_19_datafeed23[[#This Row],[IC_Bedden_COVID_Nederland]]+covid_19_datafeed23[[#This Row],[IC_Bedden_COVID_Internationaal]]</f>
        <v>573</v>
      </c>
      <c r="J27">
        <v>2244</v>
      </c>
      <c r="P27">
        <f t="shared" si="0"/>
        <v>93</v>
      </c>
    </row>
    <row r="28" spans="1:16" x14ac:dyDescent="0.25">
      <c r="A28" t="s">
        <v>712</v>
      </c>
      <c r="B28" t="str">
        <f>LEFT(covid_19_datafeed23[[#This Row],[Datum]],2)</f>
        <v>24</v>
      </c>
      <c r="C28">
        <v>3</v>
      </c>
      <c r="D28" t="str">
        <f>RIGHT(covid_19_datafeed23[[#This Row],[Datum]],4)</f>
        <v>2020</v>
      </c>
      <c r="E28" s="1">
        <f>DATE(covid_19_datafeed23[[#This Row],[year]],covid_19_datafeed23[[#This Row],[month]],covid_19_datafeed23[[#This Row],[day]])</f>
        <v>43914</v>
      </c>
      <c r="F28">
        <v>653</v>
      </c>
      <c r="H28">
        <f>covid_19_datafeed23[[#This Row],[IC_Bedden_COVID_Nederland]]+covid_19_datafeed23[[#This Row],[IC_Bedden_COVID_Internationaal]]</f>
        <v>653</v>
      </c>
      <c r="J28">
        <v>2544</v>
      </c>
      <c r="P28">
        <f t="shared" si="0"/>
        <v>80</v>
      </c>
    </row>
    <row r="29" spans="1:16" x14ac:dyDescent="0.25">
      <c r="A29" t="s">
        <v>711</v>
      </c>
      <c r="B29" t="str">
        <f>LEFT(covid_19_datafeed23[[#This Row],[Datum]],2)</f>
        <v>25</v>
      </c>
      <c r="C29">
        <v>3</v>
      </c>
      <c r="D29" t="str">
        <f>RIGHT(covid_19_datafeed23[[#This Row],[Datum]],4)</f>
        <v>2020</v>
      </c>
      <c r="E29" s="1">
        <f>DATE(covid_19_datafeed23[[#This Row],[year]],covid_19_datafeed23[[#This Row],[month]],covid_19_datafeed23[[#This Row],[day]])</f>
        <v>43915</v>
      </c>
      <c r="F29">
        <v>752</v>
      </c>
      <c r="H29">
        <f>covid_19_datafeed23[[#This Row],[IC_Bedden_COVID_Nederland]]+covid_19_datafeed23[[#This Row],[IC_Bedden_COVID_Internationaal]]</f>
        <v>752</v>
      </c>
      <c r="J29">
        <v>2811</v>
      </c>
      <c r="P29">
        <f t="shared" si="0"/>
        <v>99</v>
      </c>
    </row>
    <row r="30" spans="1:16" x14ac:dyDescent="0.25">
      <c r="A30" t="s">
        <v>710</v>
      </c>
      <c r="B30" t="str">
        <f>LEFT(covid_19_datafeed23[[#This Row],[Datum]],2)</f>
        <v>26</v>
      </c>
      <c r="C30">
        <v>3</v>
      </c>
      <c r="D30" t="str">
        <f>RIGHT(covid_19_datafeed23[[#This Row],[Datum]],4)</f>
        <v>2020</v>
      </c>
      <c r="E30" s="1">
        <f>DATE(covid_19_datafeed23[[#This Row],[year]],covid_19_datafeed23[[#This Row],[month]],covid_19_datafeed23[[#This Row],[day]])</f>
        <v>43916</v>
      </c>
      <c r="F30">
        <v>838</v>
      </c>
      <c r="H30">
        <f>covid_19_datafeed23[[#This Row],[IC_Bedden_COVID_Nederland]]+covid_19_datafeed23[[#This Row],[IC_Bedden_COVID_Internationaal]]</f>
        <v>838</v>
      </c>
      <c r="J30">
        <v>2952</v>
      </c>
      <c r="P30">
        <f t="shared" si="0"/>
        <v>86</v>
      </c>
    </row>
    <row r="31" spans="1:16" x14ac:dyDescent="0.25">
      <c r="A31" t="s">
        <v>709</v>
      </c>
      <c r="B31" t="str">
        <f>LEFT(covid_19_datafeed23[[#This Row],[Datum]],2)</f>
        <v>27</v>
      </c>
      <c r="C31">
        <v>3</v>
      </c>
      <c r="D31" t="str">
        <f>RIGHT(covid_19_datafeed23[[#This Row],[Datum]],4)</f>
        <v>2020</v>
      </c>
      <c r="E31" s="1">
        <f>DATE(covid_19_datafeed23[[#This Row],[year]],covid_19_datafeed23[[#This Row],[month]],covid_19_datafeed23[[#This Row],[day]])</f>
        <v>43917</v>
      </c>
      <c r="F31">
        <v>927</v>
      </c>
      <c r="H31">
        <f>covid_19_datafeed23[[#This Row],[IC_Bedden_COVID_Nederland]]+covid_19_datafeed23[[#This Row],[IC_Bedden_COVID_Internationaal]]</f>
        <v>927</v>
      </c>
      <c r="J31">
        <v>3226</v>
      </c>
      <c r="P31">
        <f t="shared" si="0"/>
        <v>89</v>
      </c>
    </row>
    <row r="32" spans="1:16" x14ac:dyDescent="0.25">
      <c r="A32" t="s">
        <v>708</v>
      </c>
      <c r="B32" t="str">
        <f>LEFT(covid_19_datafeed23[[#This Row],[Datum]],2)</f>
        <v>28</v>
      </c>
      <c r="C32">
        <v>3</v>
      </c>
      <c r="D32" t="str">
        <f>RIGHT(covid_19_datafeed23[[#This Row],[Datum]],4)</f>
        <v>2020</v>
      </c>
      <c r="E32" s="1">
        <f>DATE(covid_19_datafeed23[[#This Row],[year]],covid_19_datafeed23[[#This Row],[month]],covid_19_datafeed23[[#This Row],[day]])</f>
        <v>43918</v>
      </c>
      <c r="F32">
        <v>992</v>
      </c>
      <c r="H32">
        <f>covid_19_datafeed23[[#This Row],[IC_Bedden_COVID_Nederland]]+covid_19_datafeed23[[#This Row],[IC_Bedden_COVID_Internationaal]]</f>
        <v>992</v>
      </c>
      <c r="J32">
        <v>3284</v>
      </c>
      <c r="P32">
        <f t="shared" si="0"/>
        <v>65</v>
      </c>
    </row>
    <row r="33" spans="1:16" x14ac:dyDescent="0.25">
      <c r="A33" t="s">
        <v>707</v>
      </c>
      <c r="B33" t="str">
        <f>LEFT(covid_19_datafeed23[[#This Row],[Datum]],2)</f>
        <v>29</v>
      </c>
      <c r="C33">
        <v>3</v>
      </c>
      <c r="D33" t="str">
        <f>RIGHT(covid_19_datafeed23[[#This Row],[Datum]],4)</f>
        <v>2020</v>
      </c>
      <c r="E33" s="1">
        <f>DATE(covid_19_datafeed23[[#This Row],[year]],covid_19_datafeed23[[#This Row],[month]],covid_19_datafeed23[[#This Row],[day]])</f>
        <v>43919</v>
      </c>
      <c r="F33">
        <v>1038</v>
      </c>
      <c r="H33">
        <f>covid_19_datafeed23[[#This Row],[IC_Bedden_COVID_Nederland]]+covid_19_datafeed23[[#This Row],[IC_Bedden_COVID_Internationaal]]</f>
        <v>1038</v>
      </c>
      <c r="J33">
        <v>3284</v>
      </c>
      <c r="P33">
        <f t="shared" si="0"/>
        <v>46</v>
      </c>
    </row>
    <row r="34" spans="1:16" x14ac:dyDescent="0.25">
      <c r="A34" t="s">
        <v>706</v>
      </c>
      <c r="B34" t="str">
        <f>LEFT(covid_19_datafeed23[[#This Row],[Datum]],2)</f>
        <v>30</v>
      </c>
      <c r="C34">
        <v>3</v>
      </c>
      <c r="D34" t="str">
        <f>RIGHT(covid_19_datafeed23[[#This Row],[Datum]],4)</f>
        <v>2020</v>
      </c>
      <c r="E34" s="1">
        <f>DATE(covid_19_datafeed23[[#This Row],[year]],covid_19_datafeed23[[#This Row],[month]],covid_19_datafeed23[[#This Row],[day]])</f>
        <v>43920</v>
      </c>
      <c r="F34">
        <v>1126</v>
      </c>
      <c r="H34">
        <f>covid_19_datafeed23[[#This Row],[IC_Bedden_COVID_Nederland]]+covid_19_datafeed23[[#This Row],[IC_Bedden_COVID_Internationaal]]</f>
        <v>1126</v>
      </c>
      <c r="J34">
        <v>3232</v>
      </c>
      <c r="P34">
        <f t="shared" si="0"/>
        <v>88</v>
      </c>
    </row>
    <row r="35" spans="1:16" x14ac:dyDescent="0.25">
      <c r="A35" t="s">
        <v>705</v>
      </c>
      <c r="B35" t="str">
        <f>LEFT(covid_19_datafeed23[[#This Row],[Datum]],2)</f>
        <v>31</v>
      </c>
      <c r="C35">
        <v>3</v>
      </c>
      <c r="D35" t="str">
        <f>RIGHT(covid_19_datafeed23[[#This Row],[Datum]],4)</f>
        <v>2020</v>
      </c>
      <c r="E35" s="1">
        <f>DATE(covid_19_datafeed23[[#This Row],[year]],covid_19_datafeed23[[#This Row],[month]],covid_19_datafeed23[[#This Row],[day]])</f>
        <v>43921</v>
      </c>
      <c r="F35">
        <v>1191</v>
      </c>
      <c r="H35">
        <f>covid_19_datafeed23[[#This Row],[IC_Bedden_COVID_Nederland]]+covid_19_datafeed23[[#This Row],[IC_Bedden_COVID_Internationaal]]</f>
        <v>1191</v>
      </c>
      <c r="J35">
        <v>3095</v>
      </c>
      <c r="P35">
        <f t="shared" si="0"/>
        <v>65</v>
      </c>
    </row>
    <row r="36" spans="1:16" x14ac:dyDescent="0.25">
      <c r="A36" t="s">
        <v>704</v>
      </c>
      <c r="B36">
        <v>1</v>
      </c>
      <c r="C36">
        <v>4</v>
      </c>
      <c r="D36" t="str">
        <f>RIGHT(covid_19_datafeed23[[#This Row],[Datum]],4)</f>
        <v>2020</v>
      </c>
      <c r="E36" s="1">
        <f>DATE(covid_19_datafeed23[[#This Row],[year]],covid_19_datafeed23[[#This Row],[month]],covid_19_datafeed23[[#This Row],[day]])</f>
        <v>43922</v>
      </c>
      <c r="F36">
        <v>1208</v>
      </c>
      <c r="H36">
        <f>covid_19_datafeed23[[#This Row],[IC_Bedden_COVID_Nederland]]+covid_19_datafeed23[[#This Row],[IC_Bedden_COVID_Internationaal]]</f>
        <v>1208</v>
      </c>
      <c r="J36">
        <v>2945</v>
      </c>
      <c r="P36">
        <f t="shared" si="0"/>
        <v>17</v>
      </c>
    </row>
    <row r="37" spans="1:16" x14ac:dyDescent="0.25">
      <c r="A37" t="s">
        <v>703</v>
      </c>
      <c r="B37">
        <v>2</v>
      </c>
      <c r="C37">
        <v>4</v>
      </c>
      <c r="D37" t="str">
        <f>RIGHT(covid_19_datafeed23[[#This Row],[Datum]],4)</f>
        <v>2020</v>
      </c>
      <c r="E37" s="1">
        <f>DATE(covid_19_datafeed23[[#This Row],[year]],covid_19_datafeed23[[#This Row],[month]],covid_19_datafeed23[[#This Row],[day]])</f>
        <v>43923</v>
      </c>
      <c r="F37">
        <v>1249</v>
      </c>
      <c r="H37">
        <f>covid_19_datafeed23[[#This Row],[IC_Bedden_COVID_Nederland]]+covid_19_datafeed23[[#This Row],[IC_Bedden_COVID_Internationaal]]</f>
        <v>1249</v>
      </c>
      <c r="J37">
        <v>2807</v>
      </c>
      <c r="P37">
        <f t="shared" si="0"/>
        <v>41</v>
      </c>
    </row>
    <row r="38" spans="1:16" x14ac:dyDescent="0.25">
      <c r="A38" t="s">
        <v>702</v>
      </c>
      <c r="B38">
        <v>3</v>
      </c>
      <c r="C38">
        <v>4</v>
      </c>
      <c r="D38" t="str">
        <f>RIGHT(covid_19_datafeed23[[#This Row],[Datum]],4)</f>
        <v>2020</v>
      </c>
      <c r="E38" s="1">
        <f>DATE(covid_19_datafeed23[[#This Row],[year]],covid_19_datafeed23[[#This Row],[month]],covid_19_datafeed23[[#This Row],[day]])</f>
        <v>43924</v>
      </c>
      <c r="F38">
        <v>1276</v>
      </c>
      <c r="H38">
        <f>covid_19_datafeed23[[#This Row],[IC_Bedden_COVID_Nederland]]+covid_19_datafeed23[[#This Row],[IC_Bedden_COVID_Internationaal]]</f>
        <v>1276</v>
      </c>
      <c r="J38">
        <v>2531</v>
      </c>
      <c r="P38">
        <f t="shared" si="0"/>
        <v>27</v>
      </c>
    </row>
    <row r="39" spans="1:16" x14ac:dyDescent="0.25">
      <c r="A39" t="s">
        <v>701</v>
      </c>
      <c r="B39">
        <v>4</v>
      </c>
      <c r="C39">
        <v>4</v>
      </c>
      <c r="D39" t="str">
        <f>RIGHT(covid_19_datafeed23[[#This Row],[Datum]],4)</f>
        <v>2020</v>
      </c>
      <c r="E39" s="1">
        <f>DATE(covid_19_datafeed23[[#This Row],[year]],covid_19_datafeed23[[#This Row],[month]],covid_19_datafeed23[[#This Row],[day]])</f>
        <v>43925</v>
      </c>
      <c r="F39">
        <v>1360</v>
      </c>
      <c r="H39">
        <f>covid_19_datafeed23[[#This Row],[IC_Bedden_COVID_Nederland]]+covid_19_datafeed23[[#This Row],[IC_Bedden_COVID_Internationaal]]</f>
        <v>1360</v>
      </c>
      <c r="J39">
        <v>2570</v>
      </c>
      <c r="P39">
        <f t="shared" si="0"/>
        <v>84</v>
      </c>
    </row>
    <row r="40" spans="1:16" x14ac:dyDescent="0.25">
      <c r="A40" t="s">
        <v>700</v>
      </c>
      <c r="B40">
        <v>5</v>
      </c>
      <c r="C40">
        <v>4</v>
      </c>
      <c r="D40" t="str">
        <f>RIGHT(covid_19_datafeed23[[#This Row],[Datum]],4)</f>
        <v>2020</v>
      </c>
      <c r="E40" s="1">
        <f>DATE(covid_19_datafeed23[[#This Row],[year]],covid_19_datafeed23[[#This Row],[month]],covid_19_datafeed23[[#This Row],[day]])</f>
        <v>43926</v>
      </c>
      <c r="F40">
        <v>1385</v>
      </c>
      <c r="H40">
        <f>covid_19_datafeed23[[#This Row],[IC_Bedden_COVID_Nederland]]+covid_19_datafeed23[[#This Row],[IC_Bedden_COVID_Internationaal]]</f>
        <v>1385</v>
      </c>
      <c r="J40">
        <v>2270</v>
      </c>
      <c r="P40">
        <f t="shared" si="0"/>
        <v>25</v>
      </c>
    </row>
    <row r="41" spans="1:16" x14ac:dyDescent="0.25">
      <c r="A41" t="s">
        <v>699</v>
      </c>
      <c r="B41">
        <v>6</v>
      </c>
      <c r="C41">
        <v>4</v>
      </c>
      <c r="D41" t="str">
        <f>RIGHT(covid_19_datafeed23[[#This Row],[Datum]],4)</f>
        <v>2020</v>
      </c>
      <c r="E41" s="1">
        <f>DATE(covid_19_datafeed23[[#This Row],[year]],covid_19_datafeed23[[#This Row],[month]],covid_19_datafeed23[[#This Row],[day]])</f>
        <v>43927</v>
      </c>
      <c r="F41">
        <v>1409</v>
      </c>
      <c r="H41">
        <f>covid_19_datafeed23[[#This Row],[IC_Bedden_COVID_Nederland]]+covid_19_datafeed23[[#This Row],[IC_Bedden_COVID_Internationaal]]</f>
        <v>1409</v>
      </c>
      <c r="J41">
        <v>2912</v>
      </c>
      <c r="P41">
        <f t="shared" si="0"/>
        <v>24</v>
      </c>
    </row>
    <row r="42" spans="1:16" x14ac:dyDescent="0.25">
      <c r="A42" t="s">
        <v>698</v>
      </c>
      <c r="B42">
        <v>7</v>
      </c>
      <c r="C42">
        <v>4</v>
      </c>
      <c r="D42" t="str">
        <f>RIGHT(covid_19_datafeed23[[#This Row],[Datum]],4)</f>
        <v>2020</v>
      </c>
      <c r="E42" s="1">
        <f>DATE(covid_19_datafeed23[[#This Row],[year]],covid_19_datafeed23[[#This Row],[month]],covid_19_datafeed23[[#This Row],[day]])</f>
        <v>43928</v>
      </c>
      <c r="F42">
        <v>1424</v>
      </c>
      <c r="H42">
        <f>covid_19_datafeed23[[#This Row],[IC_Bedden_COVID_Nederland]]+covid_19_datafeed23[[#This Row],[IC_Bedden_COVID_Internationaal]]</f>
        <v>1424</v>
      </c>
      <c r="J42">
        <v>2713</v>
      </c>
      <c r="P42">
        <f t="shared" si="0"/>
        <v>15</v>
      </c>
    </row>
    <row r="43" spans="1:16" x14ac:dyDescent="0.25">
      <c r="A43" t="s">
        <v>697</v>
      </c>
      <c r="B43">
        <v>8</v>
      </c>
      <c r="C43">
        <v>4</v>
      </c>
      <c r="D43" t="str">
        <f>RIGHT(covid_19_datafeed23[[#This Row],[Datum]],4)</f>
        <v>2020</v>
      </c>
      <c r="E43" s="1">
        <f>DATE(covid_19_datafeed23[[#This Row],[year]],covid_19_datafeed23[[#This Row],[month]],covid_19_datafeed23[[#This Row],[day]])</f>
        <v>43929</v>
      </c>
      <c r="F43">
        <v>1408</v>
      </c>
      <c r="H43">
        <f>covid_19_datafeed23[[#This Row],[IC_Bedden_COVID_Nederland]]+covid_19_datafeed23[[#This Row],[IC_Bedden_COVID_Internationaal]]</f>
        <v>1408</v>
      </c>
      <c r="J43">
        <v>2864</v>
      </c>
      <c r="P43">
        <f t="shared" si="0"/>
        <v>-16</v>
      </c>
    </row>
    <row r="44" spans="1:16" x14ac:dyDescent="0.25">
      <c r="A44" t="s">
        <v>696</v>
      </c>
      <c r="B44">
        <v>9</v>
      </c>
      <c r="C44">
        <v>4</v>
      </c>
      <c r="D44" t="str">
        <f>RIGHT(covid_19_datafeed23[[#This Row],[Datum]],4)</f>
        <v>2020</v>
      </c>
      <c r="E44" s="1">
        <f>DATE(covid_19_datafeed23[[#This Row],[year]],covid_19_datafeed23[[#This Row],[month]],covid_19_datafeed23[[#This Row],[day]])</f>
        <v>43930</v>
      </c>
      <c r="F44">
        <v>1417</v>
      </c>
      <c r="H44">
        <f>covid_19_datafeed23[[#This Row],[IC_Bedden_COVID_Nederland]]+covid_19_datafeed23[[#This Row],[IC_Bedden_COVID_Internationaal]]</f>
        <v>1417</v>
      </c>
      <c r="J44">
        <v>2733</v>
      </c>
      <c r="P44">
        <f t="shared" si="0"/>
        <v>9</v>
      </c>
    </row>
    <row r="45" spans="1:16" x14ac:dyDescent="0.25">
      <c r="A45" t="s">
        <v>695</v>
      </c>
      <c r="B45" t="str">
        <f>LEFT(covid_19_datafeed23[[#This Row],[Datum]],2)</f>
        <v>10</v>
      </c>
      <c r="C45">
        <v>4</v>
      </c>
      <c r="D45" t="str">
        <f>RIGHT(covid_19_datafeed23[[#This Row],[Datum]],4)</f>
        <v>2020</v>
      </c>
      <c r="E45" s="1">
        <f>DATE(covid_19_datafeed23[[#This Row],[year]],covid_19_datafeed23[[#This Row],[month]],covid_19_datafeed23[[#This Row],[day]])</f>
        <v>43931</v>
      </c>
      <c r="F45">
        <v>1384</v>
      </c>
      <c r="H45">
        <f>covid_19_datafeed23[[#This Row],[IC_Bedden_COVID_Nederland]]+covid_19_datafeed23[[#This Row],[IC_Bedden_COVID_Internationaal]]</f>
        <v>1384</v>
      </c>
      <c r="J45">
        <v>2675</v>
      </c>
      <c r="P45">
        <f t="shared" si="0"/>
        <v>-33</v>
      </c>
    </row>
    <row r="46" spans="1:16" x14ac:dyDescent="0.25">
      <c r="A46" t="s">
        <v>694</v>
      </c>
      <c r="B46" t="str">
        <f>LEFT(covid_19_datafeed23[[#This Row],[Datum]],2)</f>
        <v>11</v>
      </c>
      <c r="C46">
        <v>4</v>
      </c>
      <c r="D46" t="str">
        <f>RIGHT(covid_19_datafeed23[[#This Row],[Datum]],4)</f>
        <v>2020</v>
      </c>
      <c r="E46" s="1">
        <f>DATE(covid_19_datafeed23[[#This Row],[year]],covid_19_datafeed23[[#This Row],[month]],covid_19_datafeed23[[#This Row],[day]])</f>
        <v>43932</v>
      </c>
      <c r="F46">
        <v>1391</v>
      </c>
      <c r="H46">
        <f>covid_19_datafeed23[[#This Row],[IC_Bedden_COVID_Nederland]]+covid_19_datafeed23[[#This Row],[IC_Bedden_COVID_Internationaal]]</f>
        <v>1391</v>
      </c>
      <c r="J46">
        <v>2685</v>
      </c>
      <c r="P46">
        <f t="shared" si="0"/>
        <v>7</v>
      </c>
    </row>
    <row r="47" spans="1:16" x14ac:dyDescent="0.25">
      <c r="A47" t="s">
        <v>693</v>
      </c>
      <c r="B47" t="str">
        <f>LEFT(covid_19_datafeed23[[#This Row],[Datum]],2)</f>
        <v>12</v>
      </c>
      <c r="C47">
        <v>4</v>
      </c>
      <c r="D47" t="str">
        <f>RIGHT(covid_19_datafeed23[[#This Row],[Datum]],4)</f>
        <v>2020</v>
      </c>
      <c r="E47" s="1">
        <f>DATE(covid_19_datafeed23[[#This Row],[year]],covid_19_datafeed23[[#This Row],[month]],covid_19_datafeed23[[#This Row],[day]])</f>
        <v>43933</v>
      </c>
      <c r="F47">
        <v>1358</v>
      </c>
      <c r="H47">
        <f>covid_19_datafeed23[[#This Row],[IC_Bedden_COVID_Nederland]]+covid_19_datafeed23[[#This Row],[IC_Bedden_COVID_Internationaal]]</f>
        <v>1358</v>
      </c>
      <c r="J47">
        <v>2532</v>
      </c>
      <c r="P47">
        <f t="shared" si="0"/>
        <v>-33</v>
      </c>
    </row>
    <row r="48" spans="1:16" x14ac:dyDescent="0.25">
      <c r="A48" t="s">
        <v>692</v>
      </c>
      <c r="B48" t="str">
        <f>LEFT(covid_19_datafeed23[[#This Row],[Datum]],2)</f>
        <v>13</v>
      </c>
      <c r="C48">
        <v>4</v>
      </c>
      <c r="D48" t="str">
        <f>RIGHT(covid_19_datafeed23[[#This Row],[Datum]],4)</f>
        <v>2020</v>
      </c>
      <c r="E48" s="1">
        <f>DATE(covid_19_datafeed23[[#This Row],[year]],covid_19_datafeed23[[#This Row],[month]],covid_19_datafeed23[[#This Row],[day]])</f>
        <v>43934</v>
      </c>
      <c r="F48">
        <v>1338</v>
      </c>
      <c r="H48">
        <f>covid_19_datafeed23[[#This Row],[IC_Bedden_COVID_Nederland]]+covid_19_datafeed23[[#This Row],[IC_Bedden_COVID_Internationaal]]</f>
        <v>1338</v>
      </c>
      <c r="J48">
        <v>2415</v>
      </c>
      <c r="P48">
        <f t="shared" si="0"/>
        <v>-20</v>
      </c>
    </row>
    <row r="49" spans="1:16" x14ac:dyDescent="0.25">
      <c r="A49" t="s">
        <v>691</v>
      </c>
      <c r="B49" t="str">
        <f>LEFT(covid_19_datafeed23[[#This Row],[Datum]],2)</f>
        <v>14</v>
      </c>
      <c r="C49">
        <v>4</v>
      </c>
      <c r="D49" t="str">
        <f>RIGHT(covid_19_datafeed23[[#This Row],[Datum]],4)</f>
        <v>2020</v>
      </c>
      <c r="E49" s="1">
        <f>DATE(covid_19_datafeed23[[#This Row],[year]],covid_19_datafeed23[[#This Row],[month]],covid_19_datafeed23[[#This Row],[day]])</f>
        <v>43935</v>
      </c>
      <c r="F49">
        <v>1303</v>
      </c>
      <c r="H49">
        <f>covid_19_datafeed23[[#This Row],[IC_Bedden_COVID_Nederland]]+covid_19_datafeed23[[#This Row],[IC_Bedden_COVID_Internationaal]]</f>
        <v>1303</v>
      </c>
      <c r="J49">
        <v>2391</v>
      </c>
      <c r="P49">
        <f t="shared" si="0"/>
        <v>-35</v>
      </c>
    </row>
    <row r="50" spans="1:16" x14ac:dyDescent="0.25">
      <c r="A50" t="s">
        <v>690</v>
      </c>
      <c r="B50" t="str">
        <f>LEFT(covid_19_datafeed23[[#This Row],[Datum]],2)</f>
        <v>15</v>
      </c>
      <c r="C50">
        <v>4</v>
      </c>
      <c r="D50" t="str">
        <f>RIGHT(covid_19_datafeed23[[#This Row],[Datum]],4)</f>
        <v>2020</v>
      </c>
      <c r="E50" s="1">
        <f>DATE(covid_19_datafeed23[[#This Row],[year]],covid_19_datafeed23[[#This Row],[month]],covid_19_datafeed23[[#This Row],[day]])</f>
        <v>43936</v>
      </c>
      <c r="F50">
        <v>1279</v>
      </c>
      <c r="H50">
        <f>covid_19_datafeed23[[#This Row],[IC_Bedden_COVID_Nederland]]+covid_19_datafeed23[[#This Row],[IC_Bedden_COVID_Internationaal]]</f>
        <v>1279</v>
      </c>
      <c r="J50">
        <v>2355</v>
      </c>
      <c r="P50">
        <f t="shared" si="0"/>
        <v>-24</v>
      </c>
    </row>
    <row r="51" spans="1:16" x14ac:dyDescent="0.25">
      <c r="A51" t="s">
        <v>689</v>
      </c>
      <c r="B51" t="str">
        <f>LEFT(covid_19_datafeed23[[#This Row],[Datum]],2)</f>
        <v>16</v>
      </c>
      <c r="C51">
        <v>4</v>
      </c>
      <c r="D51" t="str">
        <f>RIGHT(covid_19_datafeed23[[#This Row],[Datum]],4)</f>
        <v>2020</v>
      </c>
      <c r="E51" s="1">
        <f>DATE(covid_19_datafeed23[[#This Row],[year]],covid_19_datafeed23[[#This Row],[month]],covid_19_datafeed23[[#This Row],[day]])</f>
        <v>43937</v>
      </c>
      <c r="F51">
        <v>1258</v>
      </c>
      <c r="H51">
        <f>covid_19_datafeed23[[#This Row],[IC_Bedden_COVID_Nederland]]+covid_19_datafeed23[[#This Row],[IC_Bedden_COVID_Internationaal]]</f>
        <v>1258</v>
      </c>
      <c r="J51">
        <v>2377</v>
      </c>
      <c r="P51">
        <f t="shared" si="0"/>
        <v>-21</v>
      </c>
    </row>
    <row r="52" spans="1:16" x14ac:dyDescent="0.25">
      <c r="A52" t="s">
        <v>688</v>
      </c>
      <c r="B52" t="str">
        <f>LEFT(covid_19_datafeed23[[#This Row],[Datum]],2)</f>
        <v>17</v>
      </c>
      <c r="C52">
        <v>4</v>
      </c>
      <c r="D52" t="str">
        <f>RIGHT(covid_19_datafeed23[[#This Row],[Datum]],4)</f>
        <v>2020</v>
      </c>
      <c r="E52" s="1">
        <f>DATE(covid_19_datafeed23[[#This Row],[year]],covid_19_datafeed23[[#This Row],[month]],covid_19_datafeed23[[#This Row],[day]])</f>
        <v>43938</v>
      </c>
      <c r="F52">
        <v>1235</v>
      </c>
      <c r="H52">
        <f>covid_19_datafeed23[[#This Row],[IC_Bedden_COVID_Nederland]]+covid_19_datafeed23[[#This Row],[IC_Bedden_COVID_Internationaal]]</f>
        <v>1235</v>
      </c>
      <c r="J52">
        <v>2286</v>
      </c>
      <c r="P52">
        <f t="shared" si="0"/>
        <v>-23</v>
      </c>
    </row>
    <row r="53" spans="1:16" x14ac:dyDescent="0.25">
      <c r="A53" t="s">
        <v>687</v>
      </c>
      <c r="B53" t="str">
        <f>LEFT(covid_19_datafeed23[[#This Row],[Datum]],2)</f>
        <v>18</v>
      </c>
      <c r="C53">
        <v>4</v>
      </c>
      <c r="D53" t="str">
        <f>RIGHT(covid_19_datafeed23[[#This Row],[Datum]],4)</f>
        <v>2020</v>
      </c>
      <c r="E53" s="1">
        <f>DATE(covid_19_datafeed23[[#This Row],[year]],covid_19_datafeed23[[#This Row],[month]],covid_19_datafeed23[[#This Row],[day]])</f>
        <v>43939</v>
      </c>
      <c r="F53">
        <v>1201</v>
      </c>
      <c r="H53">
        <f>covid_19_datafeed23[[#This Row],[IC_Bedden_COVID_Nederland]]+covid_19_datafeed23[[#This Row],[IC_Bedden_COVID_Internationaal]]</f>
        <v>1201</v>
      </c>
      <c r="I53">
        <v>356</v>
      </c>
      <c r="J53">
        <v>2266</v>
      </c>
      <c r="P53">
        <f t="shared" si="0"/>
        <v>-34</v>
      </c>
    </row>
    <row r="54" spans="1:16" x14ac:dyDescent="0.25">
      <c r="A54" t="s">
        <v>686</v>
      </c>
      <c r="B54" t="str">
        <f>LEFT(covid_19_datafeed23[[#This Row],[Datum]],2)</f>
        <v>19</v>
      </c>
      <c r="C54">
        <v>4</v>
      </c>
      <c r="D54" t="str">
        <f>RIGHT(covid_19_datafeed23[[#This Row],[Datum]],4)</f>
        <v>2020</v>
      </c>
      <c r="E54" s="1">
        <f>DATE(covid_19_datafeed23[[#This Row],[year]],covid_19_datafeed23[[#This Row],[month]],covid_19_datafeed23[[#This Row],[day]])</f>
        <v>43940</v>
      </c>
      <c r="F54">
        <v>1176</v>
      </c>
      <c r="H54">
        <f>covid_19_datafeed23[[#This Row],[IC_Bedden_COVID_Nederland]]+covid_19_datafeed23[[#This Row],[IC_Bedden_COVID_Internationaal]]</f>
        <v>1176</v>
      </c>
      <c r="I54">
        <v>345</v>
      </c>
      <c r="J54">
        <v>2149</v>
      </c>
      <c r="P54">
        <f t="shared" si="0"/>
        <v>-25</v>
      </c>
    </row>
    <row r="55" spans="1:16" x14ac:dyDescent="0.25">
      <c r="A55" t="s">
        <v>685</v>
      </c>
      <c r="B55" t="str">
        <f>LEFT(covid_19_datafeed23[[#This Row],[Datum]],2)</f>
        <v>20</v>
      </c>
      <c r="C55">
        <v>4</v>
      </c>
      <c r="D55" t="str">
        <f>RIGHT(covid_19_datafeed23[[#This Row],[Datum]],4)</f>
        <v>2020</v>
      </c>
      <c r="E55" s="1">
        <f>DATE(covid_19_datafeed23[[#This Row],[year]],covid_19_datafeed23[[#This Row],[month]],covid_19_datafeed23[[#This Row],[day]])</f>
        <v>43941</v>
      </c>
      <c r="F55">
        <v>1158</v>
      </c>
      <c r="H55">
        <f>covid_19_datafeed23[[#This Row],[IC_Bedden_COVID_Nederland]]+covid_19_datafeed23[[#This Row],[IC_Bedden_COVID_Internationaal]]</f>
        <v>1158</v>
      </c>
      <c r="I55">
        <v>344</v>
      </c>
      <c r="J55">
        <v>2165</v>
      </c>
      <c r="P55">
        <f t="shared" si="0"/>
        <v>-18</v>
      </c>
    </row>
    <row r="56" spans="1:16" x14ac:dyDescent="0.25">
      <c r="A56" t="s">
        <v>684</v>
      </c>
      <c r="B56" t="str">
        <f>LEFT(covid_19_datafeed23[[#This Row],[Datum]],2)</f>
        <v>21</v>
      </c>
      <c r="C56">
        <v>4</v>
      </c>
      <c r="D56" t="str">
        <f>RIGHT(covid_19_datafeed23[[#This Row],[Datum]],4)</f>
        <v>2020</v>
      </c>
      <c r="E56" s="1">
        <f>DATE(covid_19_datafeed23[[#This Row],[year]],covid_19_datafeed23[[#This Row],[month]],covid_19_datafeed23[[#This Row],[day]])</f>
        <v>43942</v>
      </c>
      <c r="F56">
        <v>1087</v>
      </c>
      <c r="H56">
        <f>covid_19_datafeed23[[#This Row],[IC_Bedden_COVID_Nederland]]+covid_19_datafeed23[[#This Row],[IC_Bedden_COVID_Internationaal]]</f>
        <v>1087</v>
      </c>
      <c r="I56">
        <v>398</v>
      </c>
      <c r="J56">
        <v>2157</v>
      </c>
      <c r="P56">
        <f t="shared" si="0"/>
        <v>-71</v>
      </c>
    </row>
    <row r="57" spans="1:16" x14ac:dyDescent="0.25">
      <c r="A57" t="s">
        <v>683</v>
      </c>
      <c r="B57" t="str">
        <f>LEFT(covid_19_datafeed23[[#This Row],[Datum]],2)</f>
        <v>22</v>
      </c>
      <c r="C57">
        <v>4</v>
      </c>
      <c r="D57" t="str">
        <f>RIGHT(covid_19_datafeed23[[#This Row],[Datum]],4)</f>
        <v>2020</v>
      </c>
      <c r="E57" s="1">
        <f>DATE(covid_19_datafeed23[[#This Row],[year]],covid_19_datafeed23[[#This Row],[month]],covid_19_datafeed23[[#This Row],[day]])</f>
        <v>43943</v>
      </c>
      <c r="F57">
        <v>1050</v>
      </c>
      <c r="H57">
        <f>covid_19_datafeed23[[#This Row],[IC_Bedden_COVID_Nederland]]+covid_19_datafeed23[[#This Row],[IC_Bedden_COVID_Internationaal]]</f>
        <v>1050</v>
      </c>
      <c r="I57">
        <v>395</v>
      </c>
      <c r="J57">
        <v>2069</v>
      </c>
      <c r="P57">
        <f t="shared" si="0"/>
        <v>-37</v>
      </c>
    </row>
    <row r="58" spans="1:16" x14ac:dyDescent="0.25">
      <c r="A58" t="s">
        <v>682</v>
      </c>
      <c r="B58" t="str">
        <f>LEFT(covid_19_datafeed23[[#This Row],[Datum]],2)</f>
        <v>23</v>
      </c>
      <c r="C58">
        <v>4</v>
      </c>
      <c r="D58" t="str">
        <f>RIGHT(covid_19_datafeed23[[#This Row],[Datum]],4)</f>
        <v>2020</v>
      </c>
      <c r="E58" s="1">
        <f>DATE(covid_19_datafeed23[[#This Row],[year]],covid_19_datafeed23[[#This Row],[month]],covid_19_datafeed23[[#This Row],[day]])</f>
        <v>43944</v>
      </c>
      <c r="F58">
        <v>1008</v>
      </c>
      <c r="H58">
        <f>covid_19_datafeed23[[#This Row],[IC_Bedden_COVID_Nederland]]+covid_19_datafeed23[[#This Row],[IC_Bedden_COVID_Internationaal]]</f>
        <v>1008</v>
      </c>
      <c r="I58">
        <v>389</v>
      </c>
      <c r="J58">
        <v>1856</v>
      </c>
      <c r="P58">
        <f t="shared" si="0"/>
        <v>-42</v>
      </c>
    </row>
    <row r="59" spans="1:16" x14ac:dyDescent="0.25">
      <c r="A59" t="s">
        <v>681</v>
      </c>
      <c r="B59" t="str">
        <f>LEFT(covid_19_datafeed23[[#This Row],[Datum]],2)</f>
        <v>24</v>
      </c>
      <c r="C59">
        <v>4</v>
      </c>
      <c r="D59" t="str">
        <f>RIGHT(covid_19_datafeed23[[#This Row],[Datum]],4)</f>
        <v>2020</v>
      </c>
      <c r="E59" s="1">
        <f>DATE(covid_19_datafeed23[[#This Row],[year]],covid_19_datafeed23[[#This Row],[month]],covid_19_datafeed23[[#This Row],[day]])</f>
        <v>43945</v>
      </c>
      <c r="F59">
        <v>963</v>
      </c>
      <c r="H59">
        <f>covid_19_datafeed23[[#This Row],[IC_Bedden_COVID_Nederland]]+covid_19_datafeed23[[#This Row],[IC_Bedden_COVID_Internationaal]]</f>
        <v>963</v>
      </c>
      <c r="I59">
        <v>388</v>
      </c>
      <c r="J59">
        <v>1765</v>
      </c>
      <c r="P59">
        <f t="shared" si="0"/>
        <v>-45</v>
      </c>
    </row>
    <row r="60" spans="1:16" x14ac:dyDescent="0.25">
      <c r="A60" t="s">
        <v>680</v>
      </c>
      <c r="B60" t="str">
        <f>LEFT(covid_19_datafeed23[[#This Row],[Datum]],2)</f>
        <v>25</v>
      </c>
      <c r="C60">
        <v>4</v>
      </c>
      <c r="D60" t="str">
        <f>RIGHT(covid_19_datafeed23[[#This Row],[Datum]],4)</f>
        <v>2020</v>
      </c>
      <c r="E60" s="1">
        <f>DATE(covid_19_datafeed23[[#This Row],[year]],covid_19_datafeed23[[#This Row],[month]],covid_19_datafeed23[[#This Row],[day]])</f>
        <v>43946</v>
      </c>
      <c r="F60">
        <v>959</v>
      </c>
      <c r="H60">
        <f>covid_19_datafeed23[[#This Row],[IC_Bedden_COVID_Nederland]]+covid_19_datafeed23[[#This Row],[IC_Bedden_COVID_Internationaal]]</f>
        <v>959</v>
      </c>
      <c r="I60">
        <v>385</v>
      </c>
      <c r="J60">
        <v>1746</v>
      </c>
      <c r="P60">
        <f t="shared" si="0"/>
        <v>-4</v>
      </c>
    </row>
    <row r="61" spans="1:16" x14ac:dyDescent="0.25">
      <c r="A61" t="s">
        <v>679</v>
      </c>
      <c r="B61" t="str">
        <f>LEFT(covid_19_datafeed23[[#This Row],[Datum]],2)</f>
        <v>26</v>
      </c>
      <c r="C61">
        <v>4</v>
      </c>
      <c r="D61" t="str">
        <f>RIGHT(covid_19_datafeed23[[#This Row],[Datum]],4)</f>
        <v>2020</v>
      </c>
      <c r="E61" s="1">
        <f>DATE(covid_19_datafeed23[[#This Row],[year]],covid_19_datafeed23[[#This Row],[month]],covid_19_datafeed23[[#This Row],[day]])</f>
        <v>43947</v>
      </c>
      <c r="F61">
        <v>934</v>
      </c>
      <c r="H61">
        <f>covid_19_datafeed23[[#This Row],[IC_Bedden_COVID_Nederland]]+covid_19_datafeed23[[#This Row],[IC_Bedden_COVID_Internationaal]]</f>
        <v>934</v>
      </c>
      <c r="I61">
        <v>395</v>
      </c>
      <c r="J61">
        <v>1704</v>
      </c>
      <c r="P61">
        <f t="shared" si="0"/>
        <v>-25</v>
      </c>
    </row>
    <row r="62" spans="1:16" x14ac:dyDescent="0.25">
      <c r="A62" t="s">
        <v>678</v>
      </c>
      <c r="B62" t="str">
        <f>LEFT(covid_19_datafeed23[[#This Row],[Datum]],2)</f>
        <v>27</v>
      </c>
      <c r="C62">
        <v>4</v>
      </c>
      <c r="D62" t="str">
        <f>RIGHT(covid_19_datafeed23[[#This Row],[Datum]],4)</f>
        <v>2020</v>
      </c>
      <c r="E62" s="1">
        <f>DATE(covid_19_datafeed23[[#This Row],[year]],covid_19_datafeed23[[#This Row],[month]],covid_19_datafeed23[[#This Row],[day]])</f>
        <v>43948</v>
      </c>
      <c r="F62">
        <v>905</v>
      </c>
      <c r="H62">
        <f>covid_19_datafeed23[[#This Row],[IC_Bedden_COVID_Nederland]]+covid_19_datafeed23[[#This Row],[IC_Bedden_COVID_Internationaal]]</f>
        <v>905</v>
      </c>
      <c r="I62">
        <v>367</v>
      </c>
      <c r="J62">
        <v>1626</v>
      </c>
      <c r="P62">
        <f t="shared" si="0"/>
        <v>-29</v>
      </c>
    </row>
    <row r="63" spans="1:16" x14ac:dyDescent="0.25">
      <c r="A63" t="s">
        <v>677</v>
      </c>
      <c r="B63" t="str">
        <f>LEFT(covid_19_datafeed23[[#This Row],[Datum]],2)</f>
        <v>28</v>
      </c>
      <c r="C63">
        <v>4</v>
      </c>
      <c r="D63" t="str">
        <f>RIGHT(covid_19_datafeed23[[#This Row],[Datum]],4)</f>
        <v>2020</v>
      </c>
      <c r="E63" s="1">
        <f>DATE(covid_19_datafeed23[[#This Row],[year]],covid_19_datafeed23[[#This Row],[month]],covid_19_datafeed23[[#This Row],[day]])</f>
        <v>43949</v>
      </c>
      <c r="F63">
        <v>861</v>
      </c>
      <c r="H63">
        <f>covid_19_datafeed23[[#This Row],[IC_Bedden_COVID_Nederland]]+covid_19_datafeed23[[#This Row],[IC_Bedden_COVID_Internationaal]]</f>
        <v>861</v>
      </c>
      <c r="I63">
        <v>399</v>
      </c>
      <c r="J63">
        <v>1569</v>
      </c>
      <c r="P63">
        <f t="shared" si="0"/>
        <v>-44</v>
      </c>
    </row>
    <row r="64" spans="1:16" x14ac:dyDescent="0.25">
      <c r="A64" t="s">
        <v>676</v>
      </c>
      <c r="B64" t="str">
        <f>LEFT(covid_19_datafeed23[[#This Row],[Datum]],2)</f>
        <v>29</v>
      </c>
      <c r="C64">
        <v>4</v>
      </c>
      <c r="D64" t="str">
        <f>RIGHT(covid_19_datafeed23[[#This Row],[Datum]],4)</f>
        <v>2020</v>
      </c>
      <c r="E64" s="1">
        <f>DATE(covid_19_datafeed23[[#This Row],[year]],covid_19_datafeed23[[#This Row],[month]],covid_19_datafeed23[[#This Row],[day]])</f>
        <v>43950</v>
      </c>
      <c r="F64">
        <v>804</v>
      </c>
      <c r="H64">
        <f>covid_19_datafeed23[[#This Row],[IC_Bedden_COVID_Nederland]]+covid_19_datafeed23[[#This Row],[IC_Bedden_COVID_Internationaal]]</f>
        <v>804</v>
      </c>
      <c r="I64">
        <v>431</v>
      </c>
      <c r="J64">
        <v>1575</v>
      </c>
      <c r="P64">
        <f t="shared" si="0"/>
        <v>-57</v>
      </c>
    </row>
    <row r="65" spans="1:16" x14ac:dyDescent="0.25">
      <c r="A65" t="s">
        <v>675</v>
      </c>
      <c r="B65" t="str">
        <f>LEFT(covid_19_datafeed23[[#This Row],[Datum]],2)</f>
        <v>30</v>
      </c>
      <c r="C65">
        <v>4</v>
      </c>
      <c r="D65" t="str">
        <f>RIGHT(covid_19_datafeed23[[#This Row],[Datum]],4)</f>
        <v>2020</v>
      </c>
      <c r="E65" s="1">
        <f>DATE(covid_19_datafeed23[[#This Row],[year]],covid_19_datafeed23[[#This Row],[month]],covid_19_datafeed23[[#This Row],[day]])</f>
        <v>43951</v>
      </c>
      <c r="F65">
        <v>783</v>
      </c>
      <c r="H65">
        <f>covid_19_datafeed23[[#This Row],[IC_Bedden_COVID_Nederland]]+covid_19_datafeed23[[#This Row],[IC_Bedden_COVID_Internationaal]]</f>
        <v>783</v>
      </c>
      <c r="I65">
        <v>432</v>
      </c>
      <c r="J65">
        <v>1471</v>
      </c>
      <c r="P65">
        <f t="shared" si="0"/>
        <v>-21</v>
      </c>
    </row>
    <row r="66" spans="1:16" x14ac:dyDescent="0.25">
      <c r="A66" t="s">
        <v>674</v>
      </c>
      <c r="B66">
        <v>1</v>
      </c>
      <c r="C66">
        <v>5</v>
      </c>
      <c r="D66" t="str">
        <f>RIGHT(covid_19_datafeed23[[#This Row],[Datum]],4)</f>
        <v>2020</v>
      </c>
      <c r="E66" s="1">
        <f>DATE(covid_19_datafeed23[[#This Row],[year]],covid_19_datafeed23[[#This Row],[month]],covid_19_datafeed23[[#This Row],[day]])</f>
        <v>43952</v>
      </c>
      <c r="F66">
        <v>735</v>
      </c>
      <c r="H66">
        <f>covid_19_datafeed23[[#This Row],[IC_Bedden_COVID_Nederland]]+covid_19_datafeed23[[#This Row],[IC_Bedden_COVID_Internationaal]]</f>
        <v>735</v>
      </c>
      <c r="I66">
        <v>426</v>
      </c>
      <c r="J66">
        <v>1468</v>
      </c>
      <c r="P66">
        <f t="shared" si="0"/>
        <v>-48</v>
      </c>
    </row>
    <row r="67" spans="1:16" x14ac:dyDescent="0.25">
      <c r="A67" t="s">
        <v>673</v>
      </c>
      <c r="B67">
        <v>2</v>
      </c>
      <c r="C67">
        <v>5</v>
      </c>
      <c r="D67" t="str">
        <f>RIGHT(covid_19_datafeed23[[#This Row],[Datum]],4)</f>
        <v>2020</v>
      </c>
      <c r="E67" s="1">
        <f>DATE(covid_19_datafeed23[[#This Row],[year]],covid_19_datafeed23[[#This Row],[month]],covid_19_datafeed23[[#This Row],[day]])</f>
        <v>43953</v>
      </c>
      <c r="F67">
        <v>708</v>
      </c>
      <c r="H67">
        <f>covid_19_datafeed23[[#This Row],[IC_Bedden_COVID_Nederland]]+covid_19_datafeed23[[#This Row],[IC_Bedden_COVID_Internationaal]]</f>
        <v>708</v>
      </c>
      <c r="I67">
        <v>418</v>
      </c>
      <c r="J67">
        <v>1494</v>
      </c>
      <c r="P67">
        <f t="shared" si="0"/>
        <v>-27</v>
      </c>
    </row>
    <row r="68" spans="1:16" x14ac:dyDescent="0.25">
      <c r="A68" t="s">
        <v>672</v>
      </c>
      <c r="B68">
        <v>3</v>
      </c>
      <c r="C68">
        <v>5</v>
      </c>
      <c r="D68" t="str">
        <f>RIGHT(covid_19_datafeed23[[#This Row],[Datum]],4)</f>
        <v>2020</v>
      </c>
      <c r="E68" s="1">
        <f>DATE(covid_19_datafeed23[[#This Row],[year]],covid_19_datafeed23[[#This Row],[month]],covid_19_datafeed23[[#This Row],[day]])</f>
        <v>43954</v>
      </c>
      <c r="F68">
        <v>688</v>
      </c>
      <c r="H68">
        <f>covid_19_datafeed23[[#This Row],[IC_Bedden_COVID_Nederland]]+covid_19_datafeed23[[#This Row],[IC_Bedden_COVID_Internationaal]]</f>
        <v>688</v>
      </c>
      <c r="I68">
        <v>382</v>
      </c>
      <c r="J68">
        <v>1380</v>
      </c>
      <c r="P68">
        <f t="shared" ref="P68:P131" si="1">H68-H67</f>
        <v>-20</v>
      </c>
    </row>
    <row r="69" spans="1:16" x14ac:dyDescent="0.25">
      <c r="A69" t="s">
        <v>671</v>
      </c>
      <c r="B69">
        <v>4</v>
      </c>
      <c r="C69">
        <v>5</v>
      </c>
      <c r="D69" t="str">
        <f>RIGHT(covid_19_datafeed23[[#This Row],[Datum]],4)</f>
        <v>2020</v>
      </c>
      <c r="E69" s="1">
        <f>DATE(covid_19_datafeed23[[#This Row],[year]],covid_19_datafeed23[[#This Row],[month]],covid_19_datafeed23[[#This Row],[day]])</f>
        <v>43955</v>
      </c>
      <c r="F69">
        <v>683</v>
      </c>
      <c r="H69">
        <f>covid_19_datafeed23[[#This Row],[IC_Bedden_COVID_Nederland]]+covid_19_datafeed23[[#This Row],[IC_Bedden_COVID_Internationaal]]</f>
        <v>683</v>
      </c>
      <c r="I69">
        <v>377</v>
      </c>
      <c r="J69">
        <v>1333</v>
      </c>
      <c r="P69">
        <f t="shared" si="1"/>
        <v>-5</v>
      </c>
    </row>
    <row r="70" spans="1:16" x14ac:dyDescent="0.25">
      <c r="A70" t="s">
        <v>670</v>
      </c>
      <c r="B70">
        <v>5</v>
      </c>
      <c r="C70">
        <v>5</v>
      </c>
      <c r="D70" t="str">
        <f>RIGHT(covid_19_datafeed23[[#This Row],[Datum]],4)</f>
        <v>2020</v>
      </c>
      <c r="E70" s="1">
        <f>DATE(covid_19_datafeed23[[#This Row],[year]],covid_19_datafeed23[[#This Row],[month]],covid_19_datafeed23[[#This Row],[day]])</f>
        <v>43956</v>
      </c>
      <c r="F70">
        <v>644</v>
      </c>
      <c r="H70">
        <f>covid_19_datafeed23[[#This Row],[IC_Bedden_COVID_Nederland]]+covid_19_datafeed23[[#This Row],[IC_Bedden_COVID_Internationaal]]</f>
        <v>644</v>
      </c>
      <c r="I70">
        <v>394</v>
      </c>
      <c r="J70">
        <v>1333</v>
      </c>
      <c r="P70">
        <f t="shared" si="1"/>
        <v>-39</v>
      </c>
    </row>
    <row r="71" spans="1:16" x14ac:dyDescent="0.25">
      <c r="A71" t="s">
        <v>669</v>
      </c>
      <c r="B71">
        <v>6</v>
      </c>
      <c r="C71">
        <v>5</v>
      </c>
      <c r="D71" t="str">
        <f>RIGHT(covid_19_datafeed23[[#This Row],[Datum]],4)</f>
        <v>2020</v>
      </c>
      <c r="E71" s="1">
        <f>DATE(covid_19_datafeed23[[#This Row],[year]],covid_19_datafeed23[[#This Row],[month]],covid_19_datafeed23[[#This Row],[day]])</f>
        <v>43957</v>
      </c>
      <c r="F71">
        <v>628</v>
      </c>
      <c r="H71">
        <f>covid_19_datafeed23[[#This Row],[IC_Bedden_COVID_Nederland]]+covid_19_datafeed23[[#This Row],[IC_Bedden_COVID_Internationaal]]</f>
        <v>628</v>
      </c>
      <c r="I71">
        <v>397</v>
      </c>
      <c r="J71">
        <v>1352</v>
      </c>
      <c r="P71">
        <f t="shared" si="1"/>
        <v>-16</v>
      </c>
    </row>
    <row r="72" spans="1:16" x14ac:dyDescent="0.25">
      <c r="A72" t="s">
        <v>668</v>
      </c>
      <c r="B72">
        <v>7</v>
      </c>
      <c r="C72">
        <v>5</v>
      </c>
      <c r="D72" t="str">
        <f>RIGHT(covid_19_datafeed23[[#This Row],[Datum]],4)</f>
        <v>2020</v>
      </c>
      <c r="E72" s="1">
        <f>DATE(covid_19_datafeed23[[#This Row],[year]],covid_19_datafeed23[[#This Row],[month]],covid_19_datafeed23[[#This Row],[day]])</f>
        <v>43958</v>
      </c>
      <c r="F72">
        <v>584</v>
      </c>
      <c r="H72">
        <f>covid_19_datafeed23[[#This Row],[IC_Bedden_COVID_Nederland]]+covid_19_datafeed23[[#This Row],[IC_Bedden_COVID_Internationaal]]</f>
        <v>584</v>
      </c>
      <c r="I72">
        <v>440</v>
      </c>
      <c r="J72">
        <v>1286</v>
      </c>
      <c r="P72">
        <f t="shared" si="1"/>
        <v>-44</v>
      </c>
    </row>
    <row r="73" spans="1:16" x14ac:dyDescent="0.25">
      <c r="A73" t="s">
        <v>667</v>
      </c>
      <c r="B73">
        <v>8</v>
      </c>
      <c r="C73">
        <v>5</v>
      </c>
      <c r="D73" t="str">
        <f>RIGHT(covid_19_datafeed23[[#This Row],[Datum]],4)</f>
        <v>2020</v>
      </c>
      <c r="E73" s="1">
        <f>DATE(covid_19_datafeed23[[#This Row],[year]],covid_19_datafeed23[[#This Row],[month]],covid_19_datafeed23[[#This Row],[day]])</f>
        <v>43959</v>
      </c>
      <c r="F73">
        <v>564</v>
      </c>
      <c r="H73">
        <f>covid_19_datafeed23[[#This Row],[IC_Bedden_COVID_Nederland]]+covid_19_datafeed23[[#This Row],[IC_Bedden_COVID_Internationaal]]</f>
        <v>564</v>
      </c>
      <c r="I73">
        <v>414</v>
      </c>
      <c r="J73">
        <v>1189</v>
      </c>
      <c r="P73">
        <f t="shared" si="1"/>
        <v>-20</v>
      </c>
    </row>
    <row r="74" spans="1:16" x14ac:dyDescent="0.25">
      <c r="A74" t="s">
        <v>666</v>
      </c>
      <c r="B74">
        <v>9</v>
      </c>
      <c r="C74">
        <v>5</v>
      </c>
      <c r="D74" t="str">
        <f>RIGHT(covid_19_datafeed23[[#This Row],[Datum]],4)</f>
        <v>2020</v>
      </c>
      <c r="E74" s="1">
        <f>DATE(covid_19_datafeed23[[#This Row],[year]],covid_19_datafeed23[[#This Row],[month]],covid_19_datafeed23[[#This Row],[day]])</f>
        <v>43960</v>
      </c>
      <c r="F74">
        <v>541</v>
      </c>
      <c r="H74">
        <f>covid_19_datafeed23[[#This Row],[IC_Bedden_COVID_Nederland]]+covid_19_datafeed23[[#This Row],[IC_Bedden_COVID_Internationaal]]</f>
        <v>541</v>
      </c>
      <c r="I74">
        <v>450</v>
      </c>
      <c r="J74">
        <v>1132</v>
      </c>
      <c r="P74">
        <f t="shared" si="1"/>
        <v>-23</v>
      </c>
    </row>
    <row r="75" spans="1:16" x14ac:dyDescent="0.25">
      <c r="A75" t="s">
        <v>665</v>
      </c>
      <c r="B75" t="str">
        <f>LEFT(covid_19_datafeed23[[#This Row],[Datum]],2)</f>
        <v>10</v>
      </c>
      <c r="C75">
        <v>5</v>
      </c>
      <c r="D75" t="str">
        <f>RIGHT(covid_19_datafeed23[[#This Row],[Datum]],4)</f>
        <v>2020</v>
      </c>
      <c r="E75" s="1">
        <f>DATE(covid_19_datafeed23[[#This Row],[year]],covid_19_datafeed23[[#This Row],[month]],covid_19_datafeed23[[#This Row],[day]])</f>
        <v>43961</v>
      </c>
      <c r="F75">
        <v>507</v>
      </c>
      <c r="H75">
        <f>covid_19_datafeed23[[#This Row],[IC_Bedden_COVID_Nederland]]+covid_19_datafeed23[[#This Row],[IC_Bedden_COVID_Internationaal]]</f>
        <v>507</v>
      </c>
      <c r="I75">
        <v>418</v>
      </c>
      <c r="J75">
        <v>1054</v>
      </c>
      <c r="P75">
        <f t="shared" si="1"/>
        <v>-34</v>
      </c>
    </row>
    <row r="76" spans="1:16" x14ac:dyDescent="0.25">
      <c r="A76" t="s">
        <v>664</v>
      </c>
      <c r="B76" t="str">
        <f>LEFT(covid_19_datafeed23[[#This Row],[Datum]],2)</f>
        <v>11</v>
      </c>
      <c r="C76">
        <v>5</v>
      </c>
      <c r="D76" t="str">
        <f>RIGHT(covid_19_datafeed23[[#This Row],[Datum]],4)</f>
        <v>2020</v>
      </c>
      <c r="E76" s="1">
        <f>DATE(covid_19_datafeed23[[#This Row],[year]],covid_19_datafeed23[[#This Row],[month]],covid_19_datafeed23[[#This Row],[day]])</f>
        <v>43962</v>
      </c>
      <c r="F76">
        <v>498</v>
      </c>
      <c r="H76">
        <f>covid_19_datafeed23[[#This Row],[IC_Bedden_COVID_Nederland]]+covid_19_datafeed23[[#This Row],[IC_Bedden_COVID_Internationaal]]</f>
        <v>498</v>
      </c>
      <c r="I76">
        <v>388</v>
      </c>
      <c r="J76">
        <v>1118</v>
      </c>
      <c r="P76">
        <f t="shared" si="1"/>
        <v>-9</v>
      </c>
    </row>
    <row r="77" spans="1:16" x14ac:dyDescent="0.25">
      <c r="A77" t="s">
        <v>663</v>
      </c>
      <c r="B77" t="str">
        <f>LEFT(covid_19_datafeed23[[#This Row],[Datum]],2)</f>
        <v>12</v>
      </c>
      <c r="C77">
        <v>5</v>
      </c>
      <c r="D77" t="str">
        <f>RIGHT(covid_19_datafeed23[[#This Row],[Datum]],4)</f>
        <v>2020</v>
      </c>
      <c r="E77" s="1">
        <f>DATE(covid_19_datafeed23[[#This Row],[year]],covid_19_datafeed23[[#This Row],[month]],covid_19_datafeed23[[#This Row],[day]])</f>
        <v>43963</v>
      </c>
      <c r="F77">
        <v>463</v>
      </c>
      <c r="H77">
        <f>covid_19_datafeed23[[#This Row],[IC_Bedden_COVID_Nederland]]+covid_19_datafeed23[[#This Row],[IC_Bedden_COVID_Internationaal]]</f>
        <v>463</v>
      </c>
      <c r="I77">
        <v>462</v>
      </c>
      <c r="J77">
        <v>1110</v>
      </c>
      <c r="P77">
        <f t="shared" si="1"/>
        <v>-35</v>
      </c>
    </row>
    <row r="78" spans="1:16" x14ac:dyDescent="0.25">
      <c r="A78" t="s">
        <v>662</v>
      </c>
      <c r="B78" t="str">
        <f>LEFT(covid_19_datafeed23[[#This Row],[Datum]],2)</f>
        <v>13</v>
      </c>
      <c r="C78">
        <v>5</v>
      </c>
      <c r="D78" t="str">
        <f>RIGHT(covid_19_datafeed23[[#This Row],[Datum]],4)</f>
        <v>2020</v>
      </c>
      <c r="E78" s="1">
        <f>DATE(covid_19_datafeed23[[#This Row],[year]],covid_19_datafeed23[[#This Row],[month]],covid_19_datafeed23[[#This Row],[day]])</f>
        <v>43964</v>
      </c>
      <c r="F78">
        <v>432</v>
      </c>
      <c r="H78">
        <f>covid_19_datafeed23[[#This Row],[IC_Bedden_COVID_Nederland]]+covid_19_datafeed23[[#This Row],[IC_Bedden_COVID_Internationaal]]</f>
        <v>432</v>
      </c>
      <c r="I78">
        <v>474</v>
      </c>
      <c r="J78">
        <v>1031</v>
      </c>
      <c r="P78">
        <f t="shared" si="1"/>
        <v>-31</v>
      </c>
    </row>
    <row r="79" spans="1:16" x14ac:dyDescent="0.25">
      <c r="A79" t="s">
        <v>661</v>
      </c>
      <c r="B79" t="str">
        <f>LEFT(covid_19_datafeed23[[#This Row],[Datum]],2)</f>
        <v>14</v>
      </c>
      <c r="C79">
        <v>5</v>
      </c>
      <c r="D79" t="str">
        <f>RIGHT(covid_19_datafeed23[[#This Row],[Datum]],4)</f>
        <v>2020</v>
      </c>
      <c r="E79" s="1">
        <f>DATE(covid_19_datafeed23[[#This Row],[year]],covid_19_datafeed23[[#This Row],[month]],covid_19_datafeed23[[#This Row],[day]])</f>
        <v>43965</v>
      </c>
      <c r="F79">
        <v>410</v>
      </c>
      <c r="H79">
        <f>covid_19_datafeed23[[#This Row],[IC_Bedden_COVID_Nederland]]+covid_19_datafeed23[[#This Row],[IC_Bedden_COVID_Internationaal]]</f>
        <v>410</v>
      </c>
      <c r="I79">
        <v>497</v>
      </c>
      <c r="J79">
        <v>1029</v>
      </c>
      <c r="P79">
        <f t="shared" si="1"/>
        <v>-22</v>
      </c>
    </row>
    <row r="80" spans="1:16" x14ac:dyDescent="0.25">
      <c r="A80" t="s">
        <v>660</v>
      </c>
      <c r="B80" t="str">
        <f>LEFT(covid_19_datafeed23[[#This Row],[Datum]],2)</f>
        <v>15</v>
      </c>
      <c r="C80">
        <v>5</v>
      </c>
      <c r="D80" t="str">
        <f>RIGHT(covid_19_datafeed23[[#This Row],[Datum]],4)</f>
        <v>2020</v>
      </c>
      <c r="E80" s="1">
        <f>DATE(covid_19_datafeed23[[#This Row],[year]],covid_19_datafeed23[[#This Row],[month]],covid_19_datafeed23[[#This Row],[day]])</f>
        <v>43966</v>
      </c>
      <c r="F80">
        <v>378</v>
      </c>
      <c r="H80">
        <f>covid_19_datafeed23[[#This Row],[IC_Bedden_COVID_Nederland]]+covid_19_datafeed23[[#This Row],[IC_Bedden_COVID_Internationaal]]</f>
        <v>378</v>
      </c>
      <c r="I80">
        <v>527</v>
      </c>
      <c r="J80">
        <v>981</v>
      </c>
      <c r="P80">
        <f t="shared" si="1"/>
        <v>-32</v>
      </c>
    </row>
    <row r="81" spans="1:16" x14ac:dyDescent="0.25">
      <c r="A81" t="s">
        <v>659</v>
      </c>
      <c r="B81" t="str">
        <f>LEFT(covid_19_datafeed23[[#This Row],[Datum]],2)</f>
        <v>16</v>
      </c>
      <c r="C81">
        <v>5</v>
      </c>
      <c r="D81" t="str">
        <f>RIGHT(covid_19_datafeed23[[#This Row],[Datum]],4)</f>
        <v>2020</v>
      </c>
      <c r="E81" s="1">
        <f>DATE(covid_19_datafeed23[[#This Row],[year]],covid_19_datafeed23[[#This Row],[month]],covid_19_datafeed23[[#This Row],[day]])</f>
        <v>43967</v>
      </c>
      <c r="F81">
        <v>346</v>
      </c>
      <c r="H81">
        <f>covid_19_datafeed23[[#This Row],[IC_Bedden_COVID_Nederland]]+covid_19_datafeed23[[#This Row],[IC_Bedden_COVID_Internationaal]]</f>
        <v>346</v>
      </c>
      <c r="I81">
        <v>522</v>
      </c>
      <c r="J81">
        <v>971</v>
      </c>
      <c r="P81">
        <f t="shared" si="1"/>
        <v>-32</v>
      </c>
    </row>
    <row r="82" spans="1:16" x14ac:dyDescent="0.25">
      <c r="A82" t="s">
        <v>658</v>
      </c>
      <c r="B82" t="str">
        <f>LEFT(covid_19_datafeed23[[#This Row],[Datum]],2)</f>
        <v>17</v>
      </c>
      <c r="C82">
        <v>5</v>
      </c>
      <c r="D82" t="str">
        <f>RIGHT(covid_19_datafeed23[[#This Row],[Datum]],4)</f>
        <v>2020</v>
      </c>
      <c r="E82" s="1">
        <f>DATE(covid_19_datafeed23[[#This Row],[year]],covid_19_datafeed23[[#This Row],[month]],covid_19_datafeed23[[#This Row],[day]])</f>
        <v>43968</v>
      </c>
      <c r="F82">
        <v>349</v>
      </c>
      <c r="H82">
        <f>covid_19_datafeed23[[#This Row],[IC_Bedden_COVID_Nederland]]+covid_19_datafeed23[[#This Row],[IC_Bedden_COVID_Internationaal]]</f>
        <v>349</v>
      </c>
      <c r="I82">
        <v>482</v>
      </c>
      <c r="J82">
        <v>919</v>
      </c>
      <c r="P82">
        <f t="shared" si="1"/>
        <v>3</v>
      </c>
    </row>
    <row r="83" spans="1:16" x14ac:dyDescent="0.25">
      <c r="A83" t="s">
        <v>657</v>
      </c>
      <c r="B83" t="str">
        <f>LEFT(covid_19_datafeed23[[#This Row],[Datum]],2)</f>
        <v>18</v>
      </c>
      <c r="C83">
        <v>5</v>
      </c>
      <c r="D83" t="str">
        <f>RIGHT(covid_19_datafeed23[[#This Row],[Datum]],4)</f>
        <v>2020</v>
      </c>
      <c r="E83" s="1">
        <f>DATE(covid_19_datafeed23[[#This Row],[year]],covid_19_datafeed23[[#This Row],[month]],covid_19_datafeed23[[#This Row],[day]])</f>
        <v>43969</v>
      </c>
      <c r="F83">
        <v>323</v>
      </c>
      <c r="H83">
        <f>covid_19_datafeed23[[#This Row],[IC_Bedden_COVID_Nederland]]+covid_19_datafeed23[[#This Row],[IC_Bedden_COVID_Internationaal]]</f>
        <v>323</v>
      </c>
      <c r="I83">
        <v>477</v>
      </c>
      <c r="J83">
        <v>909</v>
      </c>
      <c r="P83">
        <f t="shared" si="1"/>
        <v>-26</v>
      </c>
    </row>
    <row r="84" spans="1:16" x14ac:dyDescent="0.25">
      <c r="A84" t="s">
        <v>656</v>
      </c>
      <c r="B84" t="str">
        <f>LEFT(covid_19_datafeed23[[#This Row],[Datum]],2)</f>
        <v>19</v>
      </c>
      <c r="C84">
        <v>5</v>
      </c>
      <c r="D84" t="str">
        <f>RIGHT(covid_19_datafeed23[[#This Row],[Datum]],4)</f>
        <v>2020</v>
      </c>
      <c r="E84" s="1">
        <f>DATE(covid_19_datafeed23[[#This Row],[year]],covid_19_datafeed23[[#This Row],[month]],covid_19_datafeed23[[#This Row],[day]])</f>
        <v>43970</v>
      </c>
      <c r="F84">
        <v>293</v>
      </c>
      <c r="H84">
        <f>covid_19_datafeed23[[#This Row],[IC_Bedden_COVID_Nederland]]+covid_19_datafeed23[[#This Row],[IC_Bedden_COVID_Internationaal]]</f>
        <v>293</v>
      </c>
      <c r="I84">
        <v>523</v>
      </c>
      <c r="J84">
        <v>933</v>
      </c>
      <c r="P84">
        <f t="shared" si="1"/>
        <v>-30</v>
      </c>
    </row>
    <row r="85" spans="1:16" x14ac:dyDescent="0.25">
      <c r="A85" t="s">
        <v>655</v>
      </c>
      <c r="B85" t="str">
        <f>LEFT(covid_19_datafeed23[[#This Row],[Datum]],2)</f>
        <v>20</v>
      </c>
      <c r="C85">
        <v>5</v>
      </c>
      <c r="D85" t="str">
        <f>RIGHT(covid_19_datafeed23[[#This Row],[Datum]],4)</f>
        <v>2020</v>
      </c>
      <c r="E85" s="1">
        <f>DATE(covid_19_datafeed23[[#This Row],[year]],covid_19_datafeed23[[#This Row],[month]],covid_19_datafeed23[[#This Row],[day]])</f>
        <v>43971</v>
      </c>
      <c r="F85">
        <v>275</v>
      </c>
      <c r="H85">
        <f>covid_19_datafeed23[[#This Row],[IC_Bedden_COVID_Nederland]]+covid_19_datafeed23[[#This Row],[IC_Bedden_COVID_Internationaal]]</f>
        <v>275</v>
      </c>
      <c r="I85">
        <v>527</v>
      </c>
      <c r="J85">
        <v>922</v>
      </c>
      <c r="P85">
        <f t="shared" si="1"/>
        <v>-18</v>
      </c>
    </row>
    <row r="86" spans="1:16" x14ac:dyDescent="0.25">
      <c r="A86" t="s">
        <v>654</v>
      </c>
      <c r="B86" t="str">
        <f>LEFT(covid_19_datafeed23[[#This Row],[Datum]],2)</f>
        <v>21</v>
      </c>
      <c r="C86">
        <v>5</v>
      </c>
      <c r="D86" t="str">
        <f>RIGHT(covid_19_datafeed23[[#This Row],[Datum]],4)</f>
        <v>2020</v>
      </c>
      <c r="E86" s="1">
        <f>DATE(covid_19_datafeed23[[#This Row],[year]],covid_19_datafeed23[[#This Row],[month]],covid_19_datafeed23[[#This Row],[day]])</f>
        <v>43972</v>
      </c>
      <c r="F86">
        <v>255</v>
      </c>
      <c r="H86">
        <f>covid_19_datafeed23[[#This Row],[IC_Bedden_COVID_Nederland]]+covid_19_datafeed23[[#This Row],[IC_Bedden_COVID_Internationaal]]</f>
        <v>255</v>
      </c>
      <c r="I86">
        <v>541</v>
      </c>
      <c r="J86">
        <v>911</v>
      </c>
      <c r="P86">
        <f t="shared" si="1"/>
        <v>-20</v>
      </c>
    </row>
    <row r="87" spans="1:16" x14ac:dyDescent="0.25">
      <c r="A87" t="s">
        <v>653</v>
      </c>
      <c r="B87" t="str">
        <f>LEFT(covid_19_datafeed23[[#This Row],[Datum]],2)</f>
        <v>22</v>
      </c>
      <c r="C87">
        <v>5</v>
      </c>
      <c r="D87" t="str">
        <f>RIGHT(covid_19_datafeed23[[#This Row],[Datum]],4)</f>
        <v>2020</v>
      </c>
      <c r="E87" s="1">
        <f>DATE(covid_19_datafeed23[[#This Row],[year]],covid_19_datafeed23[[#This Row],[month]],covid_19_datafeed23[[#This Row],[day]])</f>
        <v>43973</v>
      </c>
      <c r="F87">
        <v>252</v>
      </c>
      <c r="H87">
        <f>covid_19_datafeed23[[#This Row],[IC_Bedden_COVID_Nederland]]+covid_19_datafeed23[[#This Row],[IC_Bedden_COVID_Internationaal]]</f>
        <v>252</v>
      </c>
      <c r="I87">
        <v>481</v>
      </c>
      <c r="J87">
        <v>863</v>
      </c>
      <c r="P87">
        <f t="shared" si="1"/>
        <v>-3</v>
      </c>
    </row>
    <row r="88" spans="1:16" x14ac:dyDescent="0.25">
      <c r="A88" t="s">
        <v>652</v>
      </c>
      <c r="B88" t="str">
        <f>LEFT(covid_19_datafeed23[[#This Row],[Datum]],2)</f>
        <v>23</v>
      </c>
      <c r="C88">
        <v>5</v>
      </c>
      <c r="D88" t="str">
        <f>RIGHT(covid_19_datafeed23[[#This Row],[Datum]],4)</f>
        <v>2020</v>
      </c>
      <c r="E88" s="1">
        <f>DATE(covid_19_datafeed23[[#This Row],[year]],covid_19_datafeed23[[#This Row],[month]],covid_19_datafeed23[[#This Row],[day]])</f>
        <v>43974</v>
      </c>
      <c r="F88">
        <v>227</v>
      </c>
      <c r="H88">
        <f>covid_19_datafeed23[[#This Row],[IC_Bedden_COVID_Nederland]]+covid_19_datafeed23[[#This Row],[IC_Bedden_COVID_Internationaal]]</f>
        <v>227</v>
      </c>
      <c r="I88">
        <v>505</v>
      </c>
      <c r="J88">
        <v>811</v>
      </c>
      <c r="P88">
        <f t="shared" si="1"/>
        <v>-25</v>
      </c>
    </row>
    <row r="89" spans="1:16" x14ac:dyDescent="0.25">
      <c r="A89" t="s">
        <v>651</v>
      </c>
      <c r="B89" t="str">
        <f>LEFT(covid_19_datafeed23[[#This Row],[Datum]],2)</f>
        <v>24</v>
      </c>
      <c r="C89">
        <v>5</v>
      </c>
      <c r="D89" t="str">
        <f>RIGHT(covid_19_datafeed23[[#This Row],[Datum]],4)</f>
        <v>2020</v>
      </c>
      <c r="E89" s="1">
        <f>DATE(covid_19_datafeed23[[#This Row],[year]],covid_19_datafeed23[[#This Row],[month]],covid_19_datafeed23[[#This Row],[day]])</f>
        <v>43975</v>
      </c>
      <c r="F89">
        <v>223</v>
      </c>
      <c r="H89">
        <f>covid_19_datafeed23[[#This Row],[IC_Bedden_COVID_Nederland]]+covid_19_datafeed23[[#This Row],[IC_Bedden_COVID_Internationaal]]</f>
        <v>223</v>
      </c>
      <c r="I89">
        <v>499</v>
      </c>
      <c r="J89">
        <v>730</v>
      </c>
      <c r="P89">
        <f t="shared" si="1"/>
        <v>-4</v>
      </c>
    </row>
    <row r="90" spans="1:16" x14ac:dyDescent="0.25">
      <c r="A90" t="s">
        <v>650</v>
      </c>
      <c r="B90" t="str">
        <f>LEFT(covid_19_datafeed23[[#This Row],[Datum]],2)</f>
        <v>25</v>
      </c>
      <c r="C90">
        <v>5</v>
      </c>
      <c r="D90" t="str">
        <f>RIGHT(covid_19_datafeed23[[#This Row],[Datum]],4)</f>
        <v>2020</v>
      </c>
      <c r="E90" s="1">
        <f>DATE(covid_19_datafeed23[[#This Row],[year]],covid_19_datafeed23[[#This Row],[month]],covid_19_datafeed23[[#This Row],[day]])</f>
        <v>43976</v>
      </c>
      <c r="F90">
        <v>223</v>
      </c>
      <c r="H90">
        <f>covid_19_datafeed23[[#This Row],[IC_Bedden_COVID_Nederland]]+covid_19_datafeed23[[#This Row],[IC_Bedden_COVID_Internationaal]]</f>
        <v>223</v>
      </c>
      <c r="I90">
        <v>493</v>
      </c>
      <c r="J90">
        <v>756</v>
      </c>
      <c r="P90">
        <f t="shared" si="1"/>
        <v>0</v>
      </c>
    </row>
    <row r="91" spans="1:16" x14ac:dyDescent="0.25">
      <c r="A91" t="s">
        <v>649</v>
      </c>
      <c r="B91" t="str">
        <f>LEFT(covid_19_datafeed23[[#This Row],[Datum]],2)</f>
        <v>26</v>
      </c>
      <c r="C91">
        <v>5</v>
      </c>
      <c r="D91" t="str">
        <f>RIGHT(covid_19_datafeed23[[#This Row],[Datum]],4)</f>
        <v>2020</v>
      </c>
      <c r="E91" s="1">
        <f>DATE(covid_19_datafeed23[[#This Row],[year]],covid_19_datafeed23[[#This Row],[month]],covid_19_datafeed23[[#This Row],[day]])</f>
        <v>43977</v>
      </c>
      <c r="F91">
        <v>188</v>
      </c>
      <c r="H91">
        <f>covid_19_datafeed23[[#This Row],[IC_Bedden_COVID_Nederland]]+covid_19_datafeed23[[#This Row],[IC_Bedden_COVID_Internationaal]]</f>
        <v>188</v>
      </c>
      <c r="I91">
        <v>499</v>
      </c>
      <c r="J91">
        <v>698</v>
      </c>
      <c r="P91">
        <f t="shared" si="1"/>
        <v>-35</v>
      </c>
    </row>
    <row r="92" spans="1:16" x14ac:dyDescent="0.25">
      <c r="A92" t="s">
        <v>648</v>
      </c>
      <c r="B92" t="str">
        <f>LEFT(covid_19_datafeed23[[#This Row],[Datum]],2)</f>
        <v>27</v>
      </c>
      <c r="C92">
        <v>5</v>
      </c>
      <c r="D92" t="str">
        <f>RIGHT(covid_19_datafeed23[[#This Row],[Datum]],4)</f>
        <v>2020</v>
      </c>
      <c r="E92" s="1">
        <f>DATE(covid_19_datafeed23[[#This Row],[year]],covid_19_datafeed23[[#This Row],[month]],covid_19_datafeed23[[#This Row],[day]])</f>
        <v>43978</v>
      </c>
      <c r="F92">
        <v>189</v>
      </c>
      <c r="H92">
        <f>covid_19_datafeed23[[#This Row],[IC_Bedden_COVID_Nederland]]+covid_19_datafeed23[[#This Row],[IC_Bedden_COVID_Internationaal]]</f>
        <v>189</v>
      </c>
      <c r="I92">
        <v>522</v>
      </c>
      <c r="J92">
        <v>723</v>
      </c>
      <c r="P92">
        <f t="shared" si="1"/>
        <v>1</v>
      </c>
    </row>
    <row r="93" spans="1:16" x14ac:dyDescent="0.25">
      <c r="A93" t="s">
        <v>647</v>
      </c>
      <c r="B93" t="str">
        <f>LEFT(covid_19_datafeed23[[#This Row],[Datum]],2)</f>
        <v>28</v>
      </c>
      <c r="C93">
        <v>5</v>
      </c>
      <c r="D93" t="str">
        <f>RIGHT(covid_19_datafeed23[[#This Row],[Datum]],4)</f>
        <v>2020</v>
      </c>
      <c r="E93" s="1">
        <f>DATE(covid_19_datafeed23[[#This Row],[year]],covid_19_datafeed23[[#This Row],[month]],covid_19_datafeed23[[#This Row],[day]])</f>
        <v>43979</v>
      </c>
      <c r="F93">
        <v>182</v>
      </c>
      <c r="H93">
        <f>covid_19_datafeed23[[#This Row],[IC_Bedden_COVID_Nederland]]+covid_19_datafeed23[[#This Row],[IC_Bedden_COVID_Internationaal]]</f>
        <v>182</v>
      </c>
      <c r="I93">
        <v>559</v>
      </c>
      <c r="J93">
        <v>695</v>
      </c>
      <c r="P93">
        <f t="shared" si="1"/>
        <v>-7</v>
      </c>
    </row>
    <row r="94" spans="1:16" x14ac:dyDescent="0.25">
      <c r="A94" t="s">
        <v>646</v>
      </c>
      <c r="B94" t="str">
        <f>LEFT(covid_19_datafeed23[[#This Row],[Datum]],2)</f>
        <v>29</v>
      </c>
      <c r="C94">
        <v>5</v>
      </c>
      <c r="D94" t="str">
        <f>RIGHT(covid_19_datafeed23[[#This Row],[Datum]],4)</f>
        <v>2020</v>
      </c>
      <c r="E94" s="1">
        <f>DATE(covid_19_datafeed23[[#This Row],[year]],covid_19_datafeed23[[#This Row],[month]],covid_19_datafeed23[[#This Row],[day]])</f>
        <v>43980</v>
      </c>
      <c r="F94">
        <v>180</v>
      </c>
      <c r="H94">
        <f>covid_19_datafeed23[[#This Row],[IC_Bedden_COVID_Nederland]]+covid_19_datafeed23[[#This Row],[IC_Bedden_COVID_Internationaal]]</f>
        <v>180</v>
      </c>
      <c r="I94">
        <v>549</v>
      </c>
      <c r="J94">
        <v>618</v>
      </c>
      <c r="P94">
        <f t="shared" si="1"/>
        <v>-2</v>
      </c>
    </row>
    <row r="95" spans="1:16" x14ac:dyDescent="0.25">
      <c r="A95" t="s">
        <v>645</v>
      </c>
      <c r="B95" t="str">
        <f>LEFT(covid_19_datafeed23[[#This Row],[Datum]],2)</f>
        <v>30</v>
      </c>
      <c r="C95">
        <v>5</v>
      </c>
      <c r="D95" t="str">
        <f>RIGHT(covid_19_datafeed23[[#This Row],[Datum]],4)</f>
        <v>2020</v>
      </c>
      <c r="E95" s="1">
        <f>DATE(covid_19_datafeed23[[#This Row],[year]],covid_19_datafeed23[[#This Row],[month]],covid_19_datafeed23[[#This Row],[day]])</f>
        <v>43981</v>
      </c>
      <c r="F95">
        <v>170</v>
      </c>
      <c r="H95">
        <f>covid_19_datafeed23[[#This Row],[IC_Bedden_COVID_Nederland]]+covid_19_datafeed23[[#This Row],[IC_Bedden_COVID_Internationaal]]</f>
        <v>170</v>
      </c>
      <c r="I95">
        <v>531</v>
      </c>
      <c r="J95">
        <v>589</v>
      </c>
      <c r="P95">
        <f t="shared" si="1"/>
        <v>-10</v>
      </c>
    </row>
    <row r="96" spans="1:16" x14ac:dyDescent="0.25">
      <c r="A96" t="s">
        <v>644</v>
      </c>
      <c r="B96" t="str">
        <f>LEFT(covid_19_datafeed23[[#This Row],[Datum]],2)</f>
        <v>31</v>
      </c>
      <c r="C96">
        <v>5</v>
      </c>
      <c r="D96" t="str">
        <f>RIGHT(covid_19_datafeed23[[#This Row],[Datum]],4)</f>
        <v>2020</v>
      </c>
      <c r="E96" s="1">
        <f>DATE(covid_19_datafeed23[[#This Row],[year]],covid_19_datafeed23[[#This Row],[month]],covid_19_datafeed23[[#This Row],[day]])</f>
        <v>43982</v>
      </c>
      <c r="F96">
        <v>159</v>
      </c>
      <c r="H96">
        <f>covid_19_datafeed23[[#This Row],[IC_Bedden_COVID_Nederland]]+covid_19_datafeed23[[#This Row],[IC_Bedden_COVID_Internationaal]]</f>
        <v>159</v>
      </c>
      <c r="I96">
        <v>501</v>
      </c>
      <c r="J96">
        <v>544</v>
      </c>
      <c r="P96">
        <f t="shared" si="1"/>
        <v>-11</v>
      </c>
    </row>
    <row r="97" spans="1:16" x14ac:dyDescent="0.25">
      <c r="A97" t="s">
        <v>33</v>
      </c>
      <c r="B97" t="str">
        <f>LEFT(covid_19_datafeed23[[#This Row],[Datum]],2)</f>
        <v>01</v>
      </c>
      <c r="C97" t="str">
        <f>MID(covid_19_datafeed23[[#This Row],[Datum]],4,2)</f>
        <v>06</v>
      </c>
      <c r="D97" t="str">
        <f>RIGHT(covid_19_datafeed23[[#This Row],[Datum]],4)</f>
        <v>2020</v>
      </c>
      <c r="E97" s="1">
        <f>DATE(covid_19_datafeed23[[#This Row],[year]],covid_19_datafeed23[[#This Row],[month]],covid_19_datafeed23[[#This Row],[day]])</f>
        <v>43983</v>
      </c>
      <c r="F97">
        <v>158</v>
      </c>
      <c r="H97">
        <f>covid_19_datafeed23[[#This Row],[IC_Bedden_COVID_Nederland]]+covid_19_datafeed23[[#This Row],[IC_Bedden_COVID_Internationaal]]</f>
        <v>158</v>
      </c>
      <c r="I97">
        <v>488</v>
      </c>
      <c r="J97">
        <v>542</v>
      </c>
      <c r="P97">
        <f t="shared" si="1"/>
        <v>-1</v>
      </c>
    </row>
    <row r="98" spans="1:16" x14ac:dyDescent="0.25">
      <c r="A98" t="s">
        <v>34</v>
      </c>
      <c r="B98" t="str">
        <f>LEFT(covid_19_datafeed23[[#This Row],[Datum]],2)</f>
        <v>02</v>
      </c>
      <c r="C98" t="str">
        <f>MID(covid_19_datafeed23[[#This Row],[Datum]],4,2)</f>
        <v>06</v>
      </c>
      <c r="D98" t="str">
        <f>RIGHT(covid_19_datafeed23[[#This Row],[Datum]],4)</f>
        <v>2020</v>
      </c>
      <c r="E98" s="1">
        <f>DATE(covid_19_datafeed23[[#This Row],[year]],covid_19_datafeed23[[#This Row],[month]],covid_19_datafeed23[[#This Row],[day]])</f>
        <v>43984</v>
      </c>
      <c r="F98">
        <v>154</v>
      </c>
      <c r="H98">
        <f>covid_19_datafeed23[[#This Row],[IC_Bedden_COVID_Nederland]]+covid_19_datafeed23[[#This Row],[IC_Bedden_COVID_Internationaal]]</f>
        <v>154</v>
      </c>
      <c r="I98">
        <v>476</v>
      </c>
      <c r="J98">
        <v>516</v>
      </c>
      <c r="P98">
        <f t="shared" si="1"/>
        <v>-4</v>
      </c>
    </row>
    <row r="99" spans="1:16" x14ac:dyDescent="0.25">
      <c r="A99" t="s">
        <v>35</v>
      </c>
      <c r="B99" t="str">
        <f>LEFT(covid_19_datafeed23[[#This Row],[Datum]],2)</f>
        <v>03</v>
      </c>
      <c r="C99" t="str">
        <f>MID(covid_19_datafeed23[[#This Row],[Datum]],4,2)</f>
        <v>06</v>
      </c>
      <c r="D99" t="str">
        <f>RIGHT(covid_19_datafeed23[[#This Row],[Datum]],4)</f>
        <v>2020</v>
      </c>
      <c r="E99" s="1">
        <f>DATE(covid_19_datafeed23[[#This Row],[year]],covid_19_datafeed23[[#This Row],[month]],covid_19_datafeed23[[#This Row],[day]])</f>
        <v>43985</v>
      </c>
      <c r="F99">
        <v>116</v>
      </c>
      <c r="H99">
        <f>covid_19_datafeed23[[#This Row],[IC_Bedden_COVID_Nederland]]+covid_19_datafeed23[[#This Row],[IC_Bedden_COVID_Internationaal]]</f>
        <v>116</v>
      </c>
      <c r="I99">
        <v>514</v>
      </c>
      <c r="J99">
        <v>496</v>
      </c>
      <c r="P99">
        <f t="shared" si="1"/>
        <v>-38</v>
      </c>
    </row>
    <row r="100" spans="1:16" x14ac:dyDescent="0.25">
      <c r="A100" t="s">
        <v>36</v>
      </c>
      <c r="B100" t="str">
        <f>LEFT(covid_19_datafeed23[[#This Row],[Datum]],2)</f>
        <v>04</v>
      </c>
      <c r="C100" t="str">
        <f>MID(covid_19_datafeed23[[#This Row],[Datum]],4,2)</f>
        <v>06</v>
      </c>
      <c r="D100" t="str">
        <f>RIGHT(covid_19_datafeed23[[#This Row],[Datum]],4)</f>
        <v>2020</v>
      </c>
      <c r="E100" s="1">
        <f>DATE(covid_19_datafeed23[[#This Row],[year]],covid_19_datafeed23[[#This Row],[month]],covid_19_datafeed23[[#This Row],[day]])</f>
        <v>43986</v>
      </c>
      <c r="F100">
        <v>113</v>
      </c>
      <c r="H100">
        <f>covid_19_datafeed23[[#This Row],[IC_Bedden_COVID_Nederland]]+covid_19_datafeed23[[#This Row],[IC_Bedden_COVID_Internationaal]]</f>
        <v>113</v>
      </c>
      <c r="I100">
        <v>567</v>
      </c>
      <c r="J100">
        <v>481</v>
      </c>
      <c r="P100">
        <f t="shared" si="1"/>
        <v>-3</v>
      </c>
    </row>
    <row r="101" spans="1:16" x14ac:dyDescent="0.25">
      <c r="A101" t="s">
        <v>37</v>
      </c>
      <c r="B101" t="str">
        <f>LEFT(covid_19_datafeed23[[#This Row],[Datum]],2)</f>
        <v>05</v>
      </c>
      <c r="C101" t="str">
        <f>MID(covid_19_datafeed23[[#This Row],[Datum]],4,2)</f>
        <v>06</v>
      </c>
      <c r="D101" t="str">
        <f>RIGHT(covid_19_datafeed23[[#This Row],[Datum]],4)</f>
        <v>2020</v>
      </c>
      <c r="E101" s="1">
        <f>DATE(covid_19_datafeed23[[#This Row],[year]],covid_19_datafeed23[[#This Row],[month]],covid_19_datafeed23[[#This Row],[day]])</f>
        <v>43987</v>
      </c>
      <c r="F101">
        <v>97</v>
      </c>
      <c r="H101">
        <f>covid_19_datafeed23[[#This Row],[IC_Bedden_COVID_Nederland]]+covid_19_datafeed23[[#This Row],[IC_Bedden_COVID_Internationaal]]</f>
        <v>97</v>
      </c>
      <c r="I101">
        <v>543</v>
      </c>
      <c r="J101">
        <v>469</v>
      </c>
      <c r="P101">
        <f t="shared" si="1"/>
        <v>-16</v>
      </c>
    </row>
    <row r="102" spans="1:16" x14ac:dyDescent="0.25">
      <c r="A102" t="s">
        <v>38</v>
      </c>
      <c r="B102" t="str">
        <f>LEFT(covid_19_datafeed23[[#This Row],[Datum]],2)</f>
        <v>06</v>
      </c>
      <c r="C102" t="str">
        <f>MID(covid_19_datafeed23[[#This Row],[Datum]],4,2)</f>
        <v>06</v>
      </c>
      <c r="D102" t="str">
        <f>RIGHT(covid_19_datafeed23[[#This Row],[Datum]],4)</f>
        <v>2020</v>
      </c>
      <c r="E102" s="1">
        <f>DATE(covid_19_datafeed23[[#This Row],[year]],covid_19_datafeed23[[#This Row],[month]],covid_19_datafeed23[[#This Row],[day]])</f>
        <v>43988</v>
      </c>
      <c r="F102">
        <v>96</v>
      </c>
      <c r="H102">
        <f>covid_19_datafeed23[[#This Row],[IC_Bedden_COVID_Nederland]]+covid_19_datafeed23[[#This Row],[IC_Bedden_COVID_Internationaal]]</f>
        <v>96</v>
      </c>
      <c r="I102">
        <v>549</v>
      </c>
      <c r="J102">
        <v>456</v>
      </c>
      <c r="P102">
        <f t="shared" si="1"/>
        <v>-1</v>
      </c>
    </row>
    <row r="103" spans="1:16" x14ac:dyDescent="0.25">
      <c r="A103" t="s">
        <v>39</v>
      </c>
      <c r="B103" t="str">
        <f>LEFT(covid_19_datafeed23[[#This Row],[Datum]],2)</f>
        <v>07</v>
      </c>
      <c r="C103" t="str">
        <f>MID(covid_19_datafeed23[[#This Row],[Datum]],4,2)</f>
        <v>06</v>
      </c>
      <c r="D103" t="str">
        <f>RIGHT(covid_19_datafeed23[[#This Row],[Datum]],4)</f>
        <v>2020</v>
      </c>
      <c r="E103" s="1">
        <f>DATE(covid_19_datafeed23[[#This Row],[year]],covid_19_datafeed23[[#This Row],[month]],covid_19_datafeed23[[#This Row],[day]])</f>
        <v>43989</v>
      </c>
      <c r="F103">
        <v>96</v>
      </c>
      <c r="H103">
        <f>covid_19_datafeed23[[#This Row],[IC_Bedden_COVID_Nederland]]+covid_19_datafeed23[[#This Row],[IC_Bedden_COVID_Internationaal]]</f>
        <v>96</v>
      </c>
      <c r="I103">
        <v>502</v>
      </c>
      <c r="J103">
        <v>443</v>
      </c>
      <c r="P103">
        <f t="shared" si="1"/>
        <v>0</v>
      </c>
    </row>
    <row r="104" spans="1:16" x14ac:dyDescent="0.25">
      <c r="A104" t="s">
        <v>40</v>
      </c>
      <c r="B104" t="str">
        <f>LEFT(covid_19_datafeed23[[#This Row],[Datum]],2)</f>
        <v>08</v>
      </c>
      <c r="C104" t="str">
        <f>MID(covid_19_datafeed23[[#This Row],[Datum]],4,2)</f>
        <v>06</v>
      </c>
      <c r="D104" t="str">
        <f>RIGHT(covid_19_datafeed23[[#This Row],[Datum]],4)</f>
        <v>2020</v>
      </c>
      <c r="E104" s="1">
        <f>DATE(covid_19_datafeed23[[#This Row],[year]],covid_19_datafeed23[[#This Row],[month]],covid_19_datafeed23[[#This Row],[day]])</f>
        <v>43990</v>
      </c>
      <c r="F104">
        <v>92</v>
      </c>
      <c r="H104">
        <f>covid_19_datafeed23[[#This Row],[IC_Bedden_COVID_Nederland]]+covid_19_datafeed23[[#This Row],[IC_Bedden_COVID_Internationaal]]</f>
        <v>92</v>
      </c>
      <c r="I104">
        <v>533</v>
      </c>
      <c r="J104">
        <v>400</v>
      </c>
      <c r="P104">
        <f t="shared" si="1"/>
        <v>-4</v>
      </c>
    </row>
    <row r="105" spans="1:16" x14ac:dyDescent="0.25">
      <c r="A105" t="s">
        <v>41</v>
      </c>
      <c r="B105" t="str">
        <f>LEFT(covid_19_datafeed23[[#This Row],[Datum]],2)</f>
        <v>09</v>
      </c>
      <c r="C105" t="str">
        <f>MID(covid_19_datafeed23[[#This Row],[Datum]],4,2)</f>
        <v>06</v>
      </c>
      <c r="D105" t="str">
        <f>RIGHT(covid_19_datafeed23[[#This Row],[Datum]],4)</f>
        <v>2020</v>
      </c>
      <c r="E105" s="1">
        <f>DATE(covid_19_datafeed23[[#This Row],[year]],covid_19_datafeed23[[#This Row],[month]],covid_19_datafeed23[[#This Row],[day]])</f>
        <v>43991</v>
      </c>
      <c r="F105">
        <v>91</v>
      </c>
      <c r="H105">
        <f>covid_19_datafeed23[[#This Row],[IC_Bedden_COVID_Nederland]]+covid_19_datafeed23[[#This Row],[IC_Bedden_COVID_Internationaal]]</f>
        <v>91</v>
      </c>
      <c r="I105">
        <v>521</v>
      </c>
      <c r="J105">
        <v>346</v>
      </c>
      <c r="P105">
        <f t="shared" si="1"/>
        <v>-1</v>
      </c>
    </row>
    <row r="106" spans="1:16" x14ac:dyDescent="0.25">
      <c r="A106" t="s">
        <v>42</v>
      </c>
      <c r="B106" t="str">
        <f>LEFT(covid_19_datafeed23[[#This Row],[Datum]],2)</f>
        <v>10</v>
      </c>
      <c r="C106" t="str">
        <f>MID(covid_19_datafeed23[[#This Row],[Datum]],4,2)</f>
        <v>06</v>
      </c>
      <c r="D106" t="str">
        <f>RIGHT(covid_19_datafeed23[[#This Row],[Datum]],4)</f>
        <v>2020</v>
      </c>
      <c r="E106" s="1">
        <f>DATE(covid_19_datafeed23[[#This Row],[year]],covid_19_datafeed23[[#This Row],[month]],covid_19_datafeed23[[#This Row],[day]])</f>
        <v>43992</v>
      </c>
      <c r="F106">
        <v>80</v>
      </c>
      <c r="H106">
        <f>covid_19_datafeed23[[#This Row],[IC_Bedden_COVID_Nederland]]+covid_19_datafeed23[[#This Row],[IC_Bedden_COVID_Internationaal]]</f>
        <v>80</v>
      </c>
      <c r="I106">
        <v>535</v>
      </c>
      <c r="J106">
        <v>333</v>
      </c>
      <c r="P106">
        <f t="shared" si="1"/>
        <v>-11</v>
      </c>
    </row>
    <row r="107" spans="1:16" x14ac:dyDescent="0.25">
      <c r="A107" t="s">
        <v>43</v>
      </c>
      <c r="B107" t="str">
        <f>LEFT(covid_19_datafeed23[[#This Row],[Datum]],2)</f>
        <v>11</v>
      </c>
      <c r="C107" t="str">
        <f>MID(covid_19_datafeed23[[#This Row],[Datum]],4,2)</f>
        <v>06</v>
      </c>
      <c r="D107" t="str">
        <f>RIGHT(covid_19_datafeed23[[#This Row],[Datum]],4)</f>
        <v>2020</v>
      </c>
      <c r="E107" s="1">
        <f>DATE(covid_19_datafeed23[[#This Row],[year]],covid_19_datafeed23[[#This Row],[month]],covid_19_datafeed23[[#This Row],[day]])</f>
        <v>43993</v>
      </c>
      <c r="F107">
        <v>77</v>
      </c>
      <c r="H107">
        <f>covid_19_datafeed23[[#This Row],[IC_Bedden_COVID_Nederland]]+covid_19_datafeed23[[#This Row],[IC_Bedden_COVID_Internationaal]]</f>
        <v>77</v>
      </c>
      <c r="I107">
        <v>544</v>
      </c>
      <c r="J107">
        <v>297</v>
      </c>
      <c r="P107">
        <f t="shared" si="1"/>
        <v>-3</v>
      </c>
    </row>
    <row r="108" spans="1:16" x14ac:dyDescent="0.25">
      <c r="A108" t="s">
        <v>44</v>
      </c>
      <c r="B108" t="str">
        <f>LEFT(covid_19_datafeed23[[#This Row],[Datum]],2)</f>
        <v>12</v>
      </c>
      <c r="C108" t="str">
        <f>MID(covid_19_datafeed23[[#This Row],[Datum]],4,2)</f>
        <v>06</v>
      </c>
      <c r="D108" t="str">
        <f>RIGHT(covid_19_datafeed23[[#This Row],[Datum]],4)</f>
        <v>2020</v>
      </c>
      <c r="E108" s="1">
        <f>DATE(covid_19_datafeed23[[#This Row],[year]],covid_19_datafeed23[[#This Row],[month]],covid_19_datafeed23[[#This Row],[day]])</f>
        <v>43994</v>
      </c>
      <c r="F108">
        <v>73</v>
      </c>
      <c r="H108">
        <f>covid_19_datafeed23[[#This Row],[IC_Bedden_COVID_Nederland]]+covid_19_datafeed23[[#This Row],[IC_Bedden_COVID_Internationaal]]</f>
        <v>73</v>
      </c>
      <c r="I108">
        <v>557</v>
      </c>
      <c r="J108">
        <v>279</v>
      </c>
      <c r="P108">
        <f t="shared" si="1"/>
        <v>-4</v>
      </c>
    </row>
    <row r="109" spans="1:16" x14ac:dyDescent="0.25">
      <c r="A109" t="s">
        <v>45</v>
      </c>
      <c r="B109" t="str">
        <f>LEFT(covid_19_datafeed23[[#This Row],[Datum]],2)</f>
        <v>13</v>
      </c>
      <c r="C109" t="str">
        <f>MID(covid_19_datafeed23[[#This Row],[Datum]],4,2)</f>
        <v>06</v>
      </c>
      <c r="D109" t="str">
        <f>RIGHT(covid_19_datafeed23[[#This Row],[Datum]],4)</f>
        <v>2020</v>
      </c>
      <c r="E109" s="1">
        <f>DATE(covid_19_datafeed23[[#This Row],[year]],covid_19_datafeed23[[#This Row],[month]],covid_19_datafeed23[[#This Row],[day]])</f>
        <v>43995</v>
      </c>
      <c r="F109">
        <v>77</v>
      </c>
      <c r="H109">
        <f>covid_19_datafeed23[[#This Row],[IC_Bedden_COVID_Nederland]]+covid_19_datafeed23[[#This Row],[IC_Bedden_COVID_Internationaal]]</f>
        <v>77</v>
      </c>
      <c r="I109">
        <v>572</v>
      </c>
      <c r="J109">
        <v>289</v>
      </c>
      <c r="P109">
        <f t="shared" si="1"/>
        <v>4</v>
      </c>
    </row>
    <row r="110" spans="1:16" x14ac:dyDescent="0.25">
      <c r="A110" t="s">
        <v>46</v>
      </c>
      <c r="B110" t="str">
        <f>LEFT(covid_19_datafeed23[[#This Row],[Datum]],2)</f>
        <v>14</v>
      </c>
      <c r="C110" t="str">
        <f>MID(covid_19_datafeed23[[#This Row],[Datum]],4,2)</f>
        <v>06</v>
      </c>
      <c r="D110" t="str">
        <f>RIGHT(covid_19_datafeed23[[#This Row],[Datum]],4)</f>
        <v>2020</v>
      </c>
      <c r="E110" s="1">
        <f>DATE(covid_19_datafeed23[[#This Row],[year]],covid_19_datafeed23[[#This Row],[month]],covid_19_datafeed23[[#This Row],[day]])</f>
        <v>43996</v>
      </c>
      <c r="F110">
        <v>79</v>
      </c>
      <c r="H110">
        <f>covid_19_datafeed23[[#This Row],[IC_Bedden_COVID_Nederland]]+covid_19_datafeed23[[#This Row],[IC_Bedden_COVID_Internationaal]]</f>
        <v>79</v>
      </c>
      <c r="I110">
        <v>516</v>
      </c>
      <c r="J110">
        <v>277</v>
      </c>
      <c r="P110">
        <f t="shared" si="1"/>
        <v>2</v>
      </c>
    </row>
    <row r="111" spans="1:16" x14ac:dyDescent="0.25">
      <c r="A111" t="s">
        <v>47</v>
      </c>
      <c r="B111" t="str">
        <f>LEFT(covid_19_datafeed23[[#This Row],[Datum]],2)</f>
        <v>15</v>
      </c>
      <c r="C111" t="str">
        <f>MID(covid_19_datafeed23[[#This Row],[Datum]],4,2)</f>
        <v>06</v>
      </c>
      <c r="D111" t="str">
        <f>RIGHT(covid_19_datafeed23[[#This Row],[Datum]],4)</f>
        <v>2020</v>
      </c>
      <c r="E111" s="1">
        <f>DATE(covid_19_datafeed23[[#This Row],[year]],covid_19_datafeed23[[#This Row],[month]],covid_19_datafeed23[[#This Row],[day]])</f>
        <v>43997</v>
      </c>
      <c r="F111">
        <v>87</v>
      </c>
      <c r="H111">
        <f>covid_19_datafeed23[[#This Row],[IC_Bedden_COVID_Nederland]]+covid_19_datafeed23[[#This Row],[IC_Bedden_COVID_Internationaal]]</f>
        <v>87</v>
      </c>
      <c r="I111">
        <v>520</v>
      </c>
      <c r="J111">
        <v>281</v>
      </c>
      <c r="P111">
        <f t="shared" si="1"/>
        <v>8</v>
      </c>
    </row>
    <row r="112" spans="1:16" x14ac:dyDescent="0.25">
      <c r="A112" t="s">
        <v>48</v>
      </c>
      <c r="B112" t="str">
        <f>LEFT(covid_19_datafeed23[[#This Row],[Datum]],2)</f>
        <v>16</v>
      </c>
      <c r="C112" t="str">
        <f>MID(covid_19_datafeed23[[#This Row],[Datum]],4,2)</f>
        <v>06</v>
      </c>
      <c r="D112" t="str">
        <f>RIGHT(covid_19_datafeed23[[#This Row],[Datum]],4)</f>
        <v>2020</v>
      </c>
      <c r="E112" s="1">
        <f>DATE(covid_19_datafeed23[[#This Row],[year]],covid_19_datafeed23[[#This Row],[month]],covid_19_datafeed23[[#This Row],[day]])</f>
        <v>43998</v>
      </c>
      <c r="F112">
        <v>78</v>
      </c>
      <c r="H112">
        <f>covid_19_datafeed23[[#This Row],[IC_Bedden_COVID_Nederland]]+covid_19_datafeed23[[#This Row],[IC_Bedden_COVID_Internationaal]]</f>
        <v>78</v>
      </c>
      <c r="I112">
        <v>570</v>
      </c>
      <c r="J112">
        <v>280</v>
      </c>
      <c r="P112">
        <f t="shared" si="1"/>
        <v>-9</v>
      </c>
    </row>
    <row r="113" spans="1:16" x14ac:dyDescent="0.25">
      <c r="A113" t="s">
        <v>49</v>
      </c>
      <c r="B113" t="str">
        <f>LEFT(covid_19_datafeed23[[#This Row],[Datum]],2)</f>
        <v>17</v>
      </c>
      <c r="C113" t="str">
        <f>MID(covid_19_datafeed23[[#This Row],[Datum]],4,2)</f>
        <v>06</v>
      </c>
      <c r="D113" t="str">
        <f>RIGHT(covid_19_datafeed23[[#This Row],[Datum]],4)</f>
        <v>2020</v>
      </c>
      <c r="E113" s="1">
        <f>DATE(covid_19_datafeed23[[#This Row],[year]],covid_19_datafeed23[[#This Row],[month]],covid_19_datafeed23[[#This Row],[day]])</f>
        <v>43999</v>
      </c>
      <c r="F113">
        <v>73</v>
      </c>
      <c r="H113">
        <f>covid_19_datafeed23[[#This Row],[IC_Bedden_COVID_Nederland]]+covid_19_datafeed23[[#This Row],[IC_Bedden_COVID_Internationaal]]</f>
        <v>73</v>
      </c>
      <c r="I113">
        <v>582</v>
      </c>
      <c r="J113">
        <v>289</v>
      </c>
      <c r="P113">
        <f t="shared" si="1"/>
        <v>-5</v>
      </c>
    </row>
    <row r="114" spans="1:16" x14ac:dyDescent="0.25">
      <c r="A114" t="s">
        <v>50</v>
      </c>
      <c r="B114" t="str">
        <f>LEFT(covid_19_datafeed23[[#This Row],[Datum]],2)</f>
        <v>18</v>
      </c>
      <c r="C114" t="str">
        <f>MID(covid_19_datafeed23[[#This Row],[Datum]],4,2)</f>
        <v>06</v>
      </c>
      <c r="D114" t="str">
        <f>RIGHT(covid_19_datafeed23[[#This Row],[Datum]],4)</f>
        <v>2020</v>
      </c>
      <c r="E114" s="1">
        <f>DATE(covid_19_datafeed23[[#This Row],[year]],covid_19_datafeed23[[#This Row],[month]],covid_19_datafeed23[[#This Row],[day]])</f>
        <v>44000</v>
      </c>
      <c r="F114">
        <v>67</v>
      </c>
      <c r="H114">
        <f>covid_19_datafeed23[[#This Row],[IC_Bedden_COVID_Nederland]]+covid_19_datafeed23[[#This Row],[IC_Bedden_COVID_Internationaal]]</f>
        <v>67</v>
      </c>
      <c r="I114">
        <v>568</v>
      </c>
      <c r="J114">
        <v>261</v>
      </c>
      <c r="P114">
        <f t="shared" si="1"/>
        <v>-6</v>
      </c>
    </row>
    <row r="115" spans="1:16" x14ac:dyDescent="0.25">
      <c r="A115" t="s">
        <v>51</v>
      </c>
      <c r="B115" t="str">
        <f>LEFT(covid_19_datafeed23[[#This Row],[Datum]],2)</f>
        <v>19</v>
      </c>
      <c r="C115" t="str">
        <f>MID(covid_19_datafeed23[[#This Row],[Datum]],4,2)</f>
        <v>06</v>
      </c>
      <c r="D115" t="str">
        <f>RIGHT(covid_19_datafeed23[[#This Row],[Datum]],4)</f>
        <v>2020</v>
      </c>
      <c r="E115" s="1">
        <f>DATE(covid_19_datafeed23[[#This Row],[year]],covid_19_datafeed23[[#This Row],[month]],covid_19_datafeed23[[#This Row],[day]])</f>
        <v>44001</v>
      </c>
      <c r="F115">
        <v>57</v>
      </c>
      <c r="H115">
        <f>covid_19_datafeed23[[#This Row],[IC_Bedden_COVID_Nederland]]+covid_19_datafeed23[[#This Row],[IC_Bedden_COVID_Internationaal]]</f>
        <v>57</v>
      </c>
      <c r="I115">
        <v>592</v>
      </c>
      <c r="J115">
        <v>235</v>
      </c>
      <c r="P115">
        <f t="shared" si="1"/>
        <v>-10</v>
      </c>
    </row>
    <row r="116" spans="1:16" x14ac:dyDescent="0.25">
      <c r="A116" t="s">
        <v>52</v>
      </c>
      <c r="B116" t="str">
        <f>LEFT(covid_19_datafeed23[[#This Row],[Datum]],2)</f>
        <v>20</v>
      </c>
      <c r="C116" t="str">
        <f>MID(covid_19_datafeed23[[#This Row],[Datum]],4,2)</f>
        <v>06</v>
      </c>
      <c r="D116" t="str">
        <f>RIGHT(covid_19_datafeed23[[#This Row],[Datum]],4)</f>
        <v>2020</v>
      </c>
      <c r="E116" s="1">
        <f>DATE(covid_19_datafeed23[[#This Row],[year]],covid_19_datafeed23[[#This Row],[month]],covid_19_datafeed23[[#This Row],[day]])</f>
        <v>44002</v>
      </c>
      <c r="F116">
        <v>57</v>
      </c>
      <c r="H116">
        <f>covid_19_datafeed23[[#This Row],[IC_Bedden_COVID_Nederland]]+covid_19_datafeed23[[#This Row],[IC_Bedden_COVID_Internationaal]]</f>
        <v>57</v>
      </c>
      <c r="I116">
        <v>602</v>
      </c>
      <c r="J116">
        <v>220</v>
      </c>
      <c r="P116">
        <f t="shared" si="1"/>
        <v>0</v>
      </c>
    </row>
    <row r="117" spans="1:16" x14ac:dyDescent="0.25">
      <c r="A117" t="s">
        <v>53</v>
      </c>
      <c r="B117" t="str">
        <f>LEFT(covid_19_datafeed23[[#This Row],[Datum]],2)</f>
        <v>21</v>
      </c>
      <c r="C117" t="str">
        <f>MID(covid_19_datafeed23[[#This Row],[Datum]],4,2)</f>
        <v>06</v>
      </c>
      <c r="D117" t="str">
        <f>RIGHT(covid_19_datafeed23[[#This Row],[Datum]],4)</f>
        <v>2020</v>
      </c>
      <c r="E117" s="1">
        <f>DATE(covid_19_datafeed23[[#This Row],[year]],covid_19_datafeed23[[#This Row],[month]],covid_19_datafeed23[[#This Row],[day]])</f>
        <v>44003</v>
      </c>
      <c r="F117">
        <v>55</v>
      </c>
      <c r="H117">
        <f>covid_19_datafeed23[[#This Row],[IC_Bedden_COVID_Nederland]]+covid_19_datafeed23[[#This Row],[IC_Bedden_COVID_Internationaal]]</f>
        <v>55</v>
      </c>
      <c r="I117">
        <v>573</v>
      </c>
      <c r="J117">
        <v>221</v>
      </c>
      <c r="P117">
        <f t="shared" si="1"/>
        <v>-2</v>
      </c>
    </row>
    <row r="118" spans="1:16" x14ac:dyDescent="0.25">
      <c r="A118" t="s">
        <v>54</v>
      </c>
      <c r="B118" t="str">
        <f>LEFT(covid_19_datafeed23[[#This Row],[Datum]],2)</f>
        <v>22</v>
      </c>
      <c r="C118" t="str">
        <f>MID(covid_19_datafeed23[[#This Row],[Datum]],4,2)</f>
        <v>06</v>
      </c>
      <c r="D118" t="str">
        <f>RIGHT(covid_19_datafeed23[[#This Row],[Datum]],4)</f>
        <v>2020</v>
      </c>
      <c r="E118" s="1">
        <f>DATE(covid_19_datafeed23[[#This Row],[year]],covid_19_datafeed23[[#This Row],[month]],covid_19_datafeed23[[#This Row],[day]])</f>
        <v>44004</v>
      </c>
      <c r="F118">
        <v>59</v>
      </c>
      <c r="H118">
        <f>covid_19_datafeed23[[#This Row],[IC_Bedden_COVID_Nederland]]+covid_19_datafeed23[[#This Row],[IC_Bedden_COVID_Internationaal]]</f>
        <v>59</v>
      </c>
      <c r="I118">
        <v>512</v>
      </c>
      <c r="J118">
        <v>194</v>
      </c>
      <c r="P118">
        <f t="shared" si="1"/>
        <v>4</v>
      </c>
    </row>
    <row r="119" spans="1:16" x14ac:dyDescent="0.25">
      <c r="A119" t="s">
        <v>55</v>
      </c>
      <c r="B119" t="str">
        <f>LEFT(covid_19_datafeed23[[#This Row],[Datum]],2)</f>
        <v>23</v>
      </c>
      <c r="C119" t="str">
        <f>MID(covid_19_datafeed23[[#This Row],[Datum]],4,2)</f>
        <v>06</v>
      </c>
      <c r="D119" t="str">
        <f>RIGHT(covid_19_datafeed23[[#This Row],[Datum]],4)</f>
        <v>2020</v>
      </c>
      <c r="E119" s="1">
        <f>DATE(covid_19_datafeed23[[#This Row],[year]],covid_19_datafeed23[[#This Row],[month]],covid_19_datafeed23[[#This Row],[day]])</f>
        <v>44005</v>
      </c>
      <c r="F119">
        <v>48</v>
      </c>
      <c r="H119">
        <f>covid_19_datafeed23[[#This Row],[IC_Bedden_COVID_Nederland]]+covid_19_datafeed23[[#This Row],[IC_Bedden_COVID_Internationaal]]</f>
        <v>48</v>
      </c>
      <c r="I119">
        <v>576</v>
      </c>
      <c r="J119">
        <v>211</v>
      </c>
      <c r="P119">
        <f t="shared" si="1"/>
        <v>-11</v>
      </c>
    </row>
    <row r="120" spans="1:16" x14ac:dyDescent="0.25">
      <c r="A120" t="s">
        <v>56</v>
      </c>
      <c r="B120" t="str">
        <f>LEFT(covid_19_datafeed23[[#This Row],[Datum]],2)</f>
        <v>24</v>
      </c>
      <c r="C120" t="str">
        <f>MID(covid_19_datafeed23[[#This Row],[Datum]],4,2)</f>
        <v>06</v>
      </c>
      <c r="D120" t="str">
        <f>RIGHT(covid_19_datafeed23[[#This Row],[Datum]],4)</f>
        <v>2020</v>
      </c>
      <c r="E120" s="1">
        <f>DATE(covid_19_datafeed23[[#This Row],[year]],covid_19_datafeed23[[#This Row],[month]],covid_19_datafeed23[[#This Row],[day]])</f>
        <v>44006</v>
      </c>
      <c r="F120">
        <v>49</v>
      </c>
      <c r="H120">
        <f>covid_19_datafeed23[[#This Row],[IC_Bedden_COVID_Nederland]]+covid_19_datafeed23[[#This Row],[IC_Bedden_COVID_Internationaal]]</f>
        <v>49</v>
      </c>
      <c r="I120">
        <v>565</v>
      </c>
      <c r="J120">
        <v>197</v>
      </c>
      <c r="P120">
        <f t="shared" si="1"/>
        <v>1</v>
      </c>
    </row>
    <row r="121" spans="1:16" x14ac:dyDescent="0.25">
      <c r="A121" t="s">
        <v>57</v>
      </c>
      <c r="B121" t="str">
        <f>LEFT(covid_19_datafeed23[[#This Row],[Datum]],2)</f>
        <v>25</v>
      </c>
      <c r="C121" t="str">
        <f>MID(covid_19_datafeed23[[#This Row],[Datum]],4,2)</f>
        <v>06</v>
      </c>
      <c r="D121" t="str">
        <f>RIGHT(covid_19_datafeed23[[#This Row],[Datum]],4)</f>
        <v>2020</v>
      </c>
      <c r="E121" s="1">
        <f>DATE(covid_19_datafeed23[[#This Row],[year]],covid_19_datafeed23[[#This Row],[month]],covid_19_datafeed23[[#This Row],[day]])</f>
        <v>44007</v>
      </c>
      <c r="F121">
        <v>49</v>
      </c>
      <c r="H121">
        <f>covid_19_datafeed23[[#This Row],[IC_Bedden_COVID_Nederland]]+covid_19_datafeed23[[#This Row],[IC_Bedden_COVID_Internationaal]]</f>
        <v>49</v>
      </c>
      <c r="I121">
        <v>579</v>
      </c>
      <c r="J121">
        <v>178</v>
      </c>
      <c r="P121">
        <f t="shared" si="1"/>
        <v>0</v>
      </c>
    </row>
    <row r="122" spans="1:16" x14ac:dyDescent="0.25">
      <c r="A122" t="s">
        <v>58</v>
      </c>
      <c r="B122" t="str">
        <f>LEFT(covid_19_datafeed23[[#This Row],[Datum]],2)</f>
        <v>26</v>
      </c>
      <c r="C122" t="str">
        <f>MID(covid_19_datafeed23[[#This Row],[Datum]],4,2)</f>
        <v>06</v>
      </c>
      <c r="D122" t="str">
        <f>RIGHT(covid_19_datafeed23[[#This Row],[Datum]],4)</f>
        <v>2020</v>
      </c>
      <c r="E122" s="1">
        <f>DATE(covid_19_datafeed23[[#This Row],[year]],covid_19_datafeed23[[#This Row],[month]],covid_19_datafeed23[[#This Row],[day]])</f>
        <v>44008</v>
      </c>
      <c r="F122">
        <v>39</v>
      </c>
      <c r="H122">
        <f>covid_19_datafeed23[[#This Row],[IC_Bedden_COVID_Nederland]]+covid_19_datafeed23[[#This Row],[IC_Bedden_COVID_Internationaal]]</f>
        <v>39</v>
      </c>
      <c r="I122">
        <v>584</v>
      </c>
      <c r="J122">
        <v>190</v>
      </c>
      <c r="P122">
        <f t="shared" si="1"/>
        <v>-10</v>
      </c>
    </row>
    <row r="123" spans="1:16" x14ac:dyDescent="0.25">
      <c r="A123" t="s">
        <v>59</v>
      </c>
      <c r="B123" t="str">
        <f>LEFT(covid_19_datafeed23[[#This Row],[Datum]],2)</f>
        <v>27</v>
      </c>
      <c r="C123" t="str">
        <f>MID(covid_19_datafeed23[[#This Row],[Datum]],4,2)</f>
        <v>06</v>
      </c>
      <c r="D123" t="str">
        <f>RIGHT(covid_19_datafeed23[[#This Row],[Datum]],4)</f>
        <v>2020</v>
      </c>
      <c r="E123" s="1">
        <f>DATE(covid_19_datafeed23[[#This Row],[year]],covid_19_datafeed23[[#This Row],[month]],covid_19_datafeed23[[#This Row],[day]])</f>
        <v>44009</v>
      </c>
      <c r="F123">
        <v>29</v>
      </c>
      <c r="H123">
        <f>covid_19_datafeed23[[#This Row],[IC_Bedden_COVID_Nederland]]+covid_19_datafeed23[[#This Row],[IC_Bedden_COVID_Internationaal]]</f>
        <v>29</v>
      </c>
      <c r="I123">
        <v>573</v>
      </c>
      <c r="J123">
        <v>180</v>
      </c>
      <c r="P123">
        <f t="shared" si="1"/>
        <v>-10</v>
      </c>
    </row>
    <row r="124" spans="1:16" x14ac:dyDescent="0.25">
      <c r="A124" t="s">
        <v>60</v>
      </c>
      <c r="B124" t="str">
        <f>LEFT(covid_19_datafeed23[[#This Row],[Datum]],2)</f>
        <v>28</v>
      </c>
      <c r="C124" t="str">
        <f>MID(covid_19_datafeed23[[#This Row],[Datum]],4,2)</f>
        <v>06</v>
      </c>
      <c r="D124" t="str">
        <f>RIGHT(covid_19_datafeed23[[#This Row],[Datum]],4)</f>
        <v>2020</v>
      </c>
      <c r="E124" s="1">
        <f>DATE(covid_19_datafeed23[[#This Row],[year]],covid_19_datafeed23[[#This Row],[month]],covid_19_datafeed23[[#This Row],[day]])</f>
        <v>44010</v>
      </c>
      <c r="F124">
        <v>30</v>
      </c>
      <c r="H124">
        <f>covid_19_datafeed23[[#This Row],[IC_Bedden_COVID_Nederland]]+covid_19_datafeed23[[#This Row],[IC_Bedden_COVID_Internationaal]]</f>
        <v>30</v>
      </c>
      <c r="I124">
        <v>541</v>
      </c>
      <c r="J124">
        <v>178</v>
      </c>
      <c r="P124">
        <f t="shared" si="1"/>
        <v>1</v>
      </c>
    </row>
    <row r="125" spans="1:16" x14ac:dyDescent="0.25">
      <c r="A125" t="s">
        <v>61</v>
      </c>
      <c r="B125" t="str">
        <f>LEFT(covid_19_datafeed23[[#This Row],[Datum]],2)</f>
        <v>29</v>
      </c>
      <c r="C125" t="str">
        <f>MID(covid_19_datafeed23[[#This Row],[Datum]],4,2)</f>
        <v>06</v>
      </c>
      <c r="D125" t="str">
        <f>RIGHT(covid_19_datafeed23[[#This Row],[Datum]],4)</f>
        <v>2020</v>
      </c>
      <c r="E125" s="1">
        <f>DATE(covid_19_datafeed23[[#This Row],[year]],covid_19_datafeed23[[#This Row],[month]],covid_19_datafeed23[[#This Row],[day]])</f>
        <v>44011</v>
      </c>
      <c r="F125">
        <v>32</v>
      </c>
      <c r="H125">
        <f>covid_19_datafeed23[[#This Row],[IC_Bedden_COVID_Nederland]]+covid_19_datafeed23[[#This Row],[IC_Bedden_COVID_Internationaal]]</f>
        <v>32</v>
      </c>
      <c r="I125">
        <v>527</v>
      </c>
      <c r="J125">
        <v>157</v>
      </c>
      <c r="P125">
        <f t="shared" si="1"/>
        <v>2</v>
      </c>
    </row>
    <row r="126" spans="1:16" x14ac:dyDescent="0.25">
      <c r="A126" t="s">
        <v>62</v>
      </c>
      <c r="B126" t="str">
        <f>LEFT(covid_19_datafeed23[[#This Row],[Datum]],2)</f>
        <v>30</v>
      </c>
      <c r="C126" t="str">
        <f>MID(covid_19_datafeed23[[#This Row],[Datum]],4,2)</f>
        <v>06</v>
      </c>
      <c r="D126" t="str">
        <f>RIGHT(covid_19_datafeed23[[#This Row],[Datum]],4)</f>
        <v>2020</v>
      </c>
      <c r="E126" s="1">
        <f>DATE(covid_19_datafeed23[[#This Row],[year]],covid_19_datafeed23[[#This Row],[month]],covid_19_datafeed23[[#This Row],[day]])</f>
        <v>44012</v>
      </c>
      <c r="F126">
        <v>29</v>
      </c>
      <c r="H126">
        <f>covid_19_datafeed23[[#This Row],[IC_Bedden_COVID_Nederland]]+covid_19_datafeed23[[#This Row],[IC_Bedden_COVID_Internationaal]]</f>
        <v>29</v>
      </c>
      <c r="I126">
        <v>559</v>
      </c>
      <c r="J126">
        <v>160</v>
      </c>
      <c r="P126">
        <f t="shared" si="1"/>
        <v>-3</v>
      </c>
    </row>
    <row r="127" spans="1:16" x14ac:dyDescent="0.25">
      <c r="A127" t="s">
        <v>63</v>
      </c>
      <c r="B127" t="str">
        <f>LEFT(covid_19_datafeed23[[#This Row],[Datum]],2)</f>
        <v>01</v>
      </c>
      <c r="C127" t="str">
        <f>MID(covid_19_datafeed23[[#This Row],[Datum]],4,2)</f>
        <v>07</v>
      </c>
      <c r="D127" t="str">
        <f>RIGHT(covid_19_datafeed23[[#This Row],[Datum]],4)</f>
        <v>2020</v>
      </c>
      <c r="E127" s="1">
        <f>DATE(covid_19_datafeed23[[#This Row],[year]],covid_19_datafeed23[[#This Row],[month]],covid_19_datafeed23[[#This Row],[day]])</f>
        <v>44013</v>
      </c>
      <c r="F127">
        <v>28</v>
      </c>
      <c r="H127">
        <f>covid_19_datafeed23[[#This Row],[IC_Bedden_COVID_Nederland]]+covid_19_datafeed23[[#This Row],[IC_Bedden_COVID_Internationaal]]</f>
        <v>28</v>
      </c>
      <c r="I127">
        <v>572</v>
      </c>
      <c r="J127">
        <v>150</v>
      </c>
      <c r="P127">
        <f t="shared" si="1"/>
        <v>-1</v>
      </c>
    </row>
    <row r="128" spans="1:16" x14ac:dyDescent="0.25">
      <c r="A128" t="s">
        <v>64</v>
      </c>
      <c r="B128" t="str">
        <f>LEFT(covid_19_datafeed23[[#This Row],[Datum]],2)</f>
        <v>02</v>
      </c>
      <c r="C128" t="str">
        <f>MID(covid_19_datafeed23[[#This Row],[Datum]],4,2)</f>
        <v>07</v>
      </c>
      <c r="D128" t="str">
        <f>RIGHT(covid_19_datafeed23[[#This Row],[Datum]],4)</f>
        <v>2020</v>
      </c>
      <c r="E128" s="1">
        <f>DATE(covid_19_datafeed23[[#This Row],[year]],covid_19_datafeed23[[#This Row],[month]],covid_19_datafeed23[[#This Row],[day]])</f>
        <v>44014</v>
      </c>
      <c r="F128">
        <v>25</v>
      </c>
      <c r="H128">
        <f>covid_19_datafeed23[[#This Row],[IC_Bedden_COVID_Nederland]]+covid_19_datafeed23[[#This Row],[IC_Bedden_COVID_Internationaal]]</f>
        <v>25</v>
      </c>
      <c r="I128">
        <v>586</v>
      </c>
      <c r="J128">
        <v>125</v>
      </c>
      <c r="P128">
        <f t="shared" si="1"/>
        <v>-3</v>
      </c>
    </row>
    <row r="129" spans="1:16" x14ac:dyDescent="0.25">
      <c r="A129" t="s">
        <v>65</v>
      </c>
      <c r="B129" t="str">
        <f>LEFT(covid_19_datafeed23[[#This Row],[Datum]],2)</f>
        <v>03</v>
      </c>
      <c r="C129" t="str">
        <f>MID(covid_19_datafeed23[[#This Row],[Datum]],4,2)</f>
        <v>07</v>
      </c>
      <c r="D129" t="str">
        <f>RIGHT(covid_19_datafeed23[[#This Row],[Datum]],4)</f>
        <v>2020</v>
      </c>
      <c r="E129" s="1">
        <f>DATE(covid_19_datafeed23[[#This Row],[year]],covid_19_datafeed23[[#This Row],[month]],covid_19_datafeed23[[#This Row],[day]])</f>
        <v>44015</v>
      </c>
      <c r="F129">
        <v>20</v>
      </c>
      <c r="H129">
        <f>covid_19_datafeed23[[#This Row],[IC_Bedden_COVID_Nederland]]+covid_19_datafeed23[[#This Row],[IC_Bedden_COVID_Internationaal]]</f>
        <v>20</v>
      </c>
      <c r="I129">
        <v>587</v>
      </c>
      <c r="J129">
        <v>103</v>
      </c>
      <c r="P129">
        <f t="shared" si="1"/>
        <v>-5</v>
      </c>
    </row>
    <row r="130" spans="1:16" x14ac:dyDescent="0.25">
      <c r="A130" t="s">
        <v>66</v>
      </c>
      <c r="B130" t="str">
        <f>LEFT(covid_19_datafeed23[[#This Row],[Datum]],2)</f>
        <v>04</v>
      </c>
      <c r="C130" t="str">
        <f>MID(covid_19_datafeed23[[#This Row],[Datum]],4,2)</f>
        <v>07</v>
      </c>
      <c r="D130" t="str">
        <f>RIGHT(covid_19_datafeed23[[#This Row],[Datum]],4)</f>
        <v>2020</v>
      </c>
      <c r="E130" s="1">
        <f>DATE(covid_19_datafeed23[[#This Row],[year]],covid_19_datafeed23[[#This Row],[month]],covid_19_datafeed23[[#This Row],[day]])</f>
        <v>44016</v>
      </c>
      <c r="F130">
        <v>18</v>
      </c>
      <c r="H130">
        <f>covid_19_datafeed23[[#This Row],[IC_Bedden_COVID_Nederland]]+covid_19_datafeed23[[#This Row],[IC_Bedden_COVID_Internationaal]]</f>
        <v>18</v>
      </c>
      <c r="I130">
        <v>574</v>
      </c>
      <c r="J130">
        <v>75</v>
      </c>
      <c r="P130">
        <f t="shared" si="1"/>
        <v>-2</v>
      </c>
    </row>
    <row r="131" spans="1:16" x14ac:dyDescent="0.25">
      <c r="A131" t="s">
        <v>67</v>
      </c>
      <c r="B131" t="str">
        <f>LEFT(covid_19_datafeed23[[#This Row],[Datum]],2)</f>
        <v>05</v>
      </c>
      <c r="C131" t="str">
        <f>MID(covid_19_datafeed23[[#This Row],[Datum]],4,2)</f>
        <v>07</v>
      </c>
      <c r="D131" t="str">
        <f>RIGHT(covid_19_datafeed23[[#This Row],[Datum]],4)</f>
        <v>2020</v>
      </c>
      <c r="E131" s="1">
        <f>DATE(covid_19_datafeed23[[#This Row],[year]],covid_19_datafeed23[[#This Row],[month]],covid_19_datafeed23[[#This Row],[day]])</f>
        <v>44017</v>
      </c>
      <c r="F131">
        <v>18</v>
      </c>
      <c r="H131">
        <f>covid_19_datafeed23[[#This Row],[IC_Bedden_COVID_Nederland]]+covid_19_datafeed23[[#This Row],[IC_Bedden_COVID_Internationaal]]</f>
        <v>18</v>
      </c>
      <c r="I131">
        <v>543</v>
      </c>
      <c r="J131">
        <v>87</v>
      </c>
      <c r="P131">
        <f t="shared" si="1"/>
        <v>0</v>
      </c>
    </row>
    <row r="132" spans="1:16" x14ac:dyDescent="0.25">
      <c r="A132" t="s">
        <v>68</v>
      </c>
      <c r="B132" t="str">
        <f>LEFT(covid_19_datafeed23[[#This Row],[Datum]],2)</f>
        <v>06</v>
      </c>
      <c r="C132" t="str">
        <f>MID(covid_19_datafeed23[[#This Row],[Datum]],4,2)</f>
        <v>07</v>
      </c>
      <c r="D132" t="str">
        <f>RIGHT(covid_19_datafeed23[[#This Row],[Datum]],4)</f>
        <v>2020</v>
      </c>
      <c r="E132" s="1">
        <f>DATE(covid_19_datafeed23[[#This Row],[year]],covid_19_datafeed23[[#This Row],[month]],covid_19_datafeed23[[#This Row],[day]])</f>
        <v>44018</v>
      </c>
      <c r="F132">
        <v>23</v>
      </c>
      <c r="H132">
        <f>covid_19_datafeed23[[#This Row],[IC_Bedden_COVID_Nederland]]+covid_19_datafeed23[[#This Row],[IC_Bedden_COVID_Internationaal]]</f>
        <v>23</v>
      </c>
      <c r="I132">
        <v>538</v>
      </c>
      <c r="J132">
        <v>81</v>
      </c>
      <c r="P132">
        <f t="shared" ref="P132:P195" si="2">H132-H131</f>
        <v>5</v>
      </c>
    </row>
    <row r="133" spans="1:16" x14ac:dyDescent="0.25">
      <c r="A133" t="s">
        <v>69</v>
      </c>
      <c r="B133" t="str">
        <f>LEFT(covid_19_datafeed23[[#This Row],[Datum]],2)</f>
        <v>07</v>
      </c>
      <c r="C133" t="str">
        <f>MID(covid_19_datafeed23[[#This Row],[Datum]],4,2)</f>
        <v>07</v>
      </c>
      <c r="D133" t="str">
        <f>RIGHT(covid_19_datafeed23[[#This Row],[Datum]],4)</f>
        <v>2020</v>
      </c>
      <c r="E133" s="1">
        <f>DATE(covid_19_datafeed23[[#This Row],[year]],covid_19_datafeed23[[#This Row],[month]],covid_19_datafeed23[[#This Row],[day]])</f>
        <v>44019</v>
      </c>
      <c r="F133">
        <v>24</v>
      </c>
      <c r="H133">
        <f>covid_19_datafeed23[[#This Row],[IC_Bedden_COVID_Nederland]]+covid_19_datafeed23[[#This Row],[IC_Bedden_COVID_Internationaal]]</f>
        <v>24</v>
      </c>
      <c r="I133">
        <v>537</v>
      </c>
      <c r="J133">
        <v>79</v>
      </c>
      <c r="P133">
        <f t="shared" si="2"/>
        <v>1</v>
      </c>
    </row>
    <row r="134" spans="1:16" x14ac:dyDescent="0.25">
      <c r="A134" t="s">
        <v>70</v>
      </c>
      <c r="B134" t="str">
        <f>LEFT(covid_19_datafeed23[[#This Row],[Datum]],2)</f>
        <v>08</v>
      </c>
      <c r="C134" t="str">
        <f>MID(covid_19_datafeed23[[#This Row],[Datum]],4,2)</f>
        <v>07</v>
      </c>
      <c r="D134" t="str">
        <f>RIGHT(covid_19_datafeed23[[#This Row],[Datum]],4)</f>
        <v>2020</v>
      </c>
      <c r="E134" s="1">
        <f>DATE(covid_19_datafeed23[[#This Row],[year]],covid_19_datafeed23[[#This Row],[month]],covid_19_datafeed23[[#This Row],[day]])</f>
        <v>44020</v>
      </c>
      <c r="F134">
        <v>20</v>
      </c>
      <c r="H134">
        <f>covid_19_datafeed23[[#This Row],[IC_Bedden_COVID_Nederland]]+covid_19_datafeed23[[#This Row],[IC_Bedden_COVID_Internationaal]]</f>
        <v>20</v>
      </c>
      <c r="I134">
        <v>576</v>
      </c>
      <c r="J134">
        <v>74</v>
      </c>
      <c r="P134">
        <f t="shared" si="2"/>
        <v>-4</v>
      </c>
    </row>
    <row r="135" spans="1:16" x14ac:dyDescent="0.25">
      <c r="A135" t="s">
        <v>71</v>
      </c>
      <c r="B135" t="str">
        <f>LEFT(covid_19_datafeed23[[#This Row],[Datum]],2)</f>
        <v>09</v>
      </c>
      <c r="C135" t="str">
        <f>MID(covid_19_datafeed23[[#This Row],[Datum]],4,2)</f>
        <v>07</v>
      </c>
      <c r="D135" t="str">
        <f>RIGHT(covid_19_datafeed23[[#This Row],[Datum]],4)</f>
        <v>2020</v>
      </c>
      <c r="E135" s="1">
        <f>DATE(covid_19_datafeed23[[#This Row],[year]],covid_19_datafeed23[[#This Row],[month]],covid_19_datafeed23[[#This Row],[day]])</f>
        <v>44021</v>
      </c>
      <c r="F135">
        <v>21</v>
      </c>
      <c r="H135">
        <f>covid_19_datafeed23[[#This Row],[IC_Bedden_COVID_Nederland]]+covid_19_datafeed23[[#This Row],[IC_Bedden_COVID_Internationaal]]</f>
        <v>21</v>
      </c>
      <c r="I135">
        <v>586</v>
      </c>
      <c r="J135">
        <v>70</v>
      </c>
      <c r="P135">
        <f t="shared" si="2"/>
        <v>1</v>
      </c>
    </row>
    <row r="136" spans="1:16" x14ac:dyDescent="0.25">
      <c r="A136" t="s">
        <v>72</v>
      </c>
      <c r="B136" t="str">
        <f>LEFT(covid_19_datafeed23[[#This Row],[Datum]],2)</f>
        <v>10</v>
      </c>
      <c r="C136" t="str">
        <f>MID(covid_19_datafeed23[[#This Row],[Datum]],4,2)</f>
        <v>07</v>
      </c>
      <c r="D136" t="str">
        <f>RIGHT(covid_19_datafeed23[[#This Row],[Datum]],4)</f>
        <v>2020</v>
      </c>
      <c r="E136" s="1">
        <f>DATE(covid_19_datafeed23[[#This Row],[year]],covid_19_datafeed23[[#This Row],[month]],covid_19_datafeed23[[#This Row],[day]])</f>
        <v>44022</v>
      </c>
      <c r="F136">
        <v>25</v>
      </c>
      <c r="H136">
        <f>covid_19_datafeed23[[#This Row],[IC_Bedden_COVID_Nederland]]+covid_19_datafeed23[[#This Row],[IC_Bedden_COVID_Internationaal]]</f>
        <v>25</v>
      </c>
      <c r="I136">
        <v>569</v>
      </c>
      <c r="J136">
        <v>69</v>
      </c>
      <c r="P136">
        <f t="shared" si="2"/>
        <v>4</v>
      </c>
    </row>
    <row r="137" spans="1:16" x14ac:dyDescent="0.25">
      <c r="A137" t="s">
        <v>73</v>
      </c>
      <c r="B137" t="str">
        <f>LEFT(covid_19_datafeed23[[#This Row],[Datum]],2)</f>
        <v>11</v>
      </c>
      <c r="C137" t="str">
        <f>MID(covid_19_datafeed23[[#This Row],[Datum]],4,2)</f>
        <v>07</v>
      </c>
      <c r="D137" t="str">
        <f>RIGHT(covid_19_datafeed23[[#This Row],[Datum]],4)</f>
        <v>2020</v>
      </c>
      <c r="E137" s="1">
        <f>DATE(covid_19_datafeed23[[#This Row],[year]],covid_19_datafeed23[[#This Row],[month]],covid_19_datafeed23[[#This Row],[day]])</f>
        <v>44023</v>
      </c>
      <c r="F137">
        <v>26</v>
      </c>
      <c r="H137">
        <f>covid_19_datafeed23[[#This Row],[IC_Bedden_COVID_Nederland]]+covid_19_datafeed23[[#This Row],[IC_Bedden_COVID_Internationaal]]</f>
        <v>26</v>
      </c>
      <c r="I137">
        <v>562</v>
      </c>
      <c r="J137">
        <v>77</v>
      </c>
      <c r="P137">
        <f t="shared" si="2"/>
        <v>1</v>
      </c>
    </row>
    <row r="138" spans="1:16" x14ac:dyDescent="0.25">
      <c r="A138" t="s">
        <v>74</v>
      </c>
      <c r="B138" t="str">
        <f>LEFT(covid_19_datafeed23[[#This Row],[Datum]],2)</f>
        <v>12</v>
      </c>
      <c r="C138" t="str">
        <f>MID(covid_19_datafeed23[[#This Row],[Datum]],4,2)</f>
        <v>07</v>
      </c>
      <c r="D138" t="str">
        <f>RIGHT(covid_19_datafeed23[[#This Row],[Datum]],4)</f>
        <v>2020</v>
      </c>
      <c r="E138" s="1">
        <f>DATE(covid_19_datafeed23[[#This Row],[year]],covid_19_datafeed23[[#This Row],[month]],covid_19_datafeed23[[#This Row],[day]])</f>
        <v>44024</v>
      </c>
      <c r="F138">
        <v>24</v>
      </c>
      <c r="H138">
        <f>covid_19_datafeed23[[#This Row],[IC_Bedden_COVID_Nederland]]+covid_19_datafeed23[[#This Row],[IC_Bedden_COVID_Internationaal]]</f>
        <v>24</v>
      </c>
      <c r="I138">
        <v>545</v>
      </c>
      <c r="J138">
        <v>83</v>
      </c>
      <c r="P138">
        <f t="shared" si="2"/>
        <v>-2</v>
      </c>
    </row>
    <row r="139" spans="1:16" x14ac:dyDescent="0.25">
      <c r="A139" t="s">
        <v>75</v>
      </c>
      <c r="B139" t="str">
        <f>LEFT(covid_19_datafeed23[[#This Row],[Datum]],2)</f>
        <v>13</v>
      </c>
      <c r="C139" t="str">
        <f>MID(covid_19_datafeed23[[#This Row],[Datum]],4,2)</f>
        <v>07</v>
      </c>
      <c r="D139" t="str">
        <f>RIGHT(covid_19_datafeed23[[#This Row],[Datum]],4)</f>
        <v>2020</v>
      </c>
      <c r="E139" s="1">
        <f>DATE(covid_19_datafeed23[[#This Row],[year]],covid_19_datafeed23[[#This Row],[month]],covid_19_datafeed23[[#This Row],[day]])</f>
        <v>44025</v>
      </c>
      <c r="F139">
        <v>24</v>
      </c>
      <c r="H139">
        <f>covid_19_datafeed23[[#This Row],[IC_Bedden_COVID_Nederland]]+covid_19_datafeed23[[#This Row],[IC_Bedden_COVID_Internationaal]]</f>
        <v>24</v>
      </c>
      <c r="I139">
        <v>521</v>
      </c>
      <c r="J139">
        <v>94</v>
      </c>
      <c r="P139">
        <f t="shared" si="2"/>
        <v>0</v>
      </c>
    </row>
    <row r="140" spans="1:16" x14ac:dyDescent="0.25">
      <c r="A140" t="s">
        <v>76</v>
      </c>
      <c r="B140" t="str">
        <f>LEFT(covid_19_datafeed23[[#This Row],[Datum]],2)</f>
        <v>14</v>
      </c>
      <c r="C140" t="str">
        <f>MID(covid_19_datafeed23[[#This Row],[Datum]],4,2)</f>
        <v>07</v>
      </c>
      <c r="D140" t="str">
        <f>RIGHT(covid_19_datafeed23[[#This Row],[Datum]],4)</f>
        <v>2020</v>
      </c>
      <c r="E140" s="1">
        <f>DATE(covid_19_datafeed23[[#This Row],[year]],covid_19_datafeed23[[#This Row],[month]],covid_19_datafeed23[[#This Row],[day]])</f>
        <v>44026</v>
      </c>
      <c r="F140">
        <v>21</v>
      </c>
      <c r="H140">
        <f>covid_19_datafeed23[[#This Row],[IC_Bedden_COVID_Nederland]]+covid_19_datafeed23[[#This Row],[IC_Bedden_COVID_Internationaal]]</f>
        <v>21</v>
      </c>
      <c r="I140">
        <v>541</v>
      </c>
      <c r="J140">
        <v>94</v>
      </c>
      <c r="P140">
        <f t="shared" si="2"/>
        <v>-3</v>
      </c>
    </row>
    <row r="141" spans="1:16" x14ac:dyDescent="0.25">
      <c r="A141" t="s">
        <v>77</v>
      </c>
      <c r="B141" t="str">
        <f>LEFT(covid_19_datafeed23[[#This Row],[Datum]],2)</f>
        <v>15</v>
      </c>
      <c r="C141" t="str">
        <f>MID(covid_19_datafeed23[[#This Row],[Datum]],4,2)</f>
        <v>07</v>
      </c>
      <c r="D141" t="str">
        <f>RIGHT(covid_19_datafeed23[[#This Row],[Datum]],4)</f>
        <v>2020</v>
      </c>
      <c r="E141" s="1">
        <f>DATE(covid_19_datafeed23[[#This Row],[year]],covid_19_datafeed23[[#This Row],[month]],covid_19_datafeed23[[#This Row],[day]])</f>
        <v>44027</v>
      </c>
      <c r="F141">
        <v>20</v>
      </c>
      <c r="H141">
        <f>covid_19_datafeed23[[#This Row],[IC_Bedden_COVID_Nederland]]+covid_19_datafeed23[[#This Row],[IC_Bedden_COVID_Internationaal]]</f>
        <v>20</v>
      </c>
      <c r="I141">
        <v>573</v>
      </c>
      <c r="J141">
        <v>85</v>
      </c>
      <c r="P141">
        <f t="shared" si="2"/>
        <v>-1</v>
      </c>
    </row>
    <row r="142" spans="1:16" x14ac:dyDescent="0.25">
      <c r="A142" t="s">
        <v>78</v>
      </c>
      <c r="B142" t="str">
        <f>LEFT(covid_19_datafeed23[[#This Row],[Datum]],2)</f>
        <v>16</v>
      </c>
      <c r="C142" t="str">
        <f>MID(covid_19_datafeed23[[#This Row],[Datum]],4,2)</f>
        <v>07</v>
      </c>
      <c r="D142" t="str">
        <f>RIGHT(covid_19_datafeed23[[#This Row],[Datum]],4)</f>
        <v>2020</v>
      </c>
      <c r="E142" s="1">
        <f>DATE(covid_19_datafeed23[[#This Row],[year]],covid_19_datafeed23[[#This Row],[month]],covid_19_datafeed23[[#This Row],[day]])</f>
        <v>44028</v>
      </c>
      <c r="F142">
        <v>15</v>
      </c>
      <c r="H142">
        <f>covid_19_datafeed23[[#This Row],[IC_Bedden_COVID_Nederland]]+covid_19_datafeed23[[#This Row],[IC_Bedden_COVID_Internationaal]]</f>
        <v>15</v>
      </c>
      <c r="I142">
        <v>578</v>
      </c>
      <c r="J142">
        <v>80</v>
      </c>
      <c r="P142">
        <f t="shared" si="2"/>
        <v>-5</v>
      </c>
    </row>
    <row r="143" spans="1:16" x14ac:dyDescent="0.25">
      <c r="A143" t="s">
        <v>79</v>
      </c>
      <c r="B143" t="str">
        <f>LEFT(covid_19_datafeed23[[#This Row],[Datum]],2)</f>
        <v>17</v>
      </c>
      <c r="C143" t="str">
        <f>MID(covid_19_datafeed23[[#This Row],[Datum]],4,2)</f>
        <v>07</v>
      </c>
      <c r="D143" t="str">
        <f>RIGHT(covid_19_datafeed23[[#This Row],[Datum]],4)</f>
        <v>2020</v>
      </c>
      <c r="E143" s="1">
        <f>DATE(covid_19_datafeed23[[#This Row],[year]],covid_19_datafeed23[[#This Row],[month]],covid_19_datafeed23[[#This Row],[day]])</f>
        <v>44029</v>
      </c>
      <c r="F143">
        <v>15</v>
      </c>
      <c r="H143">
        <f>covid_19_datafeed23[[#This Row],[IC_Bedden_COVID_Nederland]]+covid_19_datafeed23[[#This Row],[IC_Bedden_COVID_Internationaal]]</f>
        <v>15</v>
      </c>
      <c r="I143">
        <v>578</v>
      </c>
      <c r="J143">
        <v>73</v>
      </c>
      <c r="P143">
        <f t="shared" si="2"/>
        <v>0</v>
      </c>
    </row>
    <row r="144" spans="1:16" x14ac:dyDescent="0.25">
      <c r="A144" t="s">
        <v>80</v>
      </c>
      <c r="B144" t="str">
        <f>LEFT(covid_19_datafeed23[[#This Row],[Datum]],2)</f>
        <v>18</v>
      </c>
      <c r="C144" t="str">
        <f>MID(covid_19_datafeed23[[#This Row],[Datum]],4,2)</f>
        <v>07</v>
      </c>
      <c r="D144" t="str">
        <f>RIGHT(covid_19_datafeed23[[#This Row],[Datum]],4)</f>
        <v>2020</v>
      </c>
      <c r="E144" s="1">
        <f>DATE(covid_19_datafeed23[[#This Row],[year]],covid_19_datafeed23[[#This Row],[month]],covid_19_datafeed23[[#This Row],[day]])</f>
        <v>44030</v>
      </c>
      <c r="F144">
        <v>16</v>
      </c>
      <c r="H144">
        <f>covid_19_datafeed23[[#This Row],[IC_Bedden_COVID_Nederland]]+covid_19_datafeed23[[#This Row],[IC_Bedden_COVID_Internationaal]]</f>
        <v>16</v>
      </c>
      <c r="I144">
        <v>586</v>
      </c>
      <c r="J144">
        <v>78</v>
      </c>
      <c r="P144">
        <f t="shared" si="2"/>
        <v>1</v>
      </c>
    </row>
    <row r="145" spans="1:16" x14ac:dyDescent="0.25">
      <c r="A145" t="s">
        <v>81</v>
      </c>
      <c r="B145" t="str">
        <f>LEFT(covid_19_datafeed23[[#This Row],[Datum]],2)</f>
        <v>19</v>
      </c>
      <c r="C145" t="str">
        <f>MID(covid_19_datafeed23[[#This Row],[Datum]],4,2)</f>
        <v>07</v>
      </c>
      <c r="D145" t="str">
        <f>RIGHT(covid_19_datafeed23[[#This Row],[Datum]],4)</f>
        <v>2020</v>
      </c>
      <c r="E145" s="1">
        <f>DATE(covid_19_datafeed23[[#This Row],[year]],covid_19_datafeed23[[#This Row],[month]],covid_19_datafeed23[[#This Row],[day]])</f>
        <v>44031</v>
      </c>
      <c r="F145">
        <v>17</v>
      </c>
      <c r="H145">
        <f>covid_19_datafeed23[[#This Row],[IC_Bedden_COVID_Nederland]]+covid_19_datafeed23[[#This Row],[IC_Bedden_COVID_Internationaal]]</f>
        <v>17</v>
      </c>
      <c r="I145">
        <v>568</v>
      </c>
      <c r="J145">
        <v>73</v>
      </c>
      <c r="P145">
        <f t="shared" si="2"/>
        <v>1</v>
      </c>
    </row>
    <row r="146" spans="1:16" x14ac:dyDescent="0.25">
      <c r="A146" t="s">
        <v>82</v>
      </c>
      <c r="B146" t="str">
        <f>LEFT(covid_19_datafeed23[[#This Row],[Datum]],2)</f>
        <v>20</v>
      </c>
      <c r="C146" t="str">
        <f>MID(covid_19_datafeed23[[#This Row],[Datum]],4,2)</f>
        <v>07</v>
      </c>
      <c r="D146" t="str">
        <f>RIGHT(covid_19_datafeed23[[#This Row],[Datum]],4)</f>
        <v>2020</v>
      </c>
      <c r="E146" s="1">
        <f>DATE(covid_19_datafeed23[[#This Row],[year]],covid_19_datafeed23[[#This Row],[month]],covid_19_datafeed23[[#This Row],[day]])</f>
        <v>44032</v>
      </c>
      <c r="F146">
        <v>16</v>
      </c>
      <c r="H146">
        <f>covid_19_datafeed23[[#This Row],[IC_Bedden_COVID_Nederland]]+covid_19_datafeed23[[#This Row],[IC_Bedden_COVID_Internationaal]]</f>
        <v>16</v>
      </c>
      <c r="I146">
        <v>567</v>
      </c>
      <c r="J146">
        <v>81</v>
      </c>
      <c r="P146">
        <f t="shared" si="2"/>
        <v>-1</v>
      </c>
    </row>
    <row r="147" spans="1:16" x14ac:dyDescent="0.25">
      <c r="A147" t="s">
        <v>83</v>
      </c>
      <c r="B147" t="str">
        <f>LEFT(covid_19_datafeed23[[#This Row],[Datum]],2)</f>
        <v>21</v>
      </c>
      <c r="C147" t="str">
        <f>MID(covid_19_datafeed23[[#This Row],[Datum]],4,2)</f>
        <v>07</v>
      </c>
      <c r="D147" t="str">
        <f>RIGHT(covid_19_datafeed23[[#This Row],[Datum]],4)</f>
        <v>2020</v>
      </c>
      <c r="E147" s="1">
        <f>DATE(covid_19_datafeed23[[#This Row],[year]],covid_19_datafeed23[[#This Row],[month]],covid_19_datafeed23[[#This Row],[day]])</f>
        <v>44033</v>
      </c>
      <c r="F147">
        <v>15</v>
      </c>
      <c r="H147">
        <f>covid_19_datafeed23[[#This Row],[IC_Bedden_COVID_Nederland]]+covid_19_datafeed23[[#This Row],[IC_Bedden_COVID_Internationaal]]</f>
        <v>15</v>
      </c>
      <c r="I147">
        <v>579</v>
      </c>
      <c r="J147">
        <v>90</v>
      </c>
      <c r="P147">
        <f t="shared" si="2"/>
        <v>-1</v>
      </c>
    </row>
    <row r="148" spans="1:16" x14ac:dyDescent="0.25">
      <c r="A148" t="s">
        <v>84</v>
      </c>
      <c r="B148" t="str">
        <f>LEFT(covid_19_datafeed23[[#This Row],[Datum]],2)</f>
        <v>22</v>
      </c>
      <c r="C148" t="str">
        <f>MID(covid_19_datafeed23[[#This Row],[Datum]],4,2)</f>
        <v>07</v>
      </c>
      <c r="D148" t="str">
        <f>RIGHT(covid_19_datafeed23[[#This Row],[Datum]],4)</f>
        <v>2020</v>
      </c>
      <c r="E148" s="1">
        <f>DATE(covid_19_datafeed23[[#This Row],[year]],covid_19_datafeed23[[#This Row],[month]],covid_19_datafeed23[[#This Row],[day]])</f>
        <v>44034</v>
      </c>
      <c r="F148">
        <v>17</v>
      </c>
      <c r="H148">
        <f>covid_19_datafeed23[[#This Row],[IC_Bedden_COVID_Nederland]]+covid_19_datafeed23[[#This Row],[IC_Bedden_COVID_Internationaal]]</f>
        <v>17</v>
      </c>
      <c r="I148">
        <v>593</v>
      </c>
      <c r="J148">
        <v>85</v>
      </c>
      <c r="P148">
        <f t="shared" si="2"/>
        <v>2</v>
      </c>
    </row>
    <row r="149" spans="1:16" x14ac:dyDescent="0.25">
      <c r="A149" t="s">
        <v>85</v>
      </c>
      <c r="B149" t="str">
        <f>LEFT(covid_19_datafeed23[[#This Row],[Datum]],2)</f>
        <v>23</v>
      </c>
      <c r="C149" t="str">
        <f>MID(covid_19_datafeed23[[#This Row],[Datum]],4,2)</f>
        <v>07</v>
      </c>
      <c r="D149" t="str">
        <f>RIGHT(covid_19_datafeed23[[#This Row],[Datum]],4)</f>
        <v>2020</v>
      </c>
      <c r="E149" s="1">
        <f>DATE(covid_19_datafeed23[[#This Row],[year]],covid_19_datafeed23[[#This Row],[month]],covid_19_datafeed23[[#This Row],[day]])</f>
        <v>44035</v>
      </c>
      <c r="F149">
        <v>15</v>
      </c>
      <c r="H149">
        <f>covid_19_datafeed23[[#This Row],[IC_Bedden_COVID_Nederland]]+covid_19_datafeed23[[#This Row],[IC_Bedden_COVID_Internationaal]]</f>
        <v>15</v>
      </c>
      <c r="I149">
        <v>583</v>
      </c>
      <c r="J149">
        <v>91</v>
      </c>
      <c r="P149">
        <f t="shared" si="2"/>
        <v>-2</v>
      </c>
    </row>
    <row r="150" spans="1:16" x14ac:dyDescent="0.25">
      <c r="A150" t="s">
        <v>86</v>
      </c>
      <c r="B150" t="str">
        <f>LEFT(covid_19_datafeed23[[#This Row],[Datum]],2)</f>
        <v>24</v>
      </c>
      <c r="C150" t="str">
        <f>MID(covid_19_datafeed23[[#This Row],[Datum]],4,2)</f>
        <v>07</v>
      </c>
      <c r="D150" t="str">
        <f>RIGHT(covid_19_datafeed23[[#This Row],[Datum]],4)</f>
        <v>2020</v>
      </c>
      <c r="E150" s="1">
        <f>DATE(covid_19_datafeed23[[#This Row],[year]],covid_19_datafeed23[[#This Row],[month]],covid_19_datafeed23[[#This Row],[day]])</f>
        <v>44036</v>
      </c>
      <c r="F150">
        <v>17</v>
      </c>
      <c r="H150">
        <f>covid_19_datafeed23[[#This Row],[IC_Bedden_COVID_Nederland]]+covid_19_datafeed23[[#This Row],[IC_Bedden_COVID_Internationaal]]</f>
        <v>17</v>
      </c>
      <c r="I150">
        <v>592</v>
      </c>
      <c r="J150">
        <v>74</v>
      </c>
      <c r="P150">
        <f t="shared" si="2"/>
        <v>2</v>
      </c>
    </row>
    <row r="151" spans="1:16" x14ac:dyDescent="0.25">
      <c r="A151" t="s">
        <v>87</v>
      </c>
      <c r="B151" t="str">
        <f>LEFT(covid_19_datafeed23[[#This Row],[Datum]],2)</f>
        <v>25</v>
      </c>
      <c r="C151" t="str">
        <f>MID(covid_19_datafeed23[[#This Row],[Datum]],4,2)</f>
        <v>07</v>
      </c>
      <c r="D151" t="str">
        <f>RIGHT(covid_19_datafeed23[[#This Row],[Datum]],4)</f>
        <v>2020</v>
      </c>
      <c r="E151" s="1">
        <f>DATE(covid_19_datafeed23[[#This Row],[year]],covid_19_datafeed23[[#This Row],[month]],covid_19_datafeed23[[#This Row],[day]])</f>
        <v>44037</v>
      </c>
      <c r="F151">
        <v>18</v>
      </c>
      <c r="H151">
        <f>covid_19_datafeed23[[#This Row],[IC_Bedden_COVID_Nederland]]+covid_19_datafeed23[[#This Row],[IC_Bedden_COVID_Internationaal]]</f>
        <v>18</v>
      </c>
      <c r="I151">
        <v>596</v>
      </c>
      <c r="J151">
        <v>91</v>
      </c>
      <c r="P151">
        <f t="shared" si="2"/>
        <v>1</v>
      </c>
    </row>
    <row r="152" spans="1:16" x14ac:dyDescent="0.25">
      <c r="A152" t="s">
        <v>88</v>
      </c>
      <c r="B152" t="str">
        <f>LEFT(covid_19_datafeed23[[#This Row],[Datum]],2)</f>
        <v>26</v>
      </c>
      <c r="C152" t="str">
        <f>MID(covid_19_datafeed23[[#This Row],[Datum]],4,2)</f>
        <v>07</v>
      </c>
      <c r="D152" t="str">
        <f>RIGHT(covid_19_datafeed23[[#This Row],[Datum]],4)</f>
        <v>2020</v>
      </c>
      <c r="E152" s="1">
        <f>DATE(covid_19_datafeed23[[#This Row],[year]],covid_19_datafeed23[[#This Row],[month]],covid_19_datafeed23[[#This Row],[day]])</f>
        <v>44038</v>
      </c>
      <c r="F152">
        <v>16</v>
      </c>
      <c r="H152">
        <f>covid_19_datafeed23[[#This Row],[IC_Bedden_COVID_Nederland]]+covid_19_datafeed23[[#This Row],[IC_Bedden_COVID_Internationaal]]</f>
        <v>16</v>
      </c>
      <c r="I152">
        <v>568</v>
      </c>
      <c r="J152">
        <v>67</v>
      </c>
      <c r="P152">
        <f t="shared" si="2"/>
        <v>-2</v>
      </c>
    </row>
    <row r="153" spans="1:16" x14ac:dyDescent="0.25">
      <c r="A153" t="s">
        <v>89</v>
      </c>
      <c r="B153" t="str">
        <f>LEFT(covid_19_datafeed23[[#This Row],[Datum]],2)</f>
        <v>27</v>
      </c>
      <c r="C153" t="str">
        <f>MID(covid_19_datafeed23[[#This Row],[Datum]],4,2)</f>
        <v>07</v>
      </c>
      <c r="D153" t="str">
        <f>RIGHT(covid_19_datafeed23[[#This Row],[Datum]],4)</f>
        <v>2020</v>
      </c>
      <c r="E153" s="1">
        <f>DATE(covid_19_datafeed23[[#This Row],[year]],covid_19_datafeed23[[#This Row],[month]],covid_19_datafeed23[[#This Row],[day]])</f>
        <v>44039</v>
      </c>
      <c r="F153">
        <v>21</v>
      </c>
      <c r="H153">
        <f>covid_19_datafeed23[[#This Row],[IC_Bedden_COVID_Nederland]]+covid_19_datafeed23[[#This Row],[IC_Bedden_COVID_Internationaal]]</f>
        <v>21</v>
      </c>
      <c r="I153">
        <v>516</v>
      </c>
      <c r="J153">
        <v>70</v>
      </c>
      <c r="P153">
        <f t="shared" si="2"/>
        <v>5</v>
      </c>
    </row>
    <row r="154" spans="1:16" x14ac:dyDescent="0.25">
      <c r="A154" t="s">
        <v>90</v>
      </c>
      <c r="B154" t="str">
        <f>LEFT(covid_19_datafeed23[[#This Row],[Datum]],2)</f>
        <v>28</v>
      </c>
      <c r="C154" t="str">
        <f>MID(covid_19_datafeed23[[#This Row],[Datum]],4,2)</f>
        <v>07</v>
      </c>
      <c r="D154" t="str">
        <f>RIGHT(covid_19_datafeed23[[#This Row],[Datum]],4)</f>
        <v>2020</v>
      </c>
      <c r="E154" s="1">
        <f>DATE(covid_19_datafeed23[[#This Row],[year]],covid_19_datafeed23[[#This Row],[month]],covid_19_datafeed23[[#This Row],[day]])</f>
        <v>44040</v>
      </c>
      <c r="F154">
        <v>19</v>
      </c>
      <c r="H154">
        <f>covid_19_datafeed23[[#This Row],[IC_Bedden_COVID_Nederland]]+covid_19_datafeed23[[#This Row],[IC_Bedden_COVID_Internationaal]]</f>
        <v>19</v>
      </c>
      <c r="I154">
        <v>538</v>
      </c>
      <c r="J154">
        <v>77</v>
      </c>
      <c r="P154">
        <f t="shared" si="2"/>
        <v>-2</v>
      </c>
    </row>
    <row r="155" spans="1:16" x14ac:dyDescent="0.25">
      <c r="A155" t="s">
        <v>91</v>
      </c>
      <c r="B155" t="str">
        <f>LEFT(covid_19_datafeed23[[#This Row],[Datum]],2)</f>
        <v>29</v>
      </c>
      <c r="C155" t="str">
        <f>MID(covid_19_datafeed23[[#This Row],[Datum]],4,2)</f>
        <v>07</v>
      </c>
      <c r="D155" t="str">
        <f>RIGHT(covid_19_datafeed23[[#This Row],[Datum]],4)</f>
        <v>2020</v>
      </c>
      <c r="E155" s="1">
        <f>DATE(covid_19_datafeed23[[#This Row],[year]],covid_19_datafeed23[[#This Row],[month]],covid_19_datafeed23[[#This Row],[day]])</f>
        <v>44041</v>
      </c>
      <c r="F155">
        <v>17</v>
      </c>
      <c r="H155">
        <f>covid_19_datafeed23[[#This Row],[IC_Bedden_COVID_Nederland]]+covid_19_datafeed23[[#This Row],[IC_Bedden_COVID_Internationaal]]</f>
        <v>17</v>
      </c>
      <c r="I155">
        <v>548</v>
      </c>
      <c r="J155">
        <v>63</v>
      </c>
      <c r="P155">
        <f t="shared" si="2"/>
        <v>-2</v>
      </c>
    </row>
    <row r="156" spans="1:16" x14ac:dyDescent="0.25">
      <c r="A156" t="s">
        <v>92</v>
      </c>
      <c r="B156" t="str">
        <f>LEFT(covid_19_datafeed23[[#This Row],[Datum]],2)</f>
        <v>30</v>
      </c>
      <c r="C156" t="str">
        <f>MID(covid_19_datafeed23[[#This Row],[Datum]],4,2)</f>
        <v>07</v>
      </c>
      <c r="D156" t="str">
        <f>RIGHT(covid_19_datafeed23[[#This Row],[Datum]],4)</f>
        <v>2020</v>
      </c>
      <c r="E156" s="1">
        <f>DATE(covid_19_datafeed23[[#This Row],[year]],covid_19_datafeed23[[#This Row],[month]],covid_19_datafeed23[[#This Row],[day]])</f>
        <v>44042</v>
      </c>
      <c r="F156">
        <v>14</v>
      </c>
      <c r="H156">
        <f>covid_19_datafeed23[[#This Row],[IC_Bedden_COVID_Nederland]]+covid_19_datafeed23[[#This Row],[IC_Bedden_COVID_Internationaal]]</f>
        <v>14</v>
      </c>
      <c r="I156">
        <v>564</v>
      </c>
      <c r="J156">
        <v>66</v>
      </c>
      <c r="P156">
        <f t="shared" si="2"/>
        <v>-3</v>
      </c>
    </row>
    <row r="157" spans="1:16" x14ac:dyDescent="0.25">
      <c r="A157" t="s">
        <v>93</v>
      </c>
      <c r="B157" t="str">
        <f>LEFT(covid_19_datafeed23[[#This Row],[Datum]],2)</f>
        <v>31</v>
      </c>
      <c r="C157" t="str">
        <f>MID(covid_19_datafeed23[[#This Row],[Datum]],4,2)</f>
        <v>07</v>
      </c>
      <c r="D157" t="str">
        <f>RIGHT(covid_19_datafeed23[[#This Row],[Datum]],4)</f>
        <v>2020</v>
      </c>
      <c r="E157" s="1">
        <f>DATE(covid_19_datafeed23[[#This Row],[year]],covid_19_datafeed23[[#This Row],[month]],covid_19_datafeed23[[#This Row],[day]])</f>
        <v>44043</v>
      </c>
      <c r="F157">
        <v>19</v>
      </c>
      <c r="H157">
        <f>covid_19_datafeed23[[#This Row],[IC_Bedden_COVID_Nederland]]+covid_19_datafeed23[[#This Row],[IC_Bedden_COVID_Internationaal]]</f>
        <v>19</v>
      </c>
      <c r="I157">
        <v>573</v>
      </c>
      <c r="J157">
        <v>73</v>
      </c>
      <c r="P157">
        <f t="shared" si="2"/>
        <v>5</v>
      </c>
    </row>
    <row r="158" spans="1:16" x14ac:dyDescent="0.25">
      <c r="A158" t="s">
        <v>94</v>
      </c>
      <c r="B158" t="str">
        <f>LEFT(covid_19_datafeed23[[#This Row],[Datum]],2)</f>
        <v>01</v>
      </c>
      <c r="C158" t="str">
        <f>MID(covid_19_datafeed23[[#This Row],[Datum]],4,2)</f>
        <v>08</v>
      </c>
      <c r="D158" t="str">
        <f>RIGHT(covid_19_datafeed23[[#This Row],[Datum]],4)</f>
        <v>2020</v>
      </c>
      <c r="E158" s="1">
        <f>DATE(covid_19_datafeed23[[#This Row],[year]],covid_19_datafeed23[[#This Row],[month]],covid_19_datafeed23[[#This Row],[day]])</f>
        <v>44044</v>
      </c>
      <c r="F158">
        <v>22</v>
      </c>
      <c r="H158">
        <f>covid_19_datafeed23[[#This Row],[IC_Bedden_COVID_Nederland]]+covid_19_datafeed23[[#This Row],[IC_Bedden_COVID_Internationaal]]</f>
        <v>22</v>
      </c>
      <c r="I158">
        <v>568</v>
      </c>
      <c r="J158">
        <v>67</v>
      </c>
      <c r="P158">
        <f t="shared" si="2"/>
        <v>3</v>
      </c>
    </row>
    <row r="159" spans="1:16" x14ac:dyDescent="0.25">
      <c r="A159" t="s">
        <v>95</v>
      </c>
      <c r="B159" t="str">
        <f>LEFT(covid_19_datafeed23[[#This Row],[Datum]],2)</f>
        <v>02</v>
      </c>
      <c r="C159" t="str">
        <f>MID(covid_19_datafeed23[[#This Row],[Datum]],4,2)</f>
        <v>08</v>
      </c>
      <c r="D159" t="str">
        <f>RIGHT(covid_19_datafeed23[[#This Row],[Datum]],4)</f>
        <v>2020</v>
      </c>
      <c r="E159" s="1">
        <f>DATE(covid_19_datafeed23[[#This Row],[year]],covid_19_datafeed23[[#This Row],[month]],covid_19_datafeed23[[#This Row],[day]])</f>
        <v>44045</v>
      </c>
      <c r="F159">
        <v>21</v>
      </c>
      <c r="H159">
        <f>covid_19_datafeed23[[#This Row],[IC_Bedden_COVID_Nederland]]+covid_19_datafeed23[[#This Row],[IC_Bedden_COVID_Internationaal]]</f>
        <v>21</v>
      </c>
      <c r="I159">
        <v>552</v>
      </c>
      <c r="J159">
        <v>70</v>
      </c>
      <c r="P159">
        <f t="shared" si="2"/>
        <v>-1</v>
      </c>
    </row>
    <row r="160" spans="1:16" x14ac:dyDescent="0.25">
      <c r="A160" t="s">
        <v>96</v>
      </c>
      <c r="B160" t="str">
        <f>LEFT(covid_19_datafeed23[[#This Row],[Datum]],2)</f>
        <v>03</v>
      </c>
      <c r="C160" t="str">
        <f>MID(covid_19_datafeed23[[#This Row],[Datum]],4,2)</f>
        <v>08</v>
      </c>
      <c r="D160" t="str">
        <f>RIGHT(covid_19_datafeed23[[#This Row],[Datum]],4)</f>
        <v>2020</v>
      </c>
      <c r="E160" s="1">
        <f>DATE(covid_19_datafeed23[[#This Row],[year]],covid_19_datafeed23[[#This Row],[month]],covid_19_datafeed23[[#This Row],[day]])</f>
        <v>44046</v>
      </c>
      <c r="F160">
        <v>27</v>
      </c>
      <c r="H160">
        <f>covid_19_datafeed23[[#This Row],[IC_Bedden_COVID_Nederland]]+covid_19_datafeed23[[#This Row],[IC_Bedden_COVID_Internationaal]]</f>
        <v>27</v>
      </c>
      <c r="I160">
        <v>539</v>
      </c>
      <c r="J160">
        <v>82</v>
      </c>
      <c r="P160">
        <f t="shared" si="2"/>
        <v>6</v>
      </c>
    </row>
    <row r="161" spans="1:16" x14ac:dyDescent="0.25">
      <c r="A161" t="s">
        <v>97</v>
      </c>
      <c r="B161" t="str">
        <f>LEFT(covid_19_datafeed23[[#This Row],[Datum]],2)</f>
        <v>04</v>
      </c>
      <c r="C161" t="str">
        <f>MID(covid_19_datafeed23[[#This Row],[Datum]],4,2)</f>
        <v>08</v>
      </c>
      <c r="D161" t="str">
        <f>RIGHT(covid_19_datafeed23[[#This Row],[Datum]],4)</f>
        <v>2020</v>
      </c>
      <c r="E161" s="1">
        <f>DATE(covid_19_datafeed23[[#This Row],[year]],covid_19_datafeed23[[#This Row],[month]],covid_19_datafeed23[[#This Row],[day]])</f>
        <v>44047</v>
      </c>
      <c r="F161">
        <v>26</v>
      </c>
      <c r="H161">
        <f>covid_19_datafeed23[[#This Row],[IC_Bedden_COVID_Nederland]]+covid_19_datafeed23[[#This Row],[IC_Bedden_COVID_Internationaal]]</f>
        <v>26</v>
      </c>
      <c r="I161">
        <v>564</v>
      </c>
      <c r="J161">
        <v>83</v>
      </c>
      <c r="P161">
        <f t="shared" si="2"/>
        <v>-1</v>
      </c>
    </row>
    <row r="162" spans="1:16" x14ac:dyDescent="0.25">
      <c r="A162" t="s">
        <v>98</v>
      </c>
      <c r="B162" t="str">
        <f>LEFT(covid_19_datafeed23[[#This Row],[Datum]],2)</f>
        <v>05</v>
      </c>
      <c r="C162" t="str">
        <f>MID(covid_19_datafeed23[[#This Row],[Datum]],4,2)</f>
        <v>08</v>
      </c>
      <c r="D162" t="str">
        <f>RIGHT(covid_19_datafeed23[[#This Row],[Datum]],4)</f>
        <v>2020</v>
      </c>
      <c r="E162" s="1">
        <f>DATE(covid_19_datafeed23[[#This Row],[year]],covid_19_datafeed23[[#This Row],[month]],covid_19_datafeed23[[#This Row],[day]])</f>
        <v>44048</v>
      </c>
      <c r="F162">
        <v>30</v>
      </c>
      <c r="H162">
        <f>covid_19_datafeed23[[#This Row],[IC_Bedden_COVID_Nederland]]+covid_19_datafeed23[[#This Row],[IC_Bedden_COVID_Internationaal]]</f>
        <v>30</v>
      </c>
      <c r="I162">
        <v>584</v>
      </c>
      <c r="J162">
        <v>88</v>
      </c>
      <c r="P162">
        <f t="shared" si="2"/>
        <v>4</v>
      </c>
    </row>
    <row r="163" spans="1:16" x14ac:dyDescent="0.25">
      <c r="A163" t="s">
        <v>99</v>
      </c>
      <c r="B163" t="str">
        <f>LEFT(covid_19_datafeed23[[#This Row],[Datum]],2)</f>
        <v>06</v>
      </c>
      <c r="C163" t="str">
        <f>MID(covid_19_datafeed23[[#This Row],[Datum]],4,2)</f>
        <v>08</v>
      </c>
      <c r="D163" t="str">
        <f>RIGHT(covid_19_datafeed23[[#This Row],[Datum]],4)</f>
        <v>2020</v>
      </c>
      <c r="E163" s="1">
        <f>DATE(covid_19_datafeed23[[#This Row],[year]],covid_19_datafeed23[[#This Row],[month]],covid_19_datafeed23[[#This Row],[day]])</f>
        <v>44049</v>
      </c>
      <c r="F163">
        <v>29</v>
      </c>
      <c r="H163">
        <f>covid_19_datafeed23[[#This Row],[IC_Bedden_COVID_Nederland]]+covid_19_datafeed23[[#This Row],[IC_Bedden_COVID_Internationaal]]</f>
        <v>29</v>
      </c>
      <c r="I163">
        <v>598</v>
      </c>
      <c r="J163">
        <v>79</v>
      </c>
      <c r="P163">
        <f t="shared" si="2"/>
        <v>-1</v>
      </c>
    </row>
    <row r="164" spans="1:16" x14ac:dyDescent="0.25">
      <c r="A164" t="s">
        <v>100</v>
      </c>
      <c r="B164" t="str">
        <f>LEFT(covid_19_datafeed23[[#This Row],[Datum]],2)</f>
        <v>07</v>
      </c>
      <c r="C164" t="str">
        <f>MID(covid_19_datafeed23[[#This Row],[Datum]],4,2)</f>
        <v>08</v>
      </c>
      <c r="D164" t="str">
        <f>RIGHT(covid_19_datafeed23[[#This Row],[Datum]],4)</f>
        <v>2020</v>
      </c>
      <c r="E164" s="1">
        <f>DATE(covid_19_datafeed23[[#This Row],[year]],covid_19_datafeed23[[#This Row],[month]],covid_19_datafeed23[[#This Row],[day]])</f>
        <v>44050</v>
      </c>
      <c r="F164">
        <v>27</v>
      </c>
      <c r="H164">
        <f>covid_19_datafeed23[[#This Row],[IC_Bedden_COVID_Nederland]]+covid_19_datafeed23[[#This Row],[IC_Bedden_COVID_Internationaal]]</f>
        <v>27</v>
      </c>
      <c r="I164">
        <v>564</v>
      </c>
      <c r="J164">
        <v>78</v>
      </c>
      <c r="P164">
        <f t="shared" si="2"/>
        <v>-2</v>
      </c>
    </row>
    <row r="165" spans="1:16" x14ac:dyDescent="0.25">
      <c r="A165" t="s">
        <v>101</v>
      </c>
      <c r="B165" t="str">
        <f>LEFT(covid_19_datafeed23[[#This Row],[Datum]],2)</f>
        <v>08</v>
      </c>
      <c r="C165" t="str">
        <f>MID(covid_19_datafeed23[[#This Row],[Datum]],4,2)</f>
        <v>08</v>
      </c>
      <c r="D165" t="str">
        <f>RIGHT(covid_19_datafeed23[[#This Row],[Datum]],4)</f>
        <v>2020</v>
      </c>
      <c r="E165" s="1">
        <f>DATE(covid_19_datafeed23[[#This Row],[year]],covid_19_datafeed23[[#This Row],[month]],covid_19_datafeed23[[#This Row],[day]])</f>
        <v>44051</v>
      </c>
      <c r="F165">
        <v>28</v>
      </c>
      <c r="H165">
        <f>covid_19_datafeed23[[#This Row],[IC_Bedden_COVID_Nederland]]+covid_19_datafeed23[[#This Row],[IC_Bedden_COVID_Internationaal]]</f>
        <v>28</v>
      </c>
      <c r="I165">
        <v>576</v>
      </c>
      <c r="J165">
        <v>79</v>
      </c>
      <c r="P165">
        <f t="shared" si="2"/>
        <v>1</v>
      </c>
    </row>
    <row r="166" spans="1:16" x14ac:dyDescent="0.25">
      <c r="A166" t="s">
        <v>102</v>
      </c>
      <c r="B166" t="str">
        <f>LEFT(covid_19_datafeed23[[#This Row],[Datum]],2)</f>
        <v>09</v>
      </c>
      <c r="C166" t="str">
        <f>MID(covid_19_datafeed23[[#This Row],[Datum]],4,2)</f>
        <v>08</v>
      </c>
      <c r="D166" t="str">
        <f>RIGHT(covid_19_datafeed23[[#This Row],[Datum]],4)</f>
        <v>2020</v>
      </c>
      <c r="E166" s="1">
        <f>DATE(covid_19_datafeed23[[#This Row],[year]],covid_19_datafeed23[[#This Row],[month]],covid_19_datafeed23[[#This Row],[day]])</f>
        <v>44052</v>
      </c>
      <c r="F166">
        <v>31</v>
      </c>
      <c r="H166">
        <f>covid_19_datafeed23[[#This Row],[IC_Bedden_COVID_Nederland]]+covid_19_datafeed23[[#This Row],[IC_Bedden_COVID_Internationaal]]</f>
        <v>31</v>
      </c>
      <c r="I166">
        <v>545</v>
      </c>
      <c r="J166">
        <v>87</v>
      </c>
      <c r="P166">
        <f t="shared" si="2"/>
        <v>3</v>
      </c>
    </row>
    <row r="167" spans="1:16" x14ac:dyDescent="0.25">
      <c r="A167" t="s">
        <v>103</v>
      </c>
      <c r="B167" t="str">
        <f>LEFT(covid_19_datafeed23[[#This Row],[Datum]],2)</f>
        <v>10</v>
      </c>
      <c r="C167" t="str">
        <f>MID(covid_19_datafeed23[[#This Row],[Datum]],4,2)</f>
        <v>08</v>
      </c>
      <c r="D167" t="str">
        <f>RIGHT(covid_19_datafeed23[[#This Row],[Datum]],4)</f>
        <v>2020</v>
      </c>
      <c r="E167" s="1">
        <f>DATE(covid_19_datafeed23[[#This Row],[year]],covid_19_datafeed23[[#This Row],[month]],covid_19_datafeed23[[#This Row],[day]])</f>
        <v>44053</v>
      </c>
      <c r="F167">
        <v>29</v>
      </c>
      <c r="H167">
        <f>covid_19_datafeed23[[#This Row],[IC_Bedden_COVID_Nederland]]+covid_19_datafeed23[[#This Row],[IC_Bedden_COVID_Internationaal]]</f>
        <v>29</v>
      </c>
      <c r="I167">
        <v>571</v>
      </c>
      <c r="J167">
        <v>99</v>
      </c>
      <c r="P167">
        <f t="shared" si="2"/>
        <v>-2</v>
      </c>
    </row>
    <row r="168" spans="1:16" x14ac:dyDescent="0.25">
      <c r="A168" t="s">
        <v>104</v>
      </c>
      <c r="B168" t="str">
        <f>LEFT(covid_19_datafeed23[[#This Row],[Datum]],2)</f>
        <v>11</v>
      </c>
      <c r="C168" t="str">
        <f>MID(covid_19_datafeed23[[#This Row],[Datum]],4,2)</f>
        <v>08</v>
      </c>
      <c r="D168" t="str">
        <f>RIGHT(covid_19_datafeed23[[#This Row],[Datum]],4)</f>
        <v>2020</v>
      </c>
      <c r="E168" s="1">
        <f>DATE(covid_19_datafeed23[[#This Row],[year]],covid_19_datafeed23[[#This Row],[month]],covid_19_datafeed23[[#This Row],[day]])</f>
        <v>44054</v>
      </c>
      <c r="F168">
        <v>30</v>
      </c>
      <c r="H168">
        <f>covid_19_datafeed23[[#This Row],[IC_Bedden_COVID_Nederland]]+covid_19_datafeed23[[#This Row],[IC_Bedden_COVID_Internationaal]]</f>
        <v>30</v>
      </c>
      <c r="I168">
        <v>583</v>
      </c>
      <c r="J168">
        <v>97</v>
      </c>
      <c r="P168">
        <f t="shared" si="2"/>
        <v>1</v>
      </c>
    </row>
    <row r="169" spans="1:16" x14ac:dyDescent="0.25">
      <c r="A169" t="s">
        <v>105</v>
      </c>
      <c r="B169" t="str">
        <f>LEFT(covid_19_datafeed23[[#This Row],[Datum]],2)</f>
        <v>12</v>
      </c>
      <c r="C169" t="str">
        <f>MID(covid_19_datafeed23[[#This Row],[Datum]],4,2)</f>
        <v>08</v>
      </c>
      <c r="D169" t="str">
        <f>RIGHT(covid_19_datafeed23[[#This Row],[Datum]],4)</f>
        <v>2020</v>
      </c>
      <c r="E169" s="1">
        <f>DATE(covid_19_datafeed23[[#This Row],[year]],covid_19_datafeed23[[#This Row],[month]],covid_19_datafeed23[[#This Row],[day]])</f>
        <v>44055</v>
      </c>
      <c r="F169">
        <v>35</v>
      </c>
      <c r="H169">
        <f>covid_19_datafeed23[[#This Row],[IC_Bedden_COVID_Nederland]]+covid_19_datafeed23[[#This Row],[IC_Bedden_COVID_Internationaal]]</f>
        <v>35</v>
      </c>
      <c r="I169">
        <v>613</v>
      </c>
      <c r="J169">
        <v>117</v>
      </c>
      <c r="P169">
        <f t="shared" si="2"/>
        <v>5</v>
      </c>
    </row>
    <row r="170" spans="1:16" x14ac:dyDescent="0.25">
      <c r="A170" t="s">
        <v>106</v>
      </c>
      <c r="B170" t="str">
        <f>LEFT(covid_19_datafeed23[[#This Row],[Datum]],2)</f>
        <v>13</v>
      </c>
      <c r="C170" t="str">
        <f>MID(covid_19_datafeed23[[#This Row],[Datum]],4,2)</f>
        <v>08</v>
      </c>
      <c r="D170" t="str">
        <f>RIGHT(covid_19_datafeed23[[#This Row],[Datum]],4)</f>
        <v>2020</v>
      </c>
      <c r="E170" s="1">
        <f>DATE(covid_19_datafeed23[[#This Row],[year]],covid_19_datafeed23[[#This Row],[month]],covid_19_datafeed23[[#This Row],[day]])</f>
        <v>44056</v>
      </c>
      <c r="F170">
        <v>31</v>
      </c>
      <c r="H170">
        <f>covid_19_datafeed23[[#This Row],[IC_Bedden_COVID_Nederland]]+covid_19_datafeed23[[#This Row],[IC_Bedden_COVID_Internationaal]]</f>
        <v>31</v>
      </c>
      <c r="I170">
        <v>612</v>
      </c>
      <c r="J170">
        <v>127</v>
      </c>
      <c r="P170">
        <f t="shared" si="2"/>
        <v>-4</v>
      </c>
    </row>
    <row r="171" spans="1:16" x14ac:dyDescent="0.25">
      <c r="A171" t="s">
        <v>107</v>
      </c>
      <c r="B171" t="str">
        <f>LEFT(covid_19_datafeed23[[#This Row],[Datum]],2)</f>
        <v>14</v>
      </c>
      <c r="C171" t="str">
        <f>MID(covid_19_datafeed23[[#This Row],[Datum]],4,2)</f>
        <v>08</v>
      </c>
      <c r="D171" t="str">
        <f>RIGHT(covid_19_datafeed23[[#This Row],[Datum]],4)</f>
        <v>2020</v>
      </c>
      <c r="E171" s="1">
        <f>DATE(covid_19_datafeed23[[#This Row],[year]],covid_19_datafeed23[[#This Row],[month]],covid_19_datafeed23[[#This Row],[day]])</f>
        <v>44057</v>
      </c>
      <c r="F171">
        <v>38</v>
      </c>
      <c r="H171">
        <f>covid_19_datafeed23[[#This Row],[IC_Bedden_COVID_Nederland]]+covid_19_datafeed23[[#This Row],[IC_Bedden_COVID_Internationaal]]</f>
        <v>38</v>
      </c>
      <c r="I171">
        <v>578</v>
      </c>
      <c r="J171">
        <v>120</v>
      </c>
      <c r="P171">
        <f t="shared" si="2"/>
        <v>7</v>
      </c>
    </row>
    <row r="172" spans="1:16" x14ac:dyDescent="0.25">
      <c r="A172" t="s">
        <v>108</v>
      </c>
      <c r="B172" t="str">
        <f>LEFT(covid_19_datafeed23[[#This Row],[Datum]],2)</f>
        <v>15</v>
      </c>
      <c r="C172" t="str">
        <f>MID(covid_19_datafeed23[[#This Row],[Datum]],4,2)</f>
        <v>08</v>
      </c>
      <c r="D172" t="str">
        <f>RIGHT(covid_19_datafeed23[[#This Row],[Datum]],4)</f>
        <v>2020</v>
      </c>
      <c r="E172" s="1">
        <f>DATE(covid_19_datafeed23[[#This Row],[year]],covid_19_datafeed23[[#This Row],[month]],covid_19_datafeed23[[#This Row],[day]])</f>
        <v>44058</v>
      </c>
      <c r="F172">
        <v>39</v>
      </c>
      <c r="H172">
        <f>covid_19_datafeed23[[#This Row],[IC_Bedden_COVID_Nederland]]+covid_19_datafeed23[[#This Row],[IC_Bedden_COVID_Internationaal]]</f>
        <v>39</v>
      </c>
      <c r="I172">
        <v>583</v>
      </c>
      <c r="J172">
        <v>124</v>
      </c>
      <c r="P172">
        <f t="shared" si="2"/>
        <v>1</v>
      </c>
    </row>
    <row r="173" spans="1:16" x14ac:dyDescent="0.25">
      <c r="A173" t="s">
        <v>109</v>
      </c>
      <c r="B173" t="str">
        <f>LEFT(covid_19_datafeed23[[#This Row],[Datum]],2)</f>
        <v>16</v>
      </c>
      <c r="C173" t="str">
        <f>MID(covid_19_datafeed23[[#This Row],[Datum]],4,2)</f>
        <v>08</v>
      </c>
      <c r="D173" t="str">
        <f>RIGHT(covid_19_datafeed23[[#This Row],[Datum]],4)</f>
        <v>2020</v>
      </c>
      <c r="E173" s="1">
        <f>DATE(covid_19_datafeed23[[#This Row],[year]],covid_19_datafeed23[[#This Row],[month]],covid_19_datafeed23[[#This Row],[day]])</f>
        <v>44059</v>
      </c>
      <c r="F173">
        <v>36</v>
      </c>
      <c r="H173">
        <f>covid_19_datafeed23[[#This Row],[IC_Bedden_COVID_Nederland]]+covid_19_datafeed23[[#This Row],[IC_Bedden_COVID_Internationaal]]</f>
        <v>36</v>
      </c>
      <c r="I173">
        <v>578</v>
      </c>
      <c r="J173">
        <v>122</v>
      </c>
      <c r="P173">
        <f t="shared" si="2"/>
        <v>-3</v>
      </c>
    </row>
    <row r="174" spans="1:16" x14ac:dyDescent="0.25">
      <c r="A174" t="s">
        <v>110</v>
      </c>
      <c r="B174" t="str">
        <f>LEFT(covid_19_datafeed23[[#This Row],[Datum]],2)</f>
        <v>17</v>
      </c>
      <c r="C174" t="str">
        <f>MID(covid_19_datafeed23[[#This Row],[Datum]],4,2)</f>
        <v>08</v>
      </c>
      <c r="D174" t="str">
        <f>RIGHT(covid_19_datafeed23[[#This Row],[Datum]],4)</f>
        <v>2020</v>
      </c>
      <c r="E174" s="1">
        <f>DATE(covid_19_datafeed23[[#This Row],[year]],covid_19_datafeed23[[#This Row],[month]],covid_19_datafeed23[[#This Row],[day]])</f>
        <v>44060</v>
      </c>
      <c r="F174">
        <v>39</v>
      </c>
      <c r="H174">
        <f>covid_19_datafeed23[[#This Row],[IC_Bedden_COVID_Nederland]]+covid_19_datafeed23[[#This Row],[IC_Bedden_COVID_Internationaal]]</f>
        <v>39</v>
      </c>
      <c r="I174">
        <v>565</v>
      </c>
      <c r="J174">
        <v>126</v>
      </c>
      <c r="P174">
        <f t="shared" si="2"/>
        <v>3</v>
      </c>
    </row>
    <row r="175" spans="1:16" x14ac:dyDescent="0.25">
      <c r="A175" t="s">
        <v>111</v>
      </c>
      <c r="B175" t="str">
        <f>LEFT(covid_19_datafeed23[[#This Row],[Datum]],2)</f>
        <v>18</v>
      </c>
      <c r="C175" t="str">
        <f>MID(covid_19_datafeed23[[#This Row],[Datum]],4,2)</f>
        <v>08</v>
      </c>
      <c r="D175" t="str">
        <f>RIGHT(covid_19_datafeed23[[#This Row],[Datum]],4)</f>
        <v>2020</v>
      </c>
      <c r="E175" s="1">
        <f>DATE(covid_19_datafeed23[[#This Row],[year]],covid_19_datafeed23[[#This Row],[month]],covid_19_datafeed23[[#This Row],[day]])</f>
        <v>44061</v>
      </c>
      <c r="F175">
        <v>42</v>
      </c>
      <c r="H175">
        <f>covid_19_datafeed23[[#This Row],[IC_Bedden_COVID_Nederland]]+covid_19_datafeed23[[#This Row],[IC_Bedden_COVID_Internationaal]]</f>
        <v>42</v>
      </c>
      <c r="I175">
        <v>604</v>
      </c>
      <c r="J175">
        <v>129</v>
      </c>
      <c r="P175">
        <f t="shared" si="2"/>
        <v>3</v>
      </c>
    </row>
    <row r="176" spans="1:16" x14ac:dyDescent="0.25">
      <c r="A176" t="s">
        <v>112</v>
      </c>
      <c r="B176" t="str">
        <f>LEFT(covid_19_datafeed23[[#This Row],[Datum]],2)</f>
        <v>19</v>
      </c>
      <c r="C176" t="str">
        <f>MID(covid_19_datafeed23[[#This Row],[Datum]],4,2)</f>
        <v>08</v>
      </c>
      <c r="D176" t="str">
        <f>RIGHT(covid_19_datafeed23[[#This Row],[Datum]],4)</f>
        <v>2020</v>
      </c>
      <c r="E176" s="1">
        <f>DATE(covid_19_datafeed23[[#This Row],[year]],covid_19_datafeed23[[#This Row],[month]],covid_19_datafeed23[[#This Row],[day]])</f>
        <v>44062</v>
      </c>
      <c r="F176">
        <v>41</v>
      </c>
      <c r="H176">
        <f>covid_19_datafeed23[[#This Row],[IC_Bedden_COVID_Nederland]]+covid_19_datafeed23[[#This Row],[IC_Bedden_COVID_Internationaal]]</f>
        <v>41</v>
      </c>
      <c r="I176">
        <v>618</v>
      </c>
      <c r="J176">
        <v>125</v>
      </c>
      <c r="P176">
        <f t="shared" si="2"/>
        <v>-1</v>
      </c>
    </row>
    <row r="177" spans="1:16" x14ac:dyDescent="0.25">
      <c r="A177" t="s">
        <v>113</v>
      </c>
      <c r="B177" t="str">
        <f>LEFT(covid_19_datafeed23[[#This Row],[Datum]],2)</f>
        <v>20</v>
      </c>
      <c r="C177" t="str">
        <f>MID(covid_19_datafeed23[[#This Row],[Datum]],4,2)</f>
        <v>08</v>
      </c>
      <c r="D177" t="str">
        <f>RIGHT(covid_19_datafeed23[[#This Row],[Datum]],4)</f>
        <v>2020</v>
      </c>
      <c r="E177" s="1">
        <f>DATE(covid_19_datafeed23[[#This Row],[year]],covid_19_datafeed23[[#This Row],[month]],covid_19_datafeed23[[#This Row],[day]])</f>
        <v>44063</v>
      </c>
      <c r="F177">
        <v>39</v>
      </c>
      <c r="H177">
        <f>covid_19_datafeed23[[#This Row],[IC_Bedden_COVID_Nederland]]+covid_19_datafeed23[[#This Row],[IC_Bedden_COVID_Internationaal]]</f>
        <v>39</v>
      </c>
      <c r="I177">
        <v>594</v>
      </c>
      <c r="J177">
        <v>138</v>
      </c>
      <c r="P177">
        <f t="shared" si="2"/>
        <v>-2</v>
      </c>
    </row>
    <row r="178" spans="1:16" x14ac:dyDescent="0.25">
      <c r="A178" t="s">
        <v>114</v>
      </c>
      <c r="B178" t="str">
        <f>LEFT(covid_19_datafeed23[[#This Row],[Datum]],2)</f>
        <v>21</v>
      </c>
      <c r="C178" t="str">
        <f>MID(covid_19_datafeed23[[#This Row],[Datum]],4,2)</f>
        <v>08</v>
      </c>
      <c r="D178" t="str">
        <f>RIGHT(covid_19_datafeed23[[#This Row],[Datum]],4)</f>
        <v>2020</v>
      </c>
      <c r="E178" s="1">
        <f>DATE(covid_19_datafeed23[[#This Row],[year]],covid_19_datafeed23[[#This Row],[month]],covid_19_datafeed23[[#This Row],[day]])</f>
        <v>44064</v>
      </c>
      <c r="F178">
        <v>43</v>
      </c>
      <c r="H178">
        <f>covid_19_datafeed23[[#This Row],[IC_Bedden_COVID_Nederland]]+covid_19_datafeed23[[#This Row],[IC_Bedden_COVID_Internationaal]]</f>
        <v>43</v>
      </c>
      <c r="I178">
        <v>603</v>
      </c>
      <c r="J178">
        <v>133</v>
      </c>
      <c r="P178">
        <f t="shared" si="2"/>
        <v>4</v>
      </c>
    </row>
    <row r="179" spans="1:16" x14ac:dyDescent="0.25">
      <c r="A179" t="s">
        <v>115</v>
      </c>
      <c r="B179" t="str">
        <f>LEFT(covid_19_datafeed23[[#This Row],[Datum]],2)</f>
        <v>22</v>
      </c>
      <c r="C179" t="str">
        <f>MID(covid_19_datafeed23[[#This Row],[Datum]],4,2)</f>
        <v>08</v>
      </c>
      <c r="D179" t="str">
        <f>RIGHT(covid_19_datafeed23[[#This Row],[Datum]],4)</f>
        <v>2020</v>
      </c>
      <c r="E179" s="1">
        <f>DATE(covid_19_datafeed23[[#This Row],[year]],covid_19_datafeed23[[#This Row],[month]],covid_19_datafeed23[[#This Row],[day]])</f>
        <v>44065</v>
      </c>
      <c r="F179">
        <v>42</v>
      </c>
      <c r="H179">
        <f>covid_19_datafeed23[[#This Row],[IC_Bedden_COVID_Nederland]]+covid_19_datafeed23[[#This Row],[IC_Bedden_COVID_Internationaal]]</f>
        <v>42</v>
      </c>
      <c r="I179">
        <v>591</v>
      </c>
      <c r="J179">
        <v>131</v>
      </c>
      <c r="P179">
        <f t="shared" si="2"/>
        <v>-1</v>
      </c>
    </row>
    <row r="180" spans="1:16" x14ac:dyDescent="0.25">
      <c r="A180" t="s">
        <v>116</v>
      </c>
      <c r="B180" t="str">
        <f>LEFT(covid_19_datafeed23[[#This Row],[Datum]],2)</f>
        <v>23</v>
      </c>
      <c r="C180" t="str">
        <f>MID(covid_19_datafeed23[[#This Row],[Datum]],4,2)</f>
        <v>08</v>
      </c>
      <c r="D180" t="str">
        <f>RIGHT(covid_19_datafeed23[[#This Row],[Datum]],4)</f>
        <v>2020</v>
      </c>
      <c r="E180" s="1">
        <f>DATE(covid_19_datafeed23[[#This Row],[year]],covid_19_datafeed23[[#This Row],[month]],covid_19_datafeed23[[#This Row],[day]])</f>
        <v>44066</v>
      </c>
      <c r="F180">
        <v>42</v>
      </c>
      <c r="H180">
        <f>covid_19_datafeed23[[#This Row],[IC_Bedden_COVID_Nederland]]+covid_19_datafeed23[[#This Row],[IC_Bedden_COVID_Internationaal]]</f>
        <v>42</v>
      </c>
      <c r="I180">
        <v>565</v>
      </c>
      <c r="J180">
        <v>129</v>
      </c>
      <c r="P180">
        <f t="shared" si="2"/>
        <v>0</v>
      </c>
    </row>
    <row r="181" spans="1:16" x14ac:dyDescent="0.25">
      <c r="A181" t="s">
        <v>117</v>
      </c>
      <c r="B181" t="str">
        <f>LEFT(covid_19_datafeed23[[#This Row],[Datum]],2)</f>
        <v>24</v>
      </c>
      <c r="C181" t="str">
        <f>MID(covid_19_datafeed23[[#This Row],[Datum]],4,2)</f>
        <v>08</v>
      </c>
      <c r="D181" t="str">
        <f>RIGHT(covid_19_datafeed23[[#This Row],[Datum]],4)</f>
        <v>2020</v>
      </c>
      <c r="E181" s="1">
        <f>DATE(covid_19_datafeed23[[#This Row],[year]],covid_19_datafeed23[[#This Row],[month]],covid_19_datafeed23[[#This Row],[day]])</f>
        <v>44067</v>
      </c>
      <c r="F181">
        <v>41</v>
      </c>
      <c r="H181">
        <f>covid_19_datafeed23[[#This Row],[IC_Bedden_COVID_Nederland]]+covid_19_datafeed23[[#This Row],[IC_Bedden_COVID_Internationaal]]</f>
        <v>41</v>
      </c>
      <c r="I181">
        <v>552</v>
      </c>
      <c r="J181">
        <v>121</v>
      </c>
      <c r="P181">
        <f t="shared" si="2"/>
        <v>-1</v>
      </c>
    </row>
    <row r="182" spans="1:16" x14ac:dyDescent="0.25">
      <c r="A182" t="s">
        <v>118</v>
      </c>
      <c r="B182" t="str">
        <f>LEFT(covid_19_datafeed23[[#This Row],[Datum]],2)</f>
        <v>25</v>
      </c>
      <c r="C182" t="str">
        <f>MID(covid_19_datafeed23[[#This Row],[Datum]],4,2)</f>
        <v>08</v>
      </c>
      <c r="D182" t="str">
        <f>RIGHT(covid_19_datafeed23[[#This Row],[Datum]],4)</f>
        <v>2020</v>
      </c>
      <c r="E182" s="1">
        <f>DATE(covid_19_datafeed23[[#This Row],[year]],covid_19_datafeed23[[#This Row],[month]],covid_19_datafeed23[[#This Row],[day]])</f>
        <v>44068</v>
      </c>
      <c r="F182">
        <v>38</v>
      </c>
      <c r="H182">
        <f>covid_19_datafeed23[[#This Row],[IC_Bedden_COVID_Nederland]]+covid_19_datafeed23[[#This Row],[IC_Bedden_COVID_Internationaal]]</f>
        <v>38</v>
      </c>
      <c r="I182">
        <v>601</v>
      </c>
      <c r="J182">
        <v>120</v>
      </c>
      <c r="P182">
        <f t="shared" si="2"/>
        <v>-3</v>
      </c>
    </row>
    <row r="183" spans="1:16" x14ac:dyDescent="0.25">
      <c r="A183" t="s">
        <v>119</v>
      </c>
      <c r="B183" t="str">
        <f>LEFT(covid_19_datafeed23[[#This Row],[Datum]],2)</f>
        <v>26</v>
      </c>
      <c r="C183" t="str">
        <f>MID(covid_19_datafeed23[[#This Row],[Datum]],4,2)</f>
        <v>08</v>
      </c>
      <c r="D183" t="str">
        <f>RIGHT(covid_19_datafeed23[[#This Row],[Datum]],4)</f>
        <v>2020</v>
      </c>
      <c r="E183" s="1">
        <f>DATE(covid_19_datafeed23[[#This Row],[year]],covid_19_datafeed23[[#This Row],[month]],covid_19_datafeed23[[#This Row],[day]])</f>
        <v>44069</v>
      </c>
      <c r="F183">
        <v>38</v>
      </c>
      <c r="H183">
        <f>covid_19_datafeed23[[#This Row],[IC_Bedden_COVID_Nederland]]+covid_19_datafeed23[[#This Row],[IC_Bedden_COVID_Internationaal]]</f>
        <v>38</v>
      </c>
      <c r="I183">
        <v>622</v>
      </c>
      <c r="J183">
        <v>120</v>
      </c>
      <c r="P183">
        <f t="shared" si="2"/>
        <v>0</v>
      </c>
    </row>
    <row r="184" spans="1:16" x14ac:dyDescent="0.25">
      <c r="A184" t="s">
        <v>120</v>
      </c>
      <c r="B184" t="str">
        <f>LEFT(covid_19_datafeed23[[#This Row],[Datum]],2)</f>
        <v>27</v>
      </c>
      <c r="C184" t="str">
        <f>MID(covid_19_datafeed23[[#This Row],[Datum]],4,2)</f>
        <v>08</v>
      </c>
      <c r="D184" t="str">
        <f>RIGHT(covid_19_datafeed23[[#This Row],[Datum]],4)</f>
        <v>2020</v>
      </c>
      <c r="E184" s="1">
        <f>DATE(covid_19_datafeed23[[#This Row],[year]],covid_19_datafeed23[[#This Row],[month]],covid_19_datafeed23[[#This Row],[day]])</f>
        <v>44070</v>
      </c>
      <c r="F184">
        <v>36</v>
      </c>
      <c r="H184">
        <f>covid_19_datafeed23[[#This Row],[IC_Bedden_COVID_Nederland]]+covid_19_datafeed23[[#This Row],[IC_Bedden_COVID_Internationaal]]</f>
        <v>36</v>
      </c>
      <c r="I184">
        <v>613</v>
      </c>
      <c r="J184">
        <v>107</v>
      </c>
      <c r="P184">
        <f t="shared" si="2"/>
        <v>-2</v>
      </c>
    </row>
    <row r="185" spans="1:16" x14ac:dyDescent="0.25">
      <c r="A185" t="s">
        <v>121</v>
      </c>
      <c r="B185" t="str">
        <f>LEFT(covid_19_datafeed23[[#This Row],[Datum]],2)</f>
        <v>28</v>
      </c>
      <c r="C185" t="str">
        <f>MID(covid_19_datafeed23[[#This Row],[Datum]],4,2)</f>
        <v>08</v>
      </c>
      <c r="D185" t="str">
        <f>RIGHT(covid_19_datafeed23[[#This Row],[Datum]],4)</f>
        <v>2020</v>
      </c>
      <c r="E185" s="1">
        <f>DATE(covid_19_datafeed23[[#This Row],[year]],covid_19_datafeed23[[#This Row],[month]],covid_19_datafeed23[[#This Row],[day]])</f>
        <v>44071</v>
      </c>
      <c r="F185">
        <v>34</v>
      </c>
      <c r="H185">
        <f>covid_19_datafeed23[[#This Row],[IC_Bedden_COVID_Nederland]]+covid_19_datafeed23[[#This Row],[IC_Bedden_COVID_Internationaal]]</f>
        <v>34</v>
      </c>
      <c r="I185">
        <v>607</v>
      </c>
      <c r="J185">
        <v>100</v>
      </c>
      <c r="P185">
        <f t="shared" si="2"/>
        <v>-2</v>
      </c>
    </row>
    <row r="186" spans="1:16" x14ac:dyDescent="0.25">
      <c r="A186" t="s">
        <v>122</v>
      </c>
      <c r="B186" t="str">
        <f>LEFT(covid_19_datafeed23[[#This Row],[Datum]],2)</f>
        <v>29</v>
      </c>
      <c r="C186" t="str">
        <f>MID(covid_19_datafeed23[[#This Row],[Datum]],4,2)</f>
        <v>08</v>
      </c>
      <c r="D186" t="str">
        <f>RIGHT(covid_19_datafeed23[[#This Row],[Datum]],4)</f>
        <v>2020</v>
      </c>
      <c r="E186" s="1">
        <f>DATE(covid_19_datafeed23[[#This Row],[year]],covid_19_datafeed23[[#This Row],[month]],covid_19_datafeed23[[#This Row],[day]])</f>
        <v>44072</v>
      </c>
      <c r="F186">
        <v>34</v>
      </c>
      <c r="H186">
        <f>covid_19_datafeed23[[#This Row],[IC_Bedden_COVID_Nederland]]+covid_19_datafeed23[[#This Row],[IC_Bedden_COVID_Internationaal]]</f>
        <v>34</v>
      </c>
      <c r="I186">
        <v>577</v>
      </c>
      <c r="J186">
        <v>96</v>
      </c>
      <c r="P186">
        <f t="shared" si="2"/>
        <v>0</v>
      </c>
    </row>
    <row r="187" spans="1:16" x14ac:dyDescent="0.25">
      <c r="A187" t="s">
        <v>123</v>
      </c>
      <c r="B187" t="str">
        <f>LEFT(covid_19_datafeed23[[#This Row],[Datum]],2)</f>
        <v>30</v>
      </c>
      <c r="C187" t="str">
        <f>MID(covid_19_datafeed23[[#This Row],[Datum]],4,2)</f>
        <v>08</v>
      </c>
      <c r="D187" t="str">
        <f>RIGHT(covid_19_datafeed23[[#This Row],[Datum]],4)</f>
        <v>2020</v>
      </c>
      <c r="E187" s="1">
        <f>DATE(covid_19_datafeed23[[#This Row],[year]],covid_19_datafeed23[[#This Row],[month]],covid_19_datafeed23[[#This Row],[day]])</f>
        <v>44073</v>
      </c>
      <c r="F187">
        <v>33</v>
      </c>
      <c r="H187">
        <f>covid_19_datafeed23[[#This Row],[IC_Bedden_COVID_Nederland]]+covid_19_datafeed23[[#This Row],[IC_Bedden_COVID_Internationaal]]</f>
        <v>33</v>
      </c>
      <c r="I187">
        <v>558</v>
      </c>
      <c r="J187">
        <v>94</v>
      </c>
      <c r="P187">
        <f t="shared" si="2"/>
        <v>-1</v>
      </c>
    </row>
    <row r="188" spans="1:16" x14ac:dyDescent="0.25">
      <c r="A188" t="s">
        <v>124</v>
      </c>
      <c r="B188" t="str">
        <f>LEFT(covid_19_datafeed23[[#This Row],[Datum]],2)</f>
        <v>31</v>
      </c>
      <c r="C188" t="str">
        <f>MID(covid_19_datafeed23[[#This Row],[Datum]],4,2)</f>
        <v>08</v>
      </c>
      <c r="D188" t="str">
        <f>RIGHT(covid_19_datafeed23[[#This Row],[Datum]],4)</f>
        <v>2020</v>
      </c>
      <c r="E188" s="1">
        <f>DATE(covid_19_datafeed23[[#This Row],[year]],covid_19_datafeed23[[#This Row],[month]],covid_19_datafeed23[[#This Row],[day]])</f>
        <v>44074</v>
      </c>
      <c r="F188">
        <v>38</v>
      </c>
      <c r="H188">
        <f>covid_19_datafeed23[[#This Row],[IC_Bedden_COVID_Nederland]]+covid_19_datafeed23[[#This Row],[IC_Bedden_COVID_Internationaal]]</f>
        <v>38</v>
      </c>
      <c r="I188">
        <v>550</v>
      </c>
      <c r="J188">
        <v>94</v>
      </c>
      <c r="P188">
        <f t="shared" si="2"/>
        <v>5</v>
      </c>
    </row>
    <row r="189" spans="1:16" x14ac:dyDescent="0.25">
      <c r="A189" t="s">
        <v>125</v>
      </c>
      <c r="B189" t="str">
        <f>LEFT(covid_19_datafeed23[[#This Row],[Datum]],2)</f>
        <v>01</v>
      </c>
      <c r="C189" t="str">
        <f>MID(covid_19_datafeed23[[#This Row],[Datum]],4,2)</f>
        <v>09</v>
      </c>
      <c r="D189" t="str">
        <f>RIGHT(covid_19_datafeed23[[#This Row],[Datum]],4)</f>
        <v>2020</v>
      </c>
      <c r="E189" s="1">
        <f>DATE(covid_19_datafeed23[[#This Row],[year]],covid_19_datafeed23[[#This Row],[month]],covid_19_datafeed23[[#This Row],[day]])</f>
        <v>44075</v>
      </c>
      <c r="F189">
        <v>33</v>
      </c>
      <c r="H189">
        <f>covid_19_datafeed23[[#This Row],[IC_Bedden_COVID_Nederland]]+covid_19_datafeed23[[#This Row],[IC_Bedden_COVID_Internationaal]]</f>
        <v>33</v>
      </c>
      <c r="I189">
        <v>589</v>
      </c>
      <c r="J189">
        <v>93</v>
      </c>
      <c r="P189">
        <f t="shared" si="2"/>
        <v>-5</v>
      </c>
    </row>
    <row r="190" spans="1:16" x14ac:dyDescent="0.25">
      <c r="A190" t="s">
        <v>126</v>
      </c>
      <c r="B190" t="str">
        <f>LEFT(covid_19_datafeed23[[#This Row],[Datum]],2)</f>
        <v>02</v>
      </c>
      <c r="C190" t="str">
        <f>MID(covid_19_datafeed23[[#This Row],[Datum]],4,2)</f>
        <v>09</v>
      </c>
      <c r="D190" t="str">
        <f>RIGHT(covid_19_datafeed23[[#This Row],[Datum]],4)</f>
        <v>2020</v>
      </c>
      <c r="E190" s="1">
        <f>DATE(covid_19_datafeed23[[#This Row],[year]],covid_19_datafeed23[[#This Row],[month]],covid_19_datafeed23[[#This Row],[day]])</f>
        <v>44076</v>
      </c>
      <c r="F190">
        <v>32</v>
      </c>
      <c r="H190">
        <f>covid_19_datafeed23[[#This Row],[IC_Bedden_COVID_Nederland]]+covid_19_datafeed23[[#This Row],[IC_Bedden_COVID_Internationaal]]</f>
        <v>32</v>
      </c>
      <c r="I190">
        <v>617</v>
      </c>
      <c r="J190">
        <v>90</v>
      </c>
      <c r="P190">
        <f t="shared" si="2"/>
        <v>-1</v>
      </c>
    </row>
    <row r="191" spans="1:16" x14ac:dyDescent="0.25">
      <c r="A191" t="s">
        <v>127</v>
      </c>
      <c r="B191" t="str">
        <f>LEFT(covid_19_datafeed23[[#This Row],[Datum]],2)</f>
        <v>03</v>
      </c>
      <c r="C191" t="str">
        <f>MID(covid_19_datafeed23[[#This Row],[Datum]],4,2)</f>
        <v>09</v>
      </c>
      <c r="D191" t="str">
        <f>RIGHT(covid_19_datafeed23[[#This Row],[Datum]],4)</f>
        <v>2020</v>
      </c>
      <c r="E191" s="1">
        <f>DATE(covid_19_datafeed23[[#This Row],[year]],covid_19_datafeed23[[#This Row],[month]],covid_19_datafeed23[[#This Row],[day]])</f>
        <v>44077</v>
      </c>
      <c r="F191">
        <v>28</v>
      </c>
      <c r="H191">
        <f>covid_19_datafeed23[[#This Row],[IC_Bedden_COVID_Nederland]]+covid_19_datafeed23[[#This Row],[IC_Bedden_COVID_Internationaal]]</f>
        <v>28</v>
      </c>
      <c r="I191">
        <v>592</v>
      </c>
      <c r="J191">
        <v>95</v>
      </c>
      <c r="P191">
        <f t="shared" si="2"/>
        <v>-4</v>
      </c>
    </row>
    <row r="192" spans="1:16" x14ac:dyDescent="0.25">
      <c r="A192" t="s">
        <v>128</v>
      </c>
      <c r="B192" t="str">
        <f>LEFT(covid_19_datafeed23[[#This Row],[Datum]],2)</f>
        <v>04</v>
      </c>
      <c r="C192" t="str">
        <f>MID(covid_19_datafeed23[[#This Row],[Datum]],4,2)</f>
        <v>09</v>
      </c>
      <c r="D192" t="str">
        <f>RIGHT(covid_19_datafeed23[[#This Row],[Datum]],4)</f>
        <v>2020</v>
      </c>
      <c r="E192" s="1">
        <f>DATE(covid_19_datafeed23[[#This Row],[year]],covid_19_datafeed23[[#This Row],[month]],covid_19_datafeed23[[#This Row],[day]])</f>
        <v>44078</v>
      </c>
      <c r="F192">
        <v>35</v>
      </c>
      <c r="H192">
        <f>covid_19_datafeed23[[#This Row],[IC_Bedden_COVID_Nederland]]+covid_19_datafeed23[[#This Row],[IC_Bedden_COVID_Internationaal]]</f>
        <v>35</v>
      </c>
      <c r="I192">
        <v>604</v>
      </c>
      <c r="J192">
        <v>95</v>
      </c>
      <c r="P192">
        <f t="shared" si="2"/>
        <v>7</v>
      </c>
    </row>
    <row r="193" spans="1:16" x14ac:dyDescent="0.25">
      <c r="A193" t="s">
        <v>129</v>
      </c>
      <c r="B193" t="str">
        <f>LEFT(covid_19_datafeed23[[#This Row],[Datum]],2)</f>
        <v>05</v>
      </c>
      <c r="C193" t="str">
        <f>MID(covid_19_datafeed23[[#This Row],[Datum]],4,2)</f>
        <v>09</v>
      </c>
      <c r="D193" t="str">
        <f>RIGHT(covid_19_datafeed23[[#This Row],[Datum]],4)</f>
        <v>2020</v>
      </c>
      <c r="E193" s="1">
        <f>DATE(covid_19_datafeed23[[#This Row],[year]],covid_19_datafeed23[[#This Row],[month]],covid_19_datafeed23[[#This Row],[day]])</f>
        <v>44079</v>
      </c>
      <c r="F193">
        <v>35</v>
      </c>
      <c r="H193">
        <f>covid_19_datafeed23[[#This Row],[IC_Bedden_COVID_Nederland]]+covid_19_datafeed23[[#This Row],[IC_Bedden_COVID_Internationaal]]</f>
        <v>35</v>
      </c>
      <c r="I193">
        <v>597</v>
      </c>
      <c r="J193">
        <v>99</v>
      </c>
      <c r="P193">
        <f t="shared" si="2"/>
        <v>0</v>
      </c>
    </row>
    <row r="194" spans="1:16" x14ac:dyDescent="0.25">
      <c r="A194" t="s">
        <v>130</v>
      </c>
      <c r="B194" t="str">
        <f>LEFT(covid_19_datafeed23[[#This Row],[Datum]],2)</f>
        <v>06</v>
      </c>
      <c r="C194" t="str">
        <f>MID(covid_19_datafeed23[[#This Row],[Datum]],4,2)</f>
        <v>09</v>
      </c>
      <c r="D194" t="str">
        <f>RIGHT(covid_19_datafeed23[[#This Row],[Datum]],4)</f>
        <v>2020</v>
      </c>
      <c r="E194" s="1">
        <f>DATE(covid_19_datafeed23[[#This Row],[year]],covid_19_datafeed23[[#This Row],[month]],covid_19_datafeed23[[#This Row],[day]])</f>
        <v>44080</v>
      </c>
      <c r="F194">
        <v>33</v>
      </c>
      <c r="H194">
        <f>covid_19_datafeed23[[#This Row],[IC_Bedden_COVID_Nederland]]+covid_19_datafeed23[[#This Row],[IC_Bedden_COVID_Internationaal]]</f>
        <v>33</v>
      </c>
      <c r="I194">
        <v>576</v>
      </c>
      <c r="J194">
        <v>105</v>
      </c>
      <c r="P194">
        <f t="shared" si="2"/>
        <v>-2</v>
      </c>
    </row>
    <row r="195" spans="1:16" x14ac:dyDescent="0.25">
      <c r="A195" t="s">
        <v>131</v>
      </c>
      <c r="B195" t="str">
        <f>LEFT(covid_19_datafeed23[[#This Row],[Datum]],2)</f>
        <v>07</v>
      </c>
      <c r="C195" t="str">
        <f>MID(covid_19_datafeed23[[#This Row],[Datum]],4,2)</f>
        <v>09</v>
      </c>
      <c r="D195" t="str">
        <f>RIGHT(covid_19_datafeed23[[#This Row],[Datum]],4)</f>
        <v>2020</v>
      </c>
      <c r="E195" s="1">
        <f>DATE(covid_19_datafeed23[[#This Row],[year]],covid_19_datafeed23[[#This Row],[month]],covid_19_datafeed23[[#This Row],[day]])</f>
        <v>44081</v>
      </c>
      <c r="F195">
        <v>31</v>
      </c>
      <c r="H195">
        <f>covid_19_datafeed23[[#This Row],[IC_Bedden_COVID_Nederland]]+covid_19_datafeed23[[#This Row],[IC_Bedden_COVID_Internationaal]]</f>
        <v>31</v>
      </c>
      <c r="I195">
        <v>552</v>
      </c>
      <c r="J195">
        <v>109</v>
      </c>
      <c r="P195">
        <f t="shared" si="2"/>
        <v>-2</v>
      </c>
    </row>
    <row r="196" spans="1:16" x14ac:dyDescent="0.25">
      <c r="A196" t="s">
        <v>132</v>
      </c>
      <c r="B196" t="str">
        <f>LEFT(covid_19_datafeed23[[#This Row],[Datum]],2)</f>
        <v>08</v>
      </c>
      <c r="C196" t="str">
        <f>MID(covid_19_datafeed23[[#This Row],[Datum]],4,2)</f>
        <v>09</v>
      </c>
      <c r="D196" t="str">
        <f>RIGHT(covid_19_datafeed23[[#This Row],[Datum]],4)</f>
        <v>2020</v>
      </c>
      <c r="E196" s="1">
        <f>DATE(covid_19_datafeed23[[#This Row],[year]],covid_19_datafeed23[[#This Row],[month]],covid_19_datafeed23[[#This Row],[day]])</f>
        <v>44082</v>
      </c>
      <c r="F196">
        <v>30</v>
      </c>
      <c r="H196">
        <f>covid_19_datafeed23[[#This Row],[IC_Bedden_COVID_Nederland]]+covid_19_datafeed23[[#This Row],[IC_Bedden_COVID_Internationaal]]</f>
        <v>30</v>
      </c>
      <c r="I196">
        <v>632</v>
      </c>
      <c r="J196">
        <v>116</v>
      </c>
      <c r="P196">
        <f t="shared" ref="P196:P259" si="3">H196-H195</f>
        <v>-1</v>
      </c>
    </row>
    <row r="197" spans="1:16" x14ac:dyDescent="0.25">
      <c r="A197" t="s">
        <v>133</v>
      </c>
      <c r="B197" t="str">
        <f>LEFT(covid_19_datafeed23[[#This Row],[Datum]],2)</f>
        <v>09</v>
      </c>
      <c r="C197" t="str">
        <f>MID(covid_19_datafeed23[[#This Row],[Datum]],4,2)</f>
        <v>09</v>
      </c>
      <c r="D197" t="str">
        <f>RIGHT(covid_19_datafeed23[[#This Row],[Datum]],4)</f>
        <v>2020</v>
      </c>
      <c r="E197" s="1">
        <f>DATE(covid_19_datafeed23[[#This Row],[year]],covid_19_datafeed23[[#This Row],[month]],covid_19_datafeed23[[#This Row],[day]])</f>
        <v>44083</v>
      </c>
      <c r="F197">
        <v>31</v>
      </c>
      <c r="H197">
        <f>covid_19_datafeed23[[#This Row],[IC_Bedden_COVID_Nederland]]+covid_19_datafeed23[[#This Row],[IC_Bedden_COVID_Internationaal]]</f>
        <v>31</v>
      </c>
      <c r="I197">
        <v>616</v>
      </c>
      <c r="J197">
        <v>122</v>
      </c>
      <c r="P197">
        <f t="shared" si="3"/>
        <v>1</v>
      </c>
    </row>
    <row r="198" spans="1:16" x14ac:dyDescent="0.25">
      <c r="A198" t="s">
        <v>134</v>
      </c>
      <c r="B198" t="str">
        <f>LEFT(covid_19_datafeed23[[#This Row],[Datum]],2)</f>
        <v>10</v>
      </c>
      <c r="C198" t="str">
        <f>MID(covid_19_datafeed23[[#This Row],[Datum]],4,2)</f>
        <v>09</v>
      </c>
      <c r="D198" t="str">
        <f>RIGHT(covid_19_datafeed23[[#This Row],[Datum]],4)</f>
        <v>2020</v>
      </c>
      <c r="E198" s="1">
        <f>DATE(covid_19_datafeed23[[#This Row],[year]],covid_19_datafeed23[[#This Row],[month]],covid_19_datafeed23[[#This Row],[day]])</f>
        <v>44084</v>
      </c>
      <c r="F198">
        <v>30</v>
      </c>
      <c r="H198">
        <f>covid_19_datafeed23[[#This Row],[IC_Bedden_COVID_Nederland]]+covid_19_datafeed23[[#This Row],[IC_Bedden_COVID_Internationaal]]</f>
        <v>30</v>
      </c>
      <c r="I198">
        <v>606</v>
      </c>
      <c r="J198">
        <v>131</v>
      </c>
      <c r="P198">
        <f t="shared" si="3"/>
        <v>-1</v>
      </c>
    </row>
    <row r="199" spans="1:16" x14ac:dyDescent="0.25">
      <c r="A199" t="s">
        <v>135</v>
      </c>
      <c r="B199" t="str">
        <f>LEFT(covid_19_datafeed23[[#This Row],[Datum]],2)</f>
        <v>11</v>
      </c>
      <c r="C199" t="str">
        <f>MID(covid_19_datafeed23[[#This Row],[Datum]],4,2)</f>
        <v>09</v>
      </c>
      <c r="D199" t="str">
        <f>RIGHT(covid_19_datafeed23[[#This Row],[Datum]],4)</f>
        <v>2020</v>
      </c>
      <c r="E199" s="1">
        <f>DATE(covid_19_datafeed23[[#This Row],[year]],covid_19_datafeed23[[#This Row],[month]],covid_19_datafeed23[[#This Row],[day]])</f>
        <v>44085</v>
      </c>
      <c r="F199">
        <v>36</v>
      </c>
      <c r="H199">
        <f>covid_19_datafeed23[[#This Row],[IC_Bedden_COVID_Nederland]]+covid_19_datafeed23[[#This Row],[IC_Bedden_COVID_Internationaal]]</f>
        <v>36</v>
      </c>
      <c r="I199">
        <v>609</v>
      </c>
      <c r="J199">
        <v>136</v>
      </c>
      <c r="P199">
        <f t="shared" si="3"/>
        <v>6</v>
      </c>
    </row>
    <row r="200" spans="1:16" x14ac:dyDescent="0.25">
      <c r="A200" t="s">
        <v>136</v>
      </c>
      <c r="B200" t="str">
        <f>LEFT(covid_19_datafeed23[[#This Row],[Datum]],2)</f>
        <v>12</v>
      </c>
      <c r="C200" t="str">
        <f>MID(covid_19_datafeed23[[#This Row],[Datum]],4,2)</f>
        <v>09</v>
      </c>
      <c r="D200" t="str">
        <f>RIGHT(covid_19_datafeed23[[#This Row],[Datum]],4)</f>
        <v>2020</v>
      </c>
      <c r="E200" s="1">
        <f>DATE(covid_19_datafeed23[[#This Row],[year]],covid_19_datafeed23[[#This Row],[month]],covid_19_datafeed23[[#This Row],[day]])</f>
        <v>44086</v>
      </c>
      <c r="F200">
        <v>37</v>
      </c>
      <c r="H200">
        <f>covid_19_datafeed23[[#This Row],[IC_Bedden_COVID_Nederland]]+covid_19_datafeed23[[#This Row],[IC_Bedden_COVID_Internationaal]]</f>
        <v>37</v>
      </c>
      <c r="I200">
        <v>596</v>
      </c>
      <c r="J200">
        <v>138</v>
      </c>
      <c r="P200">
        <f t="shared" si="3"/>
        <v>1</v>
      </c>
    </row>
    <row r="201" spans="1:16" x14ac:dyDescent="0.25">
      <c r="A201" t="s">
        <v>137</v>
      </c>
      <c r="B201" t="str">
        <f>LEFT(covid_19_datafeed23[[#This Row],[Datum]],2)</f>
        <v>13</v>
      </c>
      <c r="C201" t="str">
        <f>MID(covid_19_datafeed23[[#This Row],[Datum]],4,2)</f>
        <v>09</v>
      </c>
      <c r="D201" t="str">
        <f>RIGHT(covid_19_datafeed23[[#This Row],[Datum]],4)</f>
        <v>2020</v>
      </c>
      <c r="E201" s="1">
        <f>DATE(covid_19_datafeed23[[#This Row],[year]],covid_19_datafeed23[[#This Row],[month]],covid_19_datafeed23[[#This Row],[day]])</f>
        <v>44087</v>
      </c>
      <c r="F201">
        <v>36</v>
      </c>
      <c r="H201">
        <f>covid_19_datafeed23[[#This Row],[IC_Bedden_COVID_Nederland]]+covid_19_datafeed23[[#This Row],[IC_Bedden_COVID_Internationaal]]</f>
        <v>36</v>
      </c>
      <c r="I201">
        <v>572</v>
      </c>
      <c r="J201">
        <v>148</v>
      </c>
      <c r="P201">
        <f t="shared" si="3"/>
        <v>-1</v>
      </c>
    </row>
    <row r="202" spans="1:16" x14ac:dyDescent="0.25">
      <c r="A202" t="s">
        <v>138</v>
      </c>
      <c r="B202" t="str">
        <f>LEFT(covid_19_datafeed23[[#This Row],[Datum]],2)</f>
        <v>14</v>
      </c>
      <c r="C202" t="str">
        <f>MID(covid_19_datafeed23[[#This Row],[Datum]],4,2)</f>
        <v>09</v>
      </c>
      <c r="D202" t="str">
        <f>RIGHT(covid_19_datafeed23[[#This Row],[Datum]],4)</f>
        <v>2020</v>
      </c>
      <c r="E202" s="1">
        <f>DATE(covid_19_datafeed23[[#This Row],[year]],covid_19_datafeed23[[#This Row],[month]],covid_19_datafeed23[[#This Row],[day]])</f>
        <v>44088</v>
      </c>
      <c r="F202">
        <v>43</v>
      </c>
      <c r="H202">
        <f>covid_19_datafeed23[[#This Row],[IC_Bedden_COVID_Nederland]]+covid_19_datafeed23[[#This Row],[IC_Bedden_COVID_Internationaal]]</f>
        <v>43</v>
      </c>
      <c r="I202">
        <v>562</v>
      </c>
      <c r="J202">
        <v>166</v>
      </c>
      <c r="P202">
        <f t="shared" si="3"/>
        <v>7</v>
      </c>
    </row>
    <row r="203" spans="1:16" x14ac:dyDescent="0.25">
      <c r="A203" t="s">
        <v>139</v>
      </c>
      <c r="B203" t="str">
        <f>LEFT(covid_19_datafeed23[[#This Row],[Datum]],2)</f>
        <v>15</v>
      </c>
      <c r="C203" t="str">
        <f>MID(covid_19_datafeed23[[#This Row],[Datum]],4,2)</f>
        <v>09</v>
      </c>
      <c r="D203" t="str">
        <f>RIGHT(covid_19_datafeed23[[#This Row],[Datum]],4)</f>
        <v>2020</v>
      </c>
      <c r="E203" s="1">
        <f>DATE(covid_19_datafeed23[[#This Row],[year]],covid_19_datafeed23[[#This Row],[month]],covid_19_datafeed23[[#This Row],[day]])</f>
        <v>44089</v>
      </c>
      <c r="F203">
        <v>53</v>
      </c>
      <c r="H203">
        <f>covid_19_datafeed23[[#This Row],[IC_Bedden_COVID_Nederland]]+covid_19_datafeed23[[#This Row],[IC_Bedden_COVID_Internationaal]]</f>
        <v>53</v>
      </c>
      <c r="I203">
        <v>621</v>
      </c>
      <c r="J203">
        <v>187</v>
      </c>
      <c r="P203">
        <f t="shared" si="3"/>
        <v>10</v>
      </c>
    </row>
    <row r="204" spans="1:16" x14ac:dyDescent="0.25">
      <c r="A204" t="s">
        <v>140</v>
      </c>
      <c r="B204" t="str">
        <f>LEFT(covid_19_datafeed23[[#This Row],[Datum]],2)</f>
        <v>16</v>
      </c>
      <c r="C204" t="str">
        <f>MID(covid_19_datafeed23[[#This Row],[Datum]],4,2)</f>
        <v>09</v>
      </c>
      <c r="D204" t="str">
        <f>RIGHT(covid_19_datafeed23[[#This Row],[Datum]],4)</f>
        <v>2020</v>
      </c>
      <c r="E204" s="1">
        <f>DATE(covid_19_datafeed23[[#This Row],[year]],covid_19_datafeed23[[#This Row],[month]],covid_19_datafeed23[[#This Row],[day]])</f>
        <v>44090</v>
      </c>
      <c r="F204">
        <v>54</v>
      </c>
      <c r="H204">
        <f>covid_19_datafeed23[[#This Row],[IC_Bedden_COVID_Nederland]]+covid_19_datafeed23[[#This Row],[IC_Bedden_COVID_Internationaal]]</f>
        <v>54</v>
      </c>
      <c r="I204">
        <v>646</v>
      </c>
      <c r="J204">
        <v>191</v>
      </c>
      <c r="P204">
        <f t="shared" si="3"/>
        <v>1</v>
      </c>
    </row>
    <row r="205" spans="1:16" x14ac:dyDescent="0.25">
      <c r="A205" t="s">
        <v>141</v>
      </c>
      <c r="B205" t="str">
        <f>LEFT(covid_19_datafeed23[[#This Row],[Datum]],2)</f>
        <v>17</v>
      </c>
      <c r="C205" t="str">
        <f>MID(covid_19_datafeed23[[#This Row],[Datum]],4,2)</f>
        <v>09</v>
      </c>
      <c r="D205" t="str">
        <f>RIGHT(covid_19_datafeed23[[#This Row],[Datum]],4)</f>
        <v>2020</v>
      </c>
      <c r="E205" s="1">
        <f>DATE(covid_19_datafeed23[[#This Row],[year]],covid_19_datafeed23[[#This Row],[month]],covid_19_datafeed23[[#This Row],[day]])</f>
        <v>44091</v>
      </c>
      <c r="F205">
        <v>49</v>
      </c>
      <c r="H205">
        <f>covid_19_datafeed23[[#This Row],[IC_Bedden_COVID_Nederland]]+covid_19_datafeed23[[#This Row],[IC_Bedden_COVID_Internationaal]]</f>
        <v>49</v>
      </c>
      <c r="I205">
        <v>636</v>
      </c>
      <c r="J205">
        <v>212</v>
      </c>
      <c r="P205">
        <f t="shared" si="3"/>
        <v>-5</v>
      </c>
    </row>
    <row r="206" spans="1:16" x14ac:dyDescent="0.25">
      <c r="A206" t="s">
        <v>142</v>
      </c>
      <c r="B206" t="str">
        <f>LEFT(covid_19_datafeed23[[#This Row],[Datum]],2)</f>
        <v>18</v>
      </c>
      <c r="C206" t="str">
        <f>MID(covid_19_datafeed23[[#This Row],[Datum]],4,2)</f>
        <v>09</v>
      </c>
      <c r="D206" t="str">
        <f>RIGHT(covid_19_datafeed23[[#This Row],[Datum]],4)</f>
        <v>2020</v>
      </c>
      <c r="E206" s="1">
        <f>DATE(covid_19_datafeed23[[#This Row],[year]],covid_19_datafeed23[[#This Row],[month]],covid_19_datafeed23[[#This Row],[day]])</f>
        <v>44092</v>
      </c>
      <c r="F206">
        <v>58</v>
      </c>
      <c r="H206">
        <f>covid_19_datafeed23[[#This Row],[IC_Bedden_COVID_Nederland]]+covid_19_datafeed23[[#This Row],[IC_Bedden_COVID_Internationaal]]</f>
        <v>58</v>
      </c>
      <c r="I206">
        <v>615</v>
      </c>
      <c r="J206">
        <v>230</v>
      </c>
      <c r="P206">
        <f t="shared" si="3"/>
        <v>9</v>
      </c>
    </row>
    <row r="207" spans="1:16" x14ac:dyDescent="0.25">
      <c r="A207" t="s">
        <v>143</v>
      </c>
      <c r="B207" t="str">
        <f>LEFT(covid_19_datafeed23[[#This Row],[Datum]],2)</f>
        <v>19</v>
      </c>
      <c r="C207" t="str">
        <f>MID(covid_19_datafeed23[[#This Row],[Datum]],4,2)</f>
        <v>09</v>
      </c>
      <c r="D207" t="str">
        <f>RIGHT(covid_19_datafeed23[[#This Row],[Datum]],4)</f>
        <v>2020</v>
      </c>
      <c r="E207" s="1">
        <f>DATE(covid_19_datafeed23[[#This Row],[year]],covid_19_datafeed23[[#This Row],[month]],covid_19_datafeed23[[#This Row],[day]])</f>
        <v>44093</v>
      </c>
      <c r="F207">
        <v>67</v>
      </c>
      <c r="H207">
        <f>covid_19_datafeed23[[#This Row],[IC_Bedden_COVID_Nederland]]+covid_19_datafeed23[[#This Row],[IC_Bedden_COVID_Internationaal]]</f>
        <v>67</v>
      </c>
      <c r="I207">
        <v>588</v>
      </c>
      <c r="J207">
        <v>260</v>
      </c>
      <c r="P207">
        <f t="shared" si="3"/>
        <v>9</v>
      </c>
    </row>
    <row r="208" spans="1:16" x14ac:dyDescent="0.25">
      <c r="A208" t="s">
        <v>144</v>
      </c>
      <c r="B208" t="str">
        <f>LEFT(covid_19_datafeed23[[#This Row],[Datum]],2)</f>
        <v>20</v>
      </c>
      <c r="C208" t="str">
        <f>MID(covid_19_datafeed23[[#This Row],[Datum]],4,2)</f>
        <v>09</v>
      </c>
      <c r="D208" t="str">
        <f>RIGHT(covid_19_datafeed23[[#This Row],[Datum]],4)</f>
        <v>2020</v>
      </c>
      <c r="E208" s="1">
        <f>DATE(covid_19_datafeed23[[#This Row],[year]],covid_19_datafeed23[[#This Row],[month]],covid_19_datafeed23[[#This Row],[day]])</f>
        <v>44094</v>
      </c>
      <c r="F208">
        <v>77</v>
      </c>
      <c r="H208">
        <f>covid_19_datafeed23[[#This Row],[IC_Bedden_COVID_Nederland]]+covid_19_datafeed23[[#This Row],[IC_Bedden_COVID_Internationaal]]</f>
        <v>77</v>
      </c>
      <c r="I208">
        <v>558</v>
      </c>
      <c r="J208">
        <v>276</v>
      </c>
      <c r="P208">
        <f t="shared" si="3"/>
        <v>10</v>
      </c>
    </row>
    <row r="209" spans="1:16" x14ac:dyDescent="0.25">
      <c r="A209" t="s">
        <v>145</v>
      </c>
      <c r="B209" t="str">
        <f>LEFT(covid_19_datafeed23[[#This Row],[Datum]],2)</f>
        <v>21</v>
      </c>
      <c r="C209" t="str">
        <f>MID(covid_19_datafeed23[[#This Row],[Datum]],4,2)</f>
        <v>09</v>
      </c>
      <c r="D209" t="str">
        <f>RIGHT(covid_19_datafeed23[[#This Row],[Datum]],4)</f>
        <v>2020</v>
      </c>
      <c r="E209" s="1">
        <f>DATE(covid_19_datafeed23[[#This Row],[year]],covid_19_datafeed23[[#This Row],[month]],covid_19_datafeed23[[#This Row],[day]])</f>
        <v>44095</v>
      </c>
      <c r="F209">
        <v>85</v>
      </c>
      <c r="H209">
        <f>covid_19_datafeed23[[#This Row],[IC_Bedden_COVID_Nederland]]+covid_19_datafeed23[[#This Row],[IC_Bedden_COVID_Internationaal]]</f>
        <v>85</v>
      </c>
      <c r="I209">
        <v>535</v>
      </c>
      <c r="J209">
        <v>325</v>
      </c>
      <c r="P209">
        <f t="shared" si="3"/>
        <v>8</v>
      </c>
    </row>
    <row r="210" spans="1:16" x14ac:dyDescent="0.25">
      <c r="A210" t="s">
        <v>146</v>
      </c>
      <c r="B210" t="str">
        <f>LEFT(covid_19_datafeed23[[#This Row],[Datum]],2)</f>
        <v>22</v>
      </c>
      <c r="C210" t="str">
        <f>MID(covid_19_datafeed23[[#This Row],[Datum]],4,2)</f>
        <v>09</v>
      </c>
      <c r="D210" t="str">
        <f>RIGHT(covid_19_datafeed23[[#This Row],[Datum]],4)</f>
        <v>2020</v>
      </c>
      <c r="E210" s="1">
        <f>DATE(covid_19_datafeed23[[#This Row],[year]],covid_19_datafeed23[[#This Row],[month]],covid_19_datafeed23[[#This Row],[day]])</f>
        <v>44096</v>
      </c>
      <c r="F210">
        <v>91</v>
      </c>
      <c r="H210">
        <f>covid_19_datafeed23[[#This Row],[IC_Bedden_COVID_Nederland]]+covid_19_datafeed23[[#This Row],[IC_Bedden_COVID_Internationaal]]</f>
        <v>91</v>
      </c>
      <c r="I210">
        <v>627</v>
      </c>
      <c r="J210">
        <v>329</v>
      </c>
      <c r="P210">
        <f t="shared" si="3"/>
        <v>6</v>
      </c>
    </row>
    <row r="211" spans="1:16" x14ac:dyDescent="0.25">
      <c r="A211" t="s">
        <v>147</v>
      </c>
      <c r="B211" t="str">
        <f>LEFT(covid_19_datafeed23[[#This Row],[Datum]],2)</f>
        <v>23</v>
      </c>
      <c r="C211" t="str">
        <f>MID(covid_19_datafeed23[[#This Row],[Datum]],4,2)</f>
        <v>09</v>
      </c>
      <c r="D211" t="str">
        <f>RIGHT(covid_19_datafeed23[[#This Row],[Datum]],4)</f>
        <v>2020</v>
      </c>
      <c r="E211" s="1">
        <f>DATE(covid_19_datafeed23[[#This Row],[year]],covid_19_datafeed23[[#This Row],[month]],covid_19_datafeed23[[#This Row],[day]])</f>
        <v>44097</v>
      </c>
      <c r="F211">
        <v>104</v>
      </c>
      <c r="H211">
        <f>covid_19_datafeed23[[#This Row],[IC_Bedden_COVID_Nederland]]+covid_19_datafeed23[[#This Row],[IC_Bedden_COVID_Internationaal]]</f>
        <v>104</v>
      </c>
      <c r="I211">
        <v>635</v>
      </c>
      <c r="J211">
        <v>371</v>
      </c>
      <c r="P211">
        <f t="shared" si="3"/>
        <v>13</v>
      </c>
    </row>
    <row r="212" spans="1:16" x14ac:dyDescent="0.25">
      <c r="A212" t="s">
        <v>148</v>
      </c>
      <c r="B212" t="str">
        <f>LEFT(covid_19_datafeed23[[#This Row],[Datum]],2)</f>
        <v>24</v>
      </c>
      <c r="C212" t="str">
        <f>MID(covid_19_datafeed23[[#This Row],[Datum]],4,2)</f>
        <v>09</v>
      </c>
      <c r="D212" t="str">
        <f>RIGHT(covid_19_datafeed23[[#This Row],[Datum]],4)</f>
        <v>2020</v>
      </c>
      <c r="E212" s="1">
        <f>DATE(covid_19_datafeed23[[#This Row],[year]],covid_19_datafeed23[[#This Row],[month]],covid_19_datafeed23[[#This Row],[day]])</f>
        <v>44098</v>
      </c>
      <c r="F212">
        <v>106</v>
      </c>
      <c r="H212">
        <f>covid_19_datafeed23[[#This Row],[IC_Bedden_COVID_Nederland]]+covid_19_datafeed23[[#This Row],[IC_Bedden_COVID_Internationaal]]</f>
        <v>106</v>
      </c>
      <c r="I212">
        <v>636</v>
      </c>
      <c r="J212">
        <v>395</v>
      </c>
      <c r="P212">
        <f t="shared" si="3"/>
        <v>2</v>
      </c>
    </row>
    <row r="213" spans="1:16" x14ac:dyDescent="0.25">
      <c r="A213" t="s">
        <v>149</v>
      </c>
      <c r="B213" t="str">
        <f>LEFT(covid_19_datafeed23[[#This Row],[Datum]],2)</f>
        <v>25</v>
      </c>
      <c r="C213" t="str">
        <f>MID(covid_19_datafeed23[[#This Row],[Datum]],4,2)</f>
        <v>09</v>
      </c>
      <c r="D213" t="str">
        <f>RIGHT(covid_19_datafeed23[[#This Row],[Datum]],4)</f>
        <v>2020</v>
      </c>
      <c r="E213" s="1">
        <f>DATE(covid_19_datafeed23[[#This Row],[year]],covid_19_datafeed23[[#This Row],[month]],covid_19_datafeed23[[#This Row],[day]])</f>
        <v>44099</v>
      </c>
      <c r="F213">
        <v>116</v>
      </c>
      <c r="H213">
        <f>covid_19_datafeed23[[#This Row],[IC_Bedden_COVID_Nederland]]+covid_19_datafeed23[[#This Row],[IC_Bedden_COVID_Internationaal]]</f>
        <v>116</v>
      </c>
      <c r="I213">
        <v>588</v>
      </c>
      <c r="J213">
        <v>431</v>
      </c>
      <c r="P213">
        <f t="shared" si="3"/>
        <v>10</v>
      </c>
    </row>
    <row r="214" spans="1:16" x14ac:dyDescent="0.25">
      <c r="A214" t="s">
        <v>150</v>
      </c>
      <c r="B214" t="str">
        <f>LEFT(covid_19_datafeed23[[#This Row],[Datum]],2)</f>
        <v>26</v>
      </c>
      <c r="C214" t="str">
        <f>MID(covid_19_datafeed23[[#This Row],[Datum]],4,2)</f>
        <v>09</v>
      </c>
      <c r="D214" t="str">
        <f>RIGHT(covid_19_datafeed23[[#This Row],[Datum]],4)</f>
        <v>2020</v>
      </c>
      <c r="E214" s="1">
        <f>DATE(covid_19_datafeed23[[#This Row],[year]],covid_19_datafeed23[[#This Row],[month]],covid_19_datafeed23[[#This Row],[day]])</f>
        <v>44100</v>
      </c>
      <c r="F214">
        <v>122</v>
      </c>
      <c r="H214">
        <f>covid_19_datafeed23[[#This Row],[IC_Bedden_COVID_Nederland]]+covid_19_datafeed23[[#This Row],[IC_Bedden_COVID_Internationaal]]</f>
        <v>122</v>
      </c>
      <c r="I214">
        <v>600</v>
      </c>
      <c r="J214">
        <v>433</v>
      </c>
      <c r="P214">
        <f t="shared" si="3"/>
        <v>6</v>
      </c>
    </row>
    <row r="215" spans="1:16" x14ac:dyDescent="0.25">
      <c r="A215" t="s">
        <v>151</v>
      </c>
      <c r="B215" t="str">
        <f>LEFT(covid_19_datafeed23[[#This Row],[Datum]],2)</f>
        <v>27</v>
      </c>
      <c r="C215" t="str">
        <f>MID(covid_19_datafeed23[[#This Row],[Datum]],4,2)</f>
        <v>09</v>
      </c>
      <c r="D215" t="str">
        <f>RIGHT(covid_19_datafeed23[[#This Row],[Datum]],4)</f>
        <v>2020</v>
      </c>
      <c r="E215" s="1">
        <f>DATE(covid_19_datafeed23[[#This Row],[year]],covid_19_datafeed23[[#This Row],[month]],covid_19_datafeed23[[#This Row],[day]])</f>
        <v>44101</v>
      </c>
      <c r="F215">
        <v>127</v>
      </c>
      <c r="H215">
        <f>covid_19_datafeed23[[#This Row],[IC_Bedden_COVID_Nederland]]+covid_19_datafeed23[[#This Row],[IC_Bedden_COVID_Internationaal]]</f>
        <v>127</v>
      </c>
      <c r="I215">
        <v>559</v>
      </c>
      <c r="J215">
        <v>490</v>
      </c>
      <c r="P215">
        <f t="shared" si="3"/>
        <v>5</v>
      </c>
    </row>
    <row r="216" spans="1:16" x14ac:dyDescent="0.25">
      <c r="A216" t="s">
        <v>152</v>
      </c>
      <c r="B216" t="str">
        <f>LEFT(covid_19_datafeed23[[#This Row],[Datum]],2)</f>
        <v>28</v>
      </c>
      <c r="C216" t="str">
        <f>MID(covid_19_datafeed23[[#This Row],[Datum]],4,2)</f>
        <v>09</v>
      </c>
      <c r="D216" t="str">
        <f>RIGHT(covid_19_datafeed23[[#This Row],[Datum]],4)</f>
        <v>2020</v>
      </c>
      <c r="E216" s="1">
        <f>DATE(covid_19_datafeed23[[#This Row],[year]],covid_19_datafeed23[[#This Row],[month]],covid_19_datafeed23[[#This Row],[day]])</f>
        <v>44102</v>
      </c>
      <c r="F216">
        <v>142</v>
      </c>
      <c r="H216">
        <f>covid_19_datafeed23[[#This Row],[IC_Bedden_COVID_Nederland]]+covid_19_datafeed23[[#This Row],[IC_Bedden_COVID_Internationaal]]</f>
        <v>142</v>
      </c>
      <c r="I216">
        <v>529</v>
      </c>
      <c r="J216">
        <v>518</v>
      </c>
      <c r="P216">
        <f t="shared" si="3"/>
        <v>15</v>
      </c>
    </row>
    <row r="217" spans="1:16" x14ac:dyDescent="0.25">
      <c r="A217" t="s">
        <v>153</v>
      </c>
      <c r="B217" t="str">
        <f>LEFT(covid_19_datafeed23[[#This Row],[Datum]],2)</f>
        <v>29</v>
      </c>
      <c r="C217" t="str">
        <f>MID(covid_19_datafeed23[[#This Row],[Datum]],4,2)</f>
        <v>09</v>
      </c>
      <c r="D217" t="str">
        <f>RIGHT(covid_19_datafeed23[[#This Row],[Datum]],4)</f>
        <v>2020</v>
      </c>
      <c r="E217" s="1">
        <f>DATE(covid_19_datafeed23[[#This Row],[year]],covid_19_datafeed23[[#This Row],[month]],covid_19_datafeed23[[#This Row],[day]])</f>
        <v>44103</v>
      </c>
      <c r="F217">
        <v>142</v>
      </c>
      <c r="H217">
        <f>covid_19_datafeed23[[#This Row],[IC_Bedden_COVID_Nederland]]+covid_19_datafeed23[[#This Row],[IC_Bedden_COVID_Internationaal]]</f>
        <v>142</v>
      </c>
      <c r="I217">
        <v>587</v>
      </c>
      <c r="J217">
        <v>551</v>
      </c>
      <c r="P217">
        <f t="shared" si="3"/>
        <v>0</v>
      </c>
    </row>
    <row r="218" spans="1:16" x14ac:dyDescent="0.25">
      <c r="A218" t="s">
        <v>154</v>
      </c>
      <c r="B218" t="str">
        <f>LEFT(covid_19_datafeed23[[#This Row],[Datum]],2)</f>
        <v>30</v>
      </c>
      <c r="C218" t="str">
        <f>MID(covid_19_datafeed23[[#This Row],[Datum]],4,2)</f>
        <v>09</v>
      </c>
      <c r="D218" t="str">
        <f>RIGHT(covid_19_datafeed23[[#This Row],[Datum]],4)</f>
        <v>2020</v>
      </c>
      <c r="E218" s="1">
        <f>DATE(covid_19_datafeed23[[#This Row],[year]],covid_19_datafeed23[[#This Row],[month]],covid_19_datafeed23[[#This Row],[day]])</f>
        <v>44104</v>
      </c>
      <c r="F218">
        <v>150</v>
      </c>
      <c r="H218">
        <f>covid_19_datafeed23[[#This Row],[IC_Bedden_COVID_Nederland]]+covid_19_datafeed23[[#This Row],[IC_Bedden_COVID_Internationaal]]</f>
        <v>150</v>
      </c>
      <c r="I218">
        <v>599</v>
      </c>
      <c r="J218">
        <v>551</v>
      </c>
      <c r="P218">
        <f t="shared" si="3"/>
        <v>8</v>
      </c>
    </row>
    <row r="219" spans="1:16" x14ac:dyDescent="0.25">
      <c r="A219" t="s">
        <v>155</v>
      </c>
      <c r="B219" t="str">
        <f>LEFT(covid_19_datafeed23[[#This Row],[Datum]],2)</f>
        <v>01</v>
      </c>
      <c r="C219" t="str">
        <f>MID(covid_19_datafeed23[[#This Row],[Datum]],4,2)</f>
        <v>10</v>
      </c>
      <c r="D219" t="str">
        <f>RIGHT(covid_19_datafeed23[[#This Row],[Datum]],4)</f>
        <v>2020</v>
      </c>
      <c r="E219" s="1">
        <f>DATE(covid_19_datafeed23[[#This Row],[year]],covid_19_datafeed23[[#This Row],[month]],covid_19_datafeed23[[#This Row],[day]])</f>
        <v>44105</v>
      </c>
      <c r="F219">
        <v>152</v>
      </c>
      <c r="H219">
        <f>covid_19_datafeed23[[#This Row],[IC_Bedden_COVID_Nederland]]+covid_19_datafeed23[[#This Row],[IC_Bedden_COVID_Internationaal]]</f>
        <v>152</v>
      </c>
      <c r="I219">
        <v>611</v>
      </c>
      <c r="J219">
        <v>539</v>
      </c>
      <c r="P219">
        <f t="shared" si="3"/>
        <v>2</v>
      </c>
    </row>
    <row r="220" spans="1:16" x14ac:dyDescent="0.25">
      <c r="A220" t="s">
        <v>156</v>
      </c>
      <c r="B220" t="str">
        <f>LEFT(covid_19_datafeed23[[#This Row],[Datum]],2)</f>
        <v>02</v>
      </c>
      <c r="C220" t="str">
        <f>MID(covid_19_datafeed23[[#This Row],[Datum]],4,2)</f>
        <v>10</v>
      </c>
      <c r="D220" t="str">
        <f>RIGHT(covid_19_datafeed23[[#This Row],[Datum]],4)</f>
        <v>2020</v>
      </c>
      <c r="E220" s="1">
        <f>DATE(covid_19_datafeed23[[#This Row],[year]],covid_19_datafeed23[[#This Row],[month]],covid_19_datafeed23[[#This Row],[day]])</f>
        <v>44106</v>
      </c>
      <c r="F220">
        <v>160</v>
      </c>
      <c r="H220">
        <f>covid_19_datafeed23[[#This Row],[IC_Bedden_COVID_Nederland]]+covid_19_datafeed23[[#This Row],[IC_Bedden_COVID_Internationaal]]</f>
        <v>160</v>
      </c>
      <c r="I220">
        <v>594</v>
      </c>
      <c r="J220">
        <v>573</v>
      </c>
      <c r="P220">
        <f t="shared" si="3"/>
        <v>8</v>
      </c>
    </row>
    <row r="221" spans="1:16" x14ac:dyDescent="0.25">
      <c r="A221" t="s">
        <v>157</v>
      </c>
      <c r="B221" t="str">
        <f>LEFT(covid_19_datafeed23[[#This Row],[Datum]],2)</f>
        <v>03</v>
      </c>
      <c r="C221" t="str">
        <f>MID(covid_19_datafeed23[[#This Row],[Datum]],4,2)</f>
        <v>10</v>
      </c>
      <c r="D221" t="str">
        <f>RIGHT(covid_19_datafeed23[[#This Row],[Datum]],4)</f>
        <v>2020</v>
      </c>
      <c r="E221" s="1">
        <f>DATE(covid_19_datafeed23[[#This Row],[year]],covid_19_datafeed23[[#This Row],[month]],covid_19_datafeed23[[#This Row],[day]])</f>
        <v>44107</v>
      </c>
      <c r="F221">
        <v>156</v>
      </c>
      <c r="H221">
        <f>covid_19_datafeed23[[#This Row],[IC_Bedden_COVID_Nederland]]+covid_19_datafeed23[[#This Row],[IC_Bedden_COVID_Internationaal]]</f>
        <v>156</v>
      </c>
      <c r="I221">
        <v>571</v>
      </c>
      <c r="J221">
        <v>585</v>
      </c>
      <c r="P221">
        <f t="shared" si="3"/>
        <v>-4</v>
      </c>
    </row>
    <row r="222" spans="1:16" x14ac:dyDescent="0.25">
      <c r="A222" t="s">
        <v>158</v>
      </c>
      <c r="B222" t="str">
        <f>LEFT(covid_19_datafeed23[[#This Row],[Datum]],2)</f>
        <v>04</v>
      </c>
      <c r="C222" t="str">
        <f>MID(covid_19_datafeed23[[#This Row],[Datum]],4,2)</f>
        <v>10</v>
      </c>
      <c r="D222" t="str">
        <f>RIGHT(covid_19_datafeed23[[#This Row],[Datum]],4)</f>
        <v>2020</v>
      </c>
      <c r="E222" s="1">
        <f>DATE(covid_19_datafeed23[[#This Row],[year]],covid_19_datafeed23[[#This Row],[month]],covid_19_datafeed23[[#This Row],[day]])</f>
        <v>44108</v>
      </c>
      <c r="F222">
        <v>163</v>
      </c>
      <c r="H222">
        <f>covid_19_datafeed23[[#This Row],[IC_Bedden_COVID_Nederland]]+covid_19_datafeed23[[#This Row],[IC_Bedden_COVID_Internationaal]]</f>
        <v>163</v>
      </c>
      <c r="I222">
        <v>536</v>
      </c>
      <c r="J222">
        <v>647</v>
      </c>
      <c r="P222">
        <f t="shared" si="3"/>
        <v>7</v>
      </c>
    </row>
    <row r="223" spans="1:16" x14ac:dyDescent="0.25">
      <c r="A223" t="s">
        <v>159</v>
      </c>
      <c r="B223" t="str">
        <f>LEFT(covid_19_datafeed23[[#This Row],[Datum]],2)</f>
        <v>05</v>
      </c>
      <c r="C223" t="str">
        <f>MID(covid_19_datafeed23[[#This Row],[Datum]],4,2)</f>
        <v>10</v>
      </c>
      <c r="D223" t="str">
        <f>RIGHT(covid_19_datafeed23[[#This Row],[Datum]],4)</f>
        <v>2020</v>
      </c>
      <c r="E223" s="1">
        <f>DATE(covid_19_datafeed23[[#This Row],[year]],covid_19_datafeed23[[#This Row],[month]],covid_19_datafeed23[[#This Row],[day]])</f>
        <v>44109</v>
      </c>
      <c r="F223">
        <v>177</v>
      </c>
      <c r="H223">
        <f>covid_19_datafeed23[[#This Row],[IC_Bedden_COVID_Nederland]]+covid_19_datafeed23[[#This Row],[IC_Bedden_COVID_Internationaal]]</f>
        <v>177</v>
      </c>
      <c r="I223">
        <v>516</v>
      </c>
      <c r="J223">
        <v>715</v>
      </c>
      <c r="P223">
        <f t="shared" si="3"/>
        <v>14</v>
      </c>
    </row>
    <row r="224" spans="1:16" x14ac:dyDescent="0.25">
      <c r="A224" t="s">
        <v>160</v>
      </c>
      <c r="B224" t="str">
        <f>LEFT(covid_19_datafeed23[[#This Row],[Datum]],2)</f>
        <v>06</v>
      </c>
      <c r="C224" t="str">
        <f>MID(covid_19_datafeed23[[#This Row],[Datum]],4,2)</f>
        <v>10</v>
      </c>
      <c r="D224" t="str">
        <f>RIGHT(covid_19_datafeed23[[#This Row],[Datum]],4)</f>
        <v>2020</v>
      </c>
      <c r="E224" s="1">
        <f>DATE(covid_19_datafeed23[[#This Row],[year]],covid_19_datafeed23[[#This Row],[month]],covid_19_datafeed23[[#This Row],[day]])</f>
        <v>44110</v>
      </c>
      <c r="F224">
        <v>190</v>
      </c>
      <c r="H224">
        <f>covid_19_datafeed23[[#This Row],[IC_Bedden_COVID_Nederland]]+covid_19_datafeed23[[#This Row],[IC_Bedden_COVID_Internationaal]]</f>
        <v>190</v>
      </c>
      <c r="I224">
        <v>576</v>
      </c>
      <c r="J224">
        <v>785</v>
      </c>
      <c r="P224">
        <f t="shared" si="3"/>
        <v>13</v>
      </c>
    </row>
    <row r="225" spans="1:16" x14ac:dyDescent="0.25">
      <c r="A225" t="s">
        <v>161</v>
      </c>
      <c r="B225" t="str">
        <f>LEFT(covid_19_datafeed23[[#This Row],[Datum]],2)</f>
        <v>07</v>
      </c>
      <c r="C225" t="str">
        <f>MID(covid_19_datafeed23[[#This Row],[Datum]],4,2)</f>
        <v>10</v>
      </c>
      <c r="D225" t="str">
        <f>RIGHT(covid_19_datafeed23[[#This Row],[Datum]],4)</f>
        <v>2020</v>
      </c>
      <c r="E225" s="1">
        <f>DATE(covid_19_datafeed23[[#This Row],[year]],covid_19_datafeed23[[#This Row],[month]],covid_19_datafeed23[[#This Row],[day]])</f>
        <v>44111</v>
      </c>
      <c r="F225">
        <v>210</v>
      </c>
      <c r="H225">
        <f>covid_19_datafeed23[[#This Row],[IC_Bedden_COVID_Nederland]]+covid_19_datafeed23[[#This Row],[IC_Bedden_COVID_Internationaal]]</f>
        <v>210</v>
      </c>
      <c r="I225">
        <v>580</v>
      </c>
      <c r="J225">
        <v>811</v>
      </c>
      <c r="P225">
        <f t="shared" si="3"/>
        <v>20</v>
      </c>
    </row>
    <row r="226" spans="1:16" x14ac:dyDescent="0.25">
      <c r="A226" t="s">
        <v>162</v>
      </c>
      <c r="B226" t="str">
        <f>LEFT(covid_19_datafeed23[[#This Row],[Datum]],2)</f>
        <v>08</v>
      </c>
      <c r="C226" t="str">
        <f>MID(covid_19_datafeed23[[#This Row],[Datum]],4,2)</f>
        <v>10</v>
      </c>
      <c r="D226" t="str">
        <f>RIGHT(covid_19_datafeed23[[#This Row],[Datum]],4)</f>
        <v>2020</v>
      </c>
      <c r="E226" s="1">
        <f>DATE(covid_19_datafeed23[[#This Row],[year]],covid_19_datafeed23[[#This Row],[month]],covid_19_datafeed23[[#This Row],[day]])</f>
        <v>44112</v>
      </c>
      <c r="F226">
        <v>228</v>
      </c>
      <c r="H226">
        <f>covid_19_datafeed23[[#This Row],[IC_Bedden_COVID_Nederland]]+covid_19_datafeed23[[#This Row],[IC_Bedden_COVID_Internationaal]]</f>
        <v>228</v>
      </c>
      <c r="I226">
        <v>563</v>
      </c>
      <c r="J226">
        <v>842</v>
      </c>
      <c r="P226">
        <f t="shared" si="3"/>
        <v>18</v>
      </c>
    </row>
    <row r="227" spans="1:16" x14ac:dyDescent="0.25">
      <c r="A227" t="s">
        <v>163</v>
      </c>
      <c r="B227" t="str">
        <f>LEFT(covid_19_datafeed23[[#This Row],[Datum]],2)</f>
        <v>09</v>
      </c>
      <c r="C227" t="str">
        <f>MID(covid_19_datafeed23[[#This Row],[Datum]],4,2)</f>
        <v>10</v>
      </c>
      <c r="D227" t="str">
        <f>RIGHT(covid_19_datafeed23[[#This Row],[Datum]],4)</f>
        <v>2020</v>
      </c>
      <c r="E227" s="1">
        <f>DATE(covid_19_datafeed23[[#This Row],[year]],covid_19_datafeed23[[#This Row],[month]],covid_19_datafeed23[[#This Row],[day]])</f>
        <v>44113</v>
      </c>
      <c r="F227">
        <v>239</v>
      </c>
      <c r="H227">
        <f>covid_19_datafeed23[[#This Row],[IC_Bedden_COVID_Nederland]]+covid_19_datafeed23[[#This Row],[IC_Bedden_COVID_Internationaal]]</f>
        <v>239</v>
      </c>
      <c r="I227">
        <v>564</v>
      </c>
      <c r="J227">
        <v>900</v>
      </c>
      <c r="P227">
        <f t="shared" si="3"/>
        <v>11</v>
      </c>
    </row>
    <row r="228" spans="1:16" x14ac:dyDescent="0.25">
      <c r="A228" t="s">
        <v>164</v>
      </c>
      <c r="B228" t="str">
        <f>LEFT(covid_19_datafeed23[[#This Row],[Datum]],2)</f>
        <v>10</v>
      </c>
      <c r="C228" t="str">
        <f>MID(covid_19_datafeed23[[#This Row],[Datum]],4,2)</f>
        <v>10</v>
      </c>
      <c r="D228" t="str">
        <f>RIGHT(covid_19_datafeed23[[#This Row],[Datum]],4)</f>
        <v>2020</v>
      </c>
      <c r="E228" s="1">
        <f>DATE(covid_19_datafeed23[[#This Row],[year]],covid_19_datafeed23[[#This Row],[month]],covid_19_datafeed23[[#This Row],[day]])</f>
        <v>44114</v>
      </c>
      <c r="F228">
        <v>235</v>
      </c>
      <c r="H228">
        <f>covid_19_datafeed23[[#This Row],[IC_Bedden_COVID_Nederland]]+covid_19_datafeed23[[#This Row],[IC_Bedden_COVID_Internationaal]]</f>
        <v>235</v>
      </c>
      <c r="I228">
        <v>520</v>
      </c>
      <c r="J228">
        <v>955</v>
      </c>
      <c r="P228">
        <f t="shared" si="3"/>
        <v>-4</v>
      </c>
    </row>
    <row r="229" spans="1:16" x14ac:dyDescent="0.25">
      <c r="A229" t="s">
        <v>165</v>
      </c>
      <c r="B229" t="str">
        <f>LEFT(covid_19_datafeed23[[#This Row],[Datum]],2)</f>
        <v>11</v>
      </c>
      <c r="C229" t="str">
        <f>MID(covid_19_datafeed23[[#This Row],[Datum]],4,2)</f>
        <v>10</v>
      </c>
      <c r="D229" t="str">
        <f>RIGHT(covid_19_datafeed23[[#This Row],[Datum]],4)</f>
        <v>2020</v>
      </c>
      <c r="E229" s="1">
        <f>DATE(covid_19_datafeed23[[#This Row],[year]],covid_19_datafeed23[[#This Row],[month]],covid_19_datafeed23[[#This Row],[day]])</f>
        <v>44115</v>
      </c>
      <c r="F229">
        <v>247</v>
      </c>
      <c r="H229">
        <f>covid_19_datafeed23[[#This Row],[IC_Bedden_COVID_Nederland]]+covid_19_datafeed23[[#This Row],[IC_Bedden_COVID_Internationaal]]</f>
        <v>247</v>
      </c>
      <c r="I229">
        <v>489</v>
      </c>
      <c r="J229">
        <v>986</v>
      </c>
      <c r="P229">
        <f t="shared" si="3"/>
        <v>12</v>
      </c>
    </row>
    <row r="230" spans="1:16" x14ac:dyDescent="0.25">
      <c r="A230" t="s">
        <v>166</v>
      </c>
      <c r="B230" t="str">
        <f>LEFT(covid_19_datafeed23[[#This Row],[Datum]],2)</f>
        <v>12</v>
      </c>
      <c r="C230" t="str">
        <f>MID(covid_19_datafeed23[[#This Row],[Datum]],4,2)</f>
        <v>10</v>
      </c>
      <c r="D230" t="str">
        <f>RIGHT(covid_19_datafeed23[[#This Row],[Datum]],4)</f>
        <v>2020</v>
      </c>
      <c r="E230" s="1">
        <f>DATE(covid_19_datafeed23[[#This Row],[year]],covid_19_datafeed23[[#This Row],[month]],covid_19_datafeed23[[#This Row],[day]])</f>
        <v>44116</v>
      </c>
      <c r="F230">
        <v>252</v>
      </c>
      <c r="H230">
        <f>covid_19_datafeed23[[#This Row],[IC_Bedden_COVID_Nederland]]+covid_19_datafeed23[[#This Row],[IC_Bedden_COVID_Internationaal]]</f>
        <v>252</v>
      </c>
      <c r="I230">
        <v>494</v>
      </c>
      <c r="J230">
        <v>1046</v>
      </c>
      <c r="P230">
        <f t="shared" si="3"/>
        <v>5</v>
      </c>
    </row>
    <row r="231" spans="1:16" x14ac:dyDescent="0.25">
      <c r="A231" t="s">
        <v>167</v>
      </c>
      <c r="B231" t="str">
        <f>LEFT(covid_19_datafeed23[[#This Row],[Datum]],2)</f>
        <v>13</v>
      </c>
      <c r="C231" t="str">
        <f>MID(covid_19_datafeed23[[#This Row],[Datum]],4,2)</f>
        <v>10</v>
      </c>
      <c r="D231" t="str">
        <f>RIGHT(covid_19_datafeed23[[#This Row],[Datum]],4)</f>
        <v>2020</v>
      </c>
      <c r="E231" s="1">
        <f>DATE(covid_19_datafeed23[[#This Row],[year]],covid_19_datafeed23[[#This Row],[month]],covid_19_datafeed23[[#This Row],[day]])</f>
        <v>44117</v>
      </c>
      <c r="F231">
        <v>277</v>
      </c>
      <c r="H231">
        <f>covid_19_datafeed23[[#This Row],[IC_Bedden_COVID_Nederland]]+covid_19_datafeed23[[#This Row],[IC_Bedden_COVID_Internationaal]]</f>
        <v>277</v>
      </c>
      <c r="I231">
        <v>542</v>
      </c>
      <c r="J231">
        <v>1133</v>
      </c>
      <c r="P231">
        <f t="shared" si="3"/>
        <v>25</v>
      </c>
    </row>
    <row r="232" spans="1:16" x14ac:dyDescent="0.25">
      <c r="A232" t="s">
        <v>168</v>
      </c>
      <c r="B232" t="str">
        <f>LEFT(covid_19_datafeed23[[#This Row],[Datum]],2)</f>
        <v>14</v>
      </c>
      <c r="C232" t="str">
        <f>MID(covid_19_datafeed23[[#This Row],[Datum]],4,2)</f>
        <v>10</v>
      </c>
      <c r="D232" t="str">
        <f>RIGHT(covid_19_datafeed23[[#This Row],[Datum]],4)</f>
        <v>2020</v>
      </c>
      <c r="E232" s="1">
        <f>DATE(covid_19_datafeed23[[#This Row],[year]],covid_19_datafeed23[[#This Row],[month]],covid_19_datafeed23[[#This Row],[day]])</f>
        <v>44118</v>
      </c>
      <c r="F232">
        <v>301</v>
      </c>
      <c r="H232">
        <f>covid_19_datafeed23[[#This Row],[IC_Bedden_COVID_Nederland]]+covid_19_datafeed23[[#This Row],[IC_Bedden_COVID_Internationaal]]</f>
        <v>301</v>
      </c>
      <c r="I232">
        <v>527</v>
      </c>
      <c r="J232">
        <v>1174</v>
      </c>
      <c r="P232">
        <f t="shared" si="3"/>
        <v>24</v>
      </c>
    </row>
    <row r="233" spans="1:16" x14ac:dyDescent="0.25">
      <c r="A233" t="s">
        <v>169</v>
      </c>
      <c r="B233" t="str">
        <f>LEFT(covid_19_datafeed23[[#This Row],[Datum]],2)</f>
        <v>15</v>
      </c>
      <c r="C233" t="str">
        <f>MID(covid_19_datafeed23[[#This Row],[Datum]],4,2)</f>
        <v>10</v>
      </c>
      <c r="D233" t="str">
        <f>RIGHT(covid_19_datafeed23[[#This Row],[Datum]],4)</f>
        <v>2020</v>
      </c>
      <c r="E233" s="1">
        <f>DATE(covid_19_datafeed23[[#This Row],[year]],covid_19_datafeed23[[#This Row],[month]],covid_19_datafeed23[[#This Row],[day]])</f>
        <v>44119</v>
      </c>
      <c r="F233">
        <v>313</v>
      </c>
      <c r="H233">
        <f>covid_19_datafeed23[[#This Row],[IC_Bedden_COVID_Nederland]]+covid_19_datafeed23[[#This Row],[IC_Bedden_COVID_Internationaal]]</f>
        <v>313</v>
      </c>
      <c r="I233">
        <v>503</v>
      </c>
      <c r="J233">
        <v>1213</v>
      </c>
      <c r="P233">
        <f t="shared" si="3"/>
        <v>12</v>
      </c>
    </row>
    <row r="234" spans="1:16" x14ac:dyDescent="0.25">
      <c r="A234" t="s">
        <v>170</v>
      </c>
      <c r="B234" t="str">
        <f>LEFT(covid_19_datafeed23[[#This Row],[Datum]],2)</f>
        <v>16</v>
      </c>
      <c r="C234" t="str">
        <f>MID(covid_19_datafeed23[[#This Row],[Datum]],4,2)</f>
        <v>10</v>
      </c>
      <c r="D234" t="str">
        <f>RIGHT(covid_19_datafeed23[[#This Row],[Datum]],4)</f>
        <v>2020</v>
      </c>
      <c r="E234" s="1">
        <f>DATE(covid_19_datafeed23[[#This Row],[year]],covid_19_datafeed23[[#This Row],[month]],covid_19_datafeed23[[#This Row],[day]])</f>
        <v>44120</v>
      </c>
      <c r="F234">
        <v>345</v>
      </c>
      <c r="H234">
        <f>covid_19_datafeed23[[#This Row],[IC_Bedden_COVID_Nederland]]+covid_19_datafeed23[[#This Row],[IC_Bedden_COVID_Internationaal]]</f>
        <v>345</v>
      </c>
      <c r="I234">
        <v>524</v>
      </c>
      <c r="J234">
        <v>1208</v>
      </c>
      <c r="P234">
        <f t="shared" si="3"/>
        <v>32</v>
      </c>
    </row>
    <row r="235" spans="1:16" x14ac:dyDescent="0.25">
      <c r="A235" t="s">
        <v>171</v>
      </c>
      <c r="B235" t="str">
        <f>LEFT(covid_19_datafeed23[[#This Row],[Datum]],2)</f>
        <v>17</v>
      </c>
      <c r="C235" t="str">
        <f>MID(covid_19_datafeed23[[#This Row],[Datum]],4,2)</f>
        <v>10</v>
      </c>
      <c r="D235" t="str">
        <f>RIGHT(covid_19_datafeed23[[#This Row],[Datum]],4)</f>
        <v>2020</v>
      </c>
      <c r="E235" s="1">
        <f>DATE(covid_19_datafeed23[[#This Row],[year]],covid_19_datafeed23[[#This Row],[month]],covid_19_datafeed23[[#This Row],[day]])</f>
        <v>44121</v>
      </c>
      <c r="F235">
        <v>352</v>
      </c>
      <c r="H235">
        <f>covid_19_datafeed23[[#This Row],[IC_Bedden_COVID_Nederland]]+covid_19_datafeed23[[#This Row],[IC_Bedden_COVID_Internationaal]]</f>
        <v>352</v>
      </c>
      <c r="I235">
        <v>492</v>
      </c>
      <c r="J235">
        <v>1216</v>
      </c>
      <c r="K235">
        <v>42</v>
      </c>
      <c r="L235">
        <v>216</v>
      </c>
      <c r="P235">
        <f t="shared" si="3"/>
        <v>7</v>
      </c>
    </row>
    <row r="236" spans="1:16" x14ac:dyDescent="0.25">
      <c r="A236" t="s">
        <v>172</v>
      </c>
      <c r="B236" t="str">
        <f>LEFT(covid_19_datafeed23[[#This Row],[Datum]],2)</f>
        <v>18</v>
      </c>
      <c r="C236" t="str">
        <f>MID(covid_19_datafeed23[[#This Row],[Datum]],4,2)</f>
        <v>10</v>
      </c>
      <c r="D236" t="str">
        <f>RIGHT(covid_19_datafeed23[[#This Row],[Datum]],4)</f>
        <v>2020</v>
      </c>
      <c r="E236" s="1">
        <f>DATE(covid_19_datafeed23[[#This Row],[year]],covid_19_datafeed23[[#This Row],[month]],covid_19_datafeed23[[#This Row],[day]])</f>
        <v>44122</v>
      </c>
      <c r="F236">
        <v>364</v>
      </c>
      <c r="H236">
        <f>covid_19_datafeed23[[#This Row],[IC_Bedden_COVID_Nederland]]+covid_19_datafeed23[[#This Row],[IC_Bedden_COVID_Internationaal]]</f>
        <v>364</v>
      </c>
      <c r="I236">
        <v>460</v>
      </c>
      <c r="J236">
        <v>1288</v>
      </c>
      <c r="K236">
        <v>28</v>
      </c>
      <c r="L236">
        <v>206</v>
      </c>
      <c r="P236">
        <f t="shared" si="3"/>
        <v>12</v>
      </c>
    </row>
    <row r="237" spans="1:16" x14ac:dyDescent="0.25">
      <c r="A237" t="s">
        <v>173</v>
      </c>
      <c r="B237" t="str">
        <f>LEFT(covid_19_datafeed23[[#This Row],[Datum]],2)</f>
        <v>19</v>
      </c>
      <c r="C237" t="str">
        <f>MID(covid_19_datafeed23[[#This Row],[Datum]],4,2)</f>
        <v>10</v>
      </c>
      <c r="D237" t="str">
        <f>RIGHT(covid_19_datafeed23[[#This Row],[Datum]],4)</f>
        <v>2020</v>
      </c>
      <c r="E237" s="1">
        <f>DATE(covid_19_datafeed23[[#This Row],[year]],covid_19_datafeed23[[#This Row],[month]],covid_19_datafeed23[[#This Row],[day]])</f>
        <v>44123</v>
      </c>
      <c r="F237">
        <v>379</v>
      </c>
      <c r="H237">
        <f>covid_19_datafeed23[[#This Row],[IC_Bedden_COVID_Nederland]]+covid_19_datafeed23[[#This Row],[IC_Bedden_COVID_Internationaal]]</f>
        <v>379</v>
      </c>
      <c r="I237">
        <v>445</v>
      </c>
      <c r="J237">
        <v>1359</v>
      </c>
      <c r="K237">
        <v>38</v>
      </c>
      <c r="L237">
        <v>184</v>
      </c>
      <c r="P237">
        <f t="shared" si="3"/>
        <v>15</v>
      </c>
    </row>
    <row r="238" spans="1:16" x14ac:dyDescent="0.25">
      <c r="A238" t="s">
        <v>174</v>
      </c>
      <c r="B238" t="str">
        <f>LEFT(covid_19_datafeed23[[#This Row],[Datum]],2)</f>
        <v>20</v>
      </c>
      <c r="C238" t="str">
        <f>MID(covid_19_datafeed23[[#This Row],[Datum]],4,2)</f>
        <v>10</v>
      </c>
      <c r="D238" t="str">
        <f>RIGHT(covid_19_datafeed23[[#This Row],[Datum]],4)</f>
        <v>2020</v>
      </c>
      <c r="E238" s="1">
        <f>DATE(covid_19_datafeed23[[#This Row],[year]],covid_19_datafeed23[[#This Row],[month]],covid_19_datafeed23[[#This Row],[day]])</f>
        <v>44124</v>
      </c>
      <c r="F238">
        <v>419</v>
      </c>
      <c r="H238">
        <f>covid_19_datafeed23[[#This Row],[IC_Bedden_COVID_Nederland]]+covid_19_datafeed23[[#This Row],[IC_Bedden_COVID_Internationaal]]</f>
        <v>419</v>
      </c>
      <c r="I238">
        <v>480</v>
      </c>
      <c r="J238">
        <v>1440</v>
      </c>
      <c r="K238">
        <v>55</v>
      </c>
      <c r="L238">
        <v>252</v>
      </c>
      <c r="P238">
        <f t="shared" si="3"/>
        <v>40</v>
      </c>
    </row>
    <row r="239" spans="1:16" x14ac:dyDescent="0.25">
      <c r="A239" t="s">
        <v>175</v>
      </c>
      <c r="B239" t="str">
        <f>LEFT(covid_19_datafeed23[[#This Row],[Datum]],2)</f>
        <v>21</v>
      </c>
      <c r="C239" t="str">
        <f>MID(covid_19_datafeed23[[#This Row],[Datum]],4,2)</f>
        <v>10</v>
      </c>
      <c r="D239" t="str">
        <f>RIGHT(covid_19_datafeed23[[#This Row],[Datum]],4)</f>
        <v>2020</v>
      </c>
      <c r="E239" s="1">
        <f>DATE(covid_19_datafeed23[[#This Row],[year]],covid_19_datafeed23[[#This Row],[month]],covid_19_datafeed23[[#This Row],[day]])</f>
        <v>44125</v>
      </c>
      <c r="F239">
        <v>450</v>
      </c>
      <c r="H239">
        <f>covid_19_datafeed23[[#This Row],[IC_Bedden_COVID_Nederland]]+covid_19_datafeed23[[#This Row],[IC_Bedden_COVID_Internationaal]]</f>
        <v>450</v>
      </c>
      <c r="I239">
        <v>456</v>
      </c>
      <c r="J239">
        <v>1493</v>
      </c>
      <c r="K239">
        <v>52</v>
      </c>
      <c r="L239">
        <v>232</v>
      </c>
      <c r="P239">
        <f t="shared" si="3"/>
        <v>31</v>
      </c>
    </row>
    <row r="240" spans="1:16" x14ac:dyDescent="0.25">
      <c r="A240" t="s">
        <v>176</v>
      </c>
      <c r="B240" t="str">
        <f>LEFT(covid_19_datafeed23[[#This Row],[Datum]],2)</f>
        <v>22</v>
      </c>
      <c r="C240" t="str">
        <f>MID(covid_19_datafeed23[[#This Row],[Datum]],4,2)</f>
        <v>10</v>
      </c>
      <c r="D240" t="str">
        <f>RIGHT(covid_19_datafeed23[[#This Row],[Datum]],4)</f>
        <v>2020</v>
      </c>
      <c r="E240" s="1">
        <f>DATE(covid_19_datafeed23[[#This Row],[year]],covid_19_datafeed23[[#This Row],[month]],covid_19_datafeed23[[#This Row],[day]])</f>
        <v>44126</v>
      </c>
      <c r="F240">
        <v>463</v>
      </c>
      <c r="H240">
        <f>covid_19_datafeed23[[#This Row],[IC_Bedden_COVID_Nederland]]+covid_19_datafeed23[[#This Row],[IC_Bedden_COVID_Internationaal]]</f>
        <v>463</v>
      </c>
      <c r="I240">
        <v>460</v>
      </c>
      <c r="J240">
        <v>1540</v>
      </c>
      <c r="K240">
        <v>56</v>
      </c>
      <c r="L240">
        <v>238</v>
      </c>
      <c r="P240">
        <f t="shared" si="3"/>
        <v>13</v>
      </c>
    </row>
    <row r="241" spans="1:16" x14ac:dyDescent="0.25">
      <c r="A241" t="s">
        <v>177</v>
      </c>
      <c r="B241" t="str">
        <f>LEFT(covid_19_datafeed23[[#This Row],[Datum]],2)</f>
        <v>23</v>
      </c>
      <c r="C241" t="str">
        <f>MID(covid_19_datafeed23[[#This Row],[Datum]],4,2)</f>
        <v>10</v>
      </c>
      <c r="D241" t="str">
        <f>RIGHT(covid_19_datafeed23[[#This Row],[Datum]],4)</f>
        <v>2020</v>
      </c>
      <c r="E241" s="1">
        <f>DATE(covid_19_datafeed23[[#This Row],[year]],covid_19_datafeed23[[#This Row],[month]],covid_19_datafeed23[[#This Row],[day]])</f>
        <v>44127</v>
      </c>
      <c r="F241">
        <v>472</v>
      </c>
      <c r="H241">
        <f>covid_19_datafeed23[[#This Row],[IC_Bedden_COVID_Nederland]]+covid_19_datafeed23[[#This Row],[IC_Bedden_COVID_Internationaal]]</f>
        <v>472</v>
      </c>
      <c r="I241">
        <v>476</v>
      </c>
      <c r="J241">
        <v>1601</v>
      </c>
      <c r="K241">
        <v>43</v>
      </c>
      <c r="L241">
        <v>248</v>
      </c>
      <c r="M241">
        <f t="shared" ref="M241:N241" si="4">SUM(K235:K241)/7</f>
        <v>44.857142857142854</v>
      </c>
      <c r="N241">
        <f t="shared" si="4"/>
        <v>225.14285714285714</v>
      </c>
      <c r="P241">
        <f t="shared" si="3"/>
        <v>9</v>
      </c>
    </row>
    <row r="242" spans="1:16" x14ac:dyDescent="0.25">
      <c r="A242" t="s">
        <v>178</v>
      </c>
      <c r="B242" t="str">
        <f>LEFT(covid_19_datafeed23[[#This Row],[Datum]],2)</f>
        <v>24</v>
      </c>
      <c r="C242" t="str">
        <f>MID(covid_19_datafeed23[[#This Row],[Datum]],4,2)</f>
        <v>10</v>
      </c>
      <c r="D242" t="str">
        <f>RIGHT(covid_19_datafeed23[[#This Row],[Datum]],4)</f>
        <v>2020</v>
      </c>
      <c r="E242" s="1">
        <f>DATE(covid_19_datafeed23[[#This Row],[year]],covid_19_datafeed23[[#This Row],[month]],covid_19_datafeed23[[#This Row],[day]])</f>
        <v>44128</v>
      </c>
      <c r="F242">
        <v>501</v>
      </c>
      <c r="H242">
        <f>covid_19_datafeed23[[#This Row],[IC_Bedden_COVID_Nederland]]+covid_19_datafeed23[[#This Row],[IC_Bedden_COVID_Internationaal]]</f>
        <v>501</v>
      </c>
      <c r="I242">
        <v>431</v>
      </c>
      <c r="J242">
        <v>1614</v>
      </c>
      <c r="K242">
        <v>52</v>
      </c>
      <c r="L242">
        <v>284</v>
      </c>
      <c r="M242">
        <f t="shared" ref="M242:N242" si="5">SUM(K236:K242)/7</f>
        <v>46.285714285714285</v>
      </c>
      <c r="N242">
        <f t="shared" si="5"/>
        <v>234.85714285714286</v>
      </c>
      <c r="P242">
        <f t="shared" si="3"/>
        <v>29</v>
      </c>
    </row>
    <row r="243" spans="1:16" x14ac:dyDescent="0.25">
      <c r="A243" t="s">
        <v>179</v>
      </c>
      <c r="B243" t="str">
        <f>LEFT(covid_19_datafeed23[[#This Row],[Datum]],2)</f>
        <v>25</v>
      </c>
      <c r="C243" t="str">
        <f>MID(covid_19_datafeed23[[#This Row],[Datum]],4,2)</f>
        <v>10</v>
      </c>
      <c r="D243" t="str">
        <f>RIGHT(covid_19_datafeed23[[#This Row],[Datum]],4)</f>
        <v>2020</v>
      </c>
      <c r="E243" s="1">
        <f>DATE(covid_19_datafeed23[[#This Row],[year]],covid_19_datafeed23[[#This Row],[month]],covid_19_datafeed23[[#This Row],[day]])</f>
        <v>44129</v>
      </c>
      <c r="F243">
        <v>490</v>
      </c>
      <c r="H243">
        <f>covid_19_datafeed23[[#This Row],[IC_Bedden_COVID_Nederland]]+covid_19_datafeed23[[#This Row],[IC_Bedden_COVID_Internationaal]]</f>
        <v>490</v>
      </c>
      <c r="I243">
        <v>419</v>
      </c>
      <c r="J243">
        <v>1657</v>
      </c>
      <c r="K243">
        <v>28</v>
      </c>
      <c r="L243">
        <v>191</v>
      </c>
      <c r="M243">
        <f t="shared" ref="M243:N243" si="6">SUM(K237:K243)/7</f>
        <v>46.285714285714285</v>
      </c>
      <c r="N243">
        <f t="shared" si="6"/>
        <v>232.71428571428572</v>
      </c>
      <c r="P243">
        <f t="shared" si="3"/>
        <v>-11</v>
      </c>
    </row>
    <row r="244" spans="1:16" x14ac:dyDescent="0.25">
      <c r="A244" t="s">
        <v>180</v>
      </c>
      <c r="B244" t="str">
        <f>LEFT(covid_19_datafeed23[[#This Row],[Datum]],2)</f>
        <v>26</v>
      </c>
      <c r="C244" t="str">
        <f>MID(covid_19_datafeed23[[#This Row],[Datum]],4,2)</f>
        <v>10</v>
      </c>
      <c r="D244" t="str">
        <f>RIGHT(covid_19_datafeed23[[#This Row],[Datum]],4)</f>
        <v>2020</v>
      </c>
      <c r="E244" s="1">
        <f>DATE(covid_19_datafeed23[[#This Row],[year]],covid_19_datafeed23[[#This Row],[month]],covid_19_datafeed23[[#This Row],[day]])</f>
        <v>44130</v>
      </c>
      <c r="F244">
        <v>506</v>
      </c>
      <c r="H244">
        <f>covid_19_datafeed23[[#This Row],[IC_Bedden_COVID_Nederland]]+covid_19_datafeed23[[#This Row],[IC_Bedden_COVID_Internationaal]]</f>
        <v>506</v>
      </c>
      <c r="I244">
        <v>431</v>
      </c>
      <c r="J244">
        <v>1743</v>
      </c>
      <c r="K244">
        <v>49</v>
      </c>
      <c r="L244">
        <v>291</v>
      </c>
      <c r="M244">
        <f t="shared" ref="M244:N244" si="7">SUM(K238:K244)/7</f>
        <v>47.857142857142854</v>
      </c>
      <c r="N244">
        <f t="shared" si="7"/>
        <v>248</v>
      </c>
      <c r="P244">
        <f t="shared" si="3"/>
        <v>16</v>
      </c>
    </row>
    <row r="245" spans="1:16" x14ac:dyDescent="0.25">
      <c r="A245" t="s">
        <v>181</v>
      </c>
      <c r="B245" t="str">
        <f>LEFT(covid_19_datafeed23[[#This Row],[Datum]],2)</f>
        <v>27</v>
      </c>
      <c r="C245" t="str">
        <f>MID(covid_19_datafeed23[[#This Row],[Datum]],4,2)</f>
        <v>10</v>
      </c>
      <c r="D245" t="str">
        <f>RIGHT(covid_19_datafeed23[[#This Row],[Datum]],4)</f>
        <v>2020</v>
      </c>
      <c r="E245" s="1">
        <f>DATE(covid_19_datafeed23[[#This Row],[year]],covid_19_datafeed23[[#This Row],[month]],covid_19_datafeed23[[#This Row],[day]])</f>
        <v>44131</v>
      </c>
      <c r="F245">
        <v>529</v>
      </c>
      <c r="H245">
        <f>covid_19_datafeed23[[#This Row],[IC_Bedden_COVID_Nederland]]+covid_19_datafeed23[[#This Row],[IC_Bedden_COVID_Internationaal]]</f>
        <v>529</v>
      </c>
      <c r="I245">
        <v>456</v>
      </c>
      <c r="J245">
        <v>1829</v>
      </c>
      <c r="K245">
        <v>53</v>
      </c>
      <c r="L245">
        <v>311</v>
      </c>
      <c r="M245">
        <f t="shared" ref="M245:N245" si="8">SUM(K239:K245)/7</f>
        <v>47.571428571428569</v>
      </c>
      <c r="N245">
        <f t="shared" si="8"/>
        <v>256.42857142857144</v>
      </c>
      <c r="P245">
        <f t="shared" si="3"/>
        <v>23</v>
      </c>
    </row>
    <row r="246" spans="1:16" x14ac:dyDescent="0.25">
      <c r="A246" t="s">
        <v>182</v>
      </c>
      <c r="B246" t="str">
        <f>LEFT(covid_19_datafeed23[[#This Row],[Datum]],2)</f>
        <v>28</v>
      </c>
      <c r="C246" t="str">
        <f>MID(covid_19_datafeed23[[#This Row],[Datum]],4,2)</f>
        <v>10</v>
      </c>
      <c r="D246" t="str">
        <f>RIGHT(covid_19_datafeed23[[#This Row],[Datum]],4)</f>
        <v>2020</v>
      </c>
      <c r="E246" s="1">
        <f>DATE(covid_19_datafeed23[[#This Row],[year]],covid_19_datafeed23[[#This Row],[month]],covid_19_datafeed23[[#This Row],[day]])</f>
        <v>44132</v>
      </c>
      <c r="F246">
        <v>545</v>
      </c>
      <c r="H246">
        <f>covid_19_datafeed23[[#This Row],[IC_Bedden_COVID_Nederland]]+covid_19_datafeed23[[#This Row],[IC_Bedden_COVID_Internationaal]]</f>
        <v>545</v>
      </c>
      <c r="I246">
        <v>462</v>
      </c>
      <c r="J246">
        <v>1831</v>
      </c>
      <c r="K246">
        <v>57</v>
      </c>
      <c r="L246">
        <v>313</v>
      </c>
      <c r="M246">
        <f t="shared" ref="M246:N246" si="9">SUM(K240:K246)/7</f>
        <v>48.285714285714285</v>
      </c>
      <c r="N246">
        <f t="shared" si="9"/>
        <v>268</v>
      </c>
      <c r="P246">
        <f t="shared" si="3"/>
        <v>16</v>
      </c>
    </row>
    <row r="247" spans="1:16" x14ac:dyDescent="0.25">
      <c r="A247" t="s">
        <v>183</v>
      </c>
      <c r="B247" t="str">
        <f>LEFT(covid_19_datafeed23[[#This Row],[Datum]],2)</f>
        <v>29</v>
      </c>
      <c r="C247" t="str">
        <f>MID(covid_19_datafeed23[[#This Row],[Datum]],4,2)</f>
        <v>10</v>
      </c>
      <c r="D247" t="str">
        <f>RIGHT(covid_19_datafeed23[[#This Row],[Datum]],4)</f>
        <v>2020</v>
      </c>
      <c r="E247" s="1">
        <f>DATE(covid_19_datafeed23[[#This Row],[year]],covid_19_datafeed23[[#This Row],[month]],covid_19_datafeed23[[#This Row],[day]])</f>
        <v>44133</v>
      </c>
      <c r="F247">
        <v>553</v>
      </c>
      <c r="H247">
        <f>covid_19_datafeed23[[#This Row],[IC_Bedden_COVID_Nederland]]+covid_19_datafeed23[[#This Row],[IC_Bedden_COVID_Internationaal]]</f>
        <v>553</v>
      </c>
      <c r="I247">
        <v>470</v>
      </c>
      <c r="J247">
        <v>1831</v>
      </c>
      <c r="K247">
        <v>47</v>
      </c>
      <c r="L247">
        <v>269</v>
      </c>
      <c r="M247">
        <f t="shared" ref="M247:N247" si="10">SUM(K241:K247)/7</f>
        <v>47</v>
      </c>
      <c r="N247">
        <f t="shared" si="10"/>
        <v>272.42857142857144</v>
      </c>
      <c r="P247">
        <f t="shared" si="3"/>
        <v>8</v>
      </c>
    </row>
    <row r="248" spans="1:16" x14ac:dyDescent="0.25">
      <c r="A248" t="s">
        <v>184</v>
      </c>
      <c r="B248" t="str">
        <f>LEFT(covid_19_datafeed23[[#This Row],[Datum]],2)</f>
        <v>30</v>
      </c>
      <c r="C248" t="str">
        <f>MID(covid_19_datafeed23[[#This Row],[Datum]],4,2)</f>
        <v>10</v>
      </c>
      <c r="D248" t="str">
        <f>RIGHT(covid_19_datafeed23[[#This Row],[Datum]],4)</f>
        <v>2020</v>
      </c>
      <c r="E248" s="1">
        <f>DATE(covid_19_datafeed23[[#This Row],[year]],covid_19_datafeed23[[#This Row],[month]],covid_19_datafeed23[[#This Row],[day]])</f>
        <v>44134</v>
      </c>
      <c r="F248">
        <v>567</v>
      </c>
      <c r="H248">
        <f>covid_19_datafeed23[[#This Row],[IC_Bedden_COVID_Nederland]]+covid_19_datafeed23[[#This Row],[IC_Bedden_COVID_Internationaal]]</f>
        <v>567</v>
      </c>
      <c r="I248">
        <v>447</v>
      </c>
      <c r="J248">
        <v>1818</v>
      </c>
      <c r="K248">
        <v>37</v>
      </c>
      <c r="L248">
        <v>250</v>
      </c>
      <c r="M248">
        <f t="shared" ref="M248:N248" si="11">SUM(K242:K248)/7</f>
        <v>46.142857142857146</v>
      </c>
      <c r="N248">
        <f t="shared" si="11"/>
        <v>272.71428571428572</v>
      </c>
      <c r="P248">
        <f t="shared" si="3"/>
        <v>14</v>
      </c>
    </row>
    <row r="249" spans="1:16" x14ac:dyDescent="0.25">
      <c r="A249" t="s">
        <v>185</v>
      </c>
      <c r="B249" t="str">
        <f>LEFT(covid_19_datafeed23[[#This Row],[Datum]],2)</f>
        <v>31</v>
      </c>
      <c r="C249" t="str">
        <f>MID(covid_19_datafeed23[[#This Row],[Datum]],4,2)</f>
        <v>10</v>
      </c>
      <c r="D249" t="str">
        <f>RIGHT(covid_19_datafeed23[[#This Row],[Datum]],4)</f>
        <v>2020</v>
      </c>
      <c r="E249" s="1">
        <f>DATE(covid_19_datafeed23[[#This Row],[year]],covid_19_datafeed23[[#This Row],[month]],covid_19_datafeed23[[#This Row],[day]])</f>
        <v>44135</v>
      </c>
      <c r="F249">
        <v>584</v>
      </c>
      <c r="H249">
        <f>covid_19_datafeed23[[#This Row],[IC_Bedden_COVID_Nederland]]+covid_19_datafeed23[[#This Row],[IC_Bedden_COVID_Internationaal]]</f>
        <v>584</v>
      </c>
      <c r="I249">
        <v>452</v>
      </c>
      <c r="J249">
        <v>1864</v>
      </c>
      <c r="K249">
        <v>76</v>
      </c>
      <c r="L249">
        <v>314</v>
      </c>
      <c r="M249">
        <f t="shared" ref="M249:N249" si="12">SUM(K243:K249)/7</f>
        <v>49.571428571428569</v>
      </c>
      <c r="N249">
        <f t="shared" si="12"/>
        <v>277</v>
      </c>
      <c r="P249">
        <f t="shared" si="3"/>
        <v>17</v>
      </c>
    </row>
    <row r="250" spans="1:16" x14ac:dyDescent="0.25">
      <c r="A250" t="s">
        <v>186</v>
      </c>
      <c r="B250" t="str">
        <f>LEFT(covid_19_datafeed23[[#This Row],[Datum]],2)</f>
        <v>01</v>
      </c>
      <c r="C250" t="str">
        <f>MID(covid_19_datafeed23[[#This Row],[Datum]],4,2)</f>
        <v>11</v>
      </c>
      <c r="D250" t="str">
        <f>RIGHT(covid_19_datafeed23[[#This Row],[Datum]],4)</f>
        <v>2020</v>
      </c>
      <c r="E250" s="1">
        <f>DATE(covid_19_datafeed23[[#This Row],[year]],covid_19_datafeed23[[#This Row],[month]],covid_19_datafeed23[[#This Row],[day]])</f>
        <v>44136</v>
      </c>
      <c r="F250">
        <v>583</v>
      </c>
      <c r="H250">
        <f>covid_19_datafeed23[[#This Row],[IC_Bedden_COVID_Nederland]]+covid_19_datafeed23[[#This Row],[IC_Bedden_COVID_Internationaal]]</f>
        <v>583</v>
      </c>
      <c r="I250">
        <v>446</v>
      </c>
      <c r="J250">
        <v>1910</v>
      </c>
      <c r="K250">
        <v>58</v>
      </c>
      <c r="L250">
        <v>237</v>
      </c>
      <c r="M250">
        <f t="shared" ref="M250:N250" si="13">SUM(K244:K250)/7</f>
        <v>53.857142857142854</v>
      </c>
      <c r="N250">
        <f t="shared" si="13"/>
        <v>283.57142857142856</v>
      </c>
      <c r="P250">
        <f t="shared" si="3"/>
        <v>-1</v>
      </c>
    </row>
    <row r="251" spans="1:16" x14ac:dyDescent="0.25">
      <c r="A251" t="s">
        <v>187</v>
      </c>
      <c r="B251" t="str">
        <f>LEFT(covid_19_datafeed23[[#This Row],[Datum]],2)</f>
        <v>02</v>
      </c>
      <c r="C251" t="str">
        <f>MID(covid_19_datafeed23[[#This Row],[Datum]],4,2)</f>
        <v>11</v>
      </c>
      <c r="D251" t="str">
        <f>RIGHT(covid_19_datafeed23[[#This Row],[Datum]],4)</f>
        <v>2020</v>
      </c>
      <c r="E251" s="1">
        <f>DATE(covid_19_datafeed23[[#This Row],[year]],covid_19_datafeed23[[#This Row],[month]],covid_19_datafeed23[[#This Row],[day]])</f>
        <v>44137</v>
      </c>
      <c r="F251">
        <v>587</v>
      </c>
      <c r="H251">
        <f>covid_19_datafeed23[[#This Row],[IC_Bedden_COVID_Nederland]]+covid_19_datafeed23[[#This Row],[IC_Bedden_COVID_Internationaal]]</f>
        <v>587</v>
      </c>
      <c r="I251">
        <v>415</v>
      </c>
      <c r="J251">
        <v>1958</v>
      </c>
      <c r="K251">
        <v>47</v>
      </c>
      <c r="L251">
        <v>239</v>
      </c>
      <c r="M251">
        <f t="shared" ref="M251:N251" si="14">SUM(K245:K251)/7</f>
        <v>53.571428571428569</v>
      </c>
      <c r="N251">
        <f t="shared" si="14"/>
        <v>276.14285714285717</v>
      </c>
      <c r="P251">
        <f t="shared" si="3"/>
        <v>4</v>
      </c>
    </row>
    <row r="252" spans="1:16" x14ac:dyDescent="0.25">
      <c r="A252" t="s">
        <v>188</v>
      </c>
      <c r="B252" t="str">
        <f>LEFT(covid_19_datafeed23[[#This Row],[Datum]],2)</f>
        <v>03</v>
      </c>
      <c r="C252" t="str">
        <f>MID(covid_19_datafeed23[[#This Row],[Datum]],4,2)</f>
        <v>11</v>
      </c>
      <c r="D252" t="str">
        <f>RIGHT(covid_19_datafeed23[[#This Row],[Datum]],4)</f>
        <v>2020</v>
      </c>
      <c r="E252" s="1">
        <f>DATE(covid_19_datafeed23[[#This Row],[year]],covid_19_datafeed23[[#This Row],[month]],covid_19_datafeed23[[#This Row],[day]])</f>
        <v>44138</v>
      </c>
      <c r="F252">
        <v>609</v>
      </c>
      <c r="H252">
        <f>covid_19_datafeed23[[#This Row],[IC_Bedden_COVID_Nederland]]+covid_19_datafeed23[[#This Row],[IC_Bedden_COVID_Internationaal]]</f>
        <v>609</v>
      </c>
      <c r="I252">
        <v>449</v>
      </c>
      <c r="J252">
        <v>2044</v>
      </c>
      <c r="K252">
        <v>59</v>
      </c>
      <c r="L252">
        <v>364</v>
      </c>
      <c r="M252">
        <f t="shared" ref="M252:N252" si="15">SUM(K246:K252)/7</f>
        <v>54.428571428571431</v>
      </c>
      <c r="N252">
        <f t="shared" si="15"/>
        <v>283.71428571428572</v>
      </c>
      <c r="P252">
        <f t="shared" si="3"/>
        <v>22</v>
      </c>
    </row>
    <row r="253" spans="1:16" x14ac:dyDescent="0.25">
      <c r="A253" t="s">
        <v>189</v>
      </c>
      <c r="B253" t="str">
        <f>LEFT(covid_19_datafeed23[[#This Row],[Datum]],2)</f>
        <v>04</v>
      </c>
      <c r="C253" t="str">
        <f>MID(covid_19_datafeed23[[#This Row],[Datum]],4,2)</f>
        <v>11</v>
      </c>
      <c r="D253" t="str">
        <f>RIGHT(covid_19_datafeed23[[#This Row],[Datum]],4)</f>
        <v>2020</v>
      </c>
      <c r="E253" s="1">
        <f>DATE(covid_19_datafeed23[[#This Row],[year]],covid_19_datafeed23[[#This Row],[month]],covid_19_datafeed23[[#This Row],[day]])</f>
        <v>44139</v>
      </c>
      <c r="F253">
        <v>612</v>
      </c>
      <c r="H253">
        <f>covid_19_datafeed23[[#This Row],[IC_Bedden_COVID_Nederland]]+covid_19_datafeed23[[#This Row],[IC_Bedden_COVID_Internationaal]]</f>
        <v>612</v>
      </c>
      <c r="I253">
        <v>475</v>
      </c>
      <c r="J253">
        <v>1960</v>
      </c>
      <c r="K253">
        <v>50</v>
      </c>
      <c r="L253">
        <v>236</v>
      </c>
      <c r="M253">
        <f t="shared" ref="M253:N253" si="16">SUM(K247:K253)/7</f>
        <v>53.428571428571431</v>
      </c>
      <c r="N253">
        <f t="shared" si="16"/>
        <v>272.71428571428572</v>
      </c>
      <c r="P253">
        <f t="shared" si="3"/>
        <v>3</v>
      </c>
    </row>
    <row r="254" spans="1:16" x14ac:dyDescent="0.25">
      <c r="A254" t="s">
        <v>190</v>
      </c>
      <c r="B254" t="str">
        <f>LEFT(covid_19_datafeed23[[#This Row],[Datum]],2)</f>
        <v>05</v>
      </c>
      <c r="C254" t="str">
        <f>MID(covid_19_datafeed23[[#This Row],[Datum]],4,2)</f>
        <v>11</v>
      </c>
      <c r="D254" t="str">
        <f>RIGHT(covid_19_datafeed23[[#This Row],[Datum]],4)</f>
        <v>2020</v>
      </c>
      <c r="E254" s="1">
        <f>DATE(covid_19_datafeed23[[#This Row],[year]],covid_19_datafeed23[[#This Row],[month]],covid_19_datafeed23[[#This Row],[day]])</f>
        <v>44140</v>
      </c>
      <c r="F254">
        <v>607</v>
      </c>
      <c r="H254">
        <f>covid_19_datafeed23[[#This Row],[IC_Bedden_COVID_Nederland]]+covid_19_datafeed23[[#This Row],[IC_Bedden_COVID_Internationaal]]</f>
        <v>607</v>
      </c>
      <c r="I254">
        <v>476</v>
      </c>
      <c r="J254">
        <v>1905</v>
      </c>
      <c r="K254">
        <v>35</v>
      </c>
      <c r="L254">
        <v>261</v>
      </c>
      <c r="M254">
        <f t="shared" ref="M254:N254" si="17">SUM(K248:K254)/7</f>
        <v>51.714285714285715</v>
      </c>
      <c r="N254">
        <f t="shared" si="17"/>
        <v>271.57142857142856</v>
      </c>
      <c r="P254">
        <f t="shared" si="3"/>
        <v>-5</v>
      </c>
    </row>
    <row r="255" spans="1:16" x14ac:dyDescent="0.25">
      <c r="A255" t="s">
        <v>191</v>
      </c>
      <c r="B255" t="str">
        <f>LEFT(covid_19_datafeed23[[#This Row],[Datum]],2)</f>
        <v>06</v>
      </c>
      <c r="C255" t="str">
        <f>MID(covid_19_datafeed23[[#This Row],[Datum]],4,2)</f>
        <v>11</v>
      </c>
      <c r="D255" t="str">
        <f>RIGHT(covid_19_datafeed23[[#This Row],[Datum]],4)</f>
        <v>2020</v>
      </c>
      <c r="E255" s="1">
        <f>DATE(covid_19_datafeed23[[#This Row],[year]],covid_19_datafeed23[[#This Row],[month]],covid_19_datafeed23[[#This Row],[day]])</f>
        <v>44141</v>
      </c>
      <c r="F255">
        <v>603</v>
      </c>
      <c r="H255">
        <f>covid_19_datafeed23[[#This Row],[IC_Bedden_COVID_Nederland]]+covid_19_datafeed23[[#This Row],[IC_Bedden_COVID_Internationaal]]</f>
        <v>603</v>
      </c>
      <c r="I255">
        <v>477</v>
      </c>
      <c r="J255">
        <v>1842</v>
      </c>
      <c r="K255">
        <v>33</v>
      </c>
      <c r="L255">
        <v>180</v>
      </c>
      <c r="M255">
        <f t="shared" ref="M255:N255" si="18">SUM(K249:K255)/7</f>
        <v>51.142857142857146</v>
      </c>
      <c r="N255">
        <f t="shared" si="18"/>
        <v>261.57142857142856</v>
      </c>
      <c r="P255">
        <f t="shared" si="3"/>
        <v>-4</v>
      </c>
    </row>
    <row r="256" spans="1:16" x14ac:dyDescent="0.25">
      <c r="A256" t="s">
        <v>192</v>
      </c>
      <c r="B256" t="str">
        <f>LEFT(covid_19_datafeed23[[#This Row],[Datum]],2)</f>
        <v>07</v>
      </c>
      <c r="C256" t="str">
        <f>MID(covid_19_datafeed23[[#This Row],[Datum]],4,2)</f>
        <v>11</v>
      </c>
      <c r="D256" t="str">
        <f>RIGHT(covid_19_datafeed23[[#This Row],[Datum]],4)</f>
        <v>2020</v>
      </c>
      <c r="E256" s="1">
        <f>DATE(covid_19_datafeed23[[#This Row],[year]],covid_19_datafeed23[[#This Row],[month]],covid_19_datafeed23[[#This Row],[day]])</f>
        <v>44142</v>
      </c>
      <c r="F256">
        <v>602</v>
      </c>
      <c r="H256">
        <f>covid_19_datafeed23[[#This Row],[IC_Bedden_COVID_Nederland]]+covid_19_datafeed23[[#This Row],[IC_Bedden_COVID_Internationaal]]</f>
        <v>602</v>
      </c>
      <c r="I256">
        <v>466</v>
      </c>
      <c r="J256">
        <v>1782</v>
      </c>
      <c r="K256">
        <v>37</v>
      </c>
      <c r="L256">
        <v>248</v>
      </c>
      <c r="M256">
        <f t="shared" ref="M256:N256" si="19">SUM(K250:K256)/7</f>
        <v>45.571428571428569</v>
      </c>
      <c r="N256">
        <f t="shared" si="19"/>
        <v>252.14285714285714</v>
      </c>
      <c r="P256">
        <f t="shared" si="3"/>
        <v>-1</v>
      </c>
    </row>
    <row r="257" spans="1:16" x14ac:dyDescent="0.25">
      <c r="A257" t="s">
        <v>193</v>
      </c>
      <c r="B257" t="str">
        <f>LEFT(covid_19_datafeed23[[#This Row],[Datum]],2)</f>
        <v>08</v>
      </c>
      <c r="C257" t="str">
        <f>MID(covid_19_datafeed23[[#This Row],[Datum]],4,2)</f>
        <v>11</v>
      </c>
      <c r="D257" t="str">
        <f>RIGHT(covid_19_datafeed23[[#This Row],[Datum]],4)</f>
        <v>2020</v>
      </c>
      <c r="E257" s="1">
        <f>DATE(covid_19_datafeed23[[#This Row],[year]],covid_19_datafeed23[[#This Row],[month]],covid_19_datafeed23[[#This Row],[day]])</f>
        <v>44143</v>
      </c>
      <c r="F257">
        <v>598</v>
      </c>
      <c r="H257">
        <f>covid_19_datafeed23[[#This Row],[IC_Bedden_COVID_Nederland]]+covid_19_datafeed23[[#This Row],[IC_Bedden_COVID_Internationaal]]</f>
        <v>598</v>
      </c>
      <c r="I257">
        <v>431</v>
      </c>
      <c r="J257">
        <v>1697</v>
      </c>
      <c r="K257">
        <v>36</v>
      </c>
      <c r="L257">
        <v>149</v>
      </c>
      <c r="M257">
        <f t="shared" ref="M257:N257" si="20">SUM(K251:K257)/7</f>
        <v>42.428571428571431</v>
      </c>
      <c r="N257">
        <f t="shared" si="20"/>
        <v>239.57142857142858</v>
      </c>
      <c r="P257">
        <f t="shared" si="3"/>
        <v>-4</v>
      </c>
    </row>
    <row r="258" spans="1:16" x14ac:dyDescent="0.25">
      <c r="A258" t="s">
        <v>194</v>
      </c>
      <c r="B258" t="str">
        <f>LEFT(covid_19_datafeed23[[#This Row],[Datum]],2)</f>
        <v>09</v>
      </c>
      <c r="C258" t="str">
        <f>MID(covid_19_datafeed23[[#This Row],[Datum]],4,2)</f>
        <v>11</v>
      </c>
      <c r="D258" t="str">
        <f>RIGHT(covid_19_datafeed23[[#This Row],[Datum]],4)</f>
        <v>2020</v>
      </c>
      <c r="E258" s="1">
        <f>DATE(covid_19_datafeed23[[#This Row],[year]],covid_19_datafeed23[[#This Row],[month]],covid_19_datafeed23[[#This Row],[day]])</f>
        <v>44144</v>
      </c>
      <c r="F258">
        <v>600</v>
      </c>
      <c r="H258">
        <f>covid_19_datafeed23[[#This Row],[IC_Bedden_COVID_Nederland]]+covid_19_datafeed23[[#This Row],[IC_Bedden_COVID_Internationaal]]</f>
        <v>600</v>
      </c>
      <c r="I258">
        <v>444</v>
      </c>
      <c r="J258">
        <v>1717</v>
      </c>
      <c r="K258">
        <v>40</v>
      </c>
      <c r="L258">
        <v>177</v>
      </c>
      <c r="M258">
        <f t="shared" ref="M258:N258" si="21">SUM(K252:K258)/7</f>
        <v>41.428571428571431</v>
      </c>
      <c r="N258">
        <f t="shared" si="21"/>
        <v>230.71428571428572</v>
      </c>
      <c r="P258">
        <f t="shared" si="3"/>
        <v>2</v>
      </c>
    </row>
    <row r="259" spans="1:16" x14ac:dyDescent="0.25">
      <c r="A259" t="s">
        <v>195</v>
      </c>
      <c r="B259" t="str">
        <f>LEFT(covid_19_datafeed23[[#This Row],[Datum]],2)</f>
        <v>10</v>
      </c>
      <c r="C259" t="str">
        <f>MID(covid_19_datafeed23[[#This Row],[Datum]],4,2)</f>
        <v>11</v>
      </c>
      <c r="D259" t="str">
        <f>RIGHT(covid_19_datafeed23[[#This Row],[Datum]],4)</f>
        <v>2020</v>
      </c>
      <c r="E259" s="1">
        <f>DATE(covid_19_datafeed23[[#This Row],[year]],covid_19_datafeed23[[#This Row],[month]],covid_19_datafeed23[[#This Row],[day]])</f>
        <v>44145</v>
      </c>
      <c r="F259">
        <v>598</v>
      </c>
      <c r="H259">
        <f>covid_19_datafeed23[[#This Row],[IC_Bedden_COVID_Nederland]]+covid_19_datafeed23[[#This Row],[IC_Bedden_COVID_Internationaal]]</f>
        <v>598</v>
      </c>
      <c r="I259">
        <v>487</v>
      </c>
      <c r="J259">
        <v>1697</v>
      </c>
      <c r="K259">
        <v>39</v>
      </c>
      <c r="L259">
        <v>258</v>
      </c>
      <c r="M259">
        <f t="shared" ref="M259:N259" si="22">SUM(K253:K259)/7</f>
        <v>38.571428571428569</v>
      </c>
      <c r="N259">
        <f t="shared" si="22"/>
        <v>215.57142857142858</v>
      </c>
      <c r="P259">
        <f t="shared" si="3"/>
        <v>-2</v>
      </c>
    </row>
    <row r="260" spans="1:16" x14ac:dyDescent="0.25">
      <c r="A260" t="s">
        <v>196</v>
      </c>
      <c r="B260" t="str">
        <f>LEFT(covid_19_datafeed23[[#This Row],[Datum]],2)</f>
        <v>11</v>
      </c>
      <c r="C260" t="str">
        <f>MID(covid_19_datafeed23[[#This Row],[Datum]],4,2)</f>
        <v>11</v>
      </c>
      <c r="D260" t="str">
        <f>RIGHT(covid_19_datafeed23[[#This Row],[Datum]],4)</f>
        <v>2020</v>
      </c>
      <c r="E260" s="1">
        <f>DATE(covid_19_datafeed23[[#This Row],[year]],covid_19_datafeed23[[#This Row],[month]],covid_19_datafeed23[[#This Row],[day]])</f>
        <v>44146</v>
      </c>
      <c r="F260">
        <v>606</v>
      </c>
      <c r="H260">
        <f>covid_19_datafeed23[[#This Row],[IC_Bedden_COVID_Nederland]]+covid_19_datafeed23[[#This Row],[IC_Bedden_COVID_Internationaal]]</f>
        <v>606</v>
      </c>
      <c r="I260">
        <v>480</v>
      </c>
      <c r="J260">
        <v>1671</v>
      </c>
      <c r="K260">
        <v>36</v>
      </c>
      <c r="L260">
        <v>230</v>
      </c>
      <c r="M260">
        <f t="shared" ref="M260:N260" si="23">SUM(K254:K260)/7</f>
        <v>36.571428571428569</v>
      </c>
      <c r="N260">
        <f t="shared" si="23"/>
        <v>214.71428571428572</v>
      </c>
      <c r="P260">
        <f t="shared" ref="P260:P323" si="24">H260-H259</f>
        <v>8</v>
      </c>
    </row>
    <row r="261" spans="1:16" x14ac:dyDescent="0.25">
      <c r="A261" t="s">
        <v>197</v>
      </c>
      <c r="B261" t="str">
        <f>LEFT(covid_19_datafeed23[[#This Row],[Datum]],2)</f>
        <v>12</v>
      </c>
      <c r="C261" t="str">
        <f>MID(covid_19_datafeed23[[#This Row],[Datum]],4,2)</f>
        <v>11</v>
      </c>
      <c r="D261" t="str">
        <f>RIGHT(covid_19_datafeed23[[#This Row],[Datum]],4)</f>
        <v>2020</v>
      </c>
      <c r="E261" s="1">
        <f>DATE(covid_19_datafeed23[[#This Row],[year]],covid_19_datafeed23[[#This Row],[month]],covid_19_datafeed23[[#This Row],[day]])</f>
        <v>44147</v>
      </c>
      <c r="F261">
        <v>595</v>
      </c>
      <c r="H261">
        <f>covid_19_datafeed23[[#This Row],[IC_Bedden_COVID_Nederland]]+covid_19_datafeed23[[#This Row],[IC_Bedden_COVID_Internationaal]]</f>
        <v>595</v>
      </c>
      <c r="I261">
        <v>496</v>
      </c>
      <c r="J261">
        <v>1606</v>
      </c>
      <c r="K261">
        <v>31</v>
      </c>
      <c r="L261">
        <v>220</v>
      </c>
      <c r="M261">
        <f t="shared" ref="M261:N261" si="25">SUM(K255:K261)/7</f>
        <v>36</v>
      </c>
      <c r="N261">
        <f t="shared" si="25"/>
        <v>208.85714285714286</v>
      </c>
      <c r="P261">
        <f t="shared" si="24"/>
        <v>-11</v>
      </c>
    </row>
    <row r="262" spans="1:16" x14ac:dyDescent="0.25">
      <c r="A262" t="s">
        <v>198</v>
      </c>
      <c r="B262" t="str">
        <f>LEFT(covid_19_datafeed23[[#This Row],[Datum]],2)</f>
        <v>13</v>
      </c>
      <c r="C262" t="str">
        <f>MID(covid_19_datafeed23[[#This Row],[Datum]],4,2)</f>
        <v>11</v>
      </c>
      <c r="D262" t="str">
        <f>RIGHT(covid_19_datafeed23[[#This Row],[Datum]],4)</f>
        <v>2020</v>
      </c>
      <c r="E262" s="1">
        <f>DATE(covid_19_datafeed23[[#This Row],[year]],covid_19_datafeed23[[#This Row],[month]],covid_19_datafeed23[[#This Row],[day]])</f>
        <v>44148</v>
      </c>
      <c r="F262">
        <v>609</v>
      </c>
      <c r="H262">
        <f>covid_19_datafeed23[[#This Row],[IC_Bedden_COVID_Nederland]]+covid_19_datafeed23[[#This Row],[IC_Bedden_COVID_Internationaal]]</f>
        <v>609</v>
      </c>
      <c r="I262">
        <v>485</v>
      </c>
      <c r="J262">
        <v>1572</v>
      </c>
      <c r="K262">
        <v>32</v>
      </c>
      <c r="L262">
        <v>170</v>
      </c>
      <c r="M262">
        <f t="shared" ref="M262:N262" si="26">SUM(K256:K262)/7</f>
        <v>35.857142857142854</v>
      </c>
      <c r="N262">
        <f t="shared" si="26"/>
        <v>207.42857142857142</v>
      </c>
      <c r="P262">
        <f t="shared" si="24"/>
        <v>14</v>
      </c>
    </row>
    <row r="263" spans="1:16" x14ac:dyDescent="0.25">
      <c r="A263" t="s">
        <v>199</v>
      </c>
      <c r="B263" t="str">
        <f>LEFT(covid_19_datafeed23[[#This Row],[Datum]],2)</f>
        <v>14</v>
      </c>
      <c r="C263" t="str">
        <f>MID(covid_19_datafeed23[[#This Row],[Datum]],4,2)</f>
        <v>11</v>
      </c>
      <c r="D263" t="str">
        <f>RIGHT(covid_19_datafeed23[[#This Row],[Datum]],4)</f>
        <v>2020</v>
      </c>
      <c r="E263" s="1">
        <f>DATE(covid_19_datafeed23[[#This Row],[year]],covid_19_datafeed23[[#This Row],[month]],covid_19_datafeed23[[#This Row],[day]])</f>
        <v>44149</v>
      </c>
      <c r="F263">
        <v>595</v>
      </c>
      <c r="H263">
        <f>covid_19_datafeed23[[#This Row],[IC_Bedden_COVID_Nederland]]+covid_19_datafeed23[[#This Row],[IC_Bedden_COVID_Internationaal]]</f>
        <v>595</v>
      </c>
      <c r="I263">
        <v>457</v>
      </c>
      <c r="J263">
        <v>1530</v>
      </c>
      <c r="K263">
        <v>32</v>
      </c>
      <c r="L263">
        <v>163</v>
      </c>
      <c r="M263">
        <f t="shared" ref="M263:N263" si="27">SUM(K257:K263)/7</f>
        <v>35.142857142857146</v>
      </c>
      <c r="N263">
        <f t="shared" si="27"/>
        <v>195.28571428571428</v>
      </c>
      <c r="P263">
        <f t="shared" si="24"/>
        <v>-14</v>
      </c>
    </row>
    <row r="264" spans="1:16" x14ac:dyDescent="0.25">
      <c r="A264" t="s">
        <v>200</v>
      </c>
      <c r="B264" t="str">
        <f>LEFT(covid_19_datafeed23[[#This Row],[Datum]],2)</f>
        <v>15</v>
      </c>
      <c r="C264" t="str">
        <f>MID(covid_19_datafeed23[[#This Row],[Datum]],4,2)</f>
        <v>11</v>
      </c>
      <c r="D264" t="str">
        <f>RIGHT(covid_19_datafeed23[[#This Row],[Datum]],4)</f>
        <v>2020</v>
      </c>
      <c r="E264" s="1">
        <f>DATE(covid_19_datafeed23[[#This Row],[year]],covid_19_datafeed23[[#This Row],[month]],covid_19_datafeed23[[#This Row],[day]])</f>
        <v>44150</v>
      </c>
      <c r="F264">
        <v>586</v>
      </c>
      <c r="H264">
        <f>covid_19_datafeed23[[#This Row],[IC_Bedden_COVID_Nederland]]+covid_19_datafeed23[[#This Row],[IC_Bedden_COVID_Internationaal]]</f>
        <v>586</v>
      </c>
      <c r="I264">
        <v>437</v>
      </c>
      <c r="J264">
        <v>1509</v>
      </c>
      <c r="K264">
        <v>22</v>
      </c>
      <c r="L264">
        <v>150</v>
      </c>
      <c r="M264">
        <f t="shared" ref="M264:N264" si="28">SUM(K258:K264)/7</f>
        <v>33.142857142857146</v>
      </c>
      <c r="N264">
        <f t="shared" si="28"/>
        <v>195.42857142857142</v>
      </c>
      <c r="P264">
        <f t="shared" si="24"/>
        <v>-9</v>
      </c>
    </row>
    <row r="265" spans="1:16" x14ac:dyDescent="0.25">
      <c r="A265" t="s">
        <v>201</v>
      </c>
      <c r="B265" t="str">
        <f>LEFT(covid_19_datafeed23[[#This Row],[Datum]],2)</f>
        <v>16</v>
      </c>
      <c r="C265" t="str">
        <f>MID(covid_19_datafeed23[[#This Row],[Datum]],4,2)</f>
        <v>11</v>
      </c>
      <c r="D265" t="str">
        <f>RIGHT(covid_19_datafeed23[[#This Row],[Datum]],4)</f>
        <v>2020</v>
      </c>
      <c r="E265" s="1">
        <f>DATE(covid_19_datafeed23[[#This Row],[year]],covid_19_datafeed23[[#This Row],[month]],covid_19_datafeed23[[#This Row],[day]])</f>
        <v>44151</v>
      </c>
      <c r="F265">
        <v>573</v>
      </c>
      <c r="H265">
        <f>covid_19_datafeed23[[#This Row],[IC_Bedden_COVID_Nederland]]+covid_19_datafeed23[[#This Row],[IC_Bedden_COVID_Internationaal]]</f>
        <v>573</v>
      </c>
      <c r="I265">
        <v>463</v>
      </c>
      <c r="J265">
        <v>1557</v>
      </c>
      <c r="K265">
        <v>29</v>
      </c>
      <c r="L265">
        <v>173</v>
      </c>
      <c r="M265">
        <f t="shared" ref="M265:N265" si="29">SUM(K259:K265)/7</f>
        <v>31.571428571428573</v>
      </c>
      <c r="N265">
        <f t="shared" si="29"/>
        <v>194.85714285714286</v>
      </c>
      <c r="P265">
        <f t="shared" si="24"/>
        <v>-13</v>
      </c>
    </row>
    <row r="266" spans="1:16" x14ac:dyDescent="0.25">
      <c r="A266" t="s">
        <v>202</v>
      </c>
      <c r="B266" t="str">
        <f>LEFT(covid_19_datafeed23[[#This Row],[Datum]],2)</f>
        <v>17</v>
      </c>
      <c r="C266" t="str">
        <f>MID(covid_19_datafeed23[[#This Row],[Datum]],4,2)</f>
        <v>11</v>
      </c>
      <c r="D266" t="str">
        <f>RIGHT(covid_19_datafeed23[[#This Row],[Datum]],4)</f>
        <v>2020</v>
      </c>
      <c r="E266" s="1">
        <f>DATE(covid_19_datafeed23[[#This Row],[year]],covid_19_datafeed23[[#This Row],[month]],covid_19_datafeed23[[#This Row],[day]])</f>
        <v>44152</v>
      </c>
      <c r="F266">
        <v>576</v>
      </c>
      <c r="H266">
        <f>covid_19_datafeed23[[#This Row],[IC_Bedden_COVID_Nederland]]+covid_19_datafeed23[[#This Row],[IC_Bedden_COVID_Internationaal]]</f>
        <v>576</v>
      </c>
      <c r="I266">
        <v>473</v>
      </c>
      <c r="J266">
        <v>1570</v>
      </c>
      <c r="K266">
        <v>38</v>
      </c>
      <c r="L266">
        <v>256</v>
      </c>
      <c r="M266">
        <f t="shared" ref="M266:N266" si="30">SUM(K260:K266)/7</f>
        <v>31.428571428571427</v>
      </c>
      <c r="N266">
        <f t="shared" si="30"/>
        <v>194.57142857142858</v>
      </c>
      <c r="P266">
        <f t="shared" si="24"/>
        <v>3</v>
      </c>
    </row>
    <row r="267" spans="1:16" x14ac:dyDescent="0.25">
      <c r="A267" t="s">
        <v>203</v>
      </c>
      <c r="B267" t="str">
        <f>LEFT(covid_19_datafeed23[[#This Row],[Datum]],2)</f>
        <v>18</v>
      </c>
      <c r="C267" t="str">
        <f>MID(covid_19_datafeed23[[#This Row],[Datum]],4,2)</f>
        <v>11</v>
      </c>
      <c r="D267" t="str">
        <f>RIGHT(covid_19_datafeed23[[#This Row],[Datum]],4)</f>
        <v>2020</v>
      </c>
      <c r="E267" s="1">
        <f>DATE(covid_19_datafeed23[[#This Row],[year]],covid_19_datafeed23[[#This Row],[month]],covid_19_datafeed23[[#This Row],[day]])</f>
        <v>44153</v>
      </c>
      <c r="F267">
        <v>559</v>
      </c>
      <c r="H267">
        <f>covid_19_datafeed23[[#This Row],[IC_Bedden_COVID_Nederland]]+covid_19_datafeed23[[#This Row],[IC_Bedden_COVID_Internationaal]]</f>
        <v>559</v>
      </c>
      <c r="I267">
        <v>488</v>
      </c>
      <c r="J267">
        <v>1528</v>
      </c>
      <c r="K267">
        <v>27</v>
      </c>
      <c r="L267">
        <v>192</v>
      </c>
      <c r="M267">
        <f t="shared" ref="M267:N267" si="31">SUM(K261:K267)/7</f>
        <v>30.142857142857142</v>
      </c>
      <c r="N267">
        <f t="shared" si="31"/>
        <v>189.14285714285714</v>
      </c>
      <c r="P267">
        <f t="shared" si="24"/>
        <v>-17</v>
      </c>
    </row>
    <row r="268" spans="1:16" x14ac:dyDescent="0.25">
      <c r="A268" t="s">
        <v>204</v>
      </c>
      <c r="B268" t="str">
        <f>LEFT(covid_19_datafeed23[[#This Row],[Datum]],2)</f>
        <v>19</v>
      </c>
      <c r="C268" t="str">
        <f>MID(covid_19_datafeed23[[#This Row],[Datum]],4,2)</f>
        <v>11</v>
      </c>
      <c r="D268" t="str">
        <f>RIGHT(covid_19_datafeed23[[#This Row],[Datum]],4)</f>
        <v>2020</v>
      </c>
      <c r="E268" s="1">
        <f>DATE(covid_19_datafeed23[[#This Row],[year]],covid_19_datafeed23[[#This Row],[month]],covid_19_datafeed23[[#This Row],[day]])</f>
        <v>44154</v>
      </c>
      <c r="F268">
        <v>555</v>
      </c>
      <c r="H268">
        <f>covid_19_datafeed23[[#This Row],[IC_Bedden_COVID_Nederland]]+covid_19_datafeed23[[#This Row],[IC_Bedden_COVID_Internationaal]]</f>
        <v>555</v>
      </c>
      <c r="I268">
        <v>501</v>
      </c>
      <c r="J268">
        <v>1475</v>
      </c>
      <c r="K268">
        <v>37</v>
      </c>
      <c r="L268">
        <v>224</v>
      </c>
      <c r="M268">
        <f t="shared" ref="M268:N268" si="32">SUM(K262:K268)/7</f>
        <v>31</v>
      </c>
      <c r="N268">
        <f t="shared" si="32"/>
        <v>189.71428571428572</v>
      </c>
      <c r="P268">
        <f t="shared" si="24"/>
        <v>-4</v>
      </c>
    </row>
    <row r="269" spans="1:16" x14ac:dyDescent="0.25">
      <c r="A269" t="s">
        <v>205</v>
      </c>
      <c r="B269" t="str">
        <f>LEFT(covid_19_datafeed23[[#This Row],[Datum]],2)</f>
        <v>20</v>
      </c>
      <c r="C269" t="str">
        <f>MID(covid_19_datafeed23[[#This Row],[Datum]],4,2)</f>
        <v>11</v>
      </c>
      <c r="D269" t="str">
        <f>RIGHT(covid_19_datafeed23[[#This Row],[Datum]],4)</f>
        <v>2020</v>
      </c>
      <c r="E269" s="1">
        <f>DATE(covid_19_datafeed23[[#This Row],[year]],covid_19_datafeed23[[#This Row],[month]],covid_19_datafeed23[[#This Row],[day]])</f>
        <v>44155</v>
      </c>
      <c r="F269">
        <v>547</v>
      </c>
      <c r="H269">
        <f>covid_19_datafeed23[[#This Row],[IC_Bedden_COVID_Nederland]]+covid_19_datafeed23[[#This Row],[IC_Bedden_COVID_Internationaal]]</f>
        <v>547</v>
      </c>
      <c r="I269">
        <v>496</v>
      </c>
      <c r="J269">
        <v>1414</v>
      </c>
      <c r="K269">
        <v>35</v>
      </c>
      <c r="L269">
        <v>217</v>
      </c>
      <c r="M269">
        <f t="shared" ref="M269:N269" si="33">SUM(K263:K269)/7</f>
        <v>31.428571428571427</v>
      </c>
      <c r="N269">
        <f t="shared" si="33"/>
        <v>196.42857142857142</v>
      </c>
      <c r="P269">
        <f t="shared" si="24"/>
        <v>-8</v>
      </c>
    </row>
    <row r="270" spans="1:16" x14ac:dyDescent="0.25">
      <c r="A270" t="s">
        <v>206</v>
      </c>
      <c r="B270" t="str">
        <f>LEFT(covid_19_datafeed23[[#This Row],[Datum]],2)</f>
        <v>21</v>
      </c>
      <c r="C270" t="str">
        <f>MID(covid_19_datafeed23[[#This Row],[Datum]],4,2)</f>
        <v>11</v>
      </c>
      <c r="D270" t="str">
        <f>RIGHT(covid_19_datafeed23[[#This Row],[Datum]],4)</f>
        <v>2020</v>
      </c>
      <c r="E270" s="1">
        <f>DATE(covid_19_datafeed23[[#This Row],[year]],covid_19_datafeed23[[#This Row],[month]],covid_19_datafeed23[[#This Row],[day]])</f>
        <v>44156</v>
      </c>
      <c r="F270">
        <v>550</v>
      </c>
      <c r="H270">
        <f>covid_19_datafeed23[[#This Row],[IC_Bedden_COVID_Nederland]]+covid_19_datafeed23[[#This Row],[IC_Bedden_COVID_Internationaal]]</f>
        <v>550</v>
      </c>
      <c r="I270">
        <v>475</v>
      </c>
      <c r="J270">
        <v>1352</v>
      </c>
      <c r="K270">
        <v>45</v>
      </c>
      <c r="L270">
        <v>185</v>
      </c>
      <c r="M270">
        <f t="shared" ref="M270:N270" si="34">SUM(K264:K270)/7</f>
        <v>33.285714285714285</v>
      </c>
      <c r="N270">
        <f t="shared" si="34"/>
        <v>199.57142857142858</v>
      </c>
      <c r="P270">
        <f t="shared" si="24"/>
        <v>3</v>
      </c>
    </row>
    <row r="271" spans="1:16" x14ac:dyDescent="0.25">
      <c r="A271" t="s">
        <v>207</v>
      </c>
      <c r="B271" t="str">
        <f>LEFT(covid_19_datafeed23[[#This Row],[Datum]],2)</f>
        <v>22</v>
      </c>
      <c r="C271" t="str">
        <f>MID(covid_19_datafeed23[[#This Row],[Datum]],4,2)</f>
        <v>11</v>
      </c>
      <c r="D271" t="str">
        <f>RIGHT(covid_19_datafeed23[[#This Row],[Datum]],4)</f>
        <v>2020</v>
      </c>
      <c r="E271" s="1">
        <f>DATE(covid_19_datafeed23[[#This Row],[year]],covid_19_datafeed23[[#This Row],[month]],covid_19_datafeed23[[#This Row],[day]])</f>
        <v>44157</v>
      </c>
      <c r="F271">
        <v>540</v>
      </c>
      <c r="H271">
        <f>covid_19_datafeed23[[#This Row],[IC_Bedden_COVID_Nederland]]+covid_19_datafeed23[[#This Row],[IC_Bedden_COVID_Internationaal]]</f>
        <v>540</v>
      </c>
      <c r="I271">
        <v>447</v>
      </c>
      <c r="J271">
        <v>1393</v>
      </c>
      <c r="K271">
        <v>26</v>
      </c>
      <c r="L271">
        <v>170</v>
      </c>
      <c r="M271">
        <f t="shared" ref="M271:N271" si="35">SUM(K265:K271)/7</f>
        <v>33.857142857142854</v>
      </c>
      <c r="N271">
        <f t="shared" si="35"/>
        <v>202.42857142857142</v>
      </c>
      <c r="P271">
        <f t="shared" si="24"/>
        <v>-10</v>
      </c>
    </row>
    <row r="272" spans="1:16" x14ac:dyDescent="0.25">
      <c r="A272" t="s">
        <v>208</v>
      </c>
      <c r="B272" t="str">
        <f>LEFT(covid_19_datafeed23[[#This Row],[Datum]],2)</f>
        <v>23</v>
      </c>
      <c r="C272" t="str">
        <f>MID(covid_19_datafeed23[[#This Row],[Datum]],4,2)</f>
        <v>11</v>
      </c>
      <c r="D272" t="str">
        <f>RIGHT(covid_19_datafeed23[[#This Row],[Datum]],4)</f>
        <v>2020</v>
      </c>
      <c r="E272" s="1">
        <f>DATE(covid_19_datafeed23[[#This Row],[year]],covid_19_datafeed23[[#This Row],[month]],covid_19_datafeed23[[#This Row],[day]])</f>
        <v>44158</v>
      </c>
      <c r="F272">
        <v>536</v>
      </c>
      <c r="H272">
        <f>covid_19_datafeed23[[#This Row],[IC_Bedden_COVID_Nederland]]+covid_19_datafeed23[[#This Row],[IC_Bedden_COVID_Internationaal]]</f>
        <v>536</v>
      </c>
      <c r="I272">
        <v>451</v>
      </c>
      <c r="J272">
        <v>1432</v>
      </c>
      <c r="K272">
        <v>23</v>
      </c>
      <c r="L272">
        <v>151</v>
      </c>
      <c r="M272">
        <f t="shared" ref="M272:N272" si="36">SUM(K266:K272)/7</f>
        <v>33</v>
      </c>
      <c r="N272">
        <f t="shared" si="36"/>
        <v>199.28571428571428</v>
      </c>
      <c r="P272">
        <f t="shared" si="24"/>
        <v>-4</v>
      </c>
    </row>
    <row r="273" spans="1:16" x14ac:dyDescent="0.25">
      <c r="A273" t="s">
        <v>209</v>
      </c>
      <c r="B273" t="str">
        <f>LEFT(covid_19_datafeed23[[#This Row],[Datum]],2)</f>
        <v>24</v>
      </c>
      <c r="C273" t="str">
        <f>MID(covid_19_datafeed23[[#This Row],[Datum]],4,2)</f>
        <v>11</v>
      </c>
      <c r="D273" t="str">
        <f>RIGHT(covid_19_datafeed23[[#This Row],[Datum]],4)</f>
        <v>2020</v>
      </c>
      <c r="E273" s="1">
        <f>DATE(covid_19_datafeed23[[#This Row],[year]],covid_19_datafeed23[[#This Row],[month]],covid_19_datafeed23[[#This Row],[day]])</f>
        <v>44159</v>
      </c>
      <c r="F273">
        <v>526</v>
      </c>
      <c r="H273">
        <f>covid_19_datafeed23[[#This Row],[IC_Bedden_COVID_Nederland]]+covid_19_datafeed23[[#This Row],[IC_Bedden_COVID_Internationaal]]</f>
        <v>526</v>
      </c>
      <c r="I273">
        <v>491</v>
      </c>
      <c r="J273">
        <v>1399</v>
      </c>
      <c r="K273">
        <v>32</v>
      </c>
      <c r="L273">
        <v>223</v>
      </c>
      <c r="M273">
        <f t="shared" ref="M273:N273" si="37">SUM(K267:K273)/7</f>
        <v>32.142857142857146</v>
      </c>
      <c r="N273">
        <f t="shared" si="37"/>
        <v>194.57142857142858</v>
      </c>
      <c r="P273">
        <f t="shared" si="24"/>
        <v>-10</v>
      </c>
    </row>
    <row r="274" spans="1:16" x14ac:dyDescent="0.25">
      <c r="A274" t="s">
        <v>210</v>
      </c>
      <c r="B274" t="str">
        <f>LEFT(covid_19_datafeed23[[#This Row],[Datum]],2)</f>
        <v>25</v>
      </c>
      <c r="C274" t="str">
        <f>MID(covid_19_datafeed23[[#This Row],[Datum]],4,2)</f>
        <v>11</v>
      </c>
      <c r="D274" t="str">
        <f>RIGHT(covid_19_datafeed23[[#This Row],[Datum]],4)</f>
        <v>2020</v>
      </c>
      <c r="E274" s="1">
        <f>DATE(covid_19_datafeed23[[#This Row],[year]],covid_19_datafeed23[[#This Row],[month]],covid_19_datafeed23[[#This Row],[day]])</f>
        <v>44160</v>
      </c>
      <c r="F274">
        <v>529</v>
      </c>
      <c r="H274">
        <f>covid_19_datafeed23[[#This Row],[IC_Bedden_COVID_Nederland]]+covid_19_datafeed23[[#This Row],[IC_Bedden_COVID_Internationaal]]</f>
        <v>529</v>
      </c>
      <c r="I274">
        <v>515</v>
      </c>
      <c r="J274">
        <v>1310</v>
      </c>
      <c r="K274">
        <v>39</v>
      </c>
      <c r="L274">
        <v>150</v>
      </c>
      <c r="M274">
        <f t="shared" ref="M274:N274" si="38">SUM(K268:K274)/7</f>
        <v>33.857142857142854</v>
      </c>
      <c r="N274">
        <f t="shared" si="38"/>
        <v>188.57142857142858</v>
      </c>
      <c r="P274">
        <f t="shared" si="24"/>
        <v>3</v>
      </c>
    </row>
    <row r="275" spans="1:16" x14ac:dyDescent="0.25">
      <c r="A275" t="s">
        <v>211</v>
      </c>
      <c r="B275" t="str">
        <f>LEFT(covid_19_datafeed23[[#This Row],[Datum]],2)</f>
        <v>26</v>
      </c>
      <c r="C275" t="str">
        <f>MID(covid_19_datafeed23[[#This Row],[Datum]],4,2)</f>
        <v>11</v>
      </c>
      <c r="D275" t="str">
        <f>RIGHT(covid_19_datafeed23[[#This Row],[Datum]],4)</f>
        <v>2020</v>
      </c>
      <c r="E275" s="1">
        <f>DATE(covid_19_datafeed23[[#This Row],[year]],covid_19_datafeed23[[#This Row],[month]],covid_19_datafeed23[[#This Row],[day]])</f>
        <v>44161</v>
      </c>
      <c r="F275">
        <v>524</v>
      </c>
      <c r="H275">
        <f>covid_19_datafeed23[[#This Row],[IC_Bedden_COVID_Nederland]]+covid_19_datafeed23[[#This Row],[IC_Bedden_COVID_Internationaal]]</f>
        <v>524</v>
      </c>
      <c r="I275">
        <v>516</v>
      </c>
      <c r="J275">
        <v>1257</v>
      </c>
      <c r="K275">
        <v>33</v>
      </c>
      <c r="L275">
        <v>192</v>
      </c>
      <c r="M275">
        <f t="shared" ref="M275:N275" si="39">SUM(K269:K275)/7</f>
        <v>33.285714285714285</v>
      </c>
      <c r="N275">
        <f t="shared" si="39"/>
        <v>184</v>
      </c>
      <c r="P275">
        <f t="shared" si="24"/>
        <v>-5</v>
      </c>
    </row>
    <row r="276" spans="1:16" x14ac:dyDescent="0.25">
      <c r="A276" t="s">
        <v>212</v>
      </c>
      <c r="B276" t="str">
        <f>LEFT(covid_19_datafeed23[[#This Row],[Datum]],2)</f>
        <v>27</v>
      </c>
      <c r="C276" t="str">
        <f>MID(covid_19_datafeed23[[#This Row],[Datum]],4,2)</f>
        <v>11</v>
      </c>
      <c r="D276" t="str">
        <f>RIGHT(covid_19_datafeed23[[#This Row],[Datum]],4)</f>
        <v>2020</v>
      </c>
      <c r="E276" s="1">
        <f>DATE(covid_19_datafeed23[[#This Row],[year]],covid_19_datafeed23[[#This Row],[month]],covid_19_datafeed23[[#This Row],[day]])</f>
        <v>44162</v>
      </c>
      <c r="F276">
        <v>518</v>
      </c>
      <c r="H276">
        <f>covid_19_datafeed23[[#This Row],[IC_Bedden_COVID_Nederland]]+covid_19_datafeed23[[#This Row],[IC_Bedden_COVID_Internationaal]]</f>
        <v>518</v>
      </c>
      <c r="I276">
        <v>513</v>
      </c>
      <c r="J276">
        <v>1251</v>
      </c>
      <c r="K276">
        <v>23</v>
      </c>
      <c r="L276">
        <v>188</v>
      </c>
      <c r="M276">
        <f t="shared" ref="M276:N276" si="40">SUM(K270:K276)/7</f>
        <v>31.571428571428573</v>
      </c>
      <c r="N276">
        <f t="shared" si="40"/>
        <v>179.85714285714286</v>
      </c>
      <c r="P276">
        <f t="shared" si="24"/>
        <v>-6</v>
      </c>
    </row>
    <row r="277" spans="1:16" x14ac:dyDescent="0.25">
      <c r="A277" t="s">
        <v>213</v>
      </c>
      <c r="B277" t="str">
        <f>LEFT(covid_19_datafeed23[[#This Row],[Datum]],2)</f>
        <v>28</v>
      </c>
      <c r="C277" t="str">
        <f>MID(covid_19_datafeed23[[#This Row],[Datum]],4,2)</f>
        <v>11</v>
      </c>
      <c r="D277" t="str">
        <f>RIGHT(covid_19_datafeed23[[#This Row],[Datum]],4)</f>
        <v>2020</v>
      </c>
      <c r="E277" s="1">
        <f>DATE(covid_19_datafeed23[[#This Row],[year]],covid_19_datafeed23[[#This Row],[month]],covid_19_datafeed23[[#This Row],[day]])</f>
        <v>44163</v>
      </c>
      <c r="F277">
        <v>511</v>
      </c>
      <c r="H277">
        <f>covid_19_datafeed23[[#This Row],[IC_Bedden_COVID_Nederland]]+covid_19_datafeed23[[#This Row],[IC_Bedden_COVID_Internationaal]]</f>
        <v>511</v>
      </c>
      <c r="I277">
        <v>483</v>
      </c>
      <c r="J277">
        <v>1200</v>
      </c>
      <c r="K277">
        <v>19</v>
      </c>
      <c r="L277">
        <v>166</v>
      </c>
      <c r="M277">
        <f t="shared" ref="M277:N277" si="41">SUM(K271:K277)/7</f>
        <v>27.857142857142858</v>
      </c>
      <c r="N277">
        <f t="shared" si="41"/>
        <v>177.14285714285714</v>
      </c>
      <c r="P277">
        <f t="shared" si="24"/>
        <v>-7</v>
      </c>
    </row>
    <row r="278" spans="1:16" x14ac:dyDescent="0.25">
      <c r="A278" t="s">
        <v>214</v>
      </c>
      <c r="B278" t="str">
        <f>LEFT(covid_19_datafeed23[[#This Row],[Datum]],2)</f>
        <v>29</v>
      </c>
      <c r="C278" t="str">
        <f>MID(covid_19_datafeed23[[#This Row],[Datum]],4,2)</f>
        <v>11</v>
      </c>
      <c r="D278" t="str">
        <f>RIGHT(covid_19_datafeed23[[#This Row],[Datum]],4)</f>
        <v>2020</v>
      </c>
      <c r="E278" s="1">
        <f>DATE(covid_19_datafeed23[[#This Row],[year]],covid_19_datafeed23[[#This Row],[month]],covid_19_datafeed23[[#This Row],[day]])</f>
        <v>44164</v>
      </c>
      <c r="F278">
        <v>506</v>
      </c>
      <c r="H278">
        <f>covid_19_datafeed23[[#This Row],[IC_Bedden_COVID_Nederland]]+covid_19_datafeed23[[#This Row],[IC_Bedden_COVID_Internationaal]]</f>
        <v>506</v>
      </c>
      <c r="I278">
        <v>450</v>
      </c>
      <c r="J278">
        <v>1194</v>
      </c>
      <c r="K278">
        <v>18</v>
      </c>
      <c r="L278">
        <v>112</v>
      </c>
      <c r="M278">
        <f t="shared" ref="M278:N278" si="42">SUM(K272:K278)/7</f>
        <v>26.714285714285715</v>
      </c>
      <c r="N278">
        <f t="shared" si="42"/>
        <v>168.85714285714286</v>
      </c>
      <c r="P278">
        <f t="shared" si="24"/>
        <v>-5</v>
      </c>
    </row>
    <row r="279" spans="1:16" x14ac:dyDescent="0.25">
      <c r="A279" t="s">
        <v>215</v>
      </c>
      <c r="B279" t="str">
        <f>LEFT(covid_19_datafeed23[[#This Row],[Datum]],2)</f>
        <v>30</v>
      </c>
      <c r="C279" t="str">
        <f>MID(covid_19_datafeed23[[#This Row],[Datum]],4,2)</f>
        <v>11</v>
      </c>
      <c r="D279" t="str">
        <f>RIGHT(covid_19_datafeed23[[#This Row],[Datum]],4)</f>
        <v>2020</v>
      </c>
      <c r="E279" s="1">
        <f>DATE(covid_19_datafeed23[[#This Row],[year]],covid_19_datafeed23[[#This Row],[month]],covid_19_datafeed23[[#This Row],[day]])</f>
        <v>44165</v>
      </c>
      <c r="F279">
        <v>481</v>
      </c>
      <c r="H279">
        <f>covid_19_datafeed23[[#This Row],[IC_Bedden_COVID_Nederland]]+covid_19_datafeed23[[#This Row],[IC_Bedden_COVID_Internationaal]]</f>
        <v>481</v>
      </c>
      <c r="I279">
        <v>475</v>
      </c>
      <c r="J279">
        <v>1240</v>
      </c>
      <c r="K279">
        <v>18</v>
      </c>
      <c r="L279">
        <v>134</v>
      </c>
      <c r="M279">
        <f t="shared" ref="M279:N279" si="43">SUM(K273:K279)/7</f>
        <v>26</v>
      </c>
      <c r="N279">
        <f t="shared" si="43"/>
        <v>166.42857142857142</v>
      </c>
      <c r="P279">
        <f t="shared" si="24"/>
        <v>-25</v>
      </c>
    </row>
    <row r="280" spans="1:16" x14ac:dyDescent="0.25">
      <c r="A280" t="s">
        <v>216</v>
      </c>
      <c r="B280" t="str">
        <f>LEFT(covid_19_datafeed23[[#This Row],[Datum]],2)</f>
        <v>01</v>
      </c>
      <c r="C280" t="str">
        <f>MID(covid_19_datafeed23[[#This Row],[Datum]],4,2)</f>
        <v>12</v>
      </c>
      <c r="D280" t="str">
        <f>RIGHT(covid_19_datafeed23[[#This Row],[Datum]],4)</f>
        <v>2020</v>
      </c>
      <c r="E280" s="1">
        <f>DATE(covid_19_datafeed23[[#This Row],[year]],covid_19_datafeed23[[#This Row],[month]],covid_19_datafeed23[[#This Row],[day]])</f>
        <v>44166</v>
      </c>
      <c r="F280">
        <v>478</v>
      </c>
      <c r="H280">
        <f>covid_19_datafeed23[[#This Row],[IC_Bedden_COVID_Nederland]]+covid_19_datafeed23[[#This Row],[IC_Bedden_COVID_Internationaal]]</f>
        <v>478</v>
      </c>
      <c r="I280">
        <v>506</v>
      </c>
      <c r="J280">
        <v>1205</v>
      </c>
      <c r="K280">
        <v>20</v>
      </c>
      <c r="L280">
        <v>187</v>
      </c>
      <c r="M280">
        <f t="shared" ref="M280:N280" si="44">SUM(K274:K280)/7</f>
        <v>24.285714285714285</v>
      </c>
      <c r="N280">
        <f t="shared" si="44"/>
        <v>161.28571428571428</v>
      </c>
      <c r="P280">
        <f t="shared" si="24"/>
        <v>-3</v>
      </c>
    </row>
    <row r="281" spans="1:16" x14ac:dyDescent="0.25">
      <c r="A281" t="s">
        <v>217</v>
      </c>
      <c r="B281" t="str">
        <f>LEFT(covid_19_datafeed23[[#This Row],[Datum]],2)</f>
        <v>02</v>
      </c>
      <c r="C281" t="str">
        <f>MID(covid_19_datafeed23[[#This Row],[Datum]],4,2)</f>
        <v>12</v>
      </c>
      <c r="D281" t="str">
        <f>RIGHT(covid_19_datafeed23[[#This Row],[Datum]],4)</f>
        <v>2020</v>
      </c>
      <c r="E281" s="1">
        <f>DATE(covid_19_datafeed23[[#This Row],[year]],covid_19_datafeed23[[#This Row],[month]],covid_19_datafeed23[[#This Row],[day]])</f>
        <v>44167</v>
      </c>
      <c r="F281">
        <v>475</v>
      </c>
      <c r="H281">
        <f>covid_19_datafeed23[[#This Row],[IC_Bedden_COVID_Nederland]]+covid_19_datafeed23[[#This Row],[IC_Bedden_COVID_Internationaal]]</f>
        <v>475</v>
      </c>
      <c r="I281">
        <v>531</v>
      </c>
      <c r="J281">
        <v>1131</v>
      </c>
      <c r="K281">
        <v>25</v>
      </c>
      <c r="L281">
        <v>142</v>
      </c>
      <c r="M281">
        <f t="shared" ref="M281:N281" si="45">SUM(K275:K281)/7</f>
        <v>22.285714285714285</v>
      </c>
      <c r="N281">
        <f t="shared" si="45"/>
        <v>160.14285714285714</v>
      </c>
      <c r="P281">
        <f t="shared" si="24"/>
        <v>-3</v>
      </c>
    </row>
    <row r="282" spans="1:16" x14ac:dyDescent="0.25">
      <c r="A282" t="s">
        <v>218</v>
      </c>
      <c r="B282" t="str">
        <f>LEFT(covid_19_datafeed23[[#This Row],[Datum]],2)</f>
        <v>03</v>
      </c>
      <c r="C282" t="str">
        <f>MID(covid_19_datafeed23[[#This Row],[Datum]],4,2)</f>
        <v>12</v>
      </c>
      <c r="D282" t="str">
        <f>RIGHT(covid_19_datafeed23[[#This Row],[Datum]],4)</f>
        <v>2020</v>
      </c>
      <c r="E282" s="1">
        <f>DATE(covid_19_datafeed23[[#This Row],[year]],covid_19_datafeed23[[#This Row],[month]],covid_19_datafeed23[[#This Row],[day]])</f>
        <v>44168</v>
      </c>
      <c r="F282">
        <v>458</v>
      </c>
      <c r="H282">
        <f>covid_19_datafeed23[[#This Row],[IC_Bedden_COVID_Nederland]]+covid_19_datafeed23[[#This Row],[IC_Bedden_COVID_Internationaal]]</f>
        <v>458</v>
      </c>
      <c r="I282">
        <v>557</v>
      </c>
      <c r="J282">
        <v>1137</v>
      </c>
      <c r="K282">
        <v>21</v>
      </c>
      <c r="L282">
        <v>153</v>
      </c>
      <c r="M282">
        <f t="shared" ref="M282:N282" si="46">SUM(K276:K282)/7</f>
        <v>20.571428571428573</v>
      </c>
      <c r="N282">
        <f t="shared" si="46"/>
        <v>154.57142857142858</v>
      </c>
      <c r="P282">
        <f t="shared" si="24"/>
        <v>-17</v>
      </c>
    </row>
    <row r="283" spans="1:16" x14ac:dyDescent="0.25">
      <c r="A283" t="s">
        <v>219</v>
      </c>
      <c r="B283" t="str">
        <f>LEFT(covid_19_datafeed23[[#This Row],[Datum]],2)</f>
        <v>04</v>
      </c>
      <c r="C283" t="str">
        <f>MID(covid_19_datafeed23[[#This Row],[Datum]],4,2)</f>
        <v>12</v>
      </c>
      <c r="D283" t="str">
        <f>RIGHT(covid_19_datafeed23[[#This Row],[Datum]],4)</f>
        <v>2020</v>
      </c>
      <c r="E283" s="1">
        <f>DATE(covid_19_datafeed23[[#This Row],[year]],covid_19_datafeed23[[#This Row],[month]],covid_19_datafeed23[[#This Row],[day]])</f>
        <v>44169</v>
      </c>
      <c r="F283">
        <v>473</v>
      </c>
      <c r="H283">
        <f>covid_19_datafeed23[[#This Row],[IC_Bedden_COVID_Nederland]]+covid_19_datafeed23[[#This Row],[IC_Bedden_COVID_Internationaal]]</f>
        <v>473</v>
      </c>
      <c r="I283">
        <v>550</v>
      </c>
      <c r="J283">
        <v>1152</v>
      </c>
      <c r="K283">
        <v>28</v>
      </c>
      <c r="L283">
        <v>189</v>
      </c>
      <c r="M283">
        <f t="shared" ref="M283:N283" si="47">SUM(K277:K283)/7</f>
        <v>21.285714285714285</v>
      </c>
      <c r="N283">
        <f t="shared" si="47"/>
        <v>154.71428571428572</v>
      </c>
      <c r="P283">
        <f t="shared" si="24"/>
        <v>15</v>
      </c>
    </row>
    <row r="284" spans="1:16" x14ac:dyDescent="0.25">
      <c r="A284" t="s">
        <v>220</v>
      </c>
      <c r="B284" t="str">
        <f>LEFT(covid_19_datafeed23[[#This Row],[Datum]],2)</f>
        <v>05</v>
      </c>
      <c r="C284" t="str">
        <f>MID(covid_19_datafeed23[[#This Row],[Datum]],4,2)</f>
        <v>12</v>
      </c>
      <c r="D284" t="str">
        <f>RIGHT(covid_19_datafeed23[[#This Row],[Datum]],4)</f>
        <v>2020</v>
      </c>
      <c r="E284" s="1">
        <f>DATE(covid_19_datafeed23[[#This Row],[year]],covid_19_datafeed23[[#This Row],[month]],covid_19_datafeed23[[#This Row],[day]])</f>
        <v>44170</v>
      </c>
      <c r="F284">
        <v>472</v>
      </c>
      <c r="H284">
        <f>covid_19_datafeed23[[#This Row],[IC_Bedden_COVID_Nederland]]+covid_19_datafeed23[[#This Row],[IC_Bedden_COVID_Internationaal]]</f>
        <v>472</v>
      </c>
      <c r="I284">
        <v>516</v>
      </c>
      <c r="J284">
        <v>1130</v>
      </c>
      <c r="K284">
        <v>31</v>
      </c>
      <c r="L284">
        <v>189</v>
      </c>
      <c r="M284">
        <f t="shared" ref="M284:N284" si="48">SUM(K278:K284)/7</f>
        <v>23</v>
      </c>
      <c r="N284">
        <f t="shared" si="48"/>
        <v>158</v>
      </c>
      <c r="P284">
        <f t="shared" si="24"/>
        <v>-1</v>
      </c>
    </row>
    <row r="285" spans="1:16" x14ac:dyDescent="0.25">
      <c r="A285" t="s">
        <v>221</v>
      </c>
      <c r="B285" t="str">
        <f>LEFT(covid_19_datafeed23[[#This Row],[Datum]],2)</f>
        <v>06</v>
      </c>
      <c r="C285" t="str">
        <f>MID(covid_19_datafeed23[[#This Row],[Datum]],4,2)</f>
        <v>12</v>
      </c>
      <c r="D285" t="str">
        <f>RIGHT(covid_19_datafeed23[[#This Row],[Datum]],4)</f>
        <v>2020</v>
      </c>
      <c r="E285" s="1">
        <f>DATE(covid_19_datafeed23[[#This Row],[year]],covid_19_datafeed23[[#This Row],[month]],covid_19_datafeed23[[#This Row],[day]])</f>
        <v>44171</v>
      </c>
      <c r="F285">
        <v>469</v>
      </c>
      <c r="H285">
        <f>covid_19_datafeed23[[#This Row],[IC_Bedden_COVID_Nederland]]+covid_19_datafeed23[[#This Row],[IC_Bedden_COVID_Internationaal]]</f>
        <v>469</v>
      </c>
      <c r="I285">
        <v>502</v>
      </c>
      <c r="J285">
        <v>1172</v>
      </c>
      <c r="K285">
        <v>21</v>
      </c>
      <c r="L285">
        <v>160</v>
      </c>
      <c r="M285">
        <f t="shared" ref="M285:N285" si="49">SUM(K279:K285)/7</f>
        <v>23.428571428571427</v>
      </c>
      <c r="N285">
        <f t="shared" si="49"/>
        <v>164.85714285714286</v>
      </c>
      <c r="P285">
        <f t="shared" si="24"/>
        <v>-3</v>
      </c>
    </row>
    <row r="286" spans="1:16" x14ac:dyDescent="0.25">
      <c r="A286" t="s">
        <v>222</v>
      </c>
      <c r="B286" t="str">
        <f>LEFT(covid_19_datafeed23[[#This Row],[Datum]],2)</f>
        <v>07</v>
      </c>
      <c r="C286" t="str">
        <f>MID(covid_19_datafeed23[[#This Row],[Datum]],4,2)</f>
        <v>12</v>
      </c>
      <c r="D286" t="str">
        <f>RIGHT(covid_19_datafeed23[[#This Row],[Datum]],4)</f>
        <v>2020</v>
      </c>
      <c r="E286" s="1">
        <f>DATE(covid_19_datafeed23[[#This Row],[year]],covid_19_datafeed23[[#This Row],[month]],covid_19_datafeed23[[#This Row],[day]])</f>
        <v>44172</v>
      </c>
      <c r="F286">
        <v>470</v>
      </c>
      <c r="H286">
        <f>covid_19_datafeed23[[#This Row],[IC_Bedden_COVID_Nederland]]+covid_19_datafeed23[[#This Row],[IC_Bedden_COVID_Internationaal]]</f>
        <v>470</v>
      </c>
      <c r="I286">
        <v>501</v>
      </c>
      <c r="J286">
        <v>1190</v>
      </c>
      <c r="K286">
        <v>24</v>
      </c>
      <c r="L286">
        <v>150</v>
      </c>
      <c r="M286">
        <f t="shared" ref="M286:N286" si="50">SUM(K280:K286)/7</f>
        <v>24.285714285714285</v>
      </c>
      <c r="N286">
        <f t="shared" si="50"/>
        <v>167.14285714285714</v>
      </c>
      <c r="P286">
        <f t="shared" si="24"/>
        <v>1</v>
      </c>
    </row>
    <row r="287" spans="1:16" x14ac:dyDescent="0.25">
      <c r="A287" t="s">
        <v>223</v>
      </c>
      <c r="B287" t="str">
        <f>LEFT(covid_19_datafeed23[[#This Row],[Datum]],2)</f>
        <v>08</v>
      </c>
      <c r="C287" t="str">
        <f>MID(covid_19_datafeed23[[#This Row],[Datum]],4,2)</f>
        <v>12</v>
      </c>
      <c r="D287" t="str">
        <f>RIGHT(covid_19_datafeed23[[#This Row],[Datum]],4)</f>
        <v>2020</v>
      </c>
      <c r="E287" s="1">
        <f>DATE(covid_19_datafeed23[[#This Row],[year]],covid_19_datafeed23[[#This Row],[month]],covid_19_datafeed23[[#This Row],[day]])</f>
        <v>44173</v>
      </c>
      <c r="F287">
        <v>464</v>
      </c>
      <c r="H287">
        <f>covid_19_datafeed23[[#This Row],[IC_Bedden_COVID_Nederland]]+covid_19_datafeed23[[#This Row],[IC_Bedden_COVID_Internationaal]]</f>
        <v>464</v>
      </c>
      <c r="I287">
        <v>553</v>
      </c>
      <c r="J287">
        <v>1236</v>
      </c>
      <c r="K287">
        <v>22</v>
      </c>
      <c r="L287">
        <v>206</v>
      </c>
      <c r="M287">
        <f t="shared" ref="M287:N287" si="51">SUM(K281:K287)/7</f>
        <v>24.571428571428573</v>
      </c>
      <c r="N287">
        <f t="shared" si="51"/>
        <v>169.85714285714286</v>
      </c>
      <c r="P287">
        <f t="shared" si="24"/>
        <v>-6</v>
      </c>
    </row>
    <row r="288" spans="1:16" x14ac:dyDescent="0.25">
      <c r="A288" t="s">
        <v>224</v>
      </c>
      <c r="B288" t="str">
        <f>LEFT(covid_19_datafeed23[[#This Row],[Datum]],2)</f>
        <v>09</v>
      </c>
      <c r="C288" t="str">
        <f>MID(covid_19_datafeed23[[#This Row],[Datum]],4,2)</f>
        <v>12</v>
      </c>
      <c r="D288" t="str">
        <f>RIGHT(covid_19_datafeed23[[#This Row],[Datum]],4)</f>
        <v>2020</v>
      </c>
      <c r="E288" s="1">
        <f>DATE(covid_19_datafeed23[[#This Row],[year]],covid_19_datafeed23[[#This Row],[month]],covid_19_datafeed23[[#This Row],[day]])</f>
        <v>44174</v>
      </c>
      <c r="F288">
        <v>473</v>
      </c>
      <c r="H288">
        <f>covid_19_datafeed23[[#This Row],[IC_Bedden_COVID_Nederland]]+covid_19_datafeed23[[#This Row],[IC_Bedden_COVID_Internationaal]]</f>
        <v>473</v>
      </c>
      <c r="I288">
        <v>552</v>
      </c>
      <c r="J288">
        <v>1211</v>
      </c>
      <c r="K288">
        <v>36</v>
      </c>
      <c r="L288">
        <v>194</v>
      </c>
      <c r="M288">
        <f t="shared" ref="M288:N288" si="52">SUM(K282:K288)/7</f>
        <v>26.142857142857142</v>
      </c>
      <c r="N288">
        <f t="shared" si="52"/>
        <v>177.28571428571428</v>
      </c>
      <c r="P288">
        <f t="shared" si="24"/>
        <v>9</v>
      </c>
    </row>
    <row r="289" spans="1:16" x14ac:dyDescent="0.25">
      <c r="A289" t="s">
        <v>225</v>
      </c>
      <c r="B289" t="str">
        <f>LEFT(covid_19_datafeed23[[#This Row],[Datum]],2)</f>
        <v>10</v>
      </c>
      <c r="C289" t="str">
        <f>MID(covid_19_datafeed23[[#This Row],[Datum]],4,2)</f>
        <v>12</v>
      </c>
      <c r="D289" t="str">
        <f>RIGHT(covid_19_datafeed23[[#This Row],[Datum]],4)</f>
        <v>2020</v>
      </c>
      <c r="E289" s="1">
        <f>DATE(covid_19_datafeed23[[#This Row],[year]],covid_19_datafeed23[[#This Row],[month]],covid_19_datafeed23[[#This Row],[day]])</f>
        <v>44175</v>
      </c>
      <c r="F289">
        <v>469</v>
      </c>
      <c r="H289">
        <f>covid_19_datafeed23[[#This Row],[IC_Bedden_COVID_Nederland]]+covid_19_datafeed23[[#This Row],[IC_Bedden_COVID_Internationaal]]</f>
        <v>469</v>
      </c>
      <c r="I289">
        <v>533</v>
      </c>
      <c r="J289">
        <v>1179</v>
      </c>
      <c r="K289">
        <v>26</v>
      </c>
      <c r="L289">
        <v>198</v>
      </c>
      <c r="M289">
        <f t="shared" ref="M289:N289" si="53">SUM(K283:K289)/7</f>
        <v>26.857142857142858</v>
      </c>
      <c r="N289">
        <f t="shared" si="53"/>
        <v>183.71428571428572</v>
      </c>
      <c r="P289">
        <f t="shared" si="24"/>
        <v>-4</v>
      </c>
    </row>
    <row r="290" spans="1:16" x14ac:dyDescent="0.25">
      <c r="A290" t="s">
        <v>226</v>
      </c>
      <c r="B290" t="str">
        <f>LEFT(covid_19_datafeed23[[#This Row],[Datum]],2)</f>
        <v>11</v>
      </c>
      <c r="C290" t="str">
        <f>MID(covid_19_datafeed23[[#This Row],[Datum]],4,2)</f>
        <v>12</v>
      </c>
      <c r="D290" t="str">
        <f>RIGHT(covid_19_datafeed23[[#This Row],[Datum]],4)</f>
        <v>2020</v>
      </c>
      <c r="E290" s="1">
        <f>DATE(covid_19_datafeed23[[#This Row],[year]],covid_19_datafeed23[[#This Row],[month]],covid_19_datafeed23[[#This Row],[day]])</f>
        <v>44176</v>
      </c>
      <c r="F290">
        <v>472</v>
      </c>
      <c r="H290">
        <f>covid_19_datafeed23[[#This Row],[IC_Bedden_COVID_Nederland]]+covid_19_datafeed23[[#This Row],[IC_Bedden_COVID_Internationaal]]</f>
        <v>472</v>
      </c>
      <c r="I290">
        <v>547</v>
      </c>
      <c r="J290">
        <v>1209</v>
      </c>
      <c r="K290">
        <v>30</v>
      </c>
      <c r="L290">
        <v>199</v>
      </c>
      <c r="M290">
        <f t="shared" ref="M290:N290" si="54">SUM(K284:K290)/7</f>
        <v>27.142857142857142</v>
      </c>
      <c r="N290">
        <f t="shared" si="54"/>
        <v>185.14285714285714</v>
      </c>
      <c r="P290">
        <f t="shared" si="24"/>
        <v>3</v>
      </c>
    </row>
    <row r="291" spans="1:16" x14ac:dyDescent="0.25">
      <c r="A291" t="s">
        <v>227</v>
      </c>
      <c r="B291" t="str">
        <f>LEFT(covid_19_datafeed23[[#This Row],[Datum]],2)</f>
        <v>12</v>
      </c>
      <c r="C291" t="str">
        <f>MID(covid_19_datafeed23[[#This Row],[Datum]],4,2)</f>
        <v>12</v>
      </c>
      <c r="D291" t="str">
        <f>RIGHT(covid_19_datafeed23[[#This Row],[Datum]],4)</f>
        <v>2020</v>
      </c>
      <c r="E291" s="1">
        <f>DATE(covid_19_datafeed23[[#This Row],[year]],covid_19_datafeed23[[#This Row],[month]],covid_19_datafeed23[[#This Row],[day]])</f>
        <v>44177</v>
      </c>
      <c r="F291">
        <v>481</v>
      </c>
      <c r="H291">
        <f>covid_19_datafeed23[[#This Row],[IC_Bedden_COVID_Nederland]]+covid_19_datafeed23[[#This Row],[IC_Bedden_COVID_Internationaal]]</f>
        <v>481</v>
      </c>
      <c r="I291">
        <v>510</v>
      </c>
      <c r="J291">
        <v>1242</v>
      </c>
      <c r="K291">
        <v>37</v>
      </c>
      <c r="L291">
        <v>247</v>
      </c>
      <c r="M291">
        <f t="shared" ref="M291:N291" si="55">SUM(K285:K291)/7</f>
        <v>28</v>
      </c>
      <c r="N291">
        <f t="shared" si="55"/>
        <v>193.42857142857142</v>
      </c>
      <c r="P291">
        <f t="shared" si="24"/>
        <v>9</v>
      </c>
    </row>
    <row r="292" spans="1:16" x14ac:dyDescent="0.25">
      <c r="A292" t="s">
        <v>228</v>
      </c>
      <c r="B292" t="str">
        <f>LEFT(covid_19_datafeed23[[#This Row],[Datum]],2)</f>
        <v>13</v>
      </c>
      <c r="C292" t="str">
        <f>MID(covid_19_datafeed23[[#This Row],[Datum]],4,2)</f>
        <v>12</v>
      </c>
      <c r="D292" t="str">
        <f>RIGHT(covid_19_datafeed23[[#This Row],[Datum]],4)</f>
        <v>2020</v>
      </c>
      <c r="E292" s="1">
        <f>DATE(covid_19_datafeed23[[#This Row],[year]],covid_19_datafeed23[[#This Row],[month]],covid_19_datafeed23[[#This Row],[day]])</f>
        <v>44178</v>
      </c>
      <c r="F292">
        <v>497</v>
      </c>
      <c r="H292">
        <f>covid_19_datafeed23[[#This Row],[IC_Bedden_COVID_Nederland]]+covid_19_datafeed23[[#This Row],[IC_Bedden_COVID_Internationaal]]</f>
        <v>497</v>
      </c>
      <c r="I292">
        <v>478</v>
      </c>
      <c r="J292">
        <v>1270</v>
      </c>
      <c r="K292">
        <v>36</v>
      </c>
      <c r="L292">
        <v>166</v>
      </c>
      <c r="M292">
        <f t="shared" ref="M292:N292" si="56">SUM(K286:K292)/7</f>
        <v>30.142857142857142</v>
      </c>
      <c r="N292">
        <f t="shared" si="56"/>
        <v>194.28571428571428</v>
      </c>
      <c r="P292">
        <f t="shared" si="24"/>
        <v>16</v>
      </c>
    </row>
    <row r="293" spans="1:16" x14ac:dyDescent="0.25">
      <c r="A293" t="s">
        <v>229</v>
      </c>
      <c r="B293" t="str">
        <f>LEFT(covid_19_datafeed23[[#This Row],[Datum]],2)</f>
        <v>14</v>
      </c>
      <c r="C293" t="str">
        <f>MID(covid_19_datafeed23[[#This Row],[Datum]],4,2)</f>
        <v>12</v>
      </c>
      <c r="D293" t="str">
        <f>RIGHT(covid_19_datafeed23[[#This Row],[Datum]],4)</f>
        <v>2020</v>
      </c>
      <c r="E293" s="1">
        <f>DATE(covid_19_datafeed23[[#This Row],[year]],covid_19_datafeed23[[#This Row],[month]],covid_19_datafeed23[[#This Row],[day]])</f>
        <v>44179</v>
      </c>
      <c r="F293">
        <v>503</v>
      </c>
      <c r="H293">
        <f>covid_19_datafeed23[[#This Row],[IC_Bedden_COVID_Nederland]]+covid_19_datafeed23[[#This Row],[IC_Bedden_COVID_Internationaal]]</f>
        <v>503</v>
      </c>
      <c r="I293">
        <v>523</v>
      </c>
      <c r="J293">
        <v>1369</v>
      </c>
      <c r="K293">
        <v>36</v>
      </c>
      <c r="L293">
        <v>184</v>
      </c>
      <c r="M293">
        <f t="shared" ref="M293:N293" si="57">SUM(K287:K293)/7</f>
        <v>31.857142857142858</v>
      </c>
      <c r="N293">
        <f t="shared" si="57"/>
        <v>199.14285714285714</v>
      </c>
      <c r="P293">
        <f t="shared" si="24"/>
        <v>6</v>
      </c>
    </row>
    <row r="294" spans="1:16" x14ac:dyDescent="0.25">
      <c r="A294" t="s">
        <v>230</v>
      </c>
      <c r="B294" t="str">
        <f>LEFT(covid_19_datafeed23[[#This Row],[Datum]],2)</f>
        <v>15</v>
      </c>
      <c r="C294" t="str">
        <f>MID(covid_19_datafeed23[[#This Row],[Datum]],4,2)</f>
        <v>12</v>
      </c>
      <c r="D294" t="str">
        <f>RIGHT(covid_19_datafeed23[[#This Row],[Datum]],4)</f>
        <v>2020</v>
      </c>
      <c r="E294" s="1">
        <f>DATE(covid_19_datafeed23[[#This Row],[year]],covid_19_datafeed23[[#This Row],[month]],covid_19_datafeed23[[#This Row],[day]])</f>
        <v>44180</v>
      </c>
      <c r="F294">
        <v>524</v>
      </c>
      <c r="H294">
        <f>covid_19_datafeed23[[#This Row],[IC_Bedden_COVID_Nederland]]+covid_19_datafeed23[[#This Row],[IC_Bedden_COVID_Internationaal]]</f>
        <v>524</v>
      </c>
      <c r="I294">
        <v>530</v>
      </c>
      <c r="J294">
        <v>1430</v>
      </c>
      <c r="K294">
        <v>46</v>
      </c>
      <c r="L294">
        <v>262</v>
      </c>
      <c r="M294">
        <f t="shared" ref="M294:N294" si="58">SUM(K288:K294)/7</f>
        <v>35.285714285714285</v>
      </c>
      <c r="N294">
        <f t="shared" si="58"/>
        <v>207.14285714285714</v>
      </c>
      <c r="P294">
        <f t="shared" si="24"/>
        <v>21</v>
      </c>
    </row>
    <row r="295" spans="1:16" x14ac:dyDescent="0.25">
      <c r="A295" t="s">
        <v>231</v>
      </c>
      <c r="B295" t="str">
        <f>LEFT(covid_19_datafeed23[[#This Row],[Datum]],2)</f>
        <v>16</v>
      </c>
      <c r="C295" t="str">
        <f>MID(covid_19_datafeed23[[#This Row],[Datum]],4,2)</f>
        <v>12</v>
      </c>
      <c r="D295" t="str">
        <f>RIGHT(covid_19_datafeed23[[#This Row],[Datum]],4)</f>
        <v>2020</v>
      </c>
      <c r="E295" s="1">
        <f>DATE(covid_19_datafeed23[[#This Row],[year]],covid_19_datafeed23[[#This Row],[month]],covid_19_datafeed23[[#This Row],[day]])</f>
        <v>44181</v>
      </c>
      <c r="F295">
        <v>526</v>
      </c>
      <c r="H295">
        <f>covid_19_datafeed23[[#This Row],[IC_Bedden_COVID_Nederland]]+covid_19_datafeed23[[#This Row],[IC_Bedden_COVID_Internationaal]]</f>
        <v>526</v>
      </c>
      <c r="I295">
        <v>544</v>
      </c>
      <c r="J295">
        <v>1438</v>
      </c>
      <c r="K295">
        <v>28</v>
      </c>
      <c r="L295">
        <v>142</v>
      </c>
      <c r="M295">
        <f t="shared" ref="M295:N295" si="59">SUM(K289:K295)/7</f>
        <v>34.142857142857146</v>
      </c>
      <c r="N295">
        <f t="shared" si="59"/>
        <v>199.71428571428572</v>
      </c>
      <c r="P295">
        <f t="shared" si="24"/>
        <v>2</v>
      </c>
    </row>
    <row r="296" spans="1:16" x14ac:dyDescent="0.25">
      <c r="A296" t="s">
        <v>232</v>
      </c>
      <c r="B296" t="str">
        <f>LEFT(covid_19_datafeed23[[#This Row],[Datum]],2)</f>
        <v>17</v>
      </c>
      <c r="C296" t="str">
        <f>MID(covid_19_datafeed23[[#This Row],[Datum]],4,2)</f>
        <v>12</v>
      </c>
      <c r="D296" t="str">
        <f>RIGHT(covid_19_datafeed23[[#This Row],[Datum]],4)</f>
        <v>2020</v>
      </c>
      <c r="E296" s="1">
        <f>DATE(covid_19_datafeed23[[#This Row],[year]],covid_19_datafeed23[[#This Row],[month]],covid_19_datafeed23[[#This Row],[day]])</f>
        <v>44182</v>
      </c>
      <c r="F296">
        <v>536</v>
      </c>
      <c r="H296">
        <f>covid_19_datafeed23[[#This Row],[IC_Bedden_COVID_Nederland]]+covid_19_datafeed23[[#This Row],[IC_Bedden_COVID_Internationaal]]</f>
        <v>536</v>
      </c>
      <c r="I296">
        <v>507</v>
      </c>
      <c r="J296">
        <v>1467</v>
      </c>
      <c r="K296">
        <v>38</v>
      </c>
      <c r="L296">
        <v>221</v>
      </c>
      <c r="M296">
        <f t="shared" ref="M296:N296" si="60">SUM(K290:K296)/7</f>
        <v>35.857142857142854</v>
      </c>
      <c r="N296">
        <f t="shared" si="60"/>
        <v>203</v>
      </c>
      <c r="P296">
        <f t="shared" si="24"/>
        <v>10</v>
      </c>
    </row>
    <row r="297" spans="1:16" x14ac:dyDescent="0.25">
      <c r="A297" t="s">
        <v>233</v>
      </c>
      <c r="B297" t="str">
        <f>LEFT(covid_19_datafeed23[[#This Row],[Datum]],2)</f>
        <v>18</v>
      </c>
      <c r="C297" t="str">
        <f>MID(covid_19_datafeed23[[#This Row],[Datum]],4,2)</f>
        <v>12</v>
      </c>
      <c r="D297" t="str">
        <f>RIGHT(covid_19_datafeed23[[#This Row],[Datum]],4)</f>
        <v>2020</v>
      </c>
      <c r="E297" s="1">
        <f>DATE(covid_19_datafeed23[[#This Row],[year]],covid_19_datafeed23[[#This Row],[month]],covid_19_datafeed23[[#This Row],[day]])</f>
        <v>44183</v>
      </c>
      <c r="F297">
        <v>549</v>
      </c>
      <c r="H297">
        <f>covid_19_datafeed23[[#This Row],[IC_Bedden_COVID_Nederland]]+covid_19_datafeed23[[#This Row],[IC_Bedden_COVID_Internationaal]]</f>
        <v>549</v>
      </c>
      <c r="I297">
        <v>497</v>
      </c>
      <c r="J297">
        <v>1485</v>
      </c>
      <c r="K297">
        <v>52</v>
      </c>
      <c r="L297">
        <v>264</v>
      </c>
      <c r="M297">
        <f t="shared" ref="M297:N297" si="61">SUM(K291:K297)/7</f>
        <v>39</v>
      </c>
      <c r="N297">
        <f t="shared" si="61"/>
        <v>212.28571428571428</v>
      </c>
      <c r="P297">
        <f t="shared" si="24"/>
        <v>13</v>
      </c>
    </row>
    <row r="298" spans="1:16" x14ac:dyDescent="0.25">
      <c r="A298" t="s">
        <v>234</v>
      </c>
      <c r="B298" t="str">
        <f>LEFT(covid_19_datafeed23[[#This Row],[Datum]],2)</f>
        <v>19</v>
      </c>
      <c r="C298" t="str">
        <f>MID(covid_19_datafeed23[[#This Row],[Datum]],4,2)</f>
        <v>12</v>
      </c>
      <c r="D298" t="str">
        <f>RIGHT(covid_19_datafeed23[[#This Row],[Datum]],4)</f>
        <v>2020</v>
      </c>
      <c r="E298" s="1">
        <f>DATE(covid_19_datafeed23[[#This Row],[year]],covid_19_datafeed23[[#This Row],[month]],covid_19_datafeed23[[#This Row],[day]])</f>
        <v>44184</v>
      </c>
      <c r="F298">
        <v>560</v>
      </c>
      <c r="H298">
        <f>covid_19_datafeed23[[#This Row],[IC_Bedden_COVID_Nederland]]+covid_19_datafeed23[[#This Row],[IC_Bedden_COVID_Internationaal]]</f>
        <v>560</v>
      </c>
      <c r="I298">
        <v>483</v>
      </c>
      <c r="J298">
        <v>1505</v>
      </c>
      <c r="K298">
        <v>45</v>
      </c>
      <c r="L298">
        <v>290</v>
      </c>
      <c r="M298">
        <f t="shared" ref="M298:N298" si="62">SUM(K292:K298)/7</f>
        <v>40.142857142857146</v>
      </c>
      <c r="N298">
        <f t="shared" si="62"/>
        <v>218.42857142857142</v>
      </c>
      <c r="P298">
        <f t="shared" si="24"/>
        <v>11</v>
      </c>
    </row>
    <row r="299" spans="1:16" x14ac:dyDescent="0.25">
      <c r="A299" t="s">
        <v>235</v>
      </c>
      <c r="B299" t="str">
        <f>LEFT(covid_19_datafeed23[[#This Row],[Datum]],2)</f>
        <v>20</v>
      </c>
      <c r="C299" t="str">
        <f>MID(covid_19_datafeed23[[#This Row],[Datum]],4,2)</f>
        <v>12</v>
      </c>
      <c r="D299" t="str">
        <f>RIGHT(covid_19_datafeed23[[#This Row],[Datum]],4)</f>
        <v>2020</v>
      </c>
      <c r="E299" s="1">
        <f>DATE(covid_19_datafeed23[[#This Row],[year]],covid_19_datafeed23[[#This Row],[month]],covid_19_datafeed23[[#This Row],[day]])</f>
        <v>44185</v>
      </c>
      <c r="F299">
        <v>580</v>
      </c>
      <c r="H299">
        <f>covid_19_datafeed23[[#This Row],[IC_Bedden_COVID_Nederland]]+covid_19_datafeed23[[#This Row],[IC_Bedden_COVID_Internationaal]]</f>
        <v>580</v>
      </c>
      <c r="I299">
        <v>431</v>
      </c>
      <c r="J299">
        <v>1533</v>
      </c>
      <c r="K299">
        <v>36</v>
      </c>
      <c r="L299">
        <v>218</v>
      </c>
      <c r="M299">
        <f t="shared" ref="M299:N299" si="63">SUM(K293:K299)/7</f>
        <v>40.142857142857146</v>
      </c>
      <c r="N299">
        <f t="shared" si="63"/>
        <v>225.85714285714286</v>
      </c>
      <c r="P299">
        <f t="shared" si="24"/>
        <v>20</v>
      </c>
    </row>
    <row r="300" spans="1:16" x14ac:dyDescent="0.25">
      <c r="A300" t="s">
        <v>236</v>
      </c>
      <c r="B300" t="str">
        <f>LEFT(covid_19_datafeed23[[#This Row],[Datum]],2)</f>
        <v>21</v>
      </c>
      <c r="C300" t="str">
        <f>MID(covid_19_datafeed23[[#This Row],[Datum]],4,2)</f>
        <v>12</v>
      </c>
      <c r="D300" t="str">
        <f>RIGHT(covid_19_datafeed23[[#This Row],[Datum]],4)</f>
        <v>2020</v>
      </c>
      <c r="E300" s="1">
        <f>DATE(covid_19_datafeed23[[#This Row],[year]],covid_19_datafeed23[[#This Row],[month]],covid_19_datafeed23[[#This Row],[day]])</f>
        <v>44186</v>
      </c>
      <c r="F300">
        <v>586</v>
      </c>
      <c r="H300">
        <f>covid_19_datafeed23[[#This Row],[IC_Bedden_COVID_Nederland]]+covid_19_datafeed23[[#This Row],[IC_Bedden_COVID_Internationaal]]</f>
        <v>586</v>
      </c>
      <c r="I300">
        <v>429</v>
      </c>
      <c r="J300">
        <v>1576</v>
      </c>
      <c r="K300">
        <v>37</v>
      </c>
      <c r="L300">
        <v>205</v>
      </c>
      <c r="M300">
        <f t="shared" ref="M300:N300" si="64">SUM(K294:K300)/7</f>
        <v>40.285714285714285</v>
      </c>
      <c r="N300">
        <f t="shared" si="64"/>
        <v>228.85714285714286</v>
      </c>
      <c r="P300">
        <f t="shared" si="24"/>
        <v>6</v>
      </c>
    </row>
    <row r="301" spans="1:16" x14ac:dyDescent="0.25">
      <c r="A301" t="s">
        <v>237</v>
      </c>
      <c r="B301" t="str">
        <f>LEFT(covid_19_datafeed23[[#This Row],[Datum]],2)</f>
        <v>22</v>
      </c>
      <c r="C301" t="str">
        <f>MID(covid_19_datafeed23[[#This Row],[Datum]],4,2)</f>
        <v>12</v>
      </c>
      <c r="D301" t="str">
        <f>RIGHT(covid_19_datafeed23[[#This Row],[Datum]],4)</f>
        <v>2020</v>
      </c>
      <c r="E301" s="1">
        <f>DATE(covid_19_datafeed23[[#This Row],[year]],covid_19_datafeed23[[#This Row],[month]],covid_19_datafeed23[[#This Row],[day]])</f>
        <v>44187</v>
      </c>
      <c r="F301">
        <v>586</v>
      </c>
      <c r="H301">
        <f>covid_19_datafeed23[[#This Row],[IC_Bedden_COVID_Nederland]]+covid_19_datafeed23[[#This Row],[IC_Bedden_COVID_Internationaal]]</f>
        <v>586</v>
      </c>
      <c r="I301">
        <v>469</v>
      </c>
      <c r="J301">
        <v>1703</v>
      </c>
      <c r="K301">
        <v>33</v>
      </c>
      <c r="L301">
        <v>359</v>
      </c>
      <c r="M301">
        <f t="shared" ref="M301:N301" si="65">SUM(K295:K301)/7</f>
        <v>38.428571428571431</v>
      </c>
      <c r="N301">
        <f t="shared" si="65"/>
        <v>242.71428571428572</v>
      </c>
      <c r="P301">
        <f t="shared" si="24"/>
        <v>0</v>
      </c>
    </row>
    <row r="302" spans="1:16" x14ac:dyDescent="0.25">
      <c r="A302" t="s">
        <v>238</v>
      </c>
      <c r="B302" t="str">
        <f>LEFT(covid_19_datafeed23[[#This Row],[Datum]],2)</f>
        <v>23</v>
      </c>
      <c r="C302" t="str">
        <f>MID(covid_19_datafeed23[[#This Row],[Datum]],4,2)</f>
        <v>12</v>
      </c>
      <c r="D302" t="str">
        <f>RIGHT(covid_19_datafeed23[[#This Row],[Datum]],4)</f>
        <v>2020</v>
      </c>
      <c r="E302" s="1">
        <f>DATE(covid_19_datafeed23[[#This Row],[year]],covid_19_datafeed23[[#This Row],[month]],covid_19_datafeed23[[#This Row],[day]])</f>
        <v>44188</v>
      </c>
      <c r="F302">
        <v>608</v>
      </c>
      <c r="H302">
        <f>covid_19_datafeed23[[#This Row],[IC_Bedden_COVID_Nederland]]+covid_19_datafeed23[[#This Row],[IC_Bedden_COVID_Internationaal]]</f>
        <v>608</v>
      </c>
      <c r="I302">
        <v>439</v>
      </c>
      <c r="J302">
        <v>1686</v>
      </c>
      <c r="K302">
        <v>56</v>
      </c>
      <c r="L302">
        <v>297</v>
      </c>
      <c r="M302">
        <f t="shared" ref="M302:N302" si="66">SUM(K296:K302)/7</f>
        <v>42.428571428571431</v>
      </c>
      <c r="N302">
        <f t="shared" si="66"/>
        <v>264.85714285714283</v>
      </c>
      <c r="P302">
        <f t="shared" si="24"/>
        <v>22</v>
      </c>
    </row>
    <row r="303" spans="1:16" x14ac:dyDescent="0.25">
      <c r="A303" t="s">
        <v>239</v>
      </c>
      <c r="B303" t="str">
        <f>LEFT(covid_19_datafeed23[[#This Row],[Datum]],2)</f>
        <v>24</v>
      </c>
      <c r="C303" t="str">
        <f>MID(covid_19_datafeed23[[#This Row],[Datum]],4,2)</f>
        <v>12</v>
      </c>
      <c r="D303" t="str">
        <f>RIGHT(covid_19_datafeed23[[#This Row],[Datum]],4)</f>
        <v>2020</v>
      </c>
      <c r="E303" s="1">
        <f>DATE(covid_19_datafeed23[[#This Row],[year]],covid_19_datafeed23[[#This Row],[month]],covid_19_datafeed23[[#This Row],[day]])</f>
        <v>44189</v>
      </c>
      <c r="F303">
        <v>596</v>
      </c>
      <c r="H303">
        <f>covid_19_datafeed23[[#This Row],[IC_Bedden_COVID_Nederland]]+covid_19_datafeed23[[#This Row],[IC_Bedden_COVID_Internationaal]]</f>
        <v>596</v>
      </c>
      <c r="I303">
        <v>436</v>
      </c>
      <c r="J303">
        <v>1712</v>
      </c>
      <c r="K303">
        <v>38</v>
      </c>
      <c r="L303">
        <v>321</v>
      </c>
      <c r="M303">
        <f t="shared" ref="M303:N303" si="67">SUM(K297:K303)/7</f>
        <v>42.428571428571431</v>
      </c>
      <c r="N303">
        <f t="shared" si="67"/>
        <v>279.14285714285717</v>
      </c>
      <c r="P303">
        <f t="shared" si="24"/>
        <v>-12</v>
      </c>
    </row>
    <row r="304" spans="1:16" x14ac:dyDescent="0.25">
      <c r="A304" t="s">
        <v>240</v>
      </c>
      <c r="B304" t="str">
        <f>LEFT(covid_19_datafeed23[[#This Row],[Datum]],2)</f>
        <v>25</v>
      </c>
      <c r="C304" t="str">
        <f>MID(covid_19_datafeed23[[#This Row],[Datum]],4,2)</f>
        <v>12</v>
      </c>
      <c r="D304" t="str">
        <f>RIGHT(covid_19_datafeed23[[#This Row],[Datum]],4)</f>
        <v>2020</v>
      </c>
      <c r="E304" s="1">
        <f>DATE(covid_19_datafeed23[[#This Row],[year]],covid_19_datafeed23[[#This Row],[month]],covid_19_datafeed23[[#This Row],[day]])</f>
        <v>44190</v>
      </c>
      <c r="F304">
        <v>600</v>
      </c>
      <c r="H304">
        <f>covid_19_datafeed23[[#This Row],[IC_Bedden_COVID_Nederland]]+covid_19_datafeed23[[#This Row],[IC_Bedden_COVID_Internationaal]]</f>
        <v>600</v>
      </c>
      <c r="I304">
        <v>417</v>
      </c>
      <c r="J304">
        <v>1704</v>
      </c>
      <c r="K304">
        <v>41</v>
      </c>
      <c r="L304">
        <v>317</v>
      </c>
      <c r="M304">
        <f t="shared" ref="M304:N304" si="68">SUM(K298:K304)/7</f>
        <v>40.857142857142854</v>
      </c>
      <c r="N304">
        <f t="shared" si="68"/>
        <v>286.71428571428572</v>
      </c>
      <c r="P304">
        <f t="shared" si="24"/>
        <v>4</v>
      </c>
    </row>
    <row r="305" spans="1:16" x14ac:dyDescent="0.25">
      <c r="A305" t="s">
        <v>241</v>
      </c>
      <c r="B305" t="str">
        <f>LEFT(covid_19_datafeed23[[#This Row],[Datum]],2)</f>
        <v>26</v>
      </c>
      <c r="C305" t="str">
        <f>MID(covid_19_datafeed23[[#This Row],[Datum]],4,2)</f>
        <v>12</v>
      </c>
      <c r="D305" t="str">
        <f>RIGHT(covid_19_datafeed23[[#This Row],[Datum]],4)</f>
        <v>2020</v>
      </c>
      <c r="E305" s="1">
        <f>DATE(covid_19_datafeed23[[#This Row],[year]],covid_19_datafeed23[[#This Row],[month]],covid_19_datafeed23[[#This Row],[day]])</f>
        <v>44191</v>
      </c>
      <c r="F305">
        <v>615</v>
      </c>
      <c r="H305">
        <f>covid_19_datafeed23[[#This Row],[IC_Bedden_COVID_Nederland]]+covid_19_datafeed23[[#This Row],[IC_Bedden_COVID_Internationaal]]</f>
        <v>615</v>
      </c>
      <c r="I305">
        <v>372</v>
      </c>
      <c r="J305">
        <v>1734</v>
      </c>
      <c r="K305">
        <v>42</v>
      </c>
      <c r="L305">
        <v>213</v>
      </c>
      <c r="M305">
        <f t="shared" ref="M305:N305" si="69">SUM(K299:K305)/7</f>
        <v>40.428571428571431</v>
      </c>
      <c r="N305">
        <f t="shared" si="69"/>
        <v>275.71428571428572</v>
      </c>
      <c r="P305">
        <f t="shared" si="24"/>
        <v>15</v>
      </c>
    </row>
    <row r="306" spans="1:16" x14ac:dyDescent="0.25">
      <c r="A306" t="s">
        <v>242</v>
      </c>
      <c r="B306" t="str">
        <f>LEFT(covid_19_datafeed23[[#This Row],[Datum]],2)</f>
        <v>27</v>
      </c>
      <c r="C306" t="str">
        <f>MID(covid_19_datafeed23[[#This Row],[Datum]],4,2)</f>
        <v>12</v>
      </c>
      <c r="D306" t="str">
        <f>RIGHT(covid_19_datafeed23[[#This Row],[Datum]],4)</f>
        <v>2020</v>
      </c>
      <c r="E306" s="1">
        <f>DATE(covid_19_datafeed23[[#This Row],[year]],covid_19_datafeed23[[#This Row],[month]],covid_19_datafeed23[[#This Row],[day]])</f>
        <v>44192</v>
      </c>
      <c r="F306">
        <v>631</v>
      </c>
      <c r="H306">
        <f>covid_19_datafeed23[[#This Row],[IC_Bedden_COVID_Nederland]]+covid_19_datafeed23[[#This Row],[IC_Bedden_COVID_Internationaal]]</f>
        <v>631</v>
      </c>
      <c r="I306">
        <v>387</v>
      </c>
      <c r="J306">
        <v>1797</v>
      </c>
      <c r="K306">
        <v>42</v>
      </c>
      <c r="L306">
        <v>243</v>
      </c>
      <c r="M306">
        <f t="shared" ref="M306:N306" si="70">SUM(K300:K306)/7</f>
        <v>41.285714285714285</v>
      </c>
      <c r="N306">
        <f t="shared" si="70"/>
        <v>279.28571428571428</v>
      </c>
      <c r="P306">
        <f t="shared" si="24"/>
        <v>16</v>
      </c>
    </row>
    <row r="307" spans="1:16" x14ac:dyDescent="0.25">
      <c r="A307" t="s">
        <v>243</v>
      </c>
      <c r="B307" t="str">
        <f>LEFT(covid_19_datafeed23[[#This Row],[Datum]],2)</f>
        <v>28</v>
      </c>
      <c r="C307" t="str">
        <f>MID(covid_19_datafeed23[[#This Row],[Datum]],4,2)</f>
        <v>12</v>
      </c>
      <c r="D307" t="str">
        <f>RIGHT(covid_19_datafeed23[[#This Row],[Datum]],4)</f>
        <v>2020</v>
      </c>
      <c r="E307" s="1">
        <f>DATE(covid_19_datafeed23[[#This Row],[year]],covid_19_datafeed23[[#This Row],[month]],covid_19_datafeed23[[#This Row],[day]])</f>
        <v>44193</v>
      </c>
      <c r="F307">
        <v>658</v>
      </c>
      <c r="H307">
        <f>covid_19_datafeed23[[#This Row],[IC_Bedden_COVID_Nederland]]+covid_19_datafeed23[[#This Row],[IC_Bedden_COVID_Internationaal]]</f>
        <v>658</v>
      </c>
      <c r="I307">
        <v>370</v>
      </c>
      <c r="J307">
        <v>1922</v>
      </c>
      <c r="K307">
        <v>54</v>
      </c>
      <c r="L307">
        <v>273</v>
      </c>
      <c r="M307">
        <f t="shared" ref="M307:N307" si="71">SUM(K301:K307)/7</f>
        <v>43.714285714285715</v>
      </c>
      <c r="N307">
        <f t="shared" si="71"/>
        <v>289</v>
      </c>
      <c r="P307">
        <f t="shared" si="24"/>
        <v>27</v>
      </c>
    </row>
    <row r="308" spans="1:16" x14ac:dyDescent="0.25">
      <c r="A308" t="s">
        <v>244</v>
      </c>
      <c r="B308" t="str">
        <f>LEFT(covid_19_datafeed23[[#This Row],[Datum]],2)</f>
        <v>29</v>
      </c>
      <c r="C308" t="str">
        <f>MID(covid_19_datafeed23[[#This Row],[Datum]],4,2)</f>
        <v>12</v>
      </c>
      <c r="D308" t="str">
        <f>RIGHT(covid_19_datafeed23[[#This Row],[Datum]],4)</f>
        <v>2020</v>
      </c>
      <c r="E308" s="1">
        <f>DATE(covid_19_datafeed23[[#This Row],[year]],covid_19_datafeed23[[#This Row],[month]],covid_19_datafeed23[[#This Row],[day]])</f>
        <v>44194</v>
      </c>
      <c r="F308">
        <v>684</v>
      </c>
      <c r="H308">
        <f>covid_19_datafeed23[[#This Row],[IC_Bedden_COVID_Nederland]]+covid_19_datafeed23[[#This Row],[IC_Bedden_COVID_Internationaal]]</f>
        <v>684</v>
      </c>
      <c r="I308">
        <v>416</v>
      </c>
      <c r="J308">
        <v>2077</v>
      </c>
      <c r="K308">
        <v>72</v>
      </c>
      <c r="L308">
        <v>430</v>
      </c>
      <c r="M308">
        <f t="shared" ref="M308:N308" si="72">SUM(K302:K308)/7</f>
        <v>49.285714285714285</v>
      </c>
      <c r="N308">
        <f t="shared" si="72"/>
        <v>299.14285714285717</v>
      </c>
      <c r="P308">
        <f t="shared" si="24"/>
        <v>26</v>
      </c>
    </row>
    <row r="309" spans="1:16" x14ac:dyDescent="0.25">
      <c r="A309" t="s">
        <v>245</v>
      </c>
      <c r="B309" t="str">
        <f>LEFT(covid_19_datafeed23[[#This Row],[Datum]],2)</f>
        <v>30</v>
      </c>
      <c r="C309" t="str">
        <f>MID(covid_19_datafeed23[[#This Row],[Datum]],4,2)</f>
        <v>12</v>
      </c>
      <c r="D309" t="str">
        <f>RIGHT(covid_19_datafeed23[[#This Row],[Datum]],4)</f>
        <v>2020</v>
      </c>
      <c r="E309" s="1">
        <f>DATE(covid_19_datafeed23[[#This Row],[year]],covid_19_datafeed23[[#This Row],[month]],covid_19_datafeed23[[#This Row],[day]])</f>
        <v>44195</v>
      </c>
      <c r="F309">
        <v>712</v>
      </c>
      <c r="H309">
        <f>covid_19_datafeed23[[#This Row],[IC_Bedden_COVID_Nederland]]+covid_19_datafeed23[[#This Row],[IC_Bedden_COVID_Internationaal]]</f>
        <v>712</v>
      </c>
      <c r="I309">
        <v>422</v>
      </c>
      <c r="J309">
        <v>2002</v>
      </c>
      <c r="K309">
        <v>64</v>
      </c>
      <c r="L309">
        <v>289</v>
      </c>
      <c r="M309">
        <f t="shared" ref="M309:N309" si="73">SUM(K303:K309)/7</f>
        <v>50.428571428571431</v>
      </c>
      <c r="N309">
        <f t="shared" si="73"/>
        <v>298</v>
      </c>
      <c r="P309">
        <f t="shared" si="24"/>
        <v>28</v>
      </c>
    </row>
    <row r="310" spans="1:16" x14ac:dyDescent="0.25">
      <c r="A310" t="s">
        <v>246</v>
      </c>
      <c r="B310" t="str">
        <f>LEFT(covid_19_datafeed23[[#This Row],[Datum]],2)</f>
        <v>31</v>
      </c>
      <c r="C310" t="str">
        <f>MID(covid_19_datafeed23[[#This Row],[Datum]],4,2)</f>
        <v>12</v>
      </c>
      <c r="D310" t="str">
        <f>RIGHT(covid_19_datafeed23[[#This Row],[Datum]],4)</f>
        <v>2020</v>
      </c>
      <c r="E310" s="1">
        <f>DATE(covid_19_datafeed23[[#This Row],[year]],covid_19_datafeed23[[#This Row],[month]],covid_19_datafeed23[[#This Row],[day]])</f>
        <v>44196</v>
      </c>
      <c r="F310">
        <v>724</v>
      </c>
      <c r="H310">
        <f>covid_19_datafeed23[[#This Row],[IC_Bedden_COVID_Nederland]]+covid_19_datafeed23[[#This Row],[IC_Bedden_COVID_Internationaal]]</f>
        <v>724</v>
      </c>
      <c r="I310">
        <v>410</v>
      </c>
      <c r="J310">
        <v>2104</v>
      </c>
      <c r="K310">
        <v>38</v>
      </c>
      <c r="L310">
        <v>294</v>
      </c>
      <c r="M310">
        <f t="shared" ref="M310:N310" si="74">SUM(K304:K310)/7</f>
        <v>50.428571428571431</v>
      </c>
      <c r="N310">
        <f t="shared" si="74"/>
        <v>294.14285714285717</v>
      </c>
      <c r="P310">
        <f t="shared" si="24"/>
        <v>12</v>
      </c>
    </row>
    <row r="311" spans="1:16" x14ac:dyDescent="0.25">
      <c r="A311" t="s">
        <v>247</v>
      </c>
      <c r="B311" t="str">
        <f>LEFT(covid_19_datafeed23[[#This Row],[Datum]],2)</f>
        <v>01</v>
      </c>
      <c r="C311" t="str">
        <f>MID(covid_19_datafeed23[[#This Row],[Datum]],4,2)</f>
        <v>01</v>
      </c>
      <c r="D311" t="str">
        <f>RIGHT(covid_19_datafeed23[[#This Row],[Datum]],4)</f>
        <v>2021</v>
      </c>
      <c r="E311" s="1">
        <f>DATE(covid_19_datafeed23[[#This Row],[year]],covid_19_datafeed23[[#This Row],[month]],covid_19_datafeed23[[#This Row],[day]])</f>
        <v>44197</v>
      </c>
      <c r="F311">
        <v>703</v>
      </c>
      <c r="H311">
        <f>covid_19_datafeed23[[#This Row],[IC_Bedden_COVID_Nederland]]+covid_19_datafeed23[[#This Row],[IC_Bedden_COVID_Internationaal]]</f>
        <v>703</v>
      </c>
      <c r="I311">
        <v>389</v>
      </c>
      <c r="J311">
        <v>1957</v>
      </c>
      <c r="K311">
        <v>37</v>
      </c>
      <c r="L311">
        <v>239</v>
      </c>
      <c r="M311">
        <f t="shared" ref="M311:N311" si="75">SUM(K305:K311)/7</f>
        <v>49.857142857142854</v>
      </c>
      <c r="N311">
        <f t="shared" si="75"/>
        <v>283</v>
      </c>
      <c r="P311">
        <f t="shared" si="24"/>
        <v>-21</v>
      </c>
    </row>
    <row r="312" spans="1:16" x14ac:dyDescent="0.25">
      <c r="A312" t="s">
        <v>248</v>
      </c>
      <c r="B312" t="str">
        <f>LEFT(covid_19_datafeed23[[#This Row],[Datum]],2)</f>
        <v>02</v>
      </c>
      <c r="C312" t="str">
        <f>MID(covid_19_datafeed23[[#This Row],[Datum]],4,2)</f>
        <v>01</v>
      </c>
      <c r="D312" t="str">
        <f>RIGHT(covid_19_datafeed23[[#This Row],[Datum]],4)</f>
        <v>2021</v>
      </c>
      <c r="E312" s="1">
        <f>DATE(covid_19_datafeed23[[#This Row],[year]],covid_19_datafeed23[[#This Row],[month]],covid_19_datafeed23[[#This Row],[day]])</f>
        <v>44198</v>
      </c>
      <c r="F312">
        <v>698</v>
      </c>
      <c r="H312">
        <f>covid_19_datafeed23[[#This Row],[IC_Bedden_COVID_Nederland]]+covid_19_datafeed23[[#This Row],[IC_Bedden_COVID_Internationaal]]</f>
        <v>698</v>
      </c>
      <c r="I312">
        <v>379</v>
      </c>
      <c r="J312">
        <v>2005</v>
      </c>
      <c r="K312">
        <v>37</v>
      </c>
      <c r="L312">
        <v>248</v>
      </c>
      <c r="M312">
        <f t="shared" ref="M312:N312" si="76">SUM(K306:K312)/7</f>
        <v>49.142857142857146</v>
      </c>
      <c r="N312">
        <f t="shared" si="76"/>
        <v>288</v>
      </c>
      <c r="P312">
        <f t="shared" si="24"/>
        <v>-5</v>
      </c>
    </row>
    <row r="313" spans="1:16" x14ac:dyDescent="0.25">
      <c r="A313" t="s">
        <v>249</v>
      </c>
      <c r="B313" t="str">
        <f>LEFT(covid_19_datafeed23[[#This Row],[Datum]],2)</f>
        <v>03</v>
      </c>
      <c r="C313" t="str">
        <f>MID(covid_19_datafeed23[[#This Row],[Datum]],4,2)</f>
        <v>01</v>
      </c>
      <c r="D313" t="str">
        <f>RIGHT(covid_19_datafeed23[[#This Row],[Datum]],4)</f>
        <v>2021</v>
      </c>
      <c r="E313" s="1">
        <f>DATE(covid_19_datafeed23[[#This Row],[year]],covid_19_datafeed23[[#This Row],[month]],covid_19_datafeed23[[#This Row],[day]])</f>
        <v>44199</v>
      </c>
      <c r="F313">
        <v>704</v>
      </c>
      <c r="H313">
        <f>covid_19_datafeed23[[#This Row],[IC_Bedden_COVID_Nederland]]+covid_19_datafeed23[[#This Row],[IC_Bedden_COVID_Internationaal]]</f>
        <v>704</v>
      </c>
      <c r="I313">
        <v>360</v>
      </c>
      <c r="J313">
        <v>2006</v>
      </c>
      <c r="K313">
        <v>29</v>
      </c>
      <c r="L313">
        <v>241</v>
      </c>
      <c r="M313">
        <f t="shared" ref="M313:N313" si="77">SUM(K307:K313)/7</f>
        <v>47.285714285714285</v>
      </c>
      <c r="N313">
        <f t="shared" si="77"/>
        <v>287.71428571428572</v>
      </c>
      <c r="P313">
        <f t="shared" si="24"/>
        <v>6</v>
      </c>
    </row>
    <row r="314" spans="1:16" x14ac:dyDescent="0.25">
      <c r="A314" t="s">
        <v>250</v>
      </c>
      <c r="B314" t="str">
        <f>LEFT(covid_19_datafeed23[[#This Row],[Datum]],2)</f>
        <v>04</v>
      </c>
      <c r="C314" t="str">
        <f>MID(covid_19_datafeed23[[#This Row],[Datum]],4,2)</f>
        <v>01</v>
      </c>
      <c r="D314" t="str">
        <f>RIGHT(covid_19_datafeed23[[#This Row],[Datum]],4)</f>
        <v>2021</v>
      </c>
      <c r="E314" s="1">
        <f>DATE(covid_19_datafeed23[[#This Row],[year]],covid_19_datafeed23[[#This Row],[month]],covid_19_datafeed23[[#This Row],[day]])</f>
        <v>44200</v>
      </c>
      <c r="F314">
        <v>715</v>
      </c>
      <c r="H314">
        <f>covid_19_datafeed23[[#This Row],[IC_Bedden_COVID_Nederland]]+covid_19_datafeed23[[#This Row],[IC_Bedden_COVID_Internationaal]]</f>
        <v>715</v>
      </c>
      <c r="I314">
        <v>377</v>
      </c>
      <c r="J314">
        <v>2130</v>
      </c>
      <c r="K314">
        <v>41</v>
      </c>
      <c r="L314">
        <v>226</v>
      </c>
      <c r="M314">
        <f t="shared" ref="M314:N314" si="78">SUM(K308:K314)/7</f>
        <v>45.428571428571431</v>
      </c>
      <c r="N314">
        <f t="shared" si="78"/>
        <v>281</v>
      </c>
      <c r="P314">
        <f t="shared" si="24"/>
        <v>11</v>
      </c>
    </row>
    <row r="315" spans="1:16" x14ac:dyDescent="0.25">
      <c r="A315" t="s">
        <v>251</v>
      </c>
      <c r="B315" t="str">
        <f>LEFT(covid_19_datafeed23[[#This Row],[Datum]],2)</f>
        <v>05</v>
      </c>
      <c r="C315" t="str">
        <f>MID(covid_19_datafeed23[[#This Row],[Datum]],4,2)</f>
        <v>01</v>
      </c>
      <c r="D315" t="str">
        <f>RIGHT(covid_19_datafeed23[[#This Row],[Datum]],4)</f>
        <v>2021</v>
      </c>
      <c r="E315" s="1">
        <f>DATE(covid_19_datafeed23[[#This Row],[year]],covid_19_datafeed23[[#This Row],[month]],covid_19_datafeed23[[#This Row],[day]])</f>
        <v>44201</v>
      </c>
      <c r="F315">
        <v>731</v>
      </c>
      <c r="H315">
        <f>covid_19_datafeed23[[#This Row],[IC_Bedden_COVID_Nederland]]+covid_19_datafeed23[[#This Row],[IC_Bedden_COVID_Internationaal]]</f>
        <v>731</v>
      </c>
      <c r="I315">
        <v>396</v>
      </c>
      <c r="J315">
        <v>2159</v>
      </c>
      <c r="K315">
        <v>46</v>
      </c>
      <c r="L315">
        <v>320</v>
      </c>
      <c r="M315">
        <f t="shared" ref="M315:N315" si="79">SUM(K309:K315)/7</f>
        <v>41.714285714285715</v>
      </c>
      <c r="N315">
        <f t="shared" si="79"/>
        <v>265.28571428571428</v>
      </c>
      <c r="P315">
        <f t="shared" si="24"/>
        <v>16</v>
      </c>
    </row>
    <row r="316" spans="1:16" x14ac:dyDescent="0.25">
      <c r="A316" t="s">
        <v>252</v>
      </c>
      <c r="B316" t="str">
        <f>LEFT(covid_19_datafeed23[[#This Row],[Datum]],2)</f>
        <v>06</v>
      </c>
      <c r="C316" t="str">
        <f>MID(covid_19_datafeed23[[#This Row],[Datum]],4,2)</f>
        <v>01</v>
      </c>
      <c r="D316" t="str">
        <f>RIGHT(covid_19_datafeed23[[#This Row],[Datum]],4)</f>
        <v>2021</v>
      </c>
      <c r="E316" s="1">
        <f>DATE(covid_19_datafeed23[[#This Row],[year]],covid_19_datafeed23[[#This Row],[month]],covid_19_datafeed23[[#This Row],[day]])</f>
        <v>44202</v>
      </c>
      <c r="F316">
        <v>704</v>
      </c>
      <c r="H316">
        <f>covid_19_datafeed23[[#This Row],[IC_Bedden_COVID_Nederland]]+covid_19_datafeed23[[#This Row],[IC_Bedden_COVID_Internationaal]]</f>
        <v>704</v>
      </c>
      <c r="I316">
        <v>435</v>
      </c>
      <c r="J316">
        <v>2131</v>
      </c>
      <c r="K316">
        <v>39</v>
      </c>
      <c r="L316">
        <v>262</v>
      </c>
      <c r="M316">
        <f t="shared" ref="M316:N316" si="80">SUM(K310:K316)/7</f>
        <v>38.142857142857146</v>
      </c>
      <c r="N316">
        <f t="shared" si="80"/>
        <v>261.42857142857144</v>
      </c>
      <c r="P316">
        <f t="shared" si="24"/>
        <v>-27</v>
      </c>
    </row>
    <row r="317" spans="1:16" x14ac:dyDescent="0.25">
      <c r="A317" t="s">
        <v>253</v>
      </c>
      <c r="B317" t="str">
        <f>LEFT(covid_19_datafeed23[[#This Row],[Datum]],2)</f>
        <v>07</v>
      </c>
      <c r="C317" t="str">
        <f>MID(covid_19_datafeed23[[#This Row],[Datum]],4,2)</f>
        <v>01</v>
      </c>
      <c r="D317" t="str">
        <f>RIGHT(covid_19_datafeed23[[#This Row],[Datum]],4)</f>
        <v>2021</v>
      </c>
      <c r="E317" s="1">
        <f>DATE(covid_19_datafeed23[[#This Row],[year]],covid_19_datafeed23[[#This Row],[month]],covid_19_datafeed23[[#This Row],[day]])</f>
        <v>44203</v>
      </c>
      <c r="F317">
        <v>712</v>
      </c>
      <c r="H317">
        <f>covid_19_datafeed23[[#This Row],[IC_Bedden_COVID_Nederland]]+covid_19_datafeed23[[#This Row],[IC_Bedden_COVID_Internationaal]]</f>
        <v>712</v>
      </c>
      <c r="I317">
        <v>420</v>
      </c>
      <c r="J317">
        <v>2052</v>
      </c>
      <c r="K317">
        <v>29</v>
      </c>
      <c r="L317">
        <v>231</v>
      </c>
      <c r="M317">
        <f t="shared" ref="M317:N317" si="81">SUM(K311:K317)/7</f>
        <v>36.857142857142854</v>
      </c>
      <c r="N317">
        <f t="shared" si="81"/>
        <v>252.42857142857142</v>
      </c>
      <c r="P317">
        <f t="shared" si="24"/>
        <v>8</v>
      </c>
    </row>
    <row r="318" spans="1:16" x14ac:dyDescent="0.25">
      <c r="A318" t="s">
        <v>254</v>
      </c>
      <c r="B318" t="str">
        <f>LEFT(covid_19_datafeed23[[#This Row],[Datum]],2)</f>
        <v>08</v>
      </c>
      <c r="C318" t="str">
        <f>MID(covid_19_datafeed23[[#This Row],[Datum]],4,2)</f>
        <v>01</v>
      </c>
      <c r="D318" t="str">
        <f>RIGHT(covid_19_datafeed23[[#This Row],[Datum]],4)</f>
        <v>2021</v>
      </c>
      <c r="E318" s="1">
        <f>DATE(covid_19_datafeed23[[#This Row],[year]],covid_19_datafeed23[[#This Row],[month]],covid_19_datafeed23[[#This Row],[day]])</f>
        <v>44204</v>
      </c>
      <c r="F318">
        <v>708</v>
      </c>
      <c r="H318">
        <f>covid_19_datafeed23[[#This Row],[IC_Bedden_COVID_Nederland]]+covid_19_datafeed23[[#This Row],[IC_Bedden_COVID_Internationaal]]</f>
        <v>708</v>
      </c>
      <c r="I318">
        <v>426</v>
      </c>
      <c r="J318">
        <v>1936</v>
      </c>
      <c r="K318">
        <v>37</v>
      </c>
      <c r="L318">
        <v>249</v>
      </c>
      <c r="M318">
        <f t="shared" ref="M318:N318" si="82">SUM(K312:K318)/7</f>
        <v>36.857142857142854</v>
      </c>
      <c r="N318">
        <f t="shared" si="82"/>
        <v>253.85714285714286</v>
      </c>
      <c r="P318">
        <f t="shared" si="24"/>
        <v>-4</v>
      </c>
    </row>
    <row r="319" spans="1:16" x14ac:dyDescent="0.25">
      <c r="A319" t="s">
        <v>255</v>
      </c>
      <c r="B319" t="str">
        <f>LEFT(covid_19_datafeed23[[#This Row],[Datum]],2)</f>
        <v>09</v>
      </c>
      <c r="C319" t="str">
        <f>MID(covid_19_datafeed23[[#This Row],[Datum]],4,2)</f>
        <v>01</v>
      </c>
      <c r="D319" t="str">
        <f>RIGHT(covid_19_datafeed23[[#This Row],[Datum]],4)</f>
        <v>2021</v>
      </c>
      <c r="E319" s="1">
        <f>DATE(covid_19_datafeed23[[#This Row],[year]],covid_19_datafeed23[[#This Row],[month]],covid_19_datafeed23[[#This Row],[day]])</f>
        <v>44205</v>
      </c>
      <c r="F319">
        <v>700</v>
      </c>
      <c r="H319">
        <f>covid_19_datafeed23[[#This Row],[IC_Bedden_COVID_Nederland]]+covid_19_datafeed23[[#This Row],[IC_Bedden_COVID_Internationaal]]</f>
        <v>700</v>
      </c>
      <c r="I319">
        <v>420</v>
      </c>
      <c r="J319">
        <v>1874</v>
      </c>
      <c r="K319">
        <v>44</v>
      </c>
      <c r="L319">
        <v>241</v>
      </c>
      <c r="M319">
        <f t="shared" ref="M319:N319" si="83">SUM(K313:K319)/7</f>
        <v>37.857142857142854</v>
      </c>
      <c r="N319">
        <f t="shared" si="83"/>
        <v>252.85714285714286</v>
      </c>
      <c r="P319">
        <f t="shared" si="24"/>
        <v>-8</v>
      </c>
    </row>
    <row r="320" spans="1:16" x14ac:dyDescent="0.25">
      <c r="A320" t="s">
        <v>256</v>
      </c>
      <c r="B320" t="str">
        <f>LEFT(covid_19_datafeed23[[#This Row],[Datum]],2)</f>
        <v>10</v>
      </c>
      <c r="C320" t="str">
        <f>MID(covid_19_datafeed23[[#This Row],[Datum]],4,2)</f>
        <v>01</v>
      </c>
      <c r="D320" t="str">
        <f>RIGHT(covid_19_datafeed23[[#This Row],[Datum]],4)</f>
        <v>2021</v>
      </c>
      <c r="E320" s="1">
        <f>DATE(covid_19_datafeed23[[#This Row],[year]],covid_19_datafeed23[[#This Row],[month]],covid_19_datafeed23[[#This Row],[day]])</f>
        <v>44206</v>
      </c>
      <c r="F320">
        <v>711</v>
      </c>
      <c r="H320">
        <f>covid_19_datafeed23[[#This Row],[IC_Bedden_COVID_Nederland]]+covid_19_datafeed23[[#This Row],[IC_Bedden_COVID_Internationaal]]</f>
        <v>711</v>
      </c>
      <c r="I320">
        <v>379</v>
      </c>
      <c r="J320">
        <v>1850</v>
      </c>
      <c r="K320">
        <v>25</v>
      </c>
      <c r="L320">
        <v>187</v>
      </c>
      <c r="M320">
        <f t="shared" ref="M320:N320" si="84">SUM(K314:K320)/7</f>
        <v>37.285714285714285</v>
      </c>
      <c r="N320">
        <f t="shared" si="84"/>
        <v>245.14285714285714</v>
      </c>
      <c r="P320">
        <f t="shared" si="24"/>
        <v>11</v>
      </c>
    </row>
    <row r="321" spans="1:16" x14ac:dyDescent="0.25">
      <c r="A321" t="s">
        <v>257</v>
      </c>
      <c r="B321" t="str">
        <f>LEFT(covid_19_datafeed23[[#This Row],[Datum]],2)</f>
        <v>11</v>
      </c>
      <c r="C321" t="str">
        <f>MID(covid_19_datafeed23[[#This Row],[Datum]],4,2)</f>
        <v>01</v>
      </c>
      <c r="D321" t="str">
        <f>RIGHT(covid_19_datafeed23[[#This Row],[Datum]],4)</f>
        <v>2021</v>
      </c>
      <c r="E321" s="1">
        <f>DATE(covid_19_datafeed23[[#This Row],[year]],covid_19_datafeed23[[#This Row],[month]],covid_19_datafeed23[[#This Row],[day]])</f>
        <v>44207</v>
      </c>
      <c r="F321">
        <v>702</v>
      </c>
      <c r="H321">
        <f>covid_19_datafeed23[[#This Row],[IC_Bedden_COVID_Nederland]]+covid_19_datafeed23[[#This Row],[IC_Bedden_COVID_Internationaal]]</f>
        <v>702</v>
      </c>
      <c r="I321">
        <v>383</v>
      </c>
      <c r="J321">
        <v>1926</v>
      </c>
      <c r="K321">
        <v>24</v>
      </c>
      <c r="L321">
        <v>173</v>
      </c>
      <c r="M321">
        <f t="shared" ref="M321:N321" si="85">SUM(K315:K321)/7</f>
        <v>34.857142857142854</v>
      </c>
      <c r="N321">
        <f t="shared" si="85"/>
        <v>237.57142857142858</v>
      </c>
      <c r="P321">
        <f t="shared" si="24"/>
        <v>-9</v>
      </c>
    </row>
    <row r="322" spans="1:16" x14ac:dyDescent="0.25">
      <c r="A322" t="s">
        <v>258</v>
      </c>
      <c r="B322" t="str">
        <f>LEFT(covid_19_datafeed23[[#This Row],[Datum]],2)</f>
        <v>12</v>
      </c>
      <c r="C322" t="str">
        <f>MID(covid_19_datafeed23[[#This Row],[Datum]],4,2)</f>
        <v>01</v>
      </c>
      <c r="D322" t="str">
        <f>RIGHT(covid_19_datafeed23[[#This Row],[Datum]],4)</f>
        <v>2021</v>
      </c>
      <c r="E322" s="1">
        <f>DATE(covid_19_datafeed23[[#This Row],[year]],covid_19_datafeed23[[#This Row],[month]],covid_19_datafeed23[[#This Row],[day]])</f>
        <v>44208</v>
      </c>
      <c r="F322">
        <v>695</v>
      </c>
      <c r="H322">
        <f>covid_19_datafeed23[[#This Row],[IC_Bedden_COVID_Nederland]]+covid_19_datafeed23[[#This Row],[IC_Bedden_COVID_Internationaal]]</f>
        <v>695</v>
      </c>
      <c r="I322">
        <v>417</v>
      </c>
      <c r="J322">
        <v>1945</v>
      </c>
      <c r="K322">
        <v>43</v>
      </c>
      <c r="L322">
        <v>267</v>
      </c>
      <c r="M322">
        <f t="shared" ref="M322:N322" si="86">SUM(K316:K322)/7</f>
        <v>34.428571428571431</v>
      </c>
      <c r="N322">
        <f t="shared" si="86"/>
        <v>230</v>
      </c>
      <c r="P322">
        <f t="shared" si="24"/>
        <v>-7</v>
      </c>
    </row>
    <row r="323" spans="1:16" x14ac:dyDescent="0.25">
      <c r="A323" t="s">
        <v>259</v>
      </c>
      <c r="B323" t="str">
        <f>LEFT(covid_19_datafeed23[[#This Row],[Datum]],2)</f>
        <v>13</v>
      </c>
      <c r="C323" t="str">
        <f>MID(covid_19_datafeed23[[#This Row],[Datum]],4,2)</f>
        <v>01</v>
      </c>
      <c r="D323" t="str">
        <f>RIGHT(covid_19_datafeed23[[#This Row],[Datum]],4)</f>
        <v>2021</v>
      </c>
      <c r="E323" s="1">
        <f>DATE(covid_19_datafeed23[[#This Row],[year]],covid_19_datafeed23[[#This Row],[month]],covid_19_datafeed23[[#This Row],[day]])</f>
        <v>44209</v>
      </c>
      <c r="F323">
        <v>700</v>
      </c>
      <c r="H323">
        <f>covid_19_datafeed23[[#This Row],[IC_Bedden_COVID_Nederland]]+covid_19_datafeed23[[#This Row],[IC_Bedden_COVID_Internationaal]]</f>
        <v>700</v>
      </c>
      <c r="I323">
        <v>416</v>
      </c>
      <c r="J323">
        <v>1821</v>
      </c>
      <c r="K323">
        <v>46</v>
      </c>
      <c r="L323">
        <v>218</v>
      </c>
      <c r="M323">
        <f t="shared" ref="M323:N323" si="87">SUM(K317:K323)/7</f>
        <v>35.428571428571431</v>
      </c>
      <c r="N323">
        <f t="shared" si="87"/>
        <v>223.71428571428572</v>
      </c>
      <c r="P323">
        <f t="shared" si="24"/>
        <v>5</v>
      </c>
    </row>
    <row r="324" spans="1:16" x14ac:dyDescent="0.25">
      <c r="A324" t="s">
        <v>260</v>
      </c>
      <c r="B324" t="str">
        <f>LEFT(covid_19_datafeed23[[#This Row],[Datum]],2)</f>
        <v>14</v>
      </c>
      <c r="C324" t="str">
        <f>MID(covid_19_datafeed23[[#This Row],[Datum]],4,2)</f>
        <v>01</v>
      </c>
      <c r="D324" t="str">
        <f>RIGHT(covid_19_datafeed23[[#This Row],[Datum]],4)</f>
        <v>2021</v>
      </c>
      <c r="E324" s="1">
        <f>DATE(covid_19_datafeed23[[#This Row],[year]],covid_19_datafeed23[[#This Row],[month]],covid_19_datafeed23[[#This Row],[day]])</f>
        <v>44210</v>
      </c>
      <c r="F324">
        <v>693</v>
      </c>
      <c r="H324">
        <f>covid_19_datafeed23[[#This Row],[IC_Bedden_COVID_Nederland]]+covid_19_datafeed23[[#This Row],[IC_Bedden_COVID_Internationaal]]</f>
        <v>693</v>
      </c>
      <c r="I324">
        <v>453</v>
      </c>
      <c r="J324">
        <v>1814</v>
      </c>
      <c r="K324">
        <v>48</v>
      </c>
      <c r="L324">
        <v>226</v>
      </c>
      <c r="M324">
        <f t="shared" ref="M324:N324" si="88">SUM(K318:K324)/7</f>
        <v>38.142857142857146</v>
      </c>
      <c r="N324">
        <f t="shared" si="88"/>
        <v>223</v>
      </c>
      <c r="P324">
        <f t="shared" ref="P324:P387" si="89">H324-H323</f>
        <v>-7</v>
      </c>
    </row>
    <row r="325" spans="1:16" x14ac:dyDescent="0.25">
      <c r="A325" t="s">
        <v>261</v>
      </c>
      <c r="B325" t="str">
        <f>LEFT(covid_19_datafeed23[[#This Row],[Datum]],2)</f>
        <v>15</v>
      </c>
      <c r="C325" t="str">
        <f>MID(covid_19_datafeed23[[#This Row],[Datum]],4,2)</f>
        <v>01</v>
      </c>
      <c r="D325" t="str">
        <f>RIGHT(covid_19_datafeed23[[#This Row],[Datum]],4)</f>
        <v>2021</v>
      </c>
      <c r="E325" s="1">
        <f>DATE(covid_19_datafeed23[[#This Row],[year]],covid_19_datafeed23[[#This Row],[month]],covid_19_datafeed23[[#This Row],[day]])</f>
        <v>44211</v>
      </c>
      <c r="F325">
        <v>690</v>
      </c>
      <c r="H325">
        <f>covid_19_datafeed23[[#This Row],[IC_Bedden_COVID_Nederland]]+covid_19_datafeed23[[#This Row],[IC_Bedden_COVID_Internationaal]]</f>
        <v>690</v>
      </c>
      <c r="I325">
        <v>452</v>
      </c>
      <c r="J325">
        <v>1784</v>
      </c>
      <c r="K325">
        <v>24</v>
      </c>
      <c r="L325">
        <v>217</v>
      </c>
      <c r="M325">
        <f t="shared" ref="M325:N325" si="90">SUM(K319:K325)/7</f>
        <v>36.285714285714285</v>
      </c>
      <c r="N325">
        <f t="shared" si="90"/>
        <v>218.42857142857142</v>
      </c>
      <c r="P325">
        <f t="shared" si="89"/>
        <v>-3</v>
      </c>
    </row>
    <row r="326" spans="1:16" x14ac:dyDescent="0.25">
      <c r="A326" t="s">
        <v>262</v>
      </c>
      <c r="B326" t="str">
        <f>LEFT(covid_19_datafeed23[[#This Row],[Datum]],2)</f>
        <v>16</v>
      </c>
      <c r="C326" t="str">
        <f>MID(covid_19_datafeed23[[#This Row],[Datum]],4,2)</f>
        <v>01</v>
      </c>
      <c r="D326" t="str">
        <f>RIGHT(covid_19_datafeed23[[#This Row],[Datum]],4)</f>
        <v>2021</v>
      </c>
      <c r="E326" s="1">
        <f>DATE(covid_19_datafeed23[[#This Row],[year]],covid_19_datafeed23[[#This Row],[month]],covid_19_datafeed23[[#This Row],[day]])</f>
        <v>44212</v>
      </c>
      <c r="F326">
        <v>671</v>
      </c>
      <c r="H326">
        <f>covid_19_datafeed23[[#This Row],[IC_Bedden_COVID_Nederland]]+covid_19_datafeed23[[#This Row],[IC_Bedden_COVID_Internationaal]]</f>
        <v>671</v>
      </c>
      <c r="I326">
        <v>441</v>
      </c>
      <c r="J326">
        <v>1694</v>
      </c>
      <c r="K326">
        <v>35</v>
      </c>
      <c r="L326">
        <v>212</v>
      </c>
      <c r="M326">
        <f t="shared" ref="M326:N326" si="91">SUM(K320:K326)/7</f>
        <v>35</v>
      </c>
      <c r="N326">
        <f t="shared" si="91"/>
        <v>214.28571428571428</v>
      </c>
      <c r="P326">
        <f t="shared" si="89"/>
        <v>-19</v>
      </c>
    </row>
    <row r="327" spans="1:16" x14ac:dyDescent="0.25">
      <c r="A327" t="s">
        <v>263</v>
      </c>
      <c r="B327" t="str">
        <f>LEFT(covid_19_datafeed23[[#This Row],[Datum]],2)</f>
        <v>17</v>
      </c>
      <c r="C327" t="str">
        <f>MID(covid_19_datafeed23[[#This Row],[Datum]],4,2)</f>
        <v>01</v>
      </c>
      <c r="D327" t="str">
        <f>RIGHT(covid_19_datafeed23[[#This Row],[Datum]],4)</f>
        <v>2021</v>
      </c>
      <c r="E327" s="1">
        <f>DATE(covid_19_datafeed23[[#This Row],[year]],covid_19_datafeed23[[#This Row],[month]],covid_19_datafeed23[[#This Row],[day]])</f>
        <v>44213</v>
      </c>
      <c r="F327">
        <v>676</v>
      </c>
      <c r="H327">
        <f>covid_19_datafeed23[[#This Row],[IC_Bedden_COVID_Nederland]]+covid_19_datafeed23[[#This Row],[IC_Bedden_COVID_Internationaal]]</f>
        <v>676</v>
      </c>
      <c r="I327">
        <v>393</v>
      </c>
      <c r="J327">
        <v>1708</v>
      </c>
      <c r="K327">
        <v>38</v>
      </c>
      <c r="L327">
        <v>179</v>
      </c>
      <c r="M327">
        <f t="shared" ref="M327:N327" si="92">SUM(K321:K327)/7</f>
        <v>36.857142857142854</v>
      </c>
      <c r="N327">
        <f t="shared" si="92"/>
        <v>213.14285714285714</v>
      </c>
      <c r="P327">
        <f t="shared" si="89"/>
        <v>5</v>
      </c>
    </row>
    <row r="328" spans="1:16" x14ac:dyDescent="0.25">
      <c r="A328" t="s">
        <v>264</v>
      </c>
      <c r="B328" t="str">
        <f>LEFT(covid_19_datafeed23[[#This Row],[Datum]],2)</f>
        <v>18</v>
      </c>
      <c r="C328" t="str">
        <f>MID(covid_19_datafeed23[[#This Row],[Datum]],4,2)</f>
        <v>01</v>
      </c>
      <c r="D328" t="str">
        <f>RIGHT(covid_19_datafeed23[[#This Row],[Datum]],4)</f>
        <v>2021</v>
      </c>
      <c r="E328" s="1">
        <f>DATE(covid_19_datafeed23[[#This Row],[year]],covid_19_datafeed23[[#This Row],[month]],covid_19_datafeed23[[#This Row],[day]])</f>
        <v>44214</v>
      </c>
      <c r="F328">
        <v>690</v>
      </c>
      <c r="H328">
        <f>covid_19_datafeed23[[#This Row],[IC_Bedden_COVID_Nederland]]+covid_19_datafeed23[[#This Row],[IC_Bedden_COVID_Internationaal]]</f>
        <v>690</v>
      </c>
      <c r="I328">
        <v>398</v>
      </c>
      <c r="J328">
        <v>1744</v>
      </c>
      <c r="K328">
        <v>28</v>
      </c>
      <c r="L328">
        <v>152</v>
      </c>
      <c r="M328">
        <f t="shared" ref="M328:N328" si="93">SUM(K322:K328)/7</f>
        <v>37.428571428571431</v>
      </c>
      <c r="N328">
        <f t="shared" si="93"/>
        <v>210.14285714285714</v>
      </c>
      <c r="P328">
        <f t="shared" si="89"/>
        <v>14</v>
      </c>
    </row>
    <row r="329" spans="1:16" x14ac:dyDescent="0.25">
      <c r="A329" t="s">
        <v>265</v>
      </c>
      <c r="B329" t="str">
        <f>LEFT(covid_19_datafeed23[[#This Row],[Datum]],2)</f>
        <v>19</v>
      </c>
      <c r="C329" t="str">
        <f>MID(covid_19_datafeed23[[#This Row],[Datum]],4,2)</f>
        <v>01</v>
      </c>
      <c r="D329" t="str">
        <f>RIGHT(covid_19_datafeed23[[#This Row],[Datum]],4)</f>
        <v>2021</v>
      </c>
      <c r="E329" s="1">
        <f>DATE(covid_19_datafeed23[[#This Row],[year]],covid_19_datafeed23[[#This Row],[month]],covid_19_datafeed23[[#This Row],[day]])</f>
        <v>44215</v>
      </c>
      <c r="F329">
        <v>683</v>
      </c>
      <c r="H329">
        <f>covid_19_datafeed23[[#This Row],[IC_Bedden_COVID_Nederland]]+covid_19_datafeed23[[#This Row],[IC_Bedden_COVID_Internationaal]]</f>
        <v>683</v>
      </c>
      <c r="I329">
        <v>444</v>
      </c>
      <c r="J329">
        <v>1767</v>
      </c>
      <c r="K329">
        <v>42</v>
      </c>
      <c r="L329">
        <v>245</v>
      </c>
      <c r="M329">
        <f t="shared" ref="M329:N329" si="94">SUM(K323:K329)/7</f>
        <v>37.285714285714285</v>
      </c>
      <c r="N329">
        <f t="shared" si="94"/>
        <v>207</v>
      </c>
      <c r="P329">
        <f t="shared" si="89"/>
        <v>-7</v>
      </c>
    </row>
    <row r="330" spans="1:16" x14ac:dyDescent="0.25">
      <c r="A330" t="s">
        <v>266</v>
      </c>
      <c r="B330" t="str">
        <f>LEFT(covid_19_datafeed23[[#This Row],[Datum]],2)</f>
        <v>20</v>
      </c>
      <c r="C330" t="str">
        <f>MID(covid_19_datafeed23[[#This Row],[Datum]],4,2)</f>
        <v>01</v>
      </c>
      <c r="D330" t="str">
        <f>RIGHT(covid_19_datafeed23[[#This Row],[Datum]],4)</f>
        <v>2021</v>
      </c>
      <c r="E330" s="1">
        <f>DATE(covid_19_datafeed23[[#This Row],[year]],covid_19_datafeed23[[#This Row],[month]],covid_19_datafeed23[[#This Row],[day]])</f>
        <v>44216</v>
      </c>
      <c r="F330">
        <v>679</v>
      </c>
      <c r="H330">
        <f>covid_19_datafeed23[[#This Row],[IC_Bedden_COVID_Nederland]]+covid_19_datafeed23[[#This Row],[IC_Bedden_COVID_Internationaal]]</f>
        <v>679</v>
      </c>
      <c r="I330">
        <v>447</v>
      </c>
      <c r="J330">
        <v>1709</v>
      </c>
      <c r="K330">
        <v>27</v>
      </c>
      <c r="L330">
        <v>212</v>
      </c>
      <c r="M330">
        <f t="shared" ref="M330:N330" si="95">SUM(K324:K330)/7</f>
        <v>34.571428571428569</v>
      </c>
      <c r="N330">
        <f t="shared" si="95"/>
        <v>206.14285714285714</v>
      </c>
      <c r="P330">
        <f t="shared" si="89"/>
        <v>-4</v>
      </c>
    </row>
    <row r="331" spans="1:16" x14ac:dyDescent="0.25">
      <c r="A331" t="s">
        <v>267</v>
      </c>
      <c r="B331" t="str">
        <f>LEFT(covid_19_datafeed23[[#This Row],[Datum]],2)</f>
        <v>21</v>
      </c>
      <c r="C331" t="str">
        <f>MID(covid_19_datafeed23[[#This Row],[Datum]],4,2)</f>
        <v>01</v>
      </c>
      <c r="D331" t="str">
        <f>RIGHT(covid_19_datafeed23[[#This Row],[Datum]],4)</f>
        <v>2021</v>
      </c>
      <c r="E331" s="1">
        <f>DATE(covid_19_datafeed23[[#This Row],[year]],covid_19_datafeed23[[#This Row],[month]],covid_19_datafeed23[[#This Row],[day]])</f>
        <v>44217</v>
      </c>
      <c r="F331">
        <v>677</v>
      </c>
      <c r="H331">
        <f>covid_19_datafeed23[[#This Row],[IC_Bedden_COVID_Nederland]]+covid_19_datafeed23[[#This Row],[IC_Bedden_COVID_Internationaal]]</f>
        <v>677</v>
      </c>
      <c r="I331">
        <v>460</v>
      </c>
      <c r="J331">
        <v>1667</v>
      </c>
      <c r="K331">
        <v>36</v>
      </c>
      <c r="L331">
        <v>226</v>
      </c>
      <c r="M331">
        <f t="shared" ref="M331:N331" si="96">SUM(K325:K331)/7</f>
        <v>32.857142857142854</v>
      </c>
      <c r="N331">
        <f t="shared" si="96"/>
        <v>206.14285714285714</v>
      </c>
      <c r="P331">
        <f t="shared" si="89"/>
        <v>-2</v>
      </c>
    </row>
    <row r="332" spans="1:16" x14ac:dyDescent="0.25">
      <c r="A332" t="s">
        <v>268</v>
      </c>
      <c r="B332" t="str">
        <f>LEFT(covid_19_datafeed23[[#This Row],[Datum]],2)</f>
        <v>22</v>
      </c>
      <c r="C332" t="str">
        <f>MID(covid_19_datafeed23[[#This Row],[Datum]],4,2)</f>
        <v>01</v>
      </c>
      <c r="D332" t="str">
        <f>RIGHT(covid_19_datafeed23[[#This Row],[Datum]],4)</f>
        <v>2021</v>
      </c>
      <c r="E332" s="1">
        <f>DATE(covid_19_datafeed23[[#This Row],[year]],covid_19_datafeed23[[#This Row],[month]],covid_19_datafeed23[[#This Row],[day]])</f>
        <v>44218</v>
      </c>
      <c r="F332">
        <v>674</v>
      </c>
      <c r="H332">
        <f>covid_19_datafeed23[[#This Row],[IC_Bedden_COVID_Nederland]]+covid_19_datafeed23[[#This Row],[IC_Bedden_COVID_Internationaal]]</f>
        <v>674</v>
      </c>
      <c r="I332">
        <v>456</v>
      </c>
      <c r="J332">
        <v>1684</v>
      </c>
      <c r="K332">
        <v>31</v>
      </c>
      <c r="L332">
        <v>231</v>
      </c>
      <c r="M332">
        <f t="shared" ref="M332:N332" si="97">SUM(K326:K332)/7</f>
        <v>33.857142857142854</v>
      </c>
      <c r="N332">
        <f t="shared" si="97"/>
        <v>208.14285714285714</v>
      </c>
      <c r="P332">
        <f t="shared" si="89"/>
        <v>-3</v>
      </c>
    </row>
    <row r="333" spans="1:16" x14ac:dyDescent="0.25">
      <c r="A333" t="s">
        <v>269</v>
      </c>
      <c r="B333" t="str">
        <f>LEFT(covid_19_datafeed23[[#This Row],[Datum]],2)</f>
        <v>23</v>
      </c>
      <c r="C333" t="str">
        <f>MID(covid_19_datafeed23[[#This Row],[Datum]],4,2)</f>
        <v>01</v>
      </c>
      <c r="D333" t="str">
        <f>RIGHT(covid_19_datafeed23[[#This Row],[Datum]],4)</f>
        <v>2021</v>
      </c>
      <c r="E333" s="1">
        <f>DATE(covid_19_datafeed23[[#This Row],[year]],covid_19_datafeed23[[#This Row],[month]],covid_19_datafeed23[[#This Row],[day]])</f>
        <v>44219</v>
      </c>
      <c r="F333">
        <v>673</v>
      </c>
      <c r="H333">
        <f>covid_19_datafeed23[[#This Row],[IC_Bedden_COVID_Nederland]]+covid_19_datafeed23[[#This Row],[IC_Bedden_COVID_Internationaal]]</f>
        <v>673</v>
      </c>
      <c r="I333">
        <v>459</v>
      </c>
      <c r="J333">
        <v>1633</v>
      </c>
      <c r="K333">
        <v>33</v>
      </c>
      <c r="L333">
        <v>214</v>
      </c>
      <c r="M333">
        <f t="shared" ref="M333:N333" si="98">SUM(K327:K333)/7</f>
        <v>33.571428571428569</v>
      </c>
      <c r="N333">
        <f t="shared" si="98"/>
        <v>208.42857142857142</v>
      </c>
      <c r="P333">
        <f t="shared" si="89"/>
        <v>-1</v>
      </c>
    </row>
    <row r="334" spans="1:16" x14ac:dyDescent="0.25">
      <c r="A334" t="s">
        <v>270</v>
      </c>
      <c r="B334" t="str">
        <f>LEFT(covid_19_datafeed23[[#This Row],[Datum]],2)</f>
        <v>24</v>
      </c>
      <c r="C334" t="str">
        <f>MID(covid_19_datafeed23[[#This Row],[Datum]],4,2)</f>
        <v>01</v>
      </c>
      <c r="D334" t="str">
        <f>RIGHT(covid_19_datafeed23[[#This Row],[Datum]],4)</f>
        <v>2021</v>
      </c>
      <c r="E334" s="1">
        <f>DATE(covid_19_datafeed23[[#This Row],[year]],covid_19_datafeed23[[#This Row],[month]],covid_19_datafeed23[[#This Row],[day]])</f>
        <v>44220</v>
      </c>
      <c r="F334">
        <v>680</v>
      </c>
      <c r="H334">
        <f>covid_19_datafeed23[[#This Row],[IC_Bedden_COVID_Nederland]]+covid_19_datafeed23[[#This Row],[IC_Bedden_COVID_Internationaal]]</f>
        <v>680</v>
      </c>
      <c r="I334">
        <v>416</v>
      </c>
      <c r="J334">
        <v>1667</v>
      </c>
      <c r="K334">
        <v>42</v>
      </c>
      <c r="L334">
        <v>165</v>
      </c>
      <c r="M334">
        <f t="shared" ref="M334:N334" si="99">SUM(K328:K334)/7</f>
        <v>34.142857142857146</v>
      </c>
      <c r="N334">
        <f t="shared" si="99"/>
        <v>206.42857142857142</v>
      </c>
      <c r="P334">
        <f t="shared" si="89"/>
        <v>7</v>
      </c>
    </row>
    <row r="335" spans="1:16" x14ac:dyDescent="0.25">
      <c r="A335" t="s">
        <v>271</v>
      </c>
      <c r="B335" t="str">
        <f>LEFT(covid_19_datafeed23[[#This Row],[Datum]],2)</f>
        <v>25</v>
      </c>
      <c r="C335" t="str">
        <f>MID(covid_19_datafeed23[[#This Row],[Datum]],4,2)</f>
        <v>01</v>
      </c>
      <c r="D335" t="str">
        <f>RIGHT(covid_19_datafeed23[[#This Row],[Datum]],4)</f>
        <v>2021</v>
      </c>
      <c r="E335" s="1">
        <f>DATE(covid_19_datafeed23[[#This Row],[year]],covid_19_datafeed23[[#This Row],[month]],covid_19_datafeed23[[#This Row],[day]])</f>
        <v>44221</v>
      </c>
      <c r="F335">
        <v>664</v>
      </c>
      <c r="H335">
        <f>covid_19_datafeed23[[#This Row],[IC_Bedden_COVID_Nederland]]+covid_19_datafeed23[[#This Row],[IC_Bedden_COVID_Internationaal]]</f>
        <v>664</v>
      </c>
      <c r="I335">
        <v>416</v>
      </c>
      <c r="J335">
        <v>1720</v>
      </c>
      <c r="K335">
        <v>24</v>
      </c>
      <c r="L335">
        <v>169</v>
      </c>
      <c r="M335">
        <f t="shared" ref="M335:N335" si="100">SUM(K329:K335)/7</f>
        <v>33.571428571428569</v>
      </c>
      <c r="N335">
        <f t="shared" si="100"/>
        <v>208.85714285714286</v>
      </c>
      <c r="P335">
        <f t="shared" si="89"/>
        <v>-16</v>
      </c>
    </row>
    <row r="336" spans="1:16" x14ac:dyDescent="0.25">
      <c r="A336" t="s">
        <v>272</v>
      </c>
      <c r="B336" t="str">
        <f>LEFT(covid_19_datafeed23[[#This Row],[Datum]],2)</f>
        <v>26</v>
      </c>
      <c r="C336" t="str">
        <f>MID(covid_19_datafeed23[[#This Row],[Datum]],4,2)</f>
        <v>01</v>
      </c>
      <c r="D336" t="str">
        <f>RIGHT(covid_19_datafeed23[[#This Row],[Datum]],4)</f>
        <v>2021</v>
      </c>
      <c r="E336" s="1">
        <f>DATE(covid_19_datafeed23[[#This Row],[year]],covid_19_datafeed23[[#This Row],[month]],covid_19_datafeed23[[#This Row],[day]])</f>
        <v>44222</v>
      </c>
      <c r="F336">
        <v>674</v>
      </c>
      <c r="H336">
        <f>covid_19_datafeed23[[#This Row],[IC_Bedden_COVID_Nederland]]+covid_19_datafeed23[[#This Row],[IC_Bedden_COVID_Internationaal]]</f>
        <v>674</v>
      </c>
      <c r="I336">
        <v>466</v>
      </c>
      <c r="J336">
        <v>1705</v>
      </c>
      <c r="K336">
        <v>52</v>
      </c>
      <c r="L336">
        <v>219</v>
      </c>
      <c r="M336">
        <f t="shared" ref="M336:N336" si="101">SUM(K330:K336)/7</f>
        <v>35</v>
      </c>
      <c r="N336">
        <f t="shared" si="101"/>
        <v>205.14285714285714</v>
      </c>
      <c r="P336">
        <f t="shared" si="89"/>
        <v>10</v>
      </c>
    </row>
    <row r="337" spans="1:16" x14ac:dyDescent="0.25">
      <c r="A337" t="s">
        <v>273</v>
      </c>
      <c r="B337" t="str">
        <f>LEFT(covid_19_datafeed23[[#This Row],[Datum]],2)</f>
        <v>27</v>
      </c>
      <c r="C337" t="str">
        <f>MID(covid_19_datafeed23[[#This Row],[Datum]],4,2)</f>
        <v>01</v>
      </c>
      <c r="D337" t="str">
        <f>RIGHT(covid_19_datafeed23[[#This Row],[Datum]],4)</f>
        <v>2021</v>
      </c>
      <c r="E337" s="1">
        <f>DATE(covid_19_datafeed23[[#This Row],[year]],covid_19_datafeed23[[#This Row],[month]],covid_19_datafeed23[[#This Row],[day]])</f>
        <v>44223</v>
      </c>
      <c r="F337">
        <v>651</v>
      </c>
      <c r="H337">
        <f>covid_19_datafeed23[[#This Row],[IC_Bedden_COVID_Nederland]]+covid_19_datafeed23[[#This Row],[IC_Bedden_COVID_Internationaal]]</f>
        <v>651</v>
      </c>
      <c r="I337">
        <v>492</v>
      </c>
      <c r="J337">
        <v>1648</v>
      </c>
      <c r="K337">
        <v>38</v>
      </c>
      <c r="L337">
        <v>201</v>
      </c>
      <c r="M337">
        <f t="shared" ref="M337:N337" si="102">SUM(K331:K337)/7</f>
        <v>36.571428571428569</v>
      </c>
      <c r="N337">
        <f t="shared" si="102"/>
        <v>203.57142857142858</v>
      </c>
      <c r="P337">
        <f t="shared" si="89"/>
        <v>-23</v>
      </c>
    </row>
    <row r="338" spans="1:16" x14ac:dyDescent="0.25">
      <c r="A338" t="s">
        <v>274</v>
      </c>
      <c r="B338" t="str">
        <f>LEFT(covid_19_datafeed23[[#This Row],[Datum]],2)</f>
        <v>28</v>
      </c>
      <c r="C338" t="str">
        <f>MID(covid_19_datafeed23[[#This Row],[Datum]],4,2)</f>
        <v>01</v>
      </c>
      <c r="D338" t="str">
        <f>RIGHT(covid_19_datafeed23[[#This Row],[Datum]],4)</f>
        <v>2021</v>
      </c>
      <c r="E338" s="1">
        <f>DATE(covid_19_datafeed23[[#This Row],[year]],covid_19_datafeed23[[#This Row],[month]],covid_19_datafeed23[[#This Row],[day]])</f>
        <v>44224</v>
      </c>
      <c r="F338">
        <v>645</v>
      </c>
      <c r="H338">
        <f>covid_19_datafeed23[[#This Row],[IC_Bedden_COVID_Nederland]]+covid_19_datafeed23[[#This Row],[IC_Bedden_COVID_Internationaal]]</f>
        <v>645</v>
      </c>
      <c r="I338">
        <v>495</v>
      </c>
      <c r="J338">
        <v>1595</v>
      </c>
      <c r="K338">
        <v>29</v>
      </c>
      <c r="L338">
        <v>186</v>
      </c>
      <c r="M338">
        <f t="shared" ref="M338:N338" si="103">SUM(K332:K338)/7</f>
        <v>35.571428571428569</v>
      </c>
      <c r="N338">
        <f t="shared" si="103"/>
        <v>197.85714285714286</v>
      </c>
      <c r="P338">
        <f t="shared" si="89"/>
        <v>-6</v>
      </c>
    </row>
    <row r="339" spans="1:16" x14ac:dyDescent="0.25">
      <c r="A339" t="s">
        <v>275</v>
      </c>
      <c r="B339" t="str">
        <f>LEFT(covid_19_datafeed23[[#This Row],[Datum]],2)</f>
        <v>29</v>
      </c>
      <c r="C339" t="str">
        <f>MID(covid_19_datafeed23[[#This Row],[Datum]],4,2)</f>
        <v>01</v>
      </c>
      <c r="D339" t="str">
        <f>RIGHT(covid_19_datafeed23[[#This Row],[Datum]],4)</f>
        <v>2021</v>
      </c>
      <c r="E339" s="1">
        <f>DATE(covid_19_datafeed23[[#This Row],[year]],covid_19_datafeed23[[#This Row],[month]],covid_19_datafeed23[[#This Row],[day]])</f>
        <v>44225</v>
      </c>
      <c r="F339">
        <v>659</v>
      </c>
      <c r="H339">
        <f>covid_19_datafeed23[[#This Row],[IC_Bedden_COVID_Nederland]]+covid_19_datafeed23[[#This Row],[IC_Bedden_COVID_Internationaal]]</f>
        <v>659</v>
      </c>
      <c r="I339">
        <v>458</v>
      </c>
      <c r="J339">
        <v>1572</v>
      </c>
      <c r="K339">
        <v>36</v>
      </c>
      <c r="L339">
        <v>196</v>
      </c>
      <c r="M339">
        <f t="shared" ref="M339:N339" si="104">SUM(K333:K339)/7</f>
        <v>36.285714285714285</v>
      </c>
      <c r="N339">
        <f t="shared" si="104"/>
        <v>192.85714285714286</v>
      </c>
      <c r="P339">
        <f t="shared" si="89"/>
        <v>14</v>
      </c>
    </row>
    <row r="340" spans="1:16" x14ac:dyDescent="0.25">
      <c r="A340" t="s">
        <v>276</v>
      </c>
      <c r="B340" t="str">
        <f>LEFT(covid_19_datafeed23[[#This Row],[Datum]],2)</f>
        <v>30</v>
      </c>
      <c r="C340" t="str">
        <f>MID(covid_19_datafeed23[[#This Row],[Datum]],4,2)</f>
        <v>01</v>
      </c>
      <c r="D340" t="str">
        <f>RIGHT(covid_19_datafeed23[[#This Row],[Datum]],4)</f>
        <v>2021</v>
      </c>
      <c r="E340" s="1">
        <f>DATE(covid_19_datafeed23[[#This Row],[year]],covid_19_datafeed23[[#This Row],[month]],covid_19_datafeed23[[#This Row],[day]])</f>
        <v>44226</v>
      </c>
      <c r="F340">
        <v>640</v>
      </c>
      <c r="H340">
        <f>covid_19_datafeed23[[#This Row],[IC_Bedden_COVID_Nederland]]+covid_19_datafeed23[[#This Row],[IC_Bedden_COVID_Internationaal]]</f>
        <v>640</v>
      </c>
      <c r="I340">
        <v>471</v>
      </c>
      <c r="J340">
        <v>1600</v>
      </c>
      <c r="K340">
        <v>29</v>
      </c>
      <c r="L340">
        <v>196</v>
      </c>
      <c r="M340">
        <f t="shared" ref="M340:N340" si="105">SUM(K334:K340)/7</f>
        <v>35.714285714285715</v>
      </c>
      <c r="N340">
        <f t="shared" si="105"/>
        <v>190.28571428571428</v>
      </c>
      <c r="P340">
        <f t="shared" si="89"/>
        <v>-19</v>
      </c>
    </row>
    <row r="341" spans="1:16" x14ac:dyDescent="0.25">
      <c r="A341" t="s">
        <v>277</v>
      </c>
      <c r="B341" t="str">
        <f>LEFT(covid_19_datafeed23[[#This Row],[Datum]],2)</f>
        <v>31</v>
      </c>
      <c r="C341" t="str">
        <f>MID(covid_19_datafeed23[[#This Row],[Datum]],4,2)</f>
        <v>01</v>
      </c>
      <c r="D341" t="str">
        <f>RIGHT(covid_19_datafeed23[[#This Row],[Datum]],4)</f>
        <v>2021</v>
      </c>
      <c r="E341" s="1">
        <f>DATE(covid_19_datafeed23[[#This Row],[year]],covid_19_datafeed23[[#This Row],[month]],covid_19_datafeed23[[#This Row],[day]])</f>
        <v>44227</v>
      </c>
      <c r="F341">
        <v>646</v>
      </c>
      <c r="H341">
        <f>covid_19_datafeed23[[#This Row],[IC_Bedden_COVID_Nederland]]+covid_19_datafeed23[[#This Row],[IC_Bedden_COVID_Internationaal]]</f>
        <v>646</v>
      </c>
      <c r="I341">
        <v>454</v>
      </c>
      <c r="J341">
        <v>1573</v>
      </c>
      <c r="K341">
        <v>30</v>
      </c>
      <c r="L341">
        <v>142</v>
      </c>
      <c r="M341">
        <f t="shared" ref="M341:N341" si="106">SUM(K335:K341)/7</f>
        <v>34</v>
      </c>
      <c r="N341">
        <f t="shared" si="106"/>
        <v>187</v>
      </c>
      <c r="P341">
        <f t="shared" si="89"/>
        <v>6</v>
      </c>
    </row>
    <row r="342" spans="1:16" x14ac:dyDescent="0.25">
      <c r="A342" t="s">
        <v>278</v>
      </c>
      <c r="B342" t="str">
        <f>LEFT(covid_19_datafeed23[[#This Row],[Datum]],2)</f>
        <v>01</v>
      </c>
      <c r="C342" t="str">
        <f>MID(covid_19_datafeed23[[#This Row],[Datum]],4,2)</f>
        <v>02</v>
      </c>
      <c r="D342" t="str">
        <f>RIGHT(covid_19_datafeed23[[#This Row],[Datum]],4)</f>
        <v>2021</v>
      </c>
      <c r="E342" s="1">
        <f>DATE(covid_19_datafeed23[[#This Row],[year]],covid_19_datafeed23[[#This Row],[month]],covid_19_datafeed23[[#This Row],[day]])</f>
        <v>44228</v>
      </c>
      <c r="F342">
        <v>639</v>
      </c>
      <c r="H342">
        <f>covid_19_datafeed23[[#This Row],[IC_Bedden_COVID_Nederland]]+covid_19_datafeed23[[#This Row],[IC_Bedden_COVID_Internationaal]]</f>
        <v>639</v>
      </c>
      <c r="I342">
        <v>426</v>
      </c>
      <c r="J342">
        <v>1631</v>
      </c>
      <c r="K342">
        <v>24</v>
      </c>
      <c r="L342">
        <v>144</v>
      </c>
      <c r="M342">
        <f t="shared" ref="M342:N342" si="107">SUM(K336:K342)/7</f>
        <v>34</v>
      </c>
      <c r="N342">
        <f t="shared" si="107"/>
        <v>183.42857142857142</v>
      </c>
      <c r="P342">
        <f t="shared" si="89"/>
        <v>-7</v>
      </c>
    </row>
    <row r="343" spans="1:16" x14ac:dyDescent="0.25">
      <c r="A343" t="s">
        <v>279</v>
      </c>
      <c r="B343" t="str">
        <f>LEFT(covid_19_datafeed23[[#This Row],[Datum]],2)</f>
        <v>02</v>
      </c>
      <c r="C343" t="str">
        <f>MID(covid_19_datafeed23[[#This Row],[Datum]],4,2)</f>
        <v>02</v>
      </c>
      <c r="D343" t="str">
        <f>RIGHT(covid_19_datafeed23[[#This Row],[Datum]],4)</f>
        <v>2021</v>
      </c>
      <c r="E343" s="1">
        <f>DATE(covid_19_datafeed23[[#This Row],[year]],covid_19_datafeed23[[#This Row],[month]],covid_19_datafeed23[[#This Row],[day]])</f>
        <v>44229</v>
      </c>
      <c r="F343">
        <v>629</v>
      </c>
      <c r="H343">
        <f>covid_19_datafeed23[[#This Row],[IC_Bedden_COVID_Nederland]]+covid_19_datafeed23[[#This Row],[IC_Bedden_COVID_Internationaal]]</f>
        <v>629</v>
      </c>
      <c r="I343">
        <v>471</v>
      </c>
      <c r="J343">
        <v>1640</v>
      </c>
      <c r="K343">
        <v>29</v>
      </c>
      <c r="L343">
        <v>218</v>
      </c>
      <c r="M343">
        <f t="shared" ref="M343:N343" si="108">SUM(K337:K343)/7</f>
        <v>30.714285714285715</v>
      </c>
      <c r="N343">
        <f t="shared" si="108"/>
        <v>183.28571428571428</v>
      </c>
      <c r="P343">
        <f t="shared" si="89"/>
        <v>-10</v>
      </c>
    </row>
    <row r="344" spans="1:16" x14ac:dyDescent="0.25">
      <c r="A344" t="s">
        <v>280</v>
      </c>
      <c r="B344" t="str">
        <f>LEFT(covid_19_datafeed23[[#This Row],[Datum]],2)</f>
        <v>03</v>
      </c>
      <c r="C344" t="str">
        <f>MID(covid_19_datafeed23[[#This Row],[Datum]],4,2)</f>
        <v>02</v>
      </c>
      <c r="D344" t="str">
        <f>RIGHT(covid_19_datafeed23[[#This Row],[Datum]],4)</f>
        <v>2021</v>
      </c>
      <c r="E344" s="1">
        <f>DATE(covid_19_datafeed23[[#This Row],[year]],covid_19_datafeed23[[#This Row],[month]],covid_19_datafeed23[[#This Row],[day]])</f>
        <v>44230</v>
      </c>
      <c r="F344">
        <v>613</v>
      </c>
      <c r="H344">
        <f>covid_19_datafeed23[[#This Row],[IC_Bedden_COVID_Nederland]]+covid_19_datafeed23[[#This Row],[IC_Bedden_COVID_Internationaal]]</f>
        <v>613</v>
      </c>
      <c r="I344">
        <v>479</v>
      </c>
      <c r="J344">
        <v>1601</v>
      </c>
      <c r="K344">
        <v>25</v>
      </c>
      <c r="L344">
        <v>184</v>
      </c>
      <c r="M344">
        <f t="shared" ref="M344:N344" si="109">SUM(K338:K344)/7</f>
        <v>28.857142857142858</v>
      </c>
      <c r="N344">
        <f t="shared" si="109"/>
        <v>180.85714285714286</v>
      </c>
      <c r="P344">
        <f t="shared" si="89"/>
        <v>-16</v>
      </c>
    </row>
    <row r="345" spans="1:16" x14ac:dyDescent="0.25">
      <c r="A345" t="s">
        <v>281</v>
      </c>
      <c r="B345" t="str">
        <f>LEFT(covid_19_datafeed23[[#This Row],[Datum]],2)</f>
        <v>04</v>
      </c>
      <c r="C345" t="str">
        <f>MID(covid_19_datafeed23[[#This Row],[Datum]],4,2)</f>
        <v>02</v>
      </c>
      <c r="D345" t="str">
        <f>RIGHT(covid_19_datafeed23[[#This Row],[Datum]],4)</f>
        <v>2021</v>
      </c>
      <c r="E345" s="1">
        <f>DATE(covid_19_datafeed23[[#This Row],[year]],covid_19_datafeed23[[#This Row],[month]],covid_19_datafeed23[[#This Row],[day]])</f>
        <v>44231</v>
      </c>
      <c r="F345">
        <v>602</v>
      </c>
      <c r="H345">
        <f>covid_19_datafeed23[[#This Row],[IC_Bedden_COVID_Nederland]]+covid_19_datafeed23[[#This Row],[IC_Bedden_COVID_Internationaal]]</f>
        <v>602</v>
      </c>
      <c r="I345">
        <v>486</v>
      </c>
      <c r="J345">
        <v>1519</v>
      </c>
      <c r="K345">
        <v>29</v>
      </c>
      <c r="L345">
        <v>186</v>
      </c>
      <c r="M345">
        <f t="shared" ref="M345:N345" si="110">SUM(K339:K345)/7</f>
        <v>28.857142857142858</v>
      </c>
      <c r="N345">
        <f t="shared" si="110"/>
        <v>180.85714285714286</v>
      </c>
      <c r="P345">
        <f t="shared" si="89"/>
        <v>-11</v>
      </c>
    </row>
    <row r="346" spans="1:16" x14ac:dyDescent="0.25">
      <c r="A346" t="s">
        <v>282</v>
      </c>
      <c r="B346" t="str">
        <f>LEFT(covid_19_datafeed23[[#This Row],[Datum]],2)</f>
        <v>05</v>
      </c>
      <c r="C346" t="str">
        <f>MID(covid_19_datafeed23[[#This Row],[Datum]],4,2)</f>
        <v>02</v>
      </c>
      <c r="D346" t="str">
        <f>RIGHT(covid_19_datafeed23[[#This Row],[Datum]],4)</f>
        <v>2021</v>
      </c>
      <c r="E346" s="1">
        <f>DATE(covid_19_datafeed23[[#This Row],[year]],covid_19_datafeed23[[#This Row],[month]],covid_19_datafeed23[[#This Row],[day]])</f>
        <v>44232</v>
      </c>
      <c r="F346">
        <v>573</v>
      </c>
      <c r="H346">
        <f>covid_19_datafeed23[[#This Row],[IC_Bedden_COVID_Nederland]]+covid_19_datafeed23[[#This Row],[IC_Bedden_COVID_Internationaal]]</f>
        <v>573</v>
      </c>
      <c r="I346">
        <v>490</v>
      </c>
      <c r="J346">
        <v>1479</v>
      </c>
      <c r="K346">
        <v>22</v>
      </c>
      <c r="L346">
        <v>166</v>
      </c>
      <c r="M346">
        <f t="shared" ref="M346:N346" si="111">SUM(K340:K346)/7</f>
        <v>26.857142857142858</v>
      </c>
      <c r="N346">
        <f t="shared" si="111"/>
        <v>176.57142857142858</v>
      </c>
      <c r="P346">
        <f t="shared" si="89"/>
        <v>-29</v>
      </c>
    </row>
    <row r="347" spans="1:16" x14ac:dyDescent="0.25">
      <c r="A347" t="s">
        <v>283</v>
      </c>
      <c r="B347" t="str">
        <f>LEFT(covid_19_datafeed23[[#This Row],[Datum]],2)</f>
        <v>06</v>
      </c>
      <c r="C347" t="str">
        <f>MID(covid_19_datafeed23[[#This Row],[Datum]],4,2)</f>
        <v>02</v>
      </c>
      <c r="D347" t="str">
        <f>RIGHT(covid_19_datafeed23[[#This Row],[Datum]],4)</f>
        <v>2021</v>
      </c>
      <c r="E347" s="1">
        <f>DATE(covid_19_datafeed23[[#This Row],[year]],covid_19_datafeed23[[#This Row],[month]],covid_19_datafeed23[[#This Row],[day]])</f>
        <v>44233</v>
      </c>
      <c r="F347">
        <v>547</v>
      </c>
      <c r="H347">
        <f>covid_19_datafeed23[[#This Row],[IC_Bedden_COVID_Nederland]]+covid_19_datafeed23[[#This Row],[IC_Bedden_COVID_Internationaal]]</f>
        <v>547</v>
      </c>
      <c r="I347">
        <v>488</v>
      </c>
      <c r="J347">
        <v>1436</v>
      </c>
      <c r="K347">
        <v>22</v>
      </c>
      <c r="L347">
        <v>166</v>
      </c>
      <c r="M347">
        <f t="shared" ref="M347:N347" si="112">SUM(K341:K347)/7</f>
        <v>25.857142857142858</v>
      </c>
      <c r="N347">
        <f t="shared" si="112"/>
        <v>172.28571428571428</v>
      </c>
      <c r="P347">
        <f t="shared" si="89"/>
        <v>-26</v>
      </c>
    </row>
    <row r="348" spans="1:16" x14ac:dyDescent="0.25">
      <c r="A348" t="s">
        <v>284</v>
      </c>
      <c r="B348" t="str">
        <f>LEFT(covid_19_datafeed23[[#This Row],[Datum]],2)</f>
        <v>07</v>
      </c>
      <c r="C348" t="str">
        <f>MID(covid_19_datafeed23[[#This Row],[Datum]],4,2)</f>
        <v>02</v>
      </c>
      <c r="D348" t="str">
        <f>RIGHT(covid_19_datafeed23[[#This Row],[Datum]],4)</f>
        <v>2021</v>
      </c>
      <c r="E348" s="1">
        <f>DATE(covid_19_datafeed23[[#This Row],[year]],covid_19_datafeed23[[#This Row],[month]],covid_19_datafeed23[[#This Row],[day]])</f>
        <v>44234</v>
      </c>
      <c r="F348">
        <v>535</v>
      </c>
      <c r="H348">
        <f>covid_19_datafeed23[[#This Row],[IC_Bedden_COVID_Nederland]]+covid_19_datafeed23[[#This Row],[IC_Bedden_COVID_Internationaal]]</f>
        <v>535</v>
      </c>
      <c r="I348">
        <v>462</v>
      </c>
      <c r="J348">
        <v>1445</v>
      </c>
      <c r="K348">
        <v>19</v>
      </c>
      <c r="L348">
        <v>150</v>
      </c>
      <c r="M348">
        <f t="shared" ref="M348:N348" si="113">SUM(K342:K348)/7</f>
        <v>24.285714285714285</v>
      </c>
      <c r="N348">
        <f t="shared" si="113"/>
        <v>173.42857142857142</v>
      </c>
      <c r="P348">
        <f t="shared" si="89"/>
        <v>-12</v>
      </c>
    </row>
    <row r="349" spans="1:16" x14ac:dyDescent="0.25">
      <c r="A349" t="s">
        <v>285</v>
      </c>
      <c r="B349" t="str">
        <f>LEFT(covid_19_datafeed23[[#This Row],[Datum]],2)</f>
        <v>08</v>
      </c>
      <c r="C349" t="str">
        <f>MID(covid_19_datafeed23[[#This Row],[Datum]],4,2)</f>
        <v>02</v>
      </c>
      <c r="D349" t="str">
        <f>RIGHT(covid_19_datafeed23[[#This Row],[Datum]],4)</f>
        <v>2021</v>
      </c>
      <c r="E349" s="1">
        <f>DATE(covid_19_datafeed23[[#This Row],[year]],covid_19_datafeed23[[#This Row],[month]],covid_19_datafeed23[[#This Row],[day]])</f>
        <v>44235</v>
      </c>
      <c r="F349">
        <v>542</v>
      </c>
      <c r="H349">
        <f>covid_19_datafeed23[[#This Row],[IC_Bedden_COVID_Nederland]]+covid_19_datafeed23[[#This Row],[IC_Bedden_COVID_Internationaal]]</f>
        <v>542</v>
      </c>
      <c r="I349">
        <v>455</v>
      </c>
      <c r="J349">
        <v>1492</v>
      </c>
      <c r="K349">
        <v>26</v>
      </c>
      <c r="L349">
        <v>120</v>
      </c>
      <c r="M349">
        <f t="shared" ref="M349:N349" si="114">SUM(K343:K349)/7</f>
        <v>24.571428571428573</v>
      </c>
      <c r="N349">
        <f t="shared" si="114"/>
        <v>170</v>
      </c>
      <c r="P349">
        <f t="shared" si="89"/>
        <v>7</v>
      </c>
    </row>
    <row r="350" spans="1:16" x14ac:dyDescent="0.25">
      <c r="A350" t="s">
        <v>286</v>
      </c>
      <c r="B350" t="str">
        <f>LEFT(covid_19_datafeed23[[#This Row],[Datum]],2)</f>
        <v>09</v>
      </c>
      <c r="C350" t="str">
        <f>MID(covid_19_datafeed23[[#This Row],[Datum]],4,2)</f>
        <v>02</v>
      </c>
      <c r="D350" t="str">
        <f>RIGHT(covid_19_datafeed23[[#This Row],[Datum]],4)</f>
        <v>2021</v>
      </c>
      <c r="E350" s="1">
        <f>DATE(covid_19_datafeed23[[#This Row],[year]],covid_19_datafeed23[[#This Row],[month]],covid_19_datafeed23[[#This Row],[day]])</f>
        <v>44236</v>
      </c>
      <c r="F350">
        <v>550</v>
      </c>
      <c r="H350">
        <f>covid_19_datafeed23[[#This Row],[IC_Bedden_COVID_Nederland]]+covid_19_datafeed23[[#This Row],[IC_Bedden_COVID_Internationaal]]</f>
        <v>550</v>
      </c>
      <c r="I350">
        <v>455</v>
      </c>
      <c r="J350">
        <v>1460</v>
      </c>
      <c r="K350">
        <v>26</v>
      </c>
      <c r="L350">
        <v>120</v>
      </c>
      <c r="M350">
        <f t="shared" ref="M350:N350" si="115">SUM(K344:K350)/7</f>
        <v>24.142857142857142</v>
      </c>
      <c r="N350">
        <f t="shared" si="115"/>
        <v>156</v>
      </c>
      <c r="P350">
        <f t="shared" si="89"/>
        <v>8</v>
      </c>
    </row>
    <row r="351" spans="1:16" x14ac:dyDescent="0.25">
      <c r="A351" t="s">
        <v>287</v>
      </c>
      <c r="B351" t="str">
        <f>LEFT(covid_19_datafeed23[[#This Row],[Datum]],2)</f>
        <v>10</v>
      </c>
      <c r="C351" t="str">
        <f>MID(covid_19_datafeed23[[#This Row],[Datum]],4,2)</f>
        <v>02</v>
      </c>
      <c r="D351" t="str">
        <f>RIGHT(covid_19_datafeed23[[#This Row],[Datum]],4)</f>
        <v>2021</v>
      </c>
      <c r="E351" s="1">
        <f>DATE(covid_19_datafeed23[[#This Row],[year]],covid_19_datafeed23[[#This Row],[month]],covid_19_datafeed23[[#This Row],[day]])</f>
        <v>44237</v>
      </c>
      <c r="F351">
        <v>533</v>
      </c>
      <c r="H351">
        <f>covid_19_datafeed23[[#This Row],[IC_Bedden_COVID_Nederland]]+covid_19_datafeed23[[#This Row],[IC_Bedden_COVID_Internationaal]]</f>
        <v>533</v>
      </c>
      <c r="I351">
        <v>511</v>
      </c>
      <c r="J351">
        <v>1457</v>
      </c>
      <c r="K351">
        <v>20</v>
      </c>
      <c r="L351">
        <v>199</v>
      </c>
      <c r="M351">
        <f t="shared" ref="M351:N351" si="116">SUM(K345:K351)/7</f>
        <v>23.428571428571427</v>
      </c>
      <c r="N351">
        <f t="shared" si="116"/>
        <v>158.14285714285714</v>
      </c>
      <c r="P351">
        <f t="shared" si="89"/>
        <v>-17</v>
      </c>
    </row>
    <row r="352" spans="1:16" x14ac:dyDescent="0.25">
      <c r="A352" t="s">
        <v>288</v>
      </c>
      <c r="B352" t="str">
        <f>LEFT(covid_19_datafeed23[[#This Row],[Datum]],2)</f>
        <v>11</v>
      </c>
      <c r="C352" t="str">
        <f>MID(covid_19_datafeed23[[#This Row],[Datum]],4,2)</f>
        <v>02</v>
      </c>
      <c r="D352" t="str">
        <f>RIGHT(covid_19_datafeed23[[#This Row],[Datum]],4)</f>
        <v>2021</v>
      </c>
      <c r="E352" s="1">
        <f>DATE(covid_19_datafeed23[[#This Row],[year]],covid_19_datafeed23[[#This Row],[month]],covid_19_datafeed23[[#This Row],[day]])</f>
        <v>44238</v>
      </c>
      <c r="F352">
        <v>537</v>
      </c>
      <c r="H352">
        <f>covid_19_datafeed23[[#This Row],[IC_Bedden_COVID_Nederland]]+covid_19_datafeed23[[#This Row],[IC_Bedden_COVID_Internationaal]]</f>
        <v>537</v>
      </c>
      <c r="I352">
        <v>517</v>
      </c>
      <c r="J352">
        <v>1415</v>
      </c>
      <c r="K352">
        <v>23</v>
      </c>
      <c r="L352">
        <v>195</v>
      </c>
      <c r="M352">
        <f t="shared" ref="M352:N352" si="117">SUM(K346:K352)/7</f>
        <v>22.571428571428573</v>
      </c>
      <c r="N352">
        <f t="shared" si="117"/>
        <v>159.42857142857142</v>
      </c>
      <c r="P352">
        <f t="shared" si="89"/>
        <v>4</v>
      </c>
    </row>
    <row r="353" spans="1:16" x14ac:dyDescent="0.25">
      <c r="A353" t="s">
        <v>289</v>
      </c>
      <c r="B353" t="str">
        <f>LEFT(covid_19_datafeed23[[#This Row],[Datum]],2)</f>
        <v>12</v>
      </c>
      <c r="C353" t="str">
        <f>MID(covid_19_datafeed23[[#This Row],[Datum]],4,2)</f>
        <v>02</v>
      </c>
      <c r="D353" t="str">
        <f>RIGHT(covid_19_datafeed23[[#This Row],[Datum]],4)</f>
        <v>2021</v>
      </c>
      <c r="E353" s="1">
        <f>DATE(covid_19_datafeed23[[#This Row],[year]],covid_19_datafeed23[[#This Row],[month]],covid_19_datafeed23[[#This Row],[day]])</f>
        <v>44239</v>
      </c>
      <c r="F353">
        <v>534</v>
      </c>
      <c r="H353">
        <f>covid_19_datafeed23[[#This Row],[IC_Bedden_COVID_Nederland]]+covid_19_datafeed23[[#This Row],[IC_Bedden_COVID_Internationaal]]</f>
        <v>534</v>
      </c>
      <c r="I353">
        <v>505</v>
      </c>
      <c r="J353">
        <v>1370</v>
      </c>
      <c r="K353">
        <v>32</v>
      </c>
      <c r="L353">
        <v>182</v>
      </c>
      <c r="M353">
        <f t="shared" ref="M353:N353" si="118">SUM(K347:K353)/7</f>
        <v>24</v>
      </c>
      <c r="N353">
        <f t="shared" si="118"/>
        <v>161.71428571428572</v>
      </c>
      <c r="P353">
        <f t="shared" si="89"/>
        <v>-3</v>
      </c>
    </row>
    <row r="354" spans="1:16" x14ac:dyDescent="0.25">
      <c r="A354" t="s">
        <v>290</v>
      </c>
      <c r="B354" t="str">
        <f>LEFT(covid_19_datafeed23[[#This Row],[Datum]],2)</f>
        <v>13</v>
      </c>
      <c r="C354" t="str">
        <f>MID(covid_19_datafeed23[[#This Row],[Datum]],4,2)</f>
        <v>02</v>
      </c>
      <c r="D354" t="str">
        <f>RIGHT(covid_19_datafeed23[[#This Row],[Datum]],4)</f>
        <v>2021</v>
      </c>
      <c r="E354" s="1">
        <f>DATE(covid_19_datafeed23[[#This Row],[year]],covid_19_datafeed23[[#This Row],[month]],covid_19_datafeed23[[#This Row],[day]])</f>
        <v>44240</v>
      </c>
      <c r="F354">
        <v>538</v>
      </c>
      <c r="H354">
        <f>covid_19_datafeed23[[#This Row],[IC_Bedden_COVID_Nederland]]+covid_19_datafeed23[[#This Row],[IC_Bedden_COVID_Internationaal]]</f>
        <v>538</v>
      </c>
      <c r="I354">
        <v>522</v>
      </c>
      <c r="J354">
        <v>1325</v>
      </c>
      <c r="K354">
        <v>32</v>
      </c>
      <c r="L354">
        <v>182</v>
      </c>
      <c r="M354">
        <f t="shared" ref="M354:N354" si="119">SUM(K348:K354)/7</f>
        <v>25.428571428571427</v>
      </c>
      <c r="N354">
        <f t="shared" si="119"/>
        <v>164</v>
      </c>
      <c r="P354">
        <f t="shared" si="89"/>
        <v>4</v>
      </c>
    </row>
    <row r="355" spans="1:16" x14ac:dyDescent="0.25">
      <c r="A355" t="s">
        <v>291</v>
      </c>
      <c r="B355" t="str">
        <f>LEFT(covid_19_datafeed23[[#This Row],[Datum]],2)</f>
        <v>14</v>
      </c>
      <c r="C355" t="str">
        <f>MID(covid_19_datafeed23[[#This Row],[Datum]],4,2)</f>
        <v>02</v>
      </c>
      <c r="D355" t="str">
        <f>RIGHT(covid_19_datafeed23[[#This Row],[Datum]],4)</f>
        <v>2021</v>
      </c>
      <c r="E355" s="1">
        <f>DATE(covid_19_datafeed23[[#This Row],[year]],covid_19_datafeed23[[#This Row],[month]],covid_19_datafeed23[[#This Row],[day]])</f>
        <v>44241</v>
      </c>
      <c r="F355">
        <v>530</v>
      </c>
      <c r="H355">
        <f>covid_19_datafeed23[[#This Row],[IC_Bedden_COVID_Nederland]]+covid_19_datafeed23[[#This Row],[IC_Bedden_COVID_Internationaal]]</f>
        <v>530</v>
      </c>
      <c r="I355">
        <v>470</v>
      </c>
      <c r="J355">
        <v>1329</v>
      </c>
      <c r="K355">
        <v>19</v>
      </c>
      <c r="L355">
        <v>135</v>
      </c>
      <c r="M355">
        <f t="shared" ref="M355:N355" si="120">SUM(K349:K355)/7</f>
        <v>25.428571428571427</v>
      </c>
      <c r="N355">
        <f t="shared" si="120"/>
        <v>161.85714285714286</v>
      </c>
      <c r="P355">
        <f t="shared" si="89"/>
        <v>-8</v>
      </c>
    </row>
    <row r="356" spans="1:16" x14ac:dyDescent="0.25">
      <c r="A356" t="s">
        <v>292</v>
      </c>
      <c r="B356" t="str">
        <f>LEFT(covid_19_datafeed23[[#This Row],[Datum]],2)</f>
        <v>15</v>
      </c>
      <c r="C356" t="str">
        <f>MID(covid_19_datafeed23[[#This Row],[Datum]],4,2)</f>
        <v>02</v>
      </c>
      <c r="D356" t="str">
        <f>RIGHT(covid_19_datafeed23[[#This Row],[Datum]],4)</f>
        <v>2021</v>
      </c>
      <c r="E356" s="1">
        <f>DATE(covid_19_datafeed23[[#This Row],[year]],covid_19_datafeed23[[#This Row],[month]],covid_19_datafeed23[[#This Row],[day]])</f>
        <v>44242</v>
      </c>
      <c r="F356">
        <v>536</v>
      </c>
      <c r="H356">
        <f>covid_19_datafeed23[[#This Row],[IC_Bedden_COVID_Nederland]]+covid_19_datafeed23[[#This Row],[IC_Bedden_COVID_Internationaal]]</f>
        <v>536</v>
      </c>
      <c r="I356">
        <v>499</v>
      </c>
      <c r="J356">
        <v>1386</v>
      </c>
      <c r="K356">
        <v>22</v>
      </c>
      <c r="L356">
        <v>143</v>
      </c>
      <c r="M356">
        <f t="shared" ref="M356:N356" si="121">SUM(K350:K356)/7</f>
        <v>24.857142857142858</v>
      </c>
      <c r="N356">
        <f t="shared" si="121"/>
        <v>165.14285714285714</v>
      </c>
      <c r="P356">
        <f t="shared" si="89"/>
        <v>6</v>
      </c>
    </row>
    <row r="357" spans="1:16" x14ac:dyDescent="0.25">
      <c r="A357" t="s">
        <v>293</v>
      </c>
      <c r="B357" t="str">
        <f>LEFT(covid_19_datafeed23[[#This Row],[Datum]],2)</f>
        <v>16</v>
      </c>
      <c r="C357" t="str">
        <f>MID(covid_19_datafeed23[[#This Row],[Datum]],4,2)</f>
        <v>02</v>
      </c>
      <c r="D357" t="str">
        <f>RIGHT(covid_19_datafeed23[[#This Row],[Datum]],4)</f>
        <v>2021</v>
      </c>
      <c r="E357" s="1">
        <f>DATE(covid_19_datafeed23[[#This Row],[year]],covid_19_datafeed23[[#This Row],[month]],covid_19_datafeed23[[#This Row],[day]])</f>
        <v>44243</v>
      </c>
      <c r="F357">
        <v>526</v>
      </c>
      <c r="H357">
        <f>covid_19_datafeed23[[#This Row],[IC_Bedden_COVID_Nederland]]+covid_19_datafeed23[[#This Row],[IC_Bedden_COVID_Internationaal]]</f>
        <v>526</v>
      </c>
      <c r="I357">
        <v>528</v>
      </c>
      <c r="J357">
        <v>1400</v>
      </c>
      <c r="K357">
        <v>32</v>
      </c>
      <c r="L357">
        <v>209</v>
      </c>
      <c r="M357">
        <f t="shared" ref="M357:N357" si="122">SUM(K351:K357)/7</f>
        <v>25.714285714285715</v>
      </c>
      <c r="N357">
        <f t="shared" si="122"/>
        <v>177.85714285714286</v>
      </c>
      <c r="P357">
        <f t="shared" si="89"/>
        <v>-10</v>
      </c>
    </row>
    <row r="358" spans="1:16" x14ac:dyDescent="0.25">
      <c r="A358" t="s">
        <v>294</v>
      </c>
      <c r="B358" t="str">
        <f>LEFT(covid_19_datafeed23[[#This Row],[Datum]],2)</f>
        <v>17</v>
      </c>
      <c r="C358" t="str">
        <f>MID(covid_19_datafeed23[[#This Row],[Datum]],4,2)</f>
        <v>02</v>
      </c>
      <c r="D358" t="str">
        <f>RIGHT(covid_19_datafeed23[[#This Row],[Datum]],4)</f>
        <v>2021</v>
      </c>
      <c r="E358" s="1">
        <f>DATE(covid_19_datafeed23[[#This Row],[year]],covid_19_datafeed23[[#This Row],[month]],covid_19_datafeed23[[#This Row],[day]])</f>
        <v>44244</v>
      </c>
      <c r="F358">
        <v>520</v>
      </c>
      <c r="H358">
        <f>covid_19_datafeed23[[#This Row],[IC_Bedden_COVID_Nederland]]+covid_19_datafeed23[[#This Row],[IC_Bedden_COVID_Internationaal]]</f>
        <v>520</v>
      </c>
      <c r="I358">
        <v>516</v>
      </c>
      <c r="J358">
        <v>1399</v>
      </c>
      <c r="K358">
        <v>34</v>
      </c>
      <c r="L358">
        <v>177</v>
      </c>
      <c r="M358">
        <f t="shared" ref="M358:N358" si="123">SUM(K352:K358)/7</f>
        <v>27.714285714285715</v>
      </c>
      <c r="N358">
        <f t="shared" si="123"/>
        <v>174.71428571428572</v>
      </c>
      <c r="P358">
        <f t="shared" si="89"/>
        <v>-6</v>
      </c>
    </row>
    <row r="359" spans="1:16" x14ac:dyDescent="0.25">
      <c r="A359" t="s">
        <v>295</v>
      </c>
      <c r="B359" t="str">
        <f>LEFT(covid_19_datafeed23[[#This Row],[Datum]],2)</f>
        <v>18</v>
      </c>
      <c r="C359" t="str">
        <f>MID(covid_19_datafeed23[[#This Row],[Datum]],4,2)</f>
        <v>02</v>
      </c>
      <c r="D359" t="str">
        <f>RIGHT(covid_19_datafeed23[[#This Row],[Datum]],4)</f>
        <v>2021</v>
      </c>
      <c r="E359" s="1">
        <f>DATE(covid_19_datafeed23[[#This Row],[year]],covid_19_datafeed23[[#This Row],[month]],covid_19_datafeed23[[#This Row],[day]])</f>
        <v>44245</v>
      </c>
      <c r="F359">
        <v>523</v>
      </c>
      <c r="H359">
        <f>covid_19_datafeed23[[#This Row],[IC_Bedden_COVID_Nederland]]+covid_19_datafeed23[[#This Row],[IC_Bedden_COVID_Internationaal]]</f>
        <v>523</v>
      </c>
      <c r="I359">
        <v>511</v>
      </c>
      <c r="J359">
        <v>1408</v>
      </c>
      <c r="K359">
        <v>33</v>
      </c>
      <c r="L359">
        <v>205</v>
      </c>
      <c r="M359">
        <f t="shared" ref="M359:N359" si="124">SUM(K353:K359)/7</f>
        <v>29.142857142857142</v>
      </c>
      <c r="N359">
        <f t="shared" si="124"/>
        <v>176.14285714285714</v>
      </c>
      <c r="P359">
        <f t="shared" si="89"/>
        <v>3</v>
      </c>
    </row>
    <row r="360" spans="1:16" x14ac:dyDescent="0.25">
      <c r="A360" t="s">
        <v>296</v>
      </c>
      <c r="B360" t="str">
        <f>LEFT(covid_19_datafeed23[[#This Row],[Datum]],2)</f>
        <v>19</v>
      </c>
      <c r="C360" t="str">
        <f>MID(covid_19_datafeed23[[#This Row],[Datum]],4,2)</f>
        <v>02</v>
      </c>
      <c r="D360" t="str">
        <f>RIGHT(covid_19_datafeed23[[#This Row],[Datum]],4)</f>
        <v>2021</v>
      </c>
      <c r="E360" s="1">
        <f>DATE(covid_19_datafeed23[[#This Row],[year]],covid_19_datafeed23[[#This Row],[month]],covid_19_datafeed23[[#This Row],[day]])</f>
        <v>44246</v>
      </c>
      <c r="F360">
        <v>510</v>
      </c>
      <c r="H360">
        <f>covid_19_datafeed23[[#This Row],[IC_Bedden_COVID_Nederland]]+covid_19_datafeed23[[#This Row],[IC_Bedden_COVID_Internationaal]]</f>
        <v>510</v>
      </c>
      <c r="I360">
        <v>515</v>
      </c>
      <c r="J360">
        <v>1433</v>
      </c>
      <c r="K360">
        <v>20</v>
      </c>
      <c r="L360">
        <v>200</v>
      </c>
      <c r="M360">
        <f t="shared" ref="M360:N360" si="125">SUM(K354:K360)/7</f>
        <v>27.428571428571427</v>
      </c>
      <c r="N360">
        <f t="shared" si="125"/>
        <v>178.71428571428572</v>
      </c>
      <c r="P360">
        <f t="shared" si="89"/>
        <v>-13</v>
      </c>
    </row>
    <row r="361" spans="1:16" x14ac:dyDescent="0.25">
      <c r="A361" t="s">
        <v>297</v>
      </c>
      <c r="B361" t="str">
        <f>LEFT(covid_19_datafeed23[[#This Row],[Datum]],2)</f>
        <v>20</v>
      </c>
      <c r="C361" t="str">
        <f>MID(covid_19_datafeed23[[#This Row],[Datum]],4,2)</f>
        <v>02</v>
      </c>
      <c r="D361" t="str">
        <f>RIGHT(covid_19_datafeed23[[#This Row],[Datum]],4)</f>
        <v>2021</v>
      </c>
      <c r="E361" s="1">
        <f>DATE(covid_19_datafeed23[[#This Row],[year]],covid_19_datafeed23[[#This Row],[month]],covid_19_datafeed23[[#This Row],[day]])</f>
        <v>44247</v>
      </c>
      <c r="F361">
        <v>522</v>
      </c>
      <c r="H361">
        <f>covid_19_datafeed23[[#This Row],[IC_Bedden_COVID_Nederland]]+covid_19_datafeed23[[#This Row],[IC_Bedden_COVID_Internationaal]]</f>
        <v>522</v>
      </c>
      <c r="I361">
        <v>502</v>
      </c>
      <c r="J361">
        <v>1336</v>
      </c>
      <c r="K361">
        <v>20</v>
      </c>
      <c r="L361">
        <v>156</v>
      </c>
      <c r="M361">
        <f t="shared" ref="M361:N361" si="126">SUM(K355:K361)/7</f>
        <v>25.714285714285715</v>
      </c>
      <c r="N361">
        <f t="shared" si="126"/>
        <v>175</v>
      </c>
      <c r="P361">
        <f t="shared" si="89"/>
        <v>12</v>
      </c>
    </row>
    <row r="362" spans="1:16" x14ac:dyDescent="0.25">
      <c r="A362" t="s">
        <v>298</v>
      </c>
      <c r="B362" t="str">
        <f>LEFT(covid_19_datafeed23[[#This Row],[Datum]],2)</f>
        <v>21</v>
      </c>
      <c r="C362" t="str">
        <f>MID(covid_19_datafeed23[[#This Row],[Datum]],4,2)</f>
        <v>02</v>
      </c>
      <c r="D362" t="str">
        <f>RIGHT(covid_19_datafeed23[[#This Row],[Datum]],4)</f>
        <v>2021</v>
      </c>
      <c r="E362" s="1">
        <f>DATE(covid_19_datafeed23[[#This Row],[year]],covid_19_datafeed23[[#This Row],[month]],covid_19_datafeed23[[#This Row],[day]])</f>
        <v>44248</v>
      </c>
      <c r="F362">
        <v>534</v>
      </c>
      <c r="H362">
        <f>covid_19_datafeed23[[#This Row],[IC_Bedden_COVID_Nederland]]+covid_19_datafeed23[[#This Row],[IC_Bedden_COVID_Internationaal]]</f>
        <v>534</v>
      </c>
      <c r="I362">
        <v>461</v>
      </c>
      <c r="J362">
        <v>1315</v>
      </c>
      <c r="K362">
        <v>34</v>
      </c>
      <c r="L362">
        <v>123</v>
      </c>
      <c r="M362">
        <f t="shared" ref="M362:N362" si="127">SUM(K356:K362)/7</f>
        <v>27.857142857142858</v>
      </c>
      <c r="N362">
        <f t="shared" si="127"/>
        <v>173.28571428571428</v>
      </c>
      <c r="P362">
        <f t="shared" si="89"/>
        <v>12</v>
      </c>
    </row>
    <row r="363" spans="1:16" x14ac:dyDescent="0.25">
      <c r="A363" t="s">
        <v>299</v>
      </c>
      <c r="B363" t="str">
        <f>LEFT(covid_19_datafeed23[[#This Row],[Datum]],2)</f>
        <v>22</v>
      </c>
      <c r="C363" t="str">
        <f>MID(covid_19_datafeed23[[#This Row],[Datum]],4,2)</f>
        <v>02</v>
      </c>
      <c r="D363" t="str">
        <f>RIGHT(covid_19_datafeed23[[#This Row],[Datum]],4)</f>
        <v>2021</v>
      </c>
      <c r="E363" s="1">
        <f>DATE(covid_19_datafeed23[[#This Row],[year]],covid_19_datafeed23[[#This Row],[month]],covid_19_datafeed23[[#This Row],[day]])</f>
        <v>44249</v>
      </c>
      <c r="F363">
        <v>561</v>
      </c>
      <c r="H363">
        <f>covid_19_datafeed23[[#This Row],[IC_Bedden_COVID_Nederland]]+covid_19_datafeed23[[#This Row],[IC_Bedden_COVID_Internationaal]]</f>
        <v>561</v>
      </c>
      <c r="I363">
        <v>439</v>
      </c>
      <c r="J363">
        <v>1347</v>
      </c>
      <c r="K363">
        <v>37</v>
      </c>
      <c r="L363">
        <v>122</v>
      </c>
      <c r="M363">
        <f t="shared" ref="M363:N363" si="128">SUM(K357:K363)/7</f>
        <v>30</v>
      </c>
      <c r="N363">
        <f t="shared" si="128"/>
        <v>170.28571428571428</v>
      </c>
      <c r="P363">
        <f t="shared" si="89"/>
        <v>27</v>
      </c>
    </row>
    <row r="364" spans="1:16" x14ac:dyDescent="0.25">
      <c r="A364" t="s">
        <v>300</v>
      </c>
      <c r="B364" t="str">
        <f>LEFT(covid_19_datafeed23[[#This Row],[Datum]],2)</f>
        <v>23</v>
      </c>
      <c r="C364" t="str">
        <f>MID(covid_19_datafeed23[[#This Row],[Datum]],4,2)</f>
        <v>02</v>
      </c>
      <c r="D364" t="str">
        <f>RIGHT(covid_19_datafeed23[[#This Row],[Datum]],4)</f>
        <v>2021</v>
      </c>
      <c r="E364" s="1">
        <f>DATE(covid_19_datafeed23[[#This Row],[year]],covid_19_datafeed23[[#This Row],[month]],covid_19_datafeed23[[#This Row],[day]])</f>
        <v>44250</v>
      </c>
      <c r="F364">
        <v>538</v>
      </c>
      <c r="H364">
        <f>covid_19_datafeed23[[#This Row],[IC_Bedden_COVID_Nederland]]+covid_19_datafeed23[[#This Row],[IC_Bedden_COVID_Internationaal]]</f>
        <v>538</v>
      </c>
      <c r="I364">
        <v>480</v>
      </c>
      <c r="J364">
        <v>1379</v>
      </c>
      <c r="K364">
        <v>31</v>
      </c>
      <c r="L364">
        <v>199</v>
      </c>
      <c r="M364">
        <f t="shared" ref="M364:N364" si="129">SUM(K358:K364)/7</f>
        <v>29.857142857142858</v>
      </c>
      <c r="N364">
        <f t="shared" si="129"/>
        <v>168.85714285714286</v>
      </c>
      <c r="P364">
        <f t="shared" si="89"/>
        <v>-23</v>
      </c>
    </row>
    <row r="365" spans="1:16" x14ac:dyDescent="0.25">
      <c r="A365" t="s">
        <v>301</v>
      </c>
      <c r="B365" t="str">
        <f>LEFT(covid_19_datafeed23[[#This Row],[Datum]],2)</f>
        <v>24</v>
      </c>
      <c r="C365" t="str">
        <f>MID(covid_19_datafeed23[[#This Row],[Datum]],4,2)</f>
        <v>02</v>
      </c>
      <c r="D365" t="str">
        <f>RIGHT(covid_19_datafeed23[[#This Row],[Datum]],4)</f>
        <v>2021</v>
      </c>
      <c r="E365" s="1">
        <f>DATE(covid_19_datafeed23[[#This Row],[year]],covid_19_datafeed23[[#This Row],[month]],covid_19_datafeed23[[#This Row],[day]])</f>
        <v>44251</v>
      </c>
      <c r="F365">
        <v>533</v>
      </c>
      <c r="H365">
        <f>covid_19_datafeed23[[#This Row],[IC_Bedden_COVID_Nederland]]+covid_19_datafeed23[[#This Row],[IC_Bedden_COVID_Internationaal]]</f>
        <v>533</v>
      </c>
      <c r="I365">
        <v>508</v>
      </c>
      <c r="J365">
        <v>1350</v>
      </c>
      <c r="K365">
        <v>20</v>
      </c>
      <c r="L365">
        <v>151</v>
      </c>
      <c r="M365">
        <f t="shared" ref="M365:N365" si="130">SUM(K359:K365)/7</f>
        <v>27.857142857142858</v>
      </c>
      <c r="N365">
        <f t="shared" si="130"/>
        <v>165.14285714285714</v>
      </c>
      <c r="P365">
        <f t="shared" si="89"/>
        <v>-5</v>
      </c>
    </row>
    <row r="366" spans="1:16" x14ac:dyDescent="0.25">
      <c r="A366" t="s">
        <v>302</v>
      </c>
      <c r="B366" t="str">
        <f>LEFT(covid_19_datafeed23[[#This Row],[Datum]],2)</f>
        <v>25</v>
      </c>
      <c r="C366" t="str">
        <f>MID(covid_19_datafeed23[[#This Row],[Datum]],4,2)</f>
        <v>02</v>
      </c>
      <c r="D366" t="str">
        <f>RIGHT(covid_19_datafeed23[[#This Row],[Datum]],4)</f>
        <v>2021</v>
      </c>
      <c r="E366" s="1">
        <f>DATE(covid_19_datafeed23[[#This Row],[year]],covid_19_datafeed23[[#This Row],[month]],covid_19_datafeed23[[#This Row],[day]])</f>
        <v>44252</v>
      </c>
      <c r="F366">
        <v>526</v>
      </c>
      <c r="H366">
        <f>covid_19_datafeed23[[#This Row],[IC_Bedden_COVID_Nederland]]+covid_19_datafeed23[[#This Row],[IC_Bedden_COVID_Internationaal]]</f>
        <v>526</v>
      </c>
      <c r="I366">
        <v>499</v>
      </c>
      <c r="J366">
        <v>1361</v>
      </c>
      <c r="K366">
        <v>29</v>
      </c>
      <c r="L366">
        <v>196</v>
      </c>
      <c r="M366">
        <f t="shared" ref="M366:N366" si="131">SUM(K360:K366)/7</f>
        <v>27.285714285714285</v>
      </c>
      <c r="N366">
        <f t="shared" si="131"/>
        <v>163.85714285714286</v>
      </c>
      <c r="P366">
        <f t="shared" si="89"/>
        <v>-7</v>
      </c>
    </row>
    <row r="367" spans="1:16" x14ac:dyDescent="0.25">
      <c r="A367" t="s">
        <v>303</v>
      </c>
      <c r="B367" t="str">
        <f>LEFT(covid_19_datafeed23[[#This Row],[Datum]],2)</f>
        <v>26</v>
      </c>
      <c r="C367" t="str">
        <f>MID(covid_19_datafeed23[[#This Row],[Datum]],4,2)</f>
        <v>02</v>
      </c>
      <c r="D367" t="str">
        <f>RIGHT(covid_19_datafeed23[[#This Row],[Datum]],4)</f>
        <v>2021</v>
      </c>
      <c r="E367" s="1">
        <f>DATE(covid_19_datafeed23[[#This Row],[year]],covid_19_datafeed23[[#This Row],[month]],covid_19_datafeed23[[#This Row],[day]])</f>
        <v>44253</v>
      </c>
      <c r="F367">
        <v>525</v>
      </c>
      <c r="H367">
        <f>covid_19_datafeed23[[#This Row],[IC_Bedden_COVID_Nederland]]+covid_19_datafeed23[[#This Row],[IC_Bedden_COVID_Internationaal]]</f>
        <v>525</v>
      </c>
      <c r="I367">
        <v>493</v>
      </c>
      <c r="J367">
        <v>1339</v>
      </c>
      <c r="K367">
        <v>32</v>
      </c>
      <c r="L367">
        <v>186</v>
      </c>
      <c r="M367">
        <f t="shared" ref="M367:N367" si="132">SUM(K361:K367)/7</f>
        <v>29</v>
      </c>
      <c r="N367">
        <f t="shared" si="132"/>
        <v>161.85714285714286</v>
      </c>
      <c r="P367">
        <f t="shared" si="89"/>
        <v>-1</v>
      </c>
    </row>
    <row r="368" spans="1:16" x14ac:dyDescent="0.25">
      <c r="A368" t="s">
        <v>304</v>
      </c>
      <c r="B368" t="str">
        <f>LEFT(covid_19_datafeed23[[#This Row],[Datum]],2)</f>
        <v>27</v>
      </c>
      <c r="C368" t="str">
        <f>MID(covid_19_datafeed23[[#This Row],[Datum]],4,2)</f>
        <v>02</v>
      </c>
      <c r="D368" t="str">
        <f>RIGHT(covid_19_datafeed23[[#This Row],[Datum]],4)</f>
        <v>2021</v>
      </c>
      <c r="E368" s="1">
        <f>DATE(covid_19_datafeed23[[#This Row],[year]],covid_19_datafeed23[[#This Row],[month]],covid_19_datafeed23[[#This Row],[day]])</f>
        <v>44254</v>
      </c>
      <c r="F368">
        <v>518</v>
      </c>
      <c r="H368">
        <f>covid_19_datafeed23[[#This Row],[IC_Bedden_COVID_Nederland]]+covid_19_datafeed23[[#This Row],[IC_Bedden_COVID_Internationaal]]</f>
        <v>518</v>
      </c>
      <c r="I368">
        <v>470</v>
      </c>
      <c r="J368">
        <v>1291</v>
      </c>
      <c r="K368">
        <v>22</v>
      </c>
      <c r="L368">
        <v>185</v>
      </c>
      <c r="M368">
        <f t="shared" ref="M368:N368" si="133">SUM(K362:K368)/7</f>
        <v>29.285714285714285</v>
      </c>
      <c r="N368">
        <f t="shared" si="133"/>
        <v>166</v>
      </c>
      <c r="P368">
        <f t="shared" si="89"/>
        <v>-7</v>
      </c>
    </row>
    <row r="369" spans="1:16" x14ac:dyDescent="0.25">
      <c r="A369" t="s">
        <v>305</v>
      </c>
      <c r="B369" t="str">
        <f>LEFT(covid_19_datafeed23[[#This Row],[Datum]],2)</f>
        <v>28</v>
      </c>
      <c r="C369" t="str">
        <f>MID(covid_19_datafeed23[[#This Row],[Datum]],4,2)</f>
        <v>02</v>
      </c>
      <c r="D369" t="str">
        <f>RIGHT(covid_19_datafeed23[[#This Row],[Datum]],4)</f>
        <v>2021</v>
      </c>
      <c r="E369" s="1">
        <f>DATE(covid_19_datafeed23[[#This Row],[year]],covid_19_datafeed23[[#This Row],[month]],covid_19_datafeed23[[#This Row],[day]])</f>
        <v>44255</v>
      </c>
      <c r="F369">
        <v>526</v>
      </c>
      <c r="H369">
        <f>covid_19_datafeed23[[#This Row],[IC_Bedden_COVID_Nederland]]+covid_19_datafeed23[[#This Row],[IC_Bedden_COVID_Internationaal]]</f>
        <v>526</v>
      </c>
      <c r="I369">
        <v>401</v>
      </c>
      <c r="J369">
        <v>1322</v>
      </c>
      <c r="K369">
        <v>21</v>
      </c>
      <c r="L369">
        <v>160</v>
      </c>
      <c r="M369">
        <f t="shared" ref="M369:N369" si="134">SUM(K363:K369)/7</f>
        <v>27.428571428571427</v>
      </c>
      <c r="N369">
        <f t="shared" si="134"/>
        <v>171.28571428571428</v>
      </c>
      <c r="P369">
        <f t="shared" si="89"/>
        <v>8</v>
      </c>
    </row>
    <row r="370" spans="1:16" x14ac:dyDescent="0.25">
      <c r="A370" t="s">
        <v>306</v>
      </c>
      <c r="B370" t="str">
        <f>LEFT(covid_19_datafeed23[[#This Row],[Datum]],2)</f>
        <v>01</v>
      </c>
      <c r="C370" t="str">
        <f>MID(covid_19_datafeed23[[#This Row],[Datum]],4,2)</f>
        <v>03</v>
      </c>
      <c r="D370" t="str">
        <f>RIGHT(covid_19_datafeed23[[#This Row],[Datum]],4)</f>
        <v>2021</v>
      </c>
      <c r="E370" s="1">
        <f>DATE(covid_19_datafeed23[[#This Row],[year]],covid_19_datafeed23[[#This Row],[month]],covid_19_datafeed23[[#This Row],[day]])</f>
        <v>44256</v>
      </c>
      <c r="F370">
        <v>536</v>
      </c>
      <c r="H370">
        <f>covid_19_datafeed23[[#This Row],[IC_Bedden_COVID_Nederland]]+covid_19_datafeed23[[#This Row],[IC_Bedden_COVID_Internationaal]]</f>
        <v>536</v>
      </c>
      <c r="I370">
        <v>434</v>
      </c>
      <c r="J370">
        <v>1375</v>
      </c>
      <c r="K370">
        <v>30</v>
      </c>
      <c r="L370">
        <v>145</v>
      </c>
      <c r="M370">
        <f t="shared" ref="M370:N370" si="135">SUM(K364:K370)/7</f>
        <v>26.428571428571427</v>
      </c>
      <c r="N370">
        <f t="shared" si="135"/>
        <v>174.57142857142858</v>
      </c>
      <c r="P370">
        <f t="shared" si="89"/>
        <v>10</v>
      </c>
    </row>
    <row r="371" spans="1:16" x14ac:dyDescent="0.25">
      <c r="A371" t="s">
        <v>307</v>
      </c>
      <c r="B371" t="str">
        <f>LEFT(covid_19_datafeed23[[#This Row],[Datum]],2)</f>
        <v>02</v>
      </c>
      <c r="C371" t="str">
        <f>MID(covid_19_datafeed23[[#This Row],[Datum]],4,2)</f>
        <v>03</v>
      </c>
      <c r="D371" t="str">
        <f>RIGHT(covid_19_datafeed23[[#This Row],[Datum]],4)</f>
        <v>2021</v>
      </c>
      <c r="E371" s="1">
        <f>DATE(covid_19_datafeed23[[#This Row],[year]],covid_19_datafeed23[[#This Row],[month]],covid_19_datafeed23[[#This Row],[day]])</f>
        <v>44257</v>
      </c>
      <c r="F371">
        <v>540</v>
      </c>
      <c r="H371">
        <f>covid_19_datafeed23[[#This Row],[IC_Bedden_COVID_Nederland]]+covid_19_datafeed23[[#This Row],[IC_Bedden_COVID_Internationaal]]</f>
        <v>540</v>
      </c>
      <c r="I371">
        <v>460</v>
      </c>
      <c r="J371">
        <v>1444</v>
      </c>
      <c r="K371">
        <v>52</v>
      </c>
      <c r="L371">
        <v>228</v>
      </c>
      <c r="M371">
        <f t="shared" ref="M371:N371" si="136">SUM(K365:K371)/7</f>
        <v>29.428571428571427</v>
      </c>
      <c r="N371">
        <f t="shared" si="136"/>
        <v>178.71428571428572</v>
      </c>
      <c r="P371">
        <f t="shared" si="89"/>
        <v>4</v>
      </c>
    </row>
    <row r="372" spans="1:16" x14ac:dyDescent="0.25">
      <c r="A372" t="s">
        <v>308</v>
      </c>
      <c r="B372" t="str">
        <f>LEFT(covid_19_datafeed23[[#This Row],[Datum]],2)</f>
        <v>03</v>
      </c>
      <c r="C372" t="str">
        <f>MID(covid_19_datafeed23[[#This Row],[Datum]],4,2)</f>
        <v>03</v>
      </c>
      <c r="D372" t="str">
        <f>RIGHT(covid_19_datafeed23[[#This Row],[Datum]],4)</f>
        <v>2021</v>
      </c>
      <c r="E372" s="1">
        <f>DATE(covid_19_datafeed23[[#This Row],[year]],covid_19_datafeed23[[#This Row],[month]],covid_19_datafeed23[[#This Row],[day]])</f>
        <v>44258</v>
      </c>
      <c r="F372">
        <v>549</v>
      </c>
      <c r="H372">
        <f>covid_19_datafeed23[[#This Row],[IC_Bedden_COVID_Nederland]]+covid_19_datafeed23[[#This Row],[IC_Bedden_COVID_Internationaal]]</f>
        <v>549</v>
      </c>
      <c r="I372">
        <v>455</v>
      </c>
      <c r="J372">
        <v>1397</v>
      </c>
      <c r="K372">
        <v>49</v>
      </c>
      <c r="L372">
        <v>177</v>
      </c>
      <c r="M372">
        <f t="shared" ref="M372:N372" si="137">SUM(K366:K372)/7</f>
        <v>33.571428571428569</v>
      </c>
      <c r="N372">
        <f t="shared" si="137"/>
        <v>182.42857142857142</v>
      </c>
      <c r="P372">
        <f t="shared" si="89"/>
        <v>9</v>
      </c>
    </row>
    <row r="373" spans="1:16" x14ac:dyDescent="0.25">
      <c r="A373" t="s">
        <v>309</v>
      </c>
      <c r="B373" t="str">
        <f>LEFT(covid_19_datafeed23[[#This Row],[Datum]],2)</f>
        <v>04</v>
      </c>
      <c r="C373" t="str">
        <f>MID(covid_19_datafeed23[[#This Row],[Datum]],4,2)</f>
        <v>03</v>
      </c>
      <c r="D373" t="str">
        <f>RIGHT(covid_19_datafeed23[[#This Row],[Datum]],4)</f>
        <v>2021</v>
      </c>
      <c r="E373" s="1">
        <f>DATE(covid_19_datafeed23[[#This Row],[year]],covid_19_datafeed23[[#This Row],[month]],covid_19_datafeed23[[#This Row],[day]])</f>
        <v>44259</v>
      </c>
      <c r="F373">
        <v>539</v>
      </c>
      <c r="H373">
        <f>covid_19_datafeed23[[#This Row],[IC_Bedden_COVID_Nederland]]+covid_19_datafeed23[[#This Row],[IC_Bedden_COVID_Internationaal]]</f>
        <v>539</v>
      </c>
      <c r="I373">
        <v>485</v>
      </c>
      <c r="J373">
        <v>1384</v>
      </c>
      <c r="K373">
        <v>31</v>
      </c>
      <c r="L373">
        <v>167</v>
      </c>
      <c r="M373">
        <f t="shared" ref="M373:N373" si="138">SUM(K367:K373)/7</f>
        <v>33.857142857142854</v>
      </c>
      <c r="N373">
        <f t="shared" si="138"/>
        <v>178.28571428571428</v>
      </c>
      <c r="P373">
        <f t="shared" si="89"/>
        <v>-10</v>
      </c>
    </row>
    <row r="374" spans="1:16" x14ac:dyDescent="0.25">
      <c r="A374" t="s">
        <v>310</v>
      </c>
      <c r="B374" t="str">
        <f>LEFT(covid_19_datafeed23[[#This Row],[Datum]],2)</f>
        <v>05</v>
      </c>
      <c r="C374" t="str">
        <f>MID(covid_19_datafeed23[[#This Row],[Datum]],4,2)</f>
        <v>03</v>
      </c>
      <c r="D374" t="str">
        <f>RIGHT(covid_19_datafeed23[[#This Row],[Datum]],4)</f>
        <v>2021</v>
      </c>
      <c r="E374" s="1">
        <f>DATE(covid_19_datafeed23[[#This Row],[year]],covid_19_datafeed23[[#This Row],[month]],covid_19_datafeed23[[#This Row],[day]])</f>
        <v>44260</v>
      </c>
      <c r="F374">
        <v>541</v>
      </c>
      <c r="H374">
        <f>covid_19_datafeed23[[#This Row],[IC_Bedden_COVID_Nederland]]+covid_19_datafeed23[[#This Row],[IC_Bedden_COVID_Internationaal]]</f>
        <v>541</v>
      </c>
      <c r="I374">
        <v>491</v>
      </c>
      <c r="J374">
        <v>1370</v>
      </c>
      <c r="K374">
        <v>39</v>
      </c>
      <c r="L374">
        <v>185</v>
      </c>
      <c r="M374">
        <f t="shared" ref="M374:N374" si="139">SUM(K368:K374)/7</f>
        <v>34.857142857142854</v>
      </c>
      <c r="N374">
        <f t="shared" si="139"/>
        <v>178.14285714285714</v>
      </c>
      <c r="P374">
        <f t="shared" si="89"/>
        <v>2</v>
      </c>
    </row>
    <row r="375" spans="1:16" x14ac:dyDescent="0.25">
      <c r="A375" t="s">
        <v>311</v>
      </c>
      <c r="B375" t="str">
        <f>LEFT(covid_19_datafeed23[[#This Row],[Datum]],2)</f>
        <v>06</v>
      </c>
      <c r="C375" t="str">
        <f>MID(covid_19_datafeed23[[#This Row],[Datum]],4,2)</f>
        <v>03</v>
      </c>
      <c r="D375" t="str">
        <f>RIGHT(covid_19_datafeed23[[#This Row],[Datum]],4)</f>
        <v>2021</v>
      </c>
      <c r="E375" s="1">
        <f>DATE(covid_19_datafeed23[[#This Row],[year]],covid_19_datafeed23[[#This Row],[month]],covid_19_datafeed23[[#This Row],[day]])</f>
        <v>44261</v>
      </c>
      <c r="F375">
        <v>542</v>
      </c>
      <c r="H375">
        <f>covid_19_datafeed23[[#This Row],[IC_Bedden_COVID_Nederland]]+covid_19_datafeed23[[#This Row],[IC_Bedden_COVID_Internationaal]]</f>
        <v>542</v>
      </c>
      <c r="I375">
        <v>480</v>
      </c>
      <c r="J375">
        <v>1321</v>
      </c>
      <c r="K375">
        <v>36</v>
      </c>
      <c r="L375">
        <v>176</v>
      </c>
      <c r="M375">
        <f t="shared" ref="M375:N375" si="140">SUM(K369:K375)/7</f>
        <v>36.857142857142854</v>
      </c>
      <c r="N375">
        <f t="shared" si="140"/>
        <v>176.85714285714286</v>
      </c>
      <c r="P375">
        <f t="shared" si="89"/>
        <v>1</v>
      </c>
    </row>
    <row r="376" spans="1:16" x14ac:dyDescent="0.25">
      <c r="A376" t="s">
        <v>312</v>
      </c>
      <c r="B376" t="str">
        <f>LEFT(covid_19_datafeed23[[#This Row],[Datum]],2)</f>
        <v>07</v>
      </c>
      <c r="C376" t="str">
        <f>MID(covid_19_datafeed23[[#This Row],[Datum]],4,2)</f>
        <v>03</v>
      </c>
      <c r="D376" t="str">
        <f>RIGHT(covid_19_datafeed23[[#This Row],[Datum]],4)</f>
        <v>2021</v>
      </c>
      <c r="E376" s="1">
        <f>DATE(covid_19_datafeed23[[#This Row],[year]],covid_19_datafeed23[[#This Row],[month]],covid_19_datafeed23[[#This Row],[day]])</f>
        <v>44262</v>
      </c>
      <c r="F376">
        <v>545</v>
      </c>
      <c r="H376">
        <f>covid_19_datafeed23[[#This Row],[IC_Bedden_COVID_Nederland]]+covid_19_datafeed23[[#This Row],[IC_Bedden_COVID_Internationaal]]</f>
        <v>545</v>
      </c>
      <c r="I376">
        <v>431</v>
      </c>
      <c r="J376">
        <v>1306</v>
      </c>
      <c r="K376">
        <v>39</v>
      </c>
      <c r="L376">
        <v>139</v>
      </c>
      <c r="M376">
        <f t="shared" ref="M376:N376" si="141">SUM(K370:K376)/7</f>
        <v>39.428571428571431</v>
      </c>
      <c r="N376">
        <f t="shared" si="141"/>
        <v>173.85714285714286</v>
      </c>
      <c r="P376">
        <f t="shared" si="89"/>
        <v>3</v>
      </c>
    </row>
    <row r="377" spans="1:16" x14ac:dyDescent="0.25">
      <c r="A377" t="s">
        <v>313</v>
      </c>
      <c r="B377" t="str">
        <f>LEFT(covid_19_datafeed23[[#This Row],[Datum]],2)</f>
        <v>08</v>
      </c>
      <c r="C377" t="str">
        <f>MID(covid_19_datafeed23[[#This Row],[Datum]],4,2)</f>
        <v>03</v>
      </c>
      <c r="D377" t="str">
        <f>RIGHT(covid_19_datafeed23[[#This Row],[Datum]],4)</f>
        <v>2021</v>
      </c>
      <c r="E377" s="1">
        <f>DATE(covid_19_datafeed23[[#This Row],[year]],covid_19_datafeed23[[#This Row],[month]],covid_19_datafeed23[[#This Row],[day]])</f>
        <v>44263</v>
      </c>
      <c r="F377">
        <v>558</v>
      </c>
      <c r="H377">
        <f>covid_19_datafeed23[[#This Row],[IC_Bedden_COVID_Nederland]]+covid_19_datafeed23[[#This Row],[IC_Bedden_COVID_Internationaal]]</f>
        <v>558</v>
      </c>
      <c r="I377">
        <v>457</v>
      </c>
      <c r="J377">
        <v>1347</v>
      </c>
      <c r="K377">
        <v>33</v>
      </c>
      <c r="L377">
        <v>147</v>
      </c>
      <c r="M377">
        <f t="shared" ref="M377:N377" si="142">SUM(K371:K377)/7</f>
        <v>39.857142857142854</v>
      </c>
      <c r="N377">
        <f t="shared" si="142"/>
        <v>174.14285714285714</v>
      </c>
      <c r="P377">
        <f t="shared" si="89"/>
        <v>13</v>
      </c>
    </row>
    <row r="378" spans="1:16" x14ac:dyDescent="0.25">
      <c r="A378" t="s">
        <v>314</v>
      </c>
      <c r="B378" t="str">
        <f>LEFT(covid_19_datafeed23[[#This Row],[Datum]],2)</f>
        <v>09</v>
      </c>
      <c r="C378" t="str">
        <f>MID(covid_19_datafeed23[[#This Row],[Datum]],4,2)</f>
        <v>03</v>
      </c>
      <c r="D378" t="str">
        <f>RIGHT(covid_19_datafeed23[[#This Row],[Datum]],4)</f>
        <v>2021</v>
      </c>
      <c r="E378" s="1">
        <f>DATE(covid_19_datafeed23[[#This Row],[year]],covid_19_datafeed23[[#This Row],[month]],covid_19_datafeed23[[#This Row],[day]])</f>
        <v>44264</v>
      </c>
      <c r="F378">
        <v>556</v>
      </c>
      <c r="H378">
        <f>covid_19_datafeed23[[#This Row],[IC_Bedden_COVID_Nederland]]+covid_19_datafeed23[[#This Row],[IC_Bedden_COVID_Internationaal]]</f>
        <v>556</v>
      </c>
      <c r="I378">
        <v>498</v>
      </c>
      <c r="J378">
        <v>1407</v>
      </c>
      <c r="K378">
        <v>35</v>
      </c>
      <c r="L378">
        <v>240</v>
      </c>
      <c r="M378">
        <f t="shared" ref="M378:N378" si="143">SUM(K372:K378)/7</f>
        <v>37.428571428571431</v>
      </c>
      <c r="N378">
        <f t="shared" si="143"/>
        <v>175.85714285714286</v>
      </c>
      <c r="P378">
        <f t="shared" si="89"/>
        <v>-2</v>
      </c>
    </row>
    <row r="379" spans="1:16" x14ac:dyDescent="0.25">
      <c r="A379" t="s">
        <v>315</v>
      </c>
      <c r="B379" t="str">
        <f>LEFT(covid_19_datafeed23[[#This Row],[Datum]],2)</f>
        <v>10</v>
      </c>
      <c r="C379" t="str">
        <f>MID(covid_19_datafeed23[[#This Row],[Datum]],4,2)</f>
        <v>03</v>
      </c>
      <c r="D379" t="str">
        <f>RIGHT(covid_19_datafeed23[[#This Row],[Datum]],4)</f>
        <v>2021</v>
      </c>
      <c r="E379" s="1">
        <f>DATE(covid_19_datafeed23[[#This Row],[year]],covid_19_datafeed23[[#This Row],[month]],covid_19_datafeed23[[#This Row],[day]])</f>
        <v>44265</v>
      </c>
      <c r="F379">
        <v>560</v>
      </c>
      <c r="H379">
        <f>covid_19_datafeed23[[#This Row],[IC_Bedden_COVID_Nederland]]+covid_19_datafeed23[[#This Row],[IC_Bedden_COVID_Internationaal]]</f>
        <v>560</v>
      </c>
      <c r="I379">
        <v>481</v>
      </c>
      <c r="J379">
        <v>1353</v>
      </c>
      <c r="K379">
        <v>28</v>
      </c>
      <c r="L379">
        <v>199</v>
      </c>
      <c r="M379">
        <f t="shared" ref="M379:N379" si="144">SUM(K373:K379)/7</f>
        <v>34.428571428571431</v>
      </c>
      <c r="N379">
        <f t="shared" si="144"/>
        <v>179</v>
      </c>
      <c r="P379">
        <f t="shared" si="89"/>
        <v>4</v>
      </c>
    </row>
    <row r="380" spans="1:16" x14ac:dyDescent="0.25">
      <c r="A380" t="s">
        <v>316</v>
      </c>
      <c r="B380" t="str">
        <f>LEFT(covid_19_datafeed23[[#This Row],[Datum]],2)</f>
        <v>11</v>
      </c>
      <c r="C380" t="str">
        <f>MID(covid_19_datafeed23[[#This Row],[Datum]],4,2)</f>
        <v>03</v>
      </c>
      <c r="D380" t="str">
        <f>RIGHT(covid_19_datafeed23[[#This Row],[Datum]],4)</f>
        <v>2021</v>
      </c>
      <c r="E380" s="1">
        <f>DATE(covid_19_datafeed23[[#This Row],[year]],covid_19_datafeed23[[#This Row],[month]],covid_19_datafeed23[[#This Row],[day]])</f>
        <v>44266</v>
      </c>
      <c r="F380">
        <v>572</v>
      </c>
      <c r="H380">
        <f>covid_19_datafeed23[[#This Row],[IC_Bedden_COVID_Nederland]]+covid_19_datafeed23[[#This Row],[IC_Bedden_COVID_Internationaal]]</f>
        <v>572</v>
      </c>
      <c r="I380">
        <v>489</v>
      </c>
      <c r="J380">
        <v>1353</v>
      </c>
      <c r="K380">
        <v>50</v>
      </c>
      <c r="L380">
        <v>191</v>
      </c>
      <c r="M380">
        <f t="shared" ref="M380:N380" si="145">SUM(K374:K380)/7</f>
        <v>37.142857142857146</v>
      </c>
      <c r="N380">
        <f t="shared" si="145"/>
        <v>182.42857142857142</v>
      </c>
      <c r="P380">
        <f t="shared" si="89"/>
        <v>12</v>
      </c>
    </row>
    <row r="381" spans="1:16" x14ac:dyDescent="0.25">
      <c r="A381" t="s">
        <v>317</v>
      </c>
      <c r="B381" t="str">
        <f>LEFT(covid_19_datafeed23[[#This Row],[Datum]],2)</f>
        <v>12</v>
      </c>
      <c r="C381" t="str">
        <f>MID(covid_19_datafeed23[[#This Row],[Datum]],4,2)</f>
        <v>03</v>
      </c>
      <c r="D381" t="str">
        <f>RIGHT(covid_19_datafeed23[[#This Row],[Datum]],4)</f>
        <v>2021</v>
      </c>
      <c r="E381" s="1">
        <f>DATE(covid_19_datafeed23[[#This Row],[year]],covid_19_datafeed23[[#This Row],[month]],covid_19_datafeed23[[#This Row],[day]])</f>
        <v>44267</v>
      </c>
      <c r="F381">
        <v>576</v>
      </c>
      <c r="H381">
        <f>covid_19_datafeed23[[#This Row],[IC_Bedden_COVID_Nederland]]+covid_19_datafeed23[[#This Row],[IC_Bedden_COVID_Internationaal]]</f>
        <v>576</v>
      </c>
      <c r="I381">
        <v>501</v>
      </c>
      <c r="J381">
        <v>1334</v>
      </c>
      <c r="K381">
        <v>39</v>
      </c>
      <c r="L381">
        <v>211</v>
      </c>
      <c r="M381">
        <f t="shared" ref="M381:N381" si="146">SUM(K375:K381)/7</f>
        <v>37.142857142857146</v>
      </c>
      <c r="N381">
        <f t="shared" si="146"/>
        <v>186.14285714285714</v>
      </c>
      <c r="P381">
        <f t="shared" si="89"/>
        <v>4</v>
      </c>
    </row>
    <row r="382" spans="1:16" x14ac:dyDescent="0.25">
      <c r="A382" t="s">
        <v>318</v>
      </c>
      <c r="B382" t="str">
        <f>LEFT(covid_19_datafeed23[[#This Row],[Datum]],2)</f>
        <v>13</v>
      </c>
      <c r="C382" t="str">
        <f>MID(covid_19_datafeed23[[#This Row],[Datum]],4,2)</f>
        <v>03</v>
      </c>
      <c r="D382" t="str">
        <f>RIGHT(covid_19_datafeed23[[#This Row],[Datum]],4)</f>
        <v>2021</v>
      </c>
      <c r="E382" s="1">
        <f>DATE(covid_19_datafeed23[[#This Row],[year]],covid_19_datafeed23[[#This Row],[month]],covid_19_datafeed23[[#This Row],[day]])</f>
        <v>44268</v>
      </c>
      <c r="F382">
        <v>554</v>
      </c>
      <c r="H382">
        <f>covid_19_datafeed23[[#This Row],[IC_Bedden_COVID_Nederland]]+covid_19_datafeed23[[#This Row],[IC_Bedden_COVID_Internationaal]]</f>
        <v>554</v>
      </c>
      <c r="I382">
        <v>479</v>
      </c>
      <c r="J382">
        <v>1321</v>
      </c>
      <c r="K382">
        <v>44</v>
      </c>
      <c r="L382">
        <v>224</v>
      </c>
      <c r="M382">
        <f t="shared" ref="M382:N382" si="147">SUM(K376:K382)/7</f>
        <v>38.285714285714285</v>
      </c>
      <c r="N382">
        <f t="shared" si="147"/>
        <v>193</v>
      </c>
      <c r="P382">
        <f t="shared" si="89"/>
        <v>-22</v>
      </c>
    </row>
    <row r="383" spans="1:16" x14ac:dyDescent="0.25">
      <c r="A383" t="s">
        <v>319</v>
      </c>
      <c r="B383" t="str">
        <f>LEFT(covid_19_datafeed23[[#This Row],[Datum]],2)</f>
        <v>14</v>
      </c>
      <c r="C383" t="str">
        <f>MID(covid_19_datafeed23[[#This Row],[Datum]],4,2)</f>
        <v>03</v>
      </c>
      <c r="D383" t="str">
        <f>RIGHT(covid_19_datafeed23[[#This Row],[Datum]],4)</f>
        <v>2021</v>
      </c>
      <c r="E383" s="1">
        <f>DATE(covid_19_datafeed23[[#This Row],[year]],covid_19_datafeed23[[#This Row],[month]],covid_19_datafeed23[[#This Row],[day]])</f>
        <v>44269</v>
      </c>
      <c r="F383">
        <v>554</v>
      </c>
      <c r="H383">
        <f>covid_19_datafeed23[[#This Row],[IC_Bedden_COVID_Nederland]]+covid_19_datafeed23[[#This Row],[IC_Bedden_COVID_Internationaal]]</f>
        <v>554</v>
      </c>
      <c r="I383">
        <v>428</v>
      </c>
      <c r="J383">
        <v>1368</v>
      </c>
      <c r="K383">
        <v>37</v>
      </c>
      <c r="L383">
        <v>191</v>
      </c>
      <c r="M383">
        <f t="shared" ref="M383:N383" si="148">SUM(K377:K383)/7</f>
        <v>38</v>
      </c>
      <c r="N383">
        <f t="shared" si="148"/>
        <v>200.42857142857142</v>
      </c>
      <c r="P383">
        <f t="shared" si="89"/>
        <v>0</v>
      </c>
    </row>
    <row r="384" spans="1:16" x14ac:dyDescent="0.25">
      <c r="A384" t="s">
        <v>320</v>
      </c>
      <c r="B384" t="str">
        <f>LEFT(covid_19_datafeed23[[#This Row],[Datum]],2)</f>
        <v>15</v>
      </c>
      <c r="C384" t="str">
        <f>MID(covid_19_datafeed23[[#This Row],[Datum]],4,2)</f>
        <v>03</v>
      </c>
      <c r="D384" t="str">
        <f>RIGHT(covid_19_datafeed23[[#This Row],[Datum]],4)</f>
        <v>2021</v>
      </c>
      <c r="E384" s="1">
        <f>DATE(covid_19_datafeed23[[#This Row],[year]],covid_19_datafeed23[[#This Row],[month]],covid_19_datafeed23[[#This Row],[day]])</f>
        <v>44270</v>
      </c>
      <c r="F384">
        <v>564</v>
      </c>
      <c r="H384">
        <f>covid_19_datafeed23[[#This Row],[IC_Bedden_COVID_Nederland]]+covid_19_datafeed23[[#This Row],[IC_Bedden_COVID_Internationaal]]</f>
        <v>564</v>
      </c>
      <c r="I384">
        <v>441</v>
      </c>
      <c r="J384">
        <v>1455</v>
      </c>
      <c r="K384">
        <v>46</v>
      </c>
      <c r="L384">
        <v>177</v>
      </c>
      <c r="M384">
        <f t="shared" ref="M384:N384" si="149">SUM(K378:K384)/7</f>
        <v>39.857142857142854</v>
      </c>
      <c r="N384">
        <f t="shared" si="149"/>
        <v>204.71428571428572</v>
      </c>
      <c r="P384">
        <f t="shared" si="89"/>
        <v>10</v>
      </c>
    </row>
    <row r="385" spans="1:16" x14ac:dyDescent="0.25">
      <c r="A385" t="s">
        <v>321</v>
      </c>
      <c r="B385" t="str">
        <f>LEFT(covid_19_datafeed23[[#This Row],[Datum]],2)</f>
        <v>16</v>
      </c>
      <c r="C385" t="str">
        <f>MID(covid_19_datafeed23[[#This Row],[Datum]],4,2)</f>
        <v>03</v>
      </c>
      <c r="D385" t="str">
        <f>RIGHT(covid_19_datafeed23[[#This Row],[Datum]],4)</f>
        <v>2021</v>
      </c>
      <c r="E385" s="1">
        <f>DATE(covid_19_datafeed23[[#This Row],[year]],covid_19_datafeed23[[#This Row],[month]],covid_19_datafeed23[[#This Row],[day]])</f>
        <v>44271</v>
      </c>
      <c r="F385">
        <v>586</v>
      </c>
      <c r="H385">
        <f>covid_19_datafeed23[[#This Row],[IC_Bedden_COVID_Nederland]]+covid_19_datafeed23[[#This Row],[IC_Bedden_COVID_Internationaal]]</f>
        <v>586</v>
      </c>
      <c r="I385">
        <v>473</v>
      </c>
      <c r="J385">
        <v>1451</v>
      </c>
      <c r="K385">
        <v>38</v>
      </c>
      <c r="L385">
        <v>225</v>
      </c>
      <c r="M385">
        <f t="shared" ref="M385:N385" si="150">SUM(K379:K385)/7</f>
        <v>40.285714285714285</v>
      </c>
      <c r="N385">
        <f t="shared" si="150"/>
        <v>202.57142857142858</v>
      </c>
      <c r="P385">
        <f t="shared" si="89"/>
        <v>22</v>
      </c>
    </row>
    <row r="386" spans="1:16" x14ac:dyDescent="0.25">
      <c r="A386" t="s">
        <v>322</v>
      </c>
      <c r="B386" t="str">
        <f>LEFT(covid_19_datafeed23[[#This Row],[Datum]],2)</f>
        <v>17</v>
      </c>
      <c r="C386" t="str">
        <f>MID(covid_19_datafeed23[[#This Row],[Datum]],4,2)</f>
        <v>03</v>
      </c>
      <c r="D386" t="str">
        <f>RIGHT(covid_19_datafeed23[[#This Row],[Datum]],4)</f>
        <v>2021</v>
      </c>
      <c r="E386" s="1">
        <f>DATE(covid_19_datafeed23[[#This Row],[year]],covid_19_datafeed23[[#This Row],[month]],covid_19_datafeed23[[#This Row],[day]])</f>
        <v>44272</v>
      </c>
      <c r="F386">
        <v>568</v>
      </c>
      <c r="H386">
        <f>covid_19_datafeed23[[#This Row],[IC_Bedden_COVID_Nederland]]+covid_19_datafeed23[[#This Row],[IC_Bedden_COVID_Internationaal]]</f>
        <v>568</v>
      </c>
      <c r="I386">
        <v>491</v>
      </c>
      <c r="J386">
        <v>1424</v>
      </c>
      <c r="K386">
        <v>36</v>
      </c>
      <c r="L386">
        <v>194</v>
      </c>
      <c r="M386">
        <f t="shared" ref="M386:N386" si="151">SUM(K380:K386)/7</f>
        <v>41.428571428571431</v>
      </c>
      <c r="N386">
        <f t="shared" si="151"/>
        <v>201.85714285714286</v>
      </c>
      <c r="P386">
        <f t="shared" si="89"/>
        <v>-18</v>
      </c>
    </row>
    <row r="387" spans="1:16" x14ac:dyDescent="0.25">
      <c r="A387" t="s">
        <v>323</v>
      </c>
      <c r="B387" t="str">
        <f>LEFT(covid_19_datafeed23[[#This Row],[Datum]],2)</f>
        <v>18</v>
      </c>
      <c r="C387" t="str">
        <f>MID(covid_19_datafeed23[[#This Row],[Datum]],4,2)</f>
        <v>03</v>
      </c>
      <c r="D387" t="str">
        <f>RIGHT(covid_19_datafeed23[[#This Row],[Datum]],4)</f>
        <v>2021</v>
      </c>
      <c r="E387" s="1">
        <f>DATE(covid_19_datafeed23[[#This Row],[year]],covid_19_datafeed23[[#This Row],[month]],covid_19_datafeed23[[#This Row],[day]])</f>
        <v>44273</v>
      </c>
      <c r="F387">
        <v>564</v>
      </c>
      <c r="H387">
        <f>covid_19_datafeed23[[#This Row],[IC_Bedden_COVID_Nederland]]+covid_19_datafeed23[[#This Row],[IC_Bedden_COVID_Internationaal]]</f>
        <v>564</v>
      </c>
      <c r="I387">
        <v>477</v>
      </c>
      <c r="J387">
        <v>1436</v>
      </c>
      <c r="K387">
        <v>29</v>
      </c>
      <c r="L387">
        <v>205</v>
      </c>
      <c r="M387">
        <f t="shared" ref="M387:N387" si="152">SUM(K381:K387)/7</f>
        <v>38.428571428571431</v>
      </c>
      <c r="N387">
        <f t="shared" si="152"/>
        <v>203.85714285714286</v>
      </c>
      <c r="P387">
        <f t="shared" si="89"/>
        <v>-4</v>
      </c>
    </row>
    <row r="388" spans="1:16" x14ac:dyDescent="0.25">
      <c r="A388" t="s">
        <v>324</v>
      </c>
      <c r="B388" t="str">
        <f>LEFT(covid_19_datafeed23[[#This Row],[Datum]],2)</f>
        <v>19</v>
      </c>
      <c r="C388" t="str">
        <f>MID(covid_19_datafeed23[[#This Row],[Datum]],4,2)</f>
        <v>03</v>
      </c>
      <c r="D388" t="str">
        <f>RIGHT(covid_19_datafeed23[[#This Row],[Datum]],4)</f>
        <v>2021</v>
      </c>
      <c r="E388" s="1">
        <f>DATE(covid_19_datafeed23[[#This Row],[year]],covid_19_datafeed23[[#This Row],[month]],covid_19_datafeed23[[#This Row],[day]])</f>
        <v>44274</v>
      </c>
      <c r="F388">
        <v>579</v>
      </c>
      <c r="H388">
        <f>covid_19_datafeed23[[#This Row],[IC_Bedden_COVID_Nederland]]+covid_19_datafeed23[[#This Row],[IC_Bedden_COVID_Internationaal]]</f>
        <v>579</v>
      </c>
      <c r="I388">
        <v>480</v>
      </c>
      <c r="J388">
        <v>1462</v>
      </c>
      <c r="K388">
        <v>46</v>
      </c>
      <c r="L388">
        <v>237</v>
      </c>
      <c r="M388">
        <f t="shared" ref="M388:N388" si="153">SUM(K382:K388)/7</f>
        <v>39.428571428571431</v>
      </c>
      <c r="N388">
        <f t="shared" si="153"/>
        <v>207.57142857142858</v>
      </c>
      <c r="P388">
        <f t="shared" ref="P388:P451" si="154">H388-H387</f>
        <v>15</v>
      </c>
    </row>
    <row r="389" spans="1:16" x14ac:dyDescent="0.25">
      <c r="A389" t="s">
        <v>325</v>
      </c>
      <c r="B389" t="str">
        <f>LEFT(covid_19_datafeed23[[#This Row],[Datum]],2)</f>
        <v>20</v>
      </c>
      <c r="C389" t="str">
        <f>MID(covid_19_datafeed23[[#This Row],[Datum]],4,2)</f>
        <v>03</v>
      </c>
      <c r="D389" t="str">
        <f>RIGHT(covid_19_datafeed23[[#This Row],[Datum]],4)</f>
        <v>2021</v>
      </c>
      <c r="E389" s="1">
        <f>DATE(covid_19_datafeed23[[#This Row],[year]],covid_19_datafeed23[[#This Row],[month]],covid_19_datafeed23[[#This Row],[day]])</f>
        <v>44275</v>
      </c>
      <c r="F389">
        <v>602</v>
      </c>
      <c r="H389">
        <f>covid_19_datafeed23[[#This Row],[IC_Bedden_COVID_Nederland]]+covid_19_datafeed23[[#This Row],[IC_Bedden_COVID_Internationaal]]</f>
        <v>602</v>
      </c>
      <c r="I389">
        <v>456</v>
      </c>
      <c r="J389">
        <v>1445</v>
      </c>
      <c r="K389">
        <v>54</v>
      </c>
      <c r="L389">
        <v>268</v>
      </c>
      <c r="M389">
        <f t="shared" ref="M389:N389" si="155">SUM(K383:K389)/7</f>
        <v>40.857142857142854</v>
      </c>
      <c r="N389">
        <f t="shared" si="155"/>
        <v>213.85714285714286</v>
      </c>
      <c r="P389">
        <f t="shared" si="154"/>
        <v>23</v>
      </c>
    </row>
    <row r="390" spans="1:16" x14ac:dyDescent="0.25">
      <c r="A390" t="s">
        <v>326</v>
      </c>
      <c r="B390" t="str">
        <f>LEFT(covid_19_datafeed23[[#This Row],[Datum]],2)</f>
        <v>21</v>
      </c>
      <c r="C390" t="str">
        <f>MID(covid_19_datafeed23[[#This Row],[Datum]],4,2)</f>
        <v>03</v>
      </c>
      <c r="D390" t="str">
        <f>RIGHT(covid_19_datafeed23[[#This Row],[Datum]],4)</f>
        <v>2021</v>
      </c>
      <c r="E390" s="1">
        <f>DATE(covid_19_datafeed23[[#This Row],[year]],covid_19_datafeed23[[#This Row],[month]],covid_19_datafeed23[[#This Row],[day]])</f>
        <v>44276</v>
      </c>
      <c r="F390">
        <v>611</v>
      </c>
      <c r="H390">
        <f>covid_19_datafeed23[[#This Row],[IC_Bedden_COVID_Nederland]]+covid_19_datafeed23[[#This Row],[IC_Bedden_COVID_Internationaal]]</f>
        <v>611</v>
      </c>
      <c r="I390">
        <v>408</v>
      </c>
      <c r="J390">
        <v>1462</v>
      </c>
      <c r="K390">
        <v>31</v>
      </c>
      <c r="L390">
        <v>194</v>
      </c>
      <c r="M390">
        <f t="shared" ref="M390:N390" si="156">SUM(K384:K390)/7</f>
        <v>40</v>
      </c>
      <c r="N390">
        <f t="shared" si="156"/>
        <v>214.28571428571428</v>
      </c>
      <c r="P390">
        <f t="shared" si="154"/>
        <v>9</v>
      </c>
    </row>
    <row r="391" spans="1:16" x14ac:dyDescent="0.25">
      <c r="A391" t="s">
        <v>327</v>
      </c>
      <c r="B391" t="str">
        <f>LEFT(covid_19_datafeed23[[#This Row],[Datum]],2)</f>
        <v>22</v>
      </c>
      <c r="C391" t="str">
        <f>MID(covid_19_datafeed23[[#This Row],[Datum]],4,2)</f>
        <v>03</v>
      </c>
      <c r="D391" t="str">
        <f>RIGHT(covid_19_datafeed23[[#This Row],[Datum]],4)</f>
        <v>2021</v>
      </c>
      <c r="E391" s="1">
        <f>DATE(covid_19_datafeed23[[#This Row],[year]],covid_19_datafeed23[[#This Row],[month]],covid_19_datafeed23[[#This Row],[day]])</f>
        <v>44277</v>
      </c>
      <c r="F391">
        <v>638</v>
      </c>
      <c r="H391">
        <f>covid_19_datafeed23[[#This Row],[IC_Bedden_COVID_Nederland]]+covid_19_datafeed23[[#This Row],[IC_Bedden_COVID_Internationaal]]</f>
        <v>638</v>
      </c>
      <c r="I391">
        <v>443</v>
      </c>
      <c r="J391">
        <v>1555</v>
      </c>
      <c r="K391">
        <v>50</v>
      </c>
      <c r="L391">
        <v>167</v>
      </c>
      <c r="M391">
        <f t="shared" ref="M391:N391" si="157">SUM(K385:K391)/7</f>
        <v>40.571428571428569</v>
      </c>
      <c r="N391">
        <f t="shared" si="157"/>
        <v>212.85714285714286</v>
      </c>
      <c r="P391">
        <f t="shared" si="154"/>
        <v>27</v>
      </c>
    </row>
    <row r="392" spans="1:16" x14ac:dyDescent="0.25">
      <c r="A392" t="s">
        <v>328</v>
      </c>
      <c r="B392" t="str">
        <f>LEFT(covid_19_datafeed23[[#This Row],[Datum]],2)</f>
        <v>23</v>
      </c>
      <c r="C392" t="str">
        <f>MID(covid_19_datafeed23[[#This Row],[Datum]],4,2)</f>
        <v>03</v>
      </c>
      <c r="D392" t="str">
        <f>RIGHT(covid_19_datafeed23[[#This Row],[Datum]],4)</f>
        <v>2021</v>
      </c>
      <c r="E392" s="1">
        <f>DATE(covid_19_datafeed23[[#This Row],[year]],covid_19_datafeed23[[#This Row],[month]],covid_19_datafeed23[[#This Row],[day]])</f>
        <v>44278</v>
      </c>
      <c r="F392">
        <v>623</v>
      </c>
      <c r="H392">
        <f>covid_19_datafeed23[[#This Row],[IC_Bedden_COVID_Nederland]]+covid_19_datafeed23[[#This Row],[IC_Bedden_COVID_Internationaal]]</f>
        <v>623</v>
      </c>
      <c r="I392">
        <v>475</v>
      </c>
      <c r="J392">
        <v>1575</v>
      </c>
      <c r="K392">
        <v>32</v>
      </c>
      <c r="L392">
        <v>282</v>
      </c>
      <c r="M392">
        <f t="shared" ref="M392:N392" si="158">SUM(K386:K392)/7</f>
        <v>39.714285714285715</v>
      </c>
      <c r="N392">
        <f t="shared" si="158"/>
        <v>221</v>
      </c>
      <c r="P392">
        <f t="shared" si="154"/>
        <v>-15</v>
      </c>
    </row>
    <row r="393" spans="1:16" x14ac:dyDescent="0.25">
      <c r="A393" t="s">
        <v>329</v>
      </c>
      <c r="B393" t="str">
        <f>LEFT(covid_19_datafeed23[[#This Row],[Datum]],2)</f>
        <v>24</v>
      </c>
      <c r="C393" t="str">
        <f>MID(covid_19_datafeed23[[#This Row],[Datum]],4,2)</f>
        <v>03</v>
      </c>
      <c r="D393" t="str">
        <f>RIGHT(covid_19_datafeed23[[#This Row],[Datum]],4)</f>
        <v>2021</v>
      </c>
      <c r="E393" s="1">
        <f>DATE(covid_19_datafeed23[[#This Row],[year]],covid_19_datafeed23[[#This Row],[month]],covid_19_datafeed23[[#This Row],[day]])</f>
        <v>44279</v>
      </c>
      <c r="F393">
        <v>625</v>
      </c>
      <c r="H393">
        <f>covid_19_datafeed23[[#This Row],[IC_Bedden_COVID_Nederland]]+covid_19_datafeed23[[#This Row],[IC_Bedden_COVID_Internationaal]]</f>
        <v>625</v>
      </c>
      <c r="I393">
        <v>483</v>
      </c>
      <c r="J393">
        <v>1562</v>
      </c>
      <c r="K393">
        <v>37</v>
      </c>
      <c r="L393">
        <v>219</v>
      </c>
      <c r="M393">
        <f t="shared" ref="M393:N393" si="159">SUM(K387:K393)/7</f>
        <v>39.857142857142854</v>
      </c>
      <c r="N393">
        <f t="shared" si="159"/>
        <v>224.57142857142858</v>
      </c>
      <c r="P393">
        <f t="shared" si="154"/>
        <v>2</v>
      </c>
    </row>
    <row r="394" spans="1:16" x14ac:dyDescent="0.25">
      <c r="A394" t="s">
        <v>330</v>
      </c>
      <c r="B394" t="str">
        <f>LEFT(covid_19_datafeed23[[#This Row],[Datum]],2)</f>
        <v>25</v>
      </c>
      <c r="C394" t="str">
        <f>MID(covid_19_datafeed23[[#This Row],[Datum]],4,2)</f>
        <v>03</v>
      </c>
      <c r="D394" t="str">
        <f>RIGHT(covid_19_datafeed23[[#This Row],[Datum]],4)</f>
        <v>2021</v>
      </c>
      <c r="E394" s="1">
        <f>DATE(covid_19_datafeed23[[#This Row],[year]],covid_19_datafeed23[[#This Row],[month]],covid_19_datafeed23[[#This Row],[day]])</f>
        <v>44280</v>
      </c>
      <c r="F394">
        <v>619</v>
      </c>
      <c r="H394">
        <f>covid_19_datafeed23[[#This Row],[IC_Bedden_COVID_Nederland]]+covid_19_datafeed23[[#This Row],[IC_Bedden_COVID_Internationaal]]</f>
        <v>619</v>
      </c>
      <c r="I394">
        <v>471</v>
      </c>
      <c r="J394">
        <v>1573</v>
      </c>
      <c r="K394">
        <v>34</v>
      </c>
      <c r="L394">
        <v>249</v>
      </c>
      <c r="M394">
        <f t="shared" ref="M394:N394" si="160">SUM(K388:K394)/7</f>
        <v>40.571428571428569</v>
      </c>
      <c r="N394">
        <f t="shared" si="160"/>
        <v>230.85714285714286</v>
      </c>
      <c r="P394">
        <f t="shared" si="154"/>
        <v>-6</v>
      </c>
    </row>
    <row r="395" spans="1:16" x14ac:dyDescent="0.25">
      <c r="A395" t="s">
        <v>331</v>
      </c>
      <c r="B395" t="str">
        <f>LEFT(covid_19_datafeed23[[#This Row],[Datum]],2)</f>
        <v>26</v>
      </c>
      <c r="C395" t="str">
        <f>MID(covid_19_datafeed23[[#This Row],[Datum]],4,2)</f>
        <v>03</v>
      </c>
      <c r="D395" t="str">
        <f>RIGHT(covid_19_datafeed23[[#This Row],[Datum]],4)</f>
        <v>2021</v>
      </c>
      <c r="E395" s="1">
        <f>DATE(covid_19_datafeed23[[#This Row],[year]],covid_19_datafeed23[[#This Row],[month]],covid_19_datafeed23[[#This Row],[day]])</f>
        <v>44281</v>
      </c>
      <c r="F395">
        <v>625</v>
      </c>
      <c r="H395">
        <f>covid_19_datafeed23[[#This Row],[IC_Bedden_COVID_Nederland]]+covid_19_datafeed23[[#This Row],[IC_Bedden_COVID_Internationaal]]</f>
        <v>625</v>
      </c>
      <c r="I395">
        <v>460</v>
      </c>
      <c r="J395">
        <v>1596</v>
      </c>
      <c r="K395">
        <v>44</v>
      </c>
      <c r="L395">
        <v>240</v>
      </c>
      <c r="M395">
        <f t="shared" ref="M395:N395" si="161">SUM(K389:K395)/7</f>
        <v>40.285714285714285</v>
      </c>
      <c r="N395">
        <f t="shared" si="161"/>
        <v>231.28571428571428</v>
      </c>
      <c r="P395">
        <f t="shared" si="154"/>
        <v>6</v>
      </c>
    </row>
    <row r="396" spans="1:16" x14ac:dyDescent="0.25">
      <c r="A396" t="s">
        <v>332</v>
      </c>
      <c r="B396" t="str">
        <f>LEFT(covid_19_datafeed23[[#This Row],[Datum]],2)</f>
        <v>27</v>
      </c>
      <c r="C396" t="str">
        <f>MID(covid_19_datafeed23[[#This Row],[Datum]],4,2)</f>
        <v>03</v>
      </c>
      <c r="D396" t="str">
        <f>RIGHT(covid_19_datafeed23[[#This Row],[Datum]],4)</f>
        <v>2021</v>
      </c>
      <c r="E396" s="1">
        <f>DATE(covid_19_datafeed23[[#This Row],[year]],covid_19_datafeed23[[#This Row],[month]],covid_19_datafeed23[[#This Row],[day]])</f>
        <v>44282</v>
      </c>
      <c r="F396">
        <v>643</v>
      </c>
      <c r="H396">
        <f>covid_19_datafeed23[[#This Row],[IC_Bedden_COVID_Nederland]]+covid_19_datafeed23[[#This Row],[IC_Bedden_COVID_Internationaal]]</f>
        <v>643</v>
      </c>
      <c r="I396">
        <v>452</v>
      </c>
      <c r="J396">
        <v>1595</v>
      </c>
      <c r="K396">
        <v>51</v>
      </c>
      <c r="L396">
        <v>296</v>
      </c>
      <c r="M396">
        <f t="shared" ref="M396:N396" si="162">SUM(K390:K396)/7</f>
        <v>39.857142857142854</v>
      </c>
      <c r="N396">
        <f t="shared" si="162"/>
        <v>235.28571428571428</v>
      </c>
      <c r="P396">
        <f t="shared" si="154"/>
        <v>18</v>
      </c>
    </row>
    <row r="397" spans="1:16" x14ac:dyDescent="0.25">
      <c r="A397" t="s">
        <v>333</v>
      </c>
      <c r="B397" t="str">
        <f>LEFT(covid_19_datafeed23[[#This Row],[Datum]],2)</f>
        <v>28</v>
      </c>
      <c r="C397" t="str">
        <f>MID(covid_19_datafeed23[[#This Row],[Datum]],4,2)</f>
        <v>03</v>
      </c>
      <c r="D397" t="str">
        <f>RIGHT(covid_19_datafeed23[[#This Row],[Datum]],4)</f>
        <v>2021</v>
      </c>
      <c r="E397" s="1">
        <f>DATE(covid_19_datafeed23[[#This Row],[year]],covid_19_datafeed23[[#This Row],[month]],covid_19_datafeed23[[#This Row],[day]])</f>
        <v>44283</v>
      </c>
      <c r="F397">
        <v>655</v>
      </c>
      <c r="H397">
        <f>covid_19_datafeed23[[#This Row],[IC_Bedden_COVID_Nederland]]+covid_19_datafeed23[[#This Row],[IC_Bedden_COVID_Internationaal]]</f>
        <v>655</v>
      </c>
      <c r="I397">
        <v>402</v>
      </c>
      <c r="J397">
        <v>1593</v>
      </c>
      <c r="K397">
        <v>41</v>
      </c>
      <c r="L397">
        <v>182</v>
      </c>
      <c r="M397">
        <f t="shared" ref="M397:N397" si="163">SUM(K391:K397)/7</f>
        <v>41.285714285714285</v>
      </c>
      <c r="N397">
        <f t="shared" si="163"/>
        <v>233.57142857142858</v>
      </c>
      <c r="P397">
        <f t="shared" si="154"/>
        <v>12</v>
      </c>
    </row>
    <row r="398" spans="1:16" x14ac:dyDescent="0.25">
      <c r="A398" t="s">
        <v>334</v>
      </c>
      <c r="B398" t="str">
        <f>LEFT(covid_19_datafeed23[[#This Row],[Datum]],2)</f>
        <v>29</v>
      </c>
      <c r="C398" t="str">
        <f>MID(covid_19_datafeed23[[#This Row],[Datum]],4,2)</f>
        <v>03</v>
      </c>
      <c r="D398" t="str">
        <f>RIGHT(covid_19_datafeed23[[#This Row],[Datum]],4)</f>
        <v>2021</v>
      </c>
      <c r="E398" s="1">
        <f>DATE(covid_19_datafeed23[[#This Row],[year]],covid_19_datafeed23[[#This Row],[month]],covid_19_datafeed23[[#This Row],[day]])</f>
        <v>44284</v>
      </c>
      <c r="F398">
        <v>675</v>
      </c>
      <c r="H398">
        <f>covid_19_datafeed23[[#This Row],[IC_Bedden_COVID_Nederland]]+covid_19_datafeed23[[#This Row],[IC_Bedden_COVID_Internationaal]]</f>
        <v>675</v>
      </c>
      <c r="I398">
        <v>431</v>
      </c>
      <c r="J398">
        <v>1667</v>
      </c>
      <c r="K398">
        <v>36</v>
      </c>
      <c r="L398">
        <v>188</v>
      </c>
      <c r="M398">
        <f t="shared" ref="M398:N398" si="164">SUM(K392:K398)/7</f>
        <v>39.285714285714285</v>
      </c>
      <c r="N398">
        <f t="shared" si="164"/>
        <v>236.57142857142858</v>
      </c>
      <c r="P398">
        <f t="shared" si="154"/>
        <v>20</v>
      </c>
    </row>
    <row r="399" spans="1:16" x14ac:dyDescent="0.25">
      <c r="A399" t="s">
        <v>335</v>
      </c>
      <c r="B399" t="str">
        <f>LEFT(covid_19_datafeed23[[#This Row],[Datum]],2)</f>
        <v>30</v>
      </c>
      <c r="C399" t="str">
        <f>MID(covid_19_datafeed23[[#This Row],[Datum]],4,2)</f>
        <v>03</v>
      </c>
      <c r="D399" t="str">
        <f>RIGHT(covid_19_datafeed23[[#This Row],[Datum]],4)</f>
        <v>2021</v>
      </c>
      <c r="E399" s="1">
        <f>DATE(covid_19_datafeed23[[#This Row],[year]],covid_19_datafeed23[[#This Row],[month]],covid_19_datafeed23[[#This Row],[day]])</f>
        <v>44285</v>
      </c>
      <c r="F399">
        <v>682</v>
      </c>
      <c r="H399">
        <f>covid_19_datafeed23[[#This Row],[IC_Bedden_COVID_Nederland]]+covid_19_datafeed23[[#This Row],[IC_Bedden_COVID_Internationaal]]</f>
        <v>682</v>
      </c>
      <c r="I399">
        <v>453</v>
      </c>
      <c r="J399">
        <v>1728</v>
      </c>
      <c r="K399">
        <v>50</v>
      </c>
      <c r="L399">
        <v>293</v>
      </c>
      <c r="M399">
        <f t="shared" ref="M399:N399" si="165">SUM(K393:K399)/7</f>
        <v>41.857142857142854</v>
      </c>
      <c r="N399">
        <f t="shared" si="165"/>
        <v>238.14285714285714</v>
      </c>
      <c r="P399">
        <f t="shared" si="154"/>
        <v>7</v>
      </c>
    </row>
    <row r="400" spans="1:16" x14ac:dyDescent="0.25">
      <c r="A400" t="s">
        <v>336</v>
      </c>
      <c r="B400" t="str">
        <f>LEFT(covid_19_datafeed23[[#This Row],[Datum]],2)</f>
        <v>31</v>
      </c>
      <c r="C400" t="str">
        <f>MID(covid_19_datafeed23[[#This Row],[Datum]],4,2)</f>
        <v>03</v>
      </c>
      <c r="D400" t="str">
        <f>RIGHT(covid_19_datafeed23[[#This Row],[Datum]],4)</f>
        <v>2021</v>
      </c>
      <c r="E400" s="1">
        <f>DATE(covid_19_datafeed23[[#This Row],[year]],covid_19_datafeed23[[#This Row],[month]],covid_19_datafeed23[[#This Row],[day]])</f>
        <v>44286</v>
      </c>
      <c r="F400">
        <v>681</v>
      </c>
      <c r="H400">
        <f>covid_19_datafeed23[[#This Row],[IC_Bedden_COVID_Nederland]]+covid_19_datafeed23[[#This Row],[IC_Bedden_COVID_Internationaal]]</f>
        <v>681</v>
      </c>
      <c r="I400">
        <v>439</v>
      </c>
      <c r="J400">
        <v>1653</v>
      </c>
      <c r="K400">
        <v>42</v>
      </c>
      <c r="L400">
        <v>257</v>
      </c>
      <c r="M400">
        <f t="shared" ref="M400:N400" si="166">SUM(K394:K400)/7</f>
        <v>42.571428571428569</v>
      </c>
      <c r="N400">
        <f t="shared" si="166"/>
        <v>243.57142857142858</v>
      </c>
      <c r="P400">
        <f t="shared" si="154"/>
        <v>-1</v>
      </c>
    </row>
    <row r="401" spans="1:16" x14ac:dyDescent="0.25">
      <c r="A401" t="s">
        <v>337</v>
      </c>
      <c r="B401" t="str">
        <f>LEFT(covid_19_datafeed23[[#This Row],[Datum]],2)</f>
        <v>01</v>
      </c>
      <c r="C401" t="str">
        <f>MID(covid_19_datafeed23[[#This Row],[Datum]],4,2)</f>
        <v>04</v>
      </c>
      <c r="D401" t="str">
        <f>RIGHT(covid_19_datafeed23[[#This Row],[Datum]],4)</f>
        <v>2021</v>
      </c>
      <c r="E401" s="1">
        <f>DATE(covid_19_datafeed23[[#This Row],[year]],covid_19_datafeed23[[#This Row],[month]],covid_19_datafeed23[[#This Row],[day]])</f>
        <v>44287</v>
      </c>
      <c r="F401">
        <v>688</v>
      </c>
      <c r="H401">
        <f>covid_19_datafeed23[[#This Row],[IC_Bedden_COVID_Nederland]]+covid_19_datafeed23[[#This Row],[IC_Bedden_COVID_Internationaal]]</f>
        <v>688</v>
      </c>
      <c r="I401">
        <v>433</v>
      </c>
      <c r="J401">
        <v>1639</v>
      </c>
      <c r="K401">
        <v>61</v>
      </c>
      <c r="L401">
        <v>276</v>
      </c>
      <c r="M401">
        <f t="shared" ref="M401:N401" si="167">SUM(K395:K401)/7</f>
        <v>46.428571428571431</v>
      </c>
      <c r="N401">
        <f t="shared" si="167"/>
        <v>247.42857142857142</v>
      </c>
      <c r="P401">
        <f t="shared" si="154"/>
        <v>7</v>
      </c>
    </row>
    <row r="402" spans="1:16" x14ac:dyDescent="0.25">
      <c r="A402" t="s">
        <v>338</v>
      </c>
      <c r="B402" t="str">
        <f>LEFT(covid_19_datafeed23[[#This Row],[Datum]],2)</f>
        <v>02</v>
      </c>
      <c r="C402" t="str">
        <f>MID(covid_19_datafeed23[[#This Row],[Datum]],4,2)</f>
        <v>04</v>
      </c>
      <c r="D402" t="str">
        <f>RIGHT(covid_19_datafeed23[[#This Row],[Datum]],4)</f>
        <v>2021</v>
      </c>
      <c r="E402" s="1">
        <f>DATE(covid_19_datafeed23[[#This Row],[year]],covid_19_datafeed23[[#This Row],[month]],covid_19_datafeed23[[#This Row],[day]])</f>
        <v>44288</v>
      </c>
      <c r="F402">
        <v>705</v>
      </c>
      <c r="H402">
        <f>covid_19_datafeed23[[#This Row],[IC_Bedden_COVID_Nederland]]+covid_19_datafeed23[[#This Row],[IC_Bedden_COVID_Internationaal]]</f>
        <v>705</v>
      </c>
      <c r="I402">
        <v>419</v>
      </c>
      <c r="J402">
        <v>1625</v>
      </c>
      <c r="K402">
        <v>48</v>
      </c>
      <c r="L402">
        <v>276</v>
      </c>
      <c r="M402">
        <f t="shared" ref="M402:N402" si="168">SUM(K396:K402)/7</f>
        <v>47</v>
      </c>
      <c r="N402">
        <f t="shared" si="168"/>
        <v>252.57142857142858</v>
      </c>
      <c r="P402">
        <f t="shared" si="154"/>
        <v>17</v>
      </c>
    </row>
    <row r="403" spans="1:16" x14ac:dyDescent="0.25">
      <c r="A403" t="s">
        <v>339</v>
      </c>
      <c r="B403" t="str">
        <f>LEFT(covid_19_datafeed23[[#This Row],[Datum]],2)</f>
        <v>03</v>
      </c>
      <c r="C403" t="str">
        <f>MID(covid_19_datafeed23[[#This Row],[Datum]],4,2)</f>
        <v>04</v>
      </c>
      <c r="D403" t="str">
        <f>RIGHT(covid_19_datafeed23[[#This Row],[Datum]],4)</f>
        <v>2021</v>
      </c>
      <c r="E403" s="1">
        <f>DATE(covid_19_datafeed23[[#This Row],[year]],covid_19_datafeed23[[#This Row],[month]],covid_19_datafeed23[[#This Row],[day]])</f>
        <v>44289</v>
      </c>
      <c r="F403">
        <v>734</v>
      </c>
      <c r="H403">
        <f>covid_19_datafeed23[[#This Row],[IC_Bedden_COVID_Nederland]]+covid_19_datafeed23[[#This Row],[IC_Bedden_COVID_Internationaal]]</f>
        <v>734</v>
      </c>
      <c r="I403">
        <v>407</v>
      </c>
      <c r="J403">
        <v>1614</v>
      </c>
      <c r="K403">
        <v>54</v>
      </c>
      <c r="L403">
        <v>243</v>
      </c>
      <c r="M403">
        <f t="shared" ref="M403:N403" si="169">SUM(K397:K403)/7</f>
        <v>47.428571428571431</v>
      </c>
      <c r="N403">
        <f t="shared" si="169"/>
        <v>245</v>
      </c>
      <c r="P403">
        <f t="shared" si="154"/>
        <v>29</v>
      </c>
    </row>
    <row r="404" spans="1:16" x14ac:dyDescent="0.25">
      <c r="A404" t="s">
        <v>340</v>
      </c>
      <c r="B404" t="str">
        <f>LEFT(covid_19_datafeed23[[#This Row],[Datum]],2)</f>
        <v>04</v>
      </c>
      <c r="C404" t="str">
        <f>MID(covid_19_datafeed23[[#This Row],[Datum]],4,2)</f>
        <v>04</v>
      </c>
      <c r="D404" t="str">
        <f>RIGHT(covid_19_datafeed23[[#This Row],[Datum]],4)</f>
        <v>2021</v>
      </c>
      <c r="E404" s="1">
        <f>DATE(covid_19_datafeed23[[#This Row],[year]],covid_19_datafeed23[[#This Row],[month]],covid_19_datafeed23[[#This Row],[day]])</f>
        <v>44290</v>
      </c>
      <c r="F404">
        <v>730</v>
      </c>
      <c r="H404">
        <f>covid_19_datafeed23[[#This Row],[IC_Bedden_COVID_Nederland]]+covid_19_datafeed23[[#This Row],[IC_Bedden_COVID_Internationaal]]</f>
        <v>730</v>
      </c>
      <c r="I404">
        <v>367</v>
      </c>
      <c r="J404">
        <v>1587</v>
      </c>
      <c r="K404">
        <v>53</v>
      </c>
      <c r="L404">
        <v>177</v>
      </c>
      <c r="M404">
        <f t="shared" ref="M404:N404" si="170">SUM(K398:K404)/7</f>
        <v>49.142857142857146</v>
      </c>
      <c r="N404">
        <f t="shared" si="170"/>
        <v>244.28571428571428</v>
      </c>
      <c r="P404">
        <f t="shared" si="154"/>
        <v>-4</v>
      </c>
    </row>
    <row r="405" spans="1:16" x14ac:dyDescent="0.25">
      <c r="A405" t="s">
        <v>341</v>
      </c>
      <c r="B405" t="str">
        <f>LEFT(covid_19_datafeed23[[#This Row],[Datum]],2)</f>
        <v>05</v>
      </c>
      <c r="C405" t="str">
        <f>MID(covid_19_datafeed23[[#This Row],[Datum]],4,2)</f>
        <v>04</v>
      </c>
      <c r="D405" t="str">
        <f>RIGHT(covid_19_datafeed23[[#This Row],[Datum]],4)</f>
        <v>2021</v>
      </c>
      <c r="E405" s="1">
        <f>DATE(covid_19_datafeed23[[#This Row],[year]],covid_19_datafeed23[[#This Row],[month]],covid_19_datafeed23[[#This Row],[day]])</f>
        <v>44291</v>
      </c>
      <c r="F405">
        <v>746</v>
      </c>
      <c r="H405">
        <f>covid_19_datafeed23[[#This Row],[IC_Bedden_COVID_Nederland]]+covid_19_datafeed23[[#This Row],[IC_Bedden_COVID_Internationaal]]</f>
        <v>746</v>
      </c>
      <c r="I405">
        <v>369</v>
      </c>
      <c r="J405">
        <v>1628</v>
      </c>
      <c r="K405">
        <v>58</v>
      </c>
      <c r="L405">
        <v>205</v>
      </c>
      <c r="M405">
        <f t="shared" ref="M405:N405" si="171">SUM(K399:K405)/7</f>
        <v>52.285714285714285</v>
      </c>
      <c r="N405">
        <f t="shared" si="171"/>
        <v>246.71428571428572</v>
      </c>
      <c r="P405">
        <f t="shared" si="154"/>
        <v>16</v>
      </c>
    </row>
    <row r="406" spans="1:16" x14ac:dyDescent="0.25">
      <c r="A406" t="s">
        <v>342</v>
      </c>
      <c r="B406" t="str">
        <f>LEFT(covid_19_datafeed23[[#This Row],[Datum]],2)</f>
        <v>06</v>
      </c>
      <c r="C406" t="str">
        <f>MID(covid_19_datafeed23[[#This Row],[Datum]],4,2)</f>
        <v>04</v>
      </c>
      <c r="D406" t="str">
        <f>RIGHT(covid_19_datafeed23[[#This Row],[Datum]],4)</f>
        <v>2021</v>
      </c>
      <c r="E406" s="1">
        <f>DATE(covid_19_datafeed23[[#This Row],[year]],covid_19_datafeed23[[#This Row],[month]],covid_19_datafeed23[[#This Row],[day]])</f>
        <v>44292</v>
      </c>
      <c r="F406">
        <v>750</v>
      </c>
      <c r="H406">
        <f>covid_19_datafeed23[[#This Row],[IC_Bedden_COVID_Nederland]]+covid_19_datafeed23[[#This Row],[IC_Bedden_COVID_Internationaal]]</f>
        <v>750</v>
      </c>
      <c r="I406">
        <v>387</v>
      </c>
      <c r="J406">
        <v>1748</v>
      </c>
      <c r="K406">
        <v>44</v>
      </c>
      <c r="L406">
        <v>207</v>
      </c>
      <c r="M406">
        <f t="shared" ref="M406:N406" si="172">SUM(K400:K406)/7</f>
        <v>51.428571428571431</v>
      </c>
      <c r="N406">
        <f t="shared" si="172"/>
        <v>234.42857142857142</v>
      </c>
      <c r="P406">
        <f t="shared" si="154"/>
        <v>4</v>
      </c>
    </row>
    <row r="407" spans="1:16" x14ac:dyDescent="0.25">
      <c r="A407" t="s">
        <v>343</v>
      </c>
      <c r="B407" t="str">
        <f>LEFT(covid_19_datafeed23[[#This Row],[Datum]],2)</f>
        <v>07</v>
      </c>
      <c r="C407" t="str">
        <f>MID(covid_19_datafeed23[[#This Row],[Datum]],4,2)</f>
        <v>04</v>
      </c>
      <c r="D407" t="str">
        <f>RIGHT(covid_19_datafeed23[[#This Row],[Datum]],4)</f>
        <v>2021</v>
      </c>
      <c r="E407" s="1">
        <f>DATE(covid_19_datafeed23[[#This Row],[year]],covid_19_datafeed23[[#This Row],[month]],covid_19_datafeed23[[#This Row],[day]])</f>
        <v>44293</v>
      </c>
      <c r="F407">
        <v>776</v>
      </c>
      <c r="H407">
        <f>covid_19_datafeed23[[#This Row],[IC_Bedden_COVID_Nederland]]+covid_19_datafeed23[[#This Row],[IC_Bedden_COVID_Internationaal]]</f>
        <v>776</v>
      </c>
      <c r="I407">
        <v>429</v>
      </c>
      <c r="J407">
        <v>1782</v>
      </c>
      <c r="K407">
        <v>57</v>
      </c>
      <c r="L407">
        <v>285</v>
      </c>
      <c r="M407">
        <f t="shared" ref="M407:N407" si="173">SUM(K401:K407)/7</f>
        <v>53.571428571428569</v>
      </c>
      <c r="N407">
        <f t="shared" si="173"/>
        <v>238.42857142857142</v>
      </c>
      <c r="P407">
        <f t="shared" si="154"/>
        <v>26</v>
      </c>
    </row>
    <row r="408" spans="1:16" x14ac:dyDescent="0.25">
      <c r="A408" t="s">
        <v>344</v>
      </c>
      <c r="B408" t="str">
        <f>LEFT(covid_19_datafeed23[[#This Row],[Datum]],2)</f>
        <v>08</v>
      </c>
      <c r="C408" t="str">
        <f>MID(covid_19_datafeed23[[#This Row],[Datum]],4,2)</f>
        <v>04</v>
      </c>
      <c r="D408" t="str">
        <f>RIGHT(covid_19_datafeed23[[#This Row],[Datum]],4)</f>
        <v>2021</v>
      </c>
      <c r="E408" s="1">
        <f>DATE(covid_19_datafeed23[[#This Row],[year]],covid_19_datafeed23[[#This Row],[month]],covid_19_datafeed23[[#This Row],[day]])</f>
        <v>44294</v>
      </c>
      <c r="F408">
        <v>798</v>
      </c>
      <c r="H408">
        <f>covid_19_datafeed23[[#This Row],[IC_Bedden_COVID_Nederland]]+covid_19_datafeed23[[#This Row],[IC_Bedden_COVID_Internationaal]]</f>
        <v>798</v>
      </c>
      <c r="I408">
        <v>435</v>
      </c>
      <c r="J408">
        <v>1727</v>
      </c>
      <c r="K408">
        <v>57</v>
      </c>
      <c r="L408">
        <v>269</v>
      </c>
      <c r="M408">
        <f t="shared" ref="M408:N408" si="174">SUM(K402:K408)/7</f>
        <v>53</v>
      </c>
      <c r="N408">
        <f t="shared" si="174"/>
        <v>237.42857142857142</v>
      </c>
      <c r="P408">
        <f t="shared" si="154"/>
        <v>22</v>
      </c>
    </row>
    <row r="409" spans="1:16" x14ac:dyDescent="0.25">
      <c r="A409" t="s">
        <v>345</v>
      </c>
      <c r="B409" t="str">
        <f>LEFT(covid_19_datafeed23[[#This Row],[Datum]],2)</f>
        <v>09</v>
      </c>
      <c r="C409" t="str">
        <f>MID(covid_19_datafeed23[[#This Row],[Datum]],4,2)</f>
        <v>04</v>
      </c>
      <c r="D409" t="str">
        <f>RIGHT(covid_19_datafeed23[[#This Row],[Datum]],4)</f>
        <v>2021</v>
      </c>
      <c r="E409" s="1">
        <f>DATE(covid_19_datafeed23[[#This Row],[year]],covid_19_datafeed23[[#This Row],[month]],covid_19_datafeed23[[#This Row],[day]])</f>
        <v>44295</v>
      </c>
      <c r="F409">
        <v>784</v>
      </c>
      <c r="H409">
        <f>covid_19_datafeed23[[#This Row],[IC_Bedden_COVID_Nederland]]+covid_19_datafeed23[[#This Row],[IC_Bedden_COVID_Internationaal]]</f>
        <v>784</v>
      </c>
      <c r="I409">
        <v>421</v>
      </c>
      <c r="J409">
        <v>1711</v>
      </c>
      <c r="K409">
        <v>45</v>
      </c>
      <c r="L409">
        <v>262</v>
      </c>
      <c r="M409">
        <f t="shared" ref="M409:N409" si="175">SUM(K403:K409)/7</f>
        <v>52.571428571428569</v>
      </c>
      <c r="N409">
        <f t="shared" si="175"/>
        <v>235.42857142857142</v>
      </c>
      <c r="P409">
        <f t="shared" si="154"/>
        <v>-14</v>
      </c>
    </row>
    <row r="410" spans="1:16" x14ac:dyDescent="0.25">
      <c r="A410" t="s">
        <v>346</v>
      </c>
      <c r="B410" t="str">
        <f>LEFT(covid_19_datafeed23[[#This Row],[Datum]],2)</f>
        <v>10</v>
      </c>
      <c r="C410" t="str">
        <f>MID(covid_19_datafeed23[[#This Row],[Datum]],4,2)</f>
        <v>04</v>
      </c>
      <c r="D410" t="str">
        <f>RIGHT(covid_19_datafeed23[[#This Row],[Datum]],4)</f>
        <v>2021</v>
      </c>
      <c r="E410" s="1">
        <f>DATE(covid_19_datafeed23[[#This Row],[year]],covid_19_datafeed23[[#This Row],[month]],covid_19_datafeed23[[#This Row],[day]])</f>
        <v>44296</v>
      </c>
      <c r="F410">
        <v>787</v>
      </c>
      <c r="H410">
        <f>covid_19_datafeed23[[#This Row],[IC_Bedden_COVID_Nederland]]+covid_19_datafeed23[[#This Row],[IC_Bedden_COVID_Internationaal]]</f>
        <v>787</v>
      </c>
      <c r="I410">
        <v>404</v>
      </c>
      <c r="J410">
        <v>1704</v>
      </c>
      <c r="K410">
        <v>53</v>
      </c>
      <c r="L410">
        <v>304</v>
      </c>
      <c r="M410">
        <f t="shared" ref="M410:N410" si="176">SUM(K404:K410)/7</f>
        <v>52.428571428571431</v>
      </c>
      <c r="N410">
        <f t="shared" si="176"/>
        <v>244.14285714285714</v>
      </c>
      <c r="P410">
        <f t="shared" si="154"/>
        <v>3</v>
      </c>
    </row>
    <row r="411" spans="1:16" x14ac:dyDescent="0.25">
      <c r="A411" t="s">
        <v>347</v>
      </c>
      <c r="B411" t="str">
        <f>LEFT(covid_19_datafeed23[[#This Row],[Datum]],2)</f>
        <v>11</v>
      </c>
      <c r="C411" t="str">
        <f>MID(covid_19_datafeed23[[#This Row],[Datum]],4,2)</f>
        <v>04</v>
      </c>
      <c r="D411" t="str">
        <f>RIGHT(covid_19_datafeed23[[#This Row],[Datum]],4)</f>
        <v>2021</v>
      </c>
      <c r="E411" s="1">
        <f>DATE(covid_19_datafeed23[[#This Row],[year]],covid_19_datafeed23[[#This Row],[month]],covid_19_datafeed23[[#This Row],[day]])</f>
        <v>44297</v>
      </c>
      <c r="F411">
        <v>788</v>
      </c>
      <c r="H411">
        <f>covid_19_datafeed23[[#This Row],[IC_Bedden_COVID_Nederland]]+covid_19_datafeed23[[#This Row],[IC_Bedden_COVID_Internationaal]]</f>
        <v>788</v>
      </c>
      <c r="I411">
        <v>375</v>
      </c>
      <c r="J411">
        <v>1729</v>
      </c>
      <c r="K411">
        <v>45</v>
      </c>
      <c r="L411">
        <v>218</v>
      </c>
      <c r="M411">
        <f t="shared" ref="M411:N411" si="177">SUM(K405:K411)/7</f>
        <v>51.285714285714285</v>
      </c>
      <c r="N411">
        <f t="shared" si="177"/>
        <v>250</v>
      </c>
      <c r="P411">
        <f t="shared" si="154"/>
        <v>1</v>
      </c>
    </row>
    <row r="412" spans="1:16" x14ac:dyDescent="0.25">
      <c r="A412" t="s">
        <v>348</v>
      </c>
      <c r="B412" t="str">
        <f>LEFT(covid_19_datafeed23[[#This Row],[Datum]],2)</f>
        <v>12</v>
      </c>
      <c r="C412" t="str">
        <f>MID(covid_19_datafeed23[[#This Row],[Datum]],4,2)</f>
        <v>04</v>
      </c>
      <c r="D412" t="str">
        <f>RIGHT(covid_19_datafeed23[[#This Row],[Datum]],4)</f>
        <v>2021</v>
      </c>
      <c r="E412" s="1">
        <f>DATE(covid_19_datafeed23[[#This Row],[year]],covid_19_datafeed23[[#This Row],[month]],covid_19_datafeed23[[#This Row],[day]])</f>
        <v>44298</v>
      </c>
      <c r="F412">
        <v>794</v>
      </c>
      <c r="H412">
        <f>covid_19_datafeed23[[#This Row],[IC_Bedden_COVID_Nederland]]+covid_19_datafeed23[[#This Row],[IC_Bedden_COVID_Internationaal]]</f>
        <v>794</v>
      </c>
      <c r="I412">
        <v>387</v>
      </c>
      <c r="J412">
        <v>1788</v>
      </c>
      <c r="K412">
        <v>45</v>
      </c>
      <c r="L412">
        <v>226</v>
      </c>
      <c r="M412">
        <f t="shared" ref="M412:N412" si="178">SUM(K406:K412)/7</f>
        <v>49.428571428571431</v>
      </c>
      <c r="N412">
        <f t="shared" si="178"/>
        <v>253</v>
      </c>
      <c r="P412">
        <f t="shared" si="154"/>
        <v>6</v>
      </c>
    </row>
    <row r="413" spans="1:16" x14ac:dyDescent="0.25">
      <c r="A413" t="s">
        <v>349</v>
      </c>
      <c r="B413" t="str">
        <f>LEFT(covid_19_datafeed23[[#This Row],[Datum]],2)</f>
        <v>13</v>
      </c>
      <c r="C413" t="str">
        <f>MID(covid_19_datafeed23[[#This Row],[Datum]],4,2)</f>
        <v>04</v>
      </c>
      <c r="D413" t="str">
        <f>RIGHT(covid_19_datafeed23[[#This Row],[Datum]],4)</f>
        <v>2021</v>
      </c>
      <c r="E413" s="1">
        <f>DATE(covid_19_datafeed23[[#This Row],[year]],covid_19_datafeed23[[#This Row],[month]],covid_19_datafeed23[[#This Row],[day]])</f>
        <v>44299</v>
      </c>
      <c r="F413">
        <v>794</v>
      </c>
      <c r="H413">
        <f>covid_19_datafeed23[[#This Row],[IC_Bedden_COVID_Nederland]]+covid_19_datafeed23[[#This Row],[IC_Bedden_COVID_Internationaal]]</f>
        <v>794</v>
      </c>
      <c r="I413">
        <v>454</v>
      </c>
      <c r="J413">
        <v>1760</v>
      </c>
      <c r="K413">
        <v>45</v>
      </c>
      <c r="L413">
        <v>261</v>
      </c>
      <c r="M413">
        <f t="shared" ref="M413:N413" si="179">SUM(K407:K413)/7</f>
        <v>49.571428571428569</v>
      </c>
      <c r="N413">
        <f t="shared" si="179"/>
        <v>260.71428571428572</v>
      </c>
      <c r="P413">
        <f t="shared" si="154"/>
        <v>0</v>
      </c>
    </row>
    <row r="414" spans="1:16" x14ac:dyDescent="0.25">
      <c r="A414" t="s">
        <v>350</v>
      </c>
      <c r="B414" t="str">
        <f>LEFT(covid_19_datafeed23[[#This Row],[Datum]],2)</f>
        <v>14</v>
      </c>
      <c r="C414" t="str">
        <f>MID(covid_19_datafeed23[[#This Row],[Datum]],4,2)</f>
        <v>04</v>
      </c>
      <c r="D414" t="str">
        <f>RIGHT(covid_19_datafeed23[[#This Row],[Datum]],4)</f>
        <v>2021</v>
      </c>
      <c r="E414" s="1">
        <f>DATE(covid_19_datafeed23[[#This Row],[year]],covid_19_datafeed23[[#This Row],[month]],covid_19_datafeed23[[#This Row],[day]])</f>
        <v>44300</v>
      </c>
      <c r="F414">
        <v>784</v>
      </c>
      <c r="H414">
        <f>covid_19_datafeed23[[#This Row],[IC_Bedden_COVID_Nederland]]+covid_19_datafeed23[[#This Row],[IC_Bedden_COVID_Internationaal]]</f>
        <v>784</v>
      </c>
      <c r="I414">
        <v>430</v>
      </c>
      <c r="J414">
        <v>1715</v>
      </c>
      <c r="K414">
        <v>46</v>
      </c>
      <c r="L414">
        <v>228</v>
      </c>
      <c r="M414">
        <f t="shared" ref="M414:N414" si="180">SUM(K408:K414)/7</f>
        <v>48</v>
      </c>
      <c r="N414">
        <f t="shared" si="180"/>
        <v>252.57142857142858</v>
      </c>
      <c r="P414">
        <f t="shared" si="154"/>
        <v>-10</v>
      </c>
    </row>
    <row r="415" spans="1:16" x14ac:dyDescent="0.25">
      <c r="A415" t="s">
        <v>351</v>
      </c>
      <c r="B415" t="str">
        <f>LEFT(covid_19_datafeed23[[#This Row],[Datum]],2)</f>
        <v>15</v>
      </c>
      <c r="C415" t="str">
        <f>MID(covid_19_datafeed23[[#This Row],[Datum]],4,2)</f>
        <v>04</v>
      </c>
      <c r="D415" t="str">
        <f>RIGHT(covid_19_datafeed23[[#This Row],[Datum]],4)</f>
        <v>2021</v>
      </c>
      <c r="E415" s="1">
        <f>DATE(covid_19_datafeed23[[#This Row],[year]],covid_19_datafeed23[[#This Row],[month]],covid_19_datafeed23[[#This Row],[day]])</f>
        <v>44301</v>
      </c>
      <c r="F415">
        <v>789</v>
      </c>
      <c r="H415">
        <f>covid_19_datafeed23[[#This Row],[IC_Bedden_COVID_Nederland]]+covid_19_datafeed23[[#This Row],[IC_Bedden_COVID_Internationaal]]</f>
        <v>789</v>
      </c>
      <c r="I415">
        <v>421</v>
      </c>
      <c r="J415">
        <v>1688</v>
      </c>
      <c r="K415">
        <v>39</v>
      </c>
      <c r="L415">
        <v>232</v>
      </c>
      <c r="M415">
        <f t="shared" ref="M415:N415" si="181">SUM(K409:K415)/7</f>
        <v>45.428571428571431</v>
      </c>
      <c r="N415">
        <f t="shared" si="181"/>
        <v>247.28571428571428</v>
      </c>
      <c r="P415">
        <f t="shared" si="154"/>
        <v>5</v>
      </c>
    </row>
    <row r="416" spans="1:16" x14ac:dyDescent="0.25">
      <c r="A416" t="s">
        <v>352</v>
      </c>
      <c r="B416" t="str">
        <f>LEFT(covid_19_datafeed23[[#This Row],[Datum]],2)</f>
        <v>16</v>
      </c>
      <c r="C416" t="str">
        <f>MID(covid_19_datafeed23[[#This Row],[Datum]],4,2)</f>
        <v>04</v>
      </c>
      <c r="D416" t="str">
        <f>RIGHT(covid_19_datafeed23[[#This Row],[Datum]],4)</f>
        <v>2021</v>
      </c>
      <c r="E416" s="1">
        <f>DATE(covid_19_datafeed23[[#This Row],[year]],covid_19_datafeed23[[#This Row],[month]],covid_19_datafeed23[[#This Row],[day]])</f>
        <v>44302</v>
      </c>
      <c r="F416">
        <v>792</v>
      </c>
      <c r="H416">
        <f>covid_19_datafeed23[[#This Row],[IC_Bedden_COVID_Nederland]]+covid_19_datafeed23[[#This Row],[IC_Bedden_COVID_Internationaal]]</f>
        <v>792</v>
      </c>
      <c r="I416">
        <v>426</v>
      </c>
      <c r="J416">
        <v>1698</v>
      </c>
      <c r="K416">
        <v>51</v>
      </c>
      <c r="L416">
        <v>242</v>
      </c>
      <c r="M416">
        <f t="shared" ref="M416:N416" si="182">SUM(K410:K416)/7</f>
        <v>46.285714285714285</v>
      </c>
      <c r="N416">
        <f t="shared" si="182"/>
        <v>244.42857142857142</v>
      </c>
      <c r="P416">
        <f t="shared" si="154"/>
        <v>3</v>
      </c>
    </row>
    <row r="417" spans="1:16" x14ac:dyDescent="0.25">
      <c r="A417" t="s">
        <v>353</v>
      </c>
      <c r="B417" t="str">
        <f>LEFT(covid_19_datafeed23[[#This Row],[Datum]],2)</f>
        <v>17</v>
      </c>
      <c r="C417" t="str">
        <f>MID(covid_19_datafeed23[[#This Row],[Datum]],4,2)</f>
        <v>04</v>
      </c>
      <c r="D417" t="str">
        <f>RIGHT(covid_19_datafeed23[[#This Row],[Datum]],4)</f>
        <v>2021</v>
      </c>
      <c r="E417" s="1">
        <f>DATE(covid_19_datafeed23[[#This Row],[year]],covid_19_datafeed23[[#This Row],[month]],covid_19_datafeed23[[#This Row],[day]])</f>
        <v>44303</v>
      </c>
      <c r="F417">
        <v>802</v>
      </c>
      <c r="H417">
        <f>covid_19_datafeed23[[#This Row],[IC_Bedden_COVID_Nederland]]+covid_19_datafeed23[[#This Row],[IC_Bedden_COVID_Internationaal]]</f>
        <v>802</v>
      </c>
      <c r="I417">
        <v>413</v>
      </c>
      <c r="J417">
        <v>1626</v>
      </c>
      <c r="K417">
        <v>60</v>
      </c>
      <c r="L417">
        <v>271</v>
      </c>
      <c r="M417">
        <f t="shared" ref="M417:N417" si="183">SUM(K411:K417)/7</f>
        <v>47.285714285714285</v>
      </c>
      <c r="N417">
        <f t="shared" si="183"/>
        <v>239.71428571428572</v>
      </c>
      <c r="P417">
        <f t="shared" si="154"/>
        <v>10</v>
      </c>
    </row>
    <row r="418" spans="1:16" x14ac:dyDescent="0.25">
      <c r="A418" t="s">
        <v>354</v>
      </c>
      <c r="B418" t="str">
        <f>LEFT(covid_19_datafeed23[[#This Row],[Datum]],2)</f>
        <v>18</v>
      </c>
      <c r="C418" t="str">
        <f>MID(covid_19_datafeed23[[#This Row],[Datum]],4,2)</f>
        <v>04</v>
      </c>
      <c r="D418" t="str">
        <f>RIGHT(covid_19_datafeed23[[#This Row],[Datum]],4)</f>
        <v>2021</v>
      </c>
      <c r="E418" s="1">
        <f>DATE(covid_19_datafeed23[[#This Row],[year]],covid_19_datafeed23[[#This Row],[month]],covid_19_datafeed23[[#This Row],[day]])</f>
        <v>44304</v>
      </c>
      <c r="F418">
        <v>808</v>
      </c>
      <c r="H418">
        <f>covid_19_datafeed23[[#This Row],[IC_Bedden_COVID_Nederland]]+covid_19_datafeed23[[#This Row],[IC_Bedden_COVID_Internationaal]]</f>
        <v>808</v>
      </c>
      <c r="I418">
        <v>377</v>
      </c>
      <c r="J418">
        <v>1670</v>
      </c>
      <c r="K418">
        <v>56</v>
      </c>
      <c r="L418">
        <v>228</v>
      </c>
      <c r="M418">
        <f t="shared" ref="M418:N418" si="184">SUM(K412:K418)/7</f>
        <v>48.857142857142854</v>
      </c>
      <c r="N418">
        <f t="shared" si="184"/>
        <v>241.14285714285714</v>
      </c>
      <c r="P418">
        <f t="shared" si="154"/>
        <v>6</v>
      </c>
    </row>
    <row r="419" spans="1:16" x14ac:dyDescent="0.25">
      <c r="A419" t="s">
        <v>355</v>
      </c>
      <c r="B419" t="str">
        <f>LEFT(covid_19_datafeed23[[#This Row],[Datum]],2)</f>
        <v>19</v>
      </c>
      <c r="C419" t="str">
        <f>MID(covid_19_datafeed23[[#This Row],[Datum]],4,2)</f>
        <v>04</v>
      </c>
      <c r="D419" t="str">
        <f>RIGHT(covid_19_datafeed23[[#This Row],[Datum]],4)</f>
        <v>2021</v>
      </c>
      <c r="E419" s="1">
        <f>DATE(covid_19_datafeed23[[#This Row],[year]],covid_19_datafeed23[[#This Row],[month]],covid_19_datafeed23[[#This Row],[day]])</f>
        <v>44305</v>
      </c>
      <c r="F419">
        <v>813</v>
      </c>
      <c r="H419">
        <f>covid_19_datafeed23[[#This Row],[IC_Bedden_COVID_Nederland]]+covid_19_datafeed23[[#This Row],[IC_Bedden_COVID_Internationaal]]</f>
        <v>813</v>
      </c>
      <c r="I419">
        <v>394</v>
      </c>
      <c r="J419">
        <v>1731</v>
      </c>
      <c r="K419">
        <v>44</v>
      </c>
      <c r="L419">
        <v>188</v>
      </c>
      <c r="M419">
        <f t="shared" ref="M419:N419" si="185">SUM(K413:K419)/7</f>
        <v>48.714285714285715</v>
      </c>
      <c r="N419">
        <f t="shared" si="185"/>
        <v>235.71428571428572</v>
      </c>
      <c r="P419">
        <f t="shared" si="154"/>
        <v>5</v>
      </c>
    </row>
    <row r="420" spans="1:16" x14ac:dyDescent="0.25">
      <c r="A420" t="s">
        <v>356</v>
      </c>
      <c r="B420" t="str">
        <f>LEFT(covid_19_datafeed23[[#This Row],[Datum]],2)</f>
        <v>20</v>
      </c>
      <c r="C420" t="str">
        <f>MID(covid_19_datafeed23[[#This Row],[Datum]],4,2)</f>
        <v>04</v>
      </c>
      <c r="D420" t="str">
        <f>RIGHT(covid_19_datafeed23[[#This Row],[Datum]],4)</f>
        <v>2021</v>
      </c>
      <c r="E420" s="1">
        <f>DATE(covid_19_datafeed23[[#This Row],[year]],covid_19_datafeed23[[#This Row],[month]],covid_19_datafeed23[[#This Row],[day]])</f>
        <v>44306</v>
      </c>
      <c r="F420">
        <v>823</v>
      </c>
      <c r="H420">
        <f>covid_19_datafeed23[[#This Row],[IC_Bedden_COVID_Nederland]]+covid_19_datafeed23[[#This Row],[IC_Bedden_COVID_Internationaal]]</f>
        <v>823</v>
      </c>
      <c r="I420">
        <v>425</v>
      </c>
      <c r="J420">
        <v>1830</v>
      </c>
      <c r="K420">
        <v>58</v>
      </c>
      <c r="L420">
        <v>327</v>
      </c>
      <c r="M420">
        <f t="shared" ref="M420:N420" si="186">SUM(K414:K420)/7</f>
        <v>50.571428571428569</v>
      </c>
      <c r="N420">
        <f t="shared" si="186"/>
        <v>245.14285714285714</v>
      </c>
      <c r="P420">
        <f t="shared" si="154"/>
        <v>10</v>
      </c>
    </row>
    <row r="421" spans="1:16" x14ac:dyDescent="0.25">
      <c r="A421" t="s">
        <v>357</v>
      </c>
      <c r="B421" t="str">
        <f>LEFT(covid_19_datafeed23[[#This Row],[Datum]],2)</f>
        <v>21</v>
      </c>
      <c r="C421" t="str">
        <f>MID(covid_19_datafeed23[[#This Row],[Datum]],4,2)</f>
        <v>04</v>
      </c>
      <c r="D421" t="str">
        <f>RIGHT(covid_19_datafeed23[[#This Row],[Datum]],4)</f>
        <v>2021</v>
      </c>
      <c r="E421" s="1">
        <f>DATE(covid_19_datafeed23[[#This Row],[year]],covid_19_datafeed23[[#This Row],[month]],covid_19_datafeed23[[#This Row],[day]])</f>
        <v>44307</v>
      </c>
      <c r="F421">
        <v>822</v>
      </c>
      <c r="H421">
        <f>covid_19_datafeed23[[#This Row],[IC_Bedden_COVID_Nederland]]+covid_19_datafeed23[[#This Row],[IC_Bedden_COVID_Internationaal]]</f>
        <v>822</v>
      </c>
      <c r="I421">
        <v>428</v>
      </c>
      <c r="J421">
        <v>1792</v>
      </c>
      <c r="K421">
        <v>47</v>
      </c>
      <c r="L421">
        <v>296</v>
      </c>
      <c r="M421">
        <f t="shared" ref="M421:N421" si="187">SUM(K415:K421)/7</f>
        <v>50.714285714285715</v>
      </c>
      <c r="N421">
        <f t="shared" si="187"/>
        <v>254.85714285714286</v>
      </c>
      <c r="P421">
        <f t="shared" si="154"/>
        <v>-1</v>
      </c>
    </row>
    <row r="422" spans="1:16" x14ac:dyDescent="0.25">
      <c r="A422" t="s">
        <v>358</v>
      </c>
      <c r="B422" t="str">
        <f>LEFT(covid_19_datafeed23[[#This Row],[Datum]],2)</f>
        <v>22</v>
      </c>
      <c r="C422" t="str">
        <f>MID(covid_19_datafeed23[[#This Row],[Datum]],4,2)</f>
        <v>04</v>
      </c>
      <c r="D422" t="str">
        <f>RIGHT(covid_19_datafeed23[[#This Row],[Datum]],4)</f>
        <v>2021</v>
      </c>
      <c r="E422" s="1">
        <f>DATE(covid_19_datafeed23[[#This Row],[year]],covid_19_datafeed23[[#This Row],[month]],covid_19_datafeed23[[#This Row],[day]])</f>
        <v>44308</v>
      </c>
      <c r="F422">
        <v>839</v>
      </c>
      <c r="H422">
        <f>covid_19_datafeed23[[#This Row],[IC_Bedden_COVID_Nederland]]+covid_19_datafeed23[[#This Row],[IC_Bedden_COVID_Internationaal]]</f>
        <v>839</v>
      </c>
      <c r="I422">
        <v>419</v>
      </c>
      <c r="J422">
        <v>1843</v>
      </c>
      <c r="K422">
        <v>37</v>
      </c>
      <c r="L422">
        <v>289</v>
      </c>
      <c r="M422">
        <f t="shared" ref="M422:N422" si="188">SUM(K416:K422)/7</f>
        <v>50.428571428571431</v>
      </c>
      <c r="N422">
        <f t="shared" si="188"/>
        <v>263</v>
      </c>
      <c r="P422">
        <f t="shared" si="154"/>
        <v>17</v>
      </c>
    </row>
    <row r="423" spans="1:16" x14ac:dyDescent="0.25">
      <c r="A423" t="s">
        <v>359</v>
      </c>
      <c r="B423" t="str">
        <f>LEFT(covid_19_datafeed23[[#This Row],[Datum]],2)</f>
        <v>23</v>
      </c>
      <c r="C423" t="str">
        <f>MID(covid_19_datafeed23[[#This Row],[Datum]],4,2)</f>
        <v>04</v>
      </c>
      <c r="D423" t="str">
        <f>RIGHT(covid_19_datafeed23[[#This Row],[Datum]],4)</f>
        <v>2021</v>
      </c>
      <c r="E423" s="1">
        <f>DATE(covid_19_datafeed23[[#This Row],[year]],covid_19_datafeed23[[#This Row],[month]],covid_19_datafeed23[[#This Row],[day]])</f>
        <v>44309</v>
      </c>
      <c r="F423">
        <v>837</v>
      </c>
      <c r="H423">
        <f>covid_19_datafeed23[[#This Row],[IC_Bedden_COVID_Nederland]]+covid_19_datafeed23[[#This Row],[IC_Bedden_COVID_Internationaal]]</f>
        <v>837</v>
      </c>
      <c r="I423">
        <v>441</v>
      </c>
      <c r="J423">
        <v>1776</v>
      </c>
      <c r="K423">
        <v>49</v>
      </c>
      <c r="L423">
        <v>237</v>
      </c>
      <c r="M423">
        <f t="shared" ref="M423:N423" si="189">SUM(K417:K423)/7</f>
        <v>50.142857142857146</v>
      </c>
      <c r="N423">
        <f t="shared" si="189"/>
        <v>262.28571428571428</v>
      </c>
      <c r="P423">
        <f t="shared" si="154"/>
        <v>-2</v>
      </c>
    </row>
    <row r="424" spans="1:16" x14ac:dyDescent="0.25">
      <c r="A424" t="s">
        <v>360</v>
      </c>
      <c r="B424" t="str">
        <f>LEFT(covid_19_datafeed23[[#This Row],[Datum]],2)</f>
        <v>24</v>
      </c>
      <c r="C424" t="str">
        <f>MID(covid_19_datafeed23[[#This Row],[Datum]],4,2)</f>
        <v>04</v>
      </c>
      <c r="D424" t="str">
        <f>RIGHT(covid_19_datafeed23[[#This Row],[Datum]],4)</f>
        <v>2021</v>
      </c>
      <c r="E424" s="1">
        <f>DATE(covid_19_datafeed23[[#This Row],[year]],covid_19_datafeed23[[#This Row],[month]],covid_19_datafeed23[[#This Row],[day]])</f>
        <v>44310</v>
      </c>
      <c r="F424">
        <v>816</v>
      </c>
      <c r="H424">
        <f>covid_19_datafeed23[[#This Row],[IC_Bedden_COVID_Nederland]]+covid_19_datafeed23[[#This Row],[IC_Bedden_COVID_Internationaal]]</f>
        <v>816</v>
      </c>
      <c r="I424">
        <v>413</v>
      </c>
      <c r="J424">
        <v>1698</v>
      </c>
      <c r="K424">
        <v>49</v>
      </c>
      <c r="L424">
        <v>273</v>
      </c>
      <c r="M424">
        <f t="shared" ref="M424:N424" si="190">SUM(K418:K424)/7</f>
        <v>48.571428571428569</v>
      </c>
      <c r="N424">
        <f t="shared" si="190"/>
        <v>262.57142857142856</v>
      </c>
      <c r="P424">
        <f t="shared" si="154"/>
        <v>-21</v>
      </c>
    </row>
    <row r="425" spans="1:16" x14ac:dyDescent="0.25">
      <c r="A425" t="s">
        <v>361</v>
      </c>
      <c r="B425" t="str">
        <f>LEFT(covid_19_datafeed23[[#This Row],[Datum]],2)</f>
        <v>25</v>
      </c>
      <c r="C425" t="str">
        <f>MID(covid_19_datafeed23[[#This Row],[Datum]],4,2)</f>
        <v>04</v>
      </c>
      <c r="D425" t="str">
        <f>RIGHT(covid_19_datafeed23[[#This Row],[Datum]],4)</f>
        <v>2021</v>
      </c>
      <c r="E425" s="1">
        <f>DATE(covid_19_datafeed23[[#This Row],[year]],covid_19_datafeed23[[#This Row],[month]],covid_19_datafeed23[[#This Row],[day]])</f>
        <v>44311</v>
      </c>
      <c r="F425">
        <v>841</v>
      </c>
      <c r="H425">
        <f>covid_19_datafeed23[[#This Row],[IC_Bedden_COVID_Nederland]]+covid_19_datafeed23[[#This Row],[IC_Bedden_COVID_Internationaal]]</f>
        <v>841</v>
      </c>
      <c r="I425">
        <v>381</v>
      </c>
      <c r="J425">
        <v>1691</v>
      </c>
      <c r="K425">
        <v>48</v>
      </c>
      <c r="L425">
        <v>207</v>
      </c>
      <c r="M425">
        <f t="shared" ref="M425:N425" si="191">SUM(K419:K425)/7</f>
        <v>47.428571428571431</v>
      </c>
      <c r="N425">
        <f t="shared" si="191"/>
        <v>259.57142857142856</v>
      </c>
      <c r="P425">
        <f t="shared" si="154"/>
        <v>25</v>
      </c>
    </row>
    <row r="426" spans="1:16" x14ac:dyDescent="0.25">
      <c r="A426" t="s">
        <v>362</v>
      </c>
      <c r="B426" t="str">
        <f>LEFT(covid_19_datafeed23[[#This Row],[Datum]],2)</f>
        <v>26</v>
      </c>
      <c r="C426" t="str">
        <f>MID(covid_19_datafeed23[[#This Row],[Datum]],4,2)</f>
        <v>04</v>
      </c>
      <c r="D426" t="str">
        <f>RIGHT(covid_19_datafeed23[[#This Row],[Datum]],4)</f>
        <v>2021</v>
      </c>
      <c r="E426" s="1">
        <f>DATE(covid_19_datafeed23[[#This Row],[year]],covid_19_datafeed23[[#This Row],[month]],covid_19_datafeed23[[#This Row],[day]])</f>
        <v>44312</v>
      </c>
      <c r="F426">
        <v>813</v>
      </c>
      <c r="H426">
        <f>covid_19_datafeed23[[#This Row],[IC_Bedden_COVID_Nederland]]+covid_19_datafeed23[[#This Row],[IC_Bedden_COVID_Internationaal]]</f>
        <v>813</v>
      </c>
      <c r="I426">
        <v>404</v>
      </c>
      <c r="J426">
        <v>1759</v>
      </c>
      <c r="K426">
        <v>35</v>
      </c>
      <c r="L426">
        <v>212</v>
      </c>
      <c r="M426">
        <f t="shared" ref="M426:N426" si="192">SUM(K420:K426)/7</f>
        <v>46.142857142857146</v>
      </c>
      <c r="N426">
        <f t="shared" si="192"/>
        <v>263</v>
      </c>
      <c r="P426">
        <f t="shared" si="154"/>
        <v>-28</v>
      </c>
    </row>
    <row r="427" spans="1:16" x14ac:dyDescent="0.25">
      <c r="A427" t="s">
        <v>363</v>
      </c>
      <c r="B427" t="str">
        <f>LEFT(covid_19_datafeed23[[#This Row],[Datum]],2)</f>
        <v>27</v>
      </c>
      <c r="C427" t="str">
        <f>MID(covid_19_datafeed23[[#This Row],[Datum]],4,2)</f>
        <v>04</v>
      </c>
      <c r="D427" t="str">
        <f>RIGHT(covid_19_datafeed23[[#This Row],[Datum]],4)</f>
        <v>2021</v>
      </c>
      <c r="E427" s="1">
        <f>DATE(covid_19_datafeed23[[#This Row],[year]],covid_19_datafeed23[[#This Row],[month]],covid_19_datafeed23[[#This Row],[day]])</f>
        <v>44313</v>
      </c>
      <c r="F427">
        <v>820</v>
      </c>
      <c r="H427">
        <f>covid_19_datafeed23[[#This Row],[IC_Bedden_COVID_Nederland]]+covid_19_datafeed23[[#This Row],[IC_Bedden_COVID_Internationaal]]</f>
        <v>820</v>
      </c>
      <c r="I427">
        <v>420</v>
      </c>
      <c r="J427">
        <v>1777</v>
      </c>
      <c r="K427">
        <v>57</v>
      </c>
      <c r="L427">
        <v>335</v>
      </c>
      <c r="M427">
        <f t="shared" ref="M427:N427" si="193">SUM(K421:K427)/7</f>
        <v>46</v>
      </c>
      <c r="N427">
        <f t="shared" si="193"/>
        <v>264.14285714285717</v>
      </c>
      <c r="P427">
        <f t="shared" si="154"/>
        <v>7</v>
      </c>
    </row>
    <row r="428" spans="1:16" x14ac:dyDescent="0.25">
      <c r="A428" t="s">
        <v>364</v>
      </c>
      <c r="B428" t="str">
        <f>LEFT(covid_19_datafeed23[[#This Row],[Datum]],2)</f>
        <v>28</v>
      </c>
      <c r="C428" t="str">
        <f>MID(covid_19_datafeed23[[#This Row],[Datum]],4,2)</f>
        <v>04</v>
      </c>
      <c r="D428" t="str">
        <f>RIGHT(covid_19_datafeed23[[#This Row],[Datum]],4)</f>
        <v>2021</v>
      </c>
      <c r="E428" s="1">
        <f>DATE(covid_19_datafeed23[[#This Row],[year]],covid_19_datafeed23[[#This Row],[month]],covid_19_datafeed23[[#This Row],[day]])</f>
        <v>44314</v>
      </c>
      <c r="F428">
        <v>814</v>
      </c>
      <c r="H428">
        <f>covid_19_datafeed23[[#This Row],[IC_Bedden_COVID_Nederland]]+covid_19_datafeed23[[#This Row],[IC_Bedden_COVID_Internationaal]]</f>
        <v>814</v>
      </c>
      <c r="I428">
        <v>406</v>
      </c>
      <c r="J428">
        <v>1797</v>
      </c>
      <c r="K428">
        <v>42</v>
      </c>
      <c r="L428">
        <v>232</v>
      </c>
      <c r="M428">
        <f t="shared" ref="M428:N428" si="194">SUM(K422:K428)/7</f>
        <v>45.285714285714285</v>
      </c>
      <c r="N428">
        <f t="shared" si="194"/>
        <v>255</v>
      </c>
      <c r="P428">
        <f t="shared" si="154"/>
        <v>-6</v>
      </c>
    </row>
    <row r="429" spans="1:16" x14ac:dyDescent="0.25">
      <c r="A429" t="s">
        <v>365</v>
      </c>
      <c r="B429" t="str">
        <f>LEFT(covid_19_datafeed23[[#This Row],[Datum]],2)</f>
        <v>29</v>
      </c>
      <c r="C429" t="str">
        <f>MID(covid_19_datafeed23[[#This Row],[Datum]],4,2)</f>
        <v>04</v>
      </c>
      <c r="D429" t="str">
        <f>RIGHT(covid_19_datafeed23[[#This Row],[Datum]],4)</f>
        <v>2021</v>
      </c>
      <c r="E429" s="1">
        <f>DATE(covid_19_datafeed23[[#This Row],[year]],covid_19_datafeed23[[#This Row],[month]],covid_19_datafeed23[[#This Row],[day]])</f>
        <v>44315</v>
      </c>
      <c r="F429">
        <v>813</v>
      </c>
      <c r="H429">
        <f>covid_19_datafeed23[[#This Row],[IC_Bedden_COVID_Nederland]]+covid_19_datafeed23[[#This Row],[IC_Bedden_COVID_Internationaal]]</f>
        <v>813</v>
      </c>
      <c r="I429">
        <v>440</v>
      </c>
      <c r="J429">
        <v>1891</v>
      </c>
      <c r="K429">
        <v>42</v>
      </c>
      <c r="L429">
        <v>296</v>
      </c>
      <c r="M429">
        <f t="shared" ref="M429:N429" si="195">SUM(K423:K429)/7</f>
        <v>46</v>
      </c>
      <c r="N429">
        <f t="shared" si="195"/>
        <v>256</v>
      </c>
      <c r="P429">
        <f t="shared" si="154"/>
        <v>-1</v>
      </c>
    </row>
    <row r="430" spans="1:16" x14ac:dyDescent="0.25">
      <c r="A430" t="s">
        <v>366</v>
      </c>
      <c r="B430" t="str">
        <f>LEFT(covid_19_datafeed23[[#This Row],[Datum]],2)</f>
        <v>30</v>
      </c>
      <c r="C430" t="str">
        <f>MID(covid_19_datafeed23[[#This Row],[Datum]],4,2)</f>
        <v>04</v>
      </c>
      <c r="D430" t="str">
        <f>RIGHT(covid_19_datafeed23[[#This Row],[Datum]],4)</f>
        <v>2021</v>
      </c>
      <c r="E430" s="1">
        <f>DATE(covid_19_datafeed23[[#This Row],[year]],covid_19_datafeed23[[#This Row],[month]],covid_19_datafeed23[[#This Row],[day]])</f>
        <v>44316</v>
      </c>
      <c r="F430">
        <v>807</v>
      </c>
      <c r="H430">
        <f>covid_19_datafeed23[[#This Row],[IC_Bedden_COVID_Nederland]]+covid_19_datafeed23[[#This Row],[IC_Bedden_COVID_Internationaal]]</f>
        <v>807</v>
      </c>
      <c r="I430">
        <v>423</v>
      </c>
      <c r="J430">
        <v>1899</v>
      </c>
      <c r="K430">
        <v>48</v>
      </c>
      <c r="L430">
        <v>311</v>
      </c>
      <c r="M430">
        <f t="shared" ref="M430:N430" si="196">SUM(K424:K430)/7</f>
        <v>45.857142857142854</v>
      </c>
      <c r="N430">
        <f t="shared" si="196"/>
        <v>266.57142857142856</v>
      </c>
      <c r="P430">
        <f t="shared" si="154"/>
        <v>-6</v>
      </c>
    </row>
    <row r="431" spans="1:16" x14ac:dyDescent="0.25">
      <c r="A431" t="s">
        <v>367</v>
      </c>
      <c r="B431" t="str">
        <f>LEFT(covid_19_datafeed23[[#This Row],[Datum]],2)</f>
        <v>01</v>
      </c>
      <c r="C431" t="str">
        <f>MID(covid_19_datafeed23[[#This Row],[Datum]],4,2)</f>
        <v>05</v>
      </c>
      <c r="D431" t="str">
        <f>RIGHT(covid_19_datafeed23[[#This Row],[Datum]],4)</f>
        <v>2021</v>
      </c>
      <c r="E431" s="1">
        <f>DATE(covid_19_datafeed23[[#This Row],[year]],covid_19_datafeed23[[#This Row],[month]],covid_19_datafeed23[[#This Row],[day]])</f>
        <v>44317</v>
      </c>
      <c r="F431">
        <v>811</v>
      </c>
      <c r="H431">
        <f>covid_19_datafeed23[[#This Row],[IC_Bedden_COVID_Nederland]]+covid_19_datafeed23[[#This Row],[IC_Bedden_COVID_Internationaal]]</f>
        <v>811</v>
      </c>
      <c r="I431">
        <v>403</v>
      </c>
      <c r="J431">
        <v>1827</v>
      </c>
      <c r="K431">
        <v>60</v>
      </c>
      <c r="L431">
        <v>260</v>
      </c>
      <c r="M431">
        <f t="shared" ref="M431:N431" si="197">SUM(K425:K431)/7</f>
        <v>47.428571428571431</v>
      </c>
      <c r="N431">
        <f t="shared" si="197"/>
        <v>264.71428571428572</v>
      </c>
      <c r="P431">
        <f t="shared" si="154"/>
        <v>4</v>
      </c>
    </row>
    <row r="432" spans="1:16" x14ac:dyDescent="0.25">
      <c r="A432" t="s">
        <v>368</v>
      </c>
      <c r="B432" t="str">
        <f>LEFT(covid_19_datafeed23[[#This Row],[Datum]],2)</f>
        <v>02</v>
      </c>
      <c r="C432" t="str">
        <f>MID(covid_19_datafeed23[[#This Row],[Datum]],4,2)</f>
        <v>05</v>
      </c>
      <c r="D432" t="str">
        <f>RIGHT(covid_19_datafeed23[[#This Row],[Datum]],4)</f>
        <v>2021</v>
      </c>
      <c r="E432" s="1">
        <f>DATE(covid_19_datafeed23[[#This Row],[year]],covid_19_datafeed23[[#This Row],[month]],covid_19_datafeed23[[#This Row],[day]])</f>
        <v>44318</v>
      </c>
      <c r="F432">
        <v>804</v>
      </c>
      <c r="H432">
        <f>covid_19_datafeed23[[#This Row],[IC_Bedden_COVID_Nederland]]+covid_19_datafeed23[[#This Row],[IC_Bedden_COVID_Internationaal]]</f>
        <v>804</v>
      </c>
      <c r="I432">
        <v>366</v>
      </c>
      <c r="J432">
        <v>1796</v>
      </c>
      <c r="K432">
        <v>40</v>
      </c>
      <c r="L432">
        <v>174</v>
      </c>
      <c r="M432">
        <f t="shared" ref="M432:N432" si="198">SUM(K426:K432)/7</f>
        <v>46.285714285714285</v>
      </c>
      <c r="N432">
        <f t="shared" si="198"/>
        <v>260</v>
      </c>
      <c r="P432">
        <f t="shared" si="154"/>
        <v>-7</v>
      </c>
    </row>
    <row r="433" spans="1:16" x14ac:dyDescent="0.25">
      <c r="A433" t="s">
        <v>369</v>
      </c>
      <c r="B433" t="str">
        <f>LEFT(covid_19_datafeed23[[#This Row],[Datum]],2)</f>
        <v>03</v>
      </c>
      <c r="C433" t="str">
        <f>MID(covid_19_datafeed23[[#This Row],[Datum]],4,2)</f>
        <v>05</v>
      </c>
      <c r="D433" t="str">
        <f>RIGHT(covid_19_datafeed23[[#This Row],[Datum]],4)</f>
        <v>2021</v>
      </c>
      <c r="E433" s="1">
        <f>DATE(covid_19_datafeed23[[#This Row],[year]],covid_19_datafeed23[[#This Row],[month]],covid_19_datafeed23[[#This Row],[day]])</f>
        <v>44319</v>
      </c>
      <c r="F433">
        <v>825</v>
      </c>
      <c r="H433">
        <f>covid_19_datafeed23[[#This Row],[IC_Bedden_COVID_Nederland]]+covid_19_datafeed23[[#This Row],[IC_Bedden_COVID_Internationaal]]</f>
        <v>825</v>
      </c>
      <c r="I433">
        <v>366</v>
      </c>
      <c r="J433">
        <v>1817</v>
      </c>
      <c r="K433">
        <v>47</v>
      </c>
      <c r="L433">
        <v>210</v>
      </c>
      <c r="M433">
        <f t="shared" ref="M433:N433" si="199">SUM(K427:K433)/7</f>
        <v>48</v>
      </c>
      <c r="N433">
        <f t="shared" si="199"/>
        <v>259.71428571428572</v>
      </c>
      <c r="P433">
        <f t="shared" si="154"/>
        <v>21</v>
      </c>
    </row>
    <row r="434" spans="1:16" x14ac:dyDescent="0.25">
      <c r="A434" t="s">
        <v>370</v>
      </c>
      <c r="B434" t="str">
        <f>LEFT(covid_19_datafeed23[[#This Row],[Datum]],2)</f>
        <v>04</v>
      </c>
      <c r="C434" t="str">
        <f>MID(covid_19_datafeed23[[#This Row],[Datum]],4,2)</f>
        <v>05</v>
      </c>
      <c r="D434" t="str">
        <f>RIGHT(covid_19_datafeed23[[#This Row],[Datum]],4)</f>
        <v>2021</v>
      </c>
      <c r="E434" s="1">
        <f>DATE(covid_19_datafeed23[[#This Row],[year]],covid_19_datafeed23[[#This Row],[month]],covid_19_datafeed23[[#This Row],[day]])</f>
        <v>44320</v>
      </c>
      <c r="F434">
        <v>818</v>
      </c>
      <c r="H434">
        <f>covid_19_datafeed23[[#This Row],[IC_Bedden_COVID_Nederland]]+covid_19_datafeed23[[#This Row],[IC_Bedden_COVID_Internationaal]]</f>
        <v>818</v>
      </c>
      <c r="I434">
        <v>408</v>
      </c>
      <c r="J434">
        <v>1795</v>
      </c>
      <c r="K434">
        <v>47</v>
      </c>
      <c r="L434">
        <v>272</v>
      </c>
      <c r="M434">
        <f t="shared" ref="M434:N434" si="200">SUM(K428:K434)/7</f>
        <v>46.571428571428569</v>
      </c>
      <c r="N434">
        <f t="shared" si="200"/>
        <v>250.71428571428572</v>
      </c>
      <c r="P434">
        <f t="shared" si="154"/>
        <v>-7</v>
      </c>
    </row>
    <row r="435" spans="1:16" x14ac:dyDescent="0.25">
      <c r="A435" t="s">
        <v>371</v>
      </c>
      <c r="B435" t="str">
        <f>LEFT(covid_19_datafeed23[[#This Row],[Datum]],2)</f>
        <v>05</v>
      </c>
      <c r="C435" t="str">
        <f>MID(covid_19_datafeed23[[#This Row],[Datum]],4,2)</f>
        <v>05</v>
      </c>
      <c r="D435" t="str">
        <f>RIGHT(covid_19_datafeed23[[#This Row],[Datum]],4)</f>
        <v>2021</v>
      </c>
      <c r="E435" s="1">
        <f>DATE(covid_19_datafeed23[[#This Row],[year]],covid_19_datafeed23[[#This Row],[month]],covid_19_datafeed23[[#This Row],[day]])</f>
        <v>44321</v>
      </c>
      <c r="F435">
        <v>830</v>
      </c>
      <c r="H435">
        <f>covid_19_datafeed23[[#This Row],[IC_Bedden_COVID_Nederland]]+covid_19_datafeed23[[#This Row],[IC_Bedden_COVID_Internationaal]]</f>
        <v>830</v>
      </c>
      <c r="I435">
        <v>406</v>
      </c>
      <c r="J435">
        <v>1715</v>
      </c>
      <c r="K435">
        <v>47</v>
      </c>
      <c r="L435">
        <v>244</v>
      </c>
      <c r="M435">
        <f t="shared" ref="M435:N435" si="201">SUM(K429:K435)/7</f>
        <v>47.285714285714285</v>
      </c>
      <c r="N435">
        <f t="shared" si="201"/>
        <v>252.42857142857142</v>
      </c>
      <c r="P435">
        <f t="shared" si="154"/>
        <v>12</v>
      </c>
    </row>
    <row r="436" spans="1:16" x14ac:dyDescent="0.25">
      <c r="A436" t="s">
        <v>372</v>
      </c>
      <c r="B436" t="str">
        <f>LEFT(covid_19_datafeed23[[#This Row],[Datum]],2)</f>
        <v>06</v>
      </c>
      <c r="C436" t="str">
        <f>MID(covid_19_datafeed23[[#This Row],[Datum]],4,2)</f>
        <v>05</v>
      </c>
      <c r="D436" t="str">
        <f>RIGHT(covid_19_datafeed23[[#This Row],[Datum]],4)</f>
        <v>2021</v>
      </c>
      <c r="E436" s="1">
        <f>DATE(covid_19_datafeed23[[#This Row],[year]],covid_19_datafeed23[[#This Row],[month]],covid_19_datafeed23[[#This Row],[day]])</f>
        <v>44322</v>
      </c>
      <c r="F436">
        <v>807</v>
      </c>
      <c r="H436">
        <f>covid_19_datafeed23[[#This Row],[IC_Bedden_COVID_Nederland]]+covid_19_datafeed23[[#This Row],[IC_Bedden_COVID_Internationaal]]</f>
        <v>807</v>
      </c>
      <c r="I436">
        <v>409</v>
      </c>
      <c r="J436">
        <v>1744</v>
      </c>
      <c r="K436">
        <v>41</v>
      </c>
      <c r="L436">
        <v>218</v>
      </c>
      <c r="M436">
        <f t="shared" ref="M436:N436" si="202">SUM(K430:K436)/7</f>
        <v>47.142857142857146</v>
      </c>
      <c r="N436">
        <f t="shared" si="202"/>
        <v>241.28571428571428</v>
      </c>
      <c r="P436">
        <f t="shared" si="154"/>
        <v>-23</v>
      </c>
    </row>
    <row r="437" spans="1:16" x14ac:dyDescent="0.25">
      <c r="A437" t="s">
        <v>373</v>
      </c>
      <c r="B437" t="str">
        <f>LEFT(covid_19_datafeed23[[#This Row],[Datum]],2)</f>
        <v>07</v>
      </c>
      <c r="C437" t="str">
        <f>MID(covid_19_datafeed23[[#This Row],[Datum]],4,2)</f>
        <v>05</v>
      </c>
      <c r="D437" t="str">
        <f>RIGHT(covid_19_datafeed23[[#This Row],[Datum]],4)</f>
        <v>2021</v>
      </c>
      <c r="E437" s="1">
        <f>DATE(covid_19_datafeed23[[#This Row],[year]],covid_19_datafeed23[[#This Row],[month]],covid_19_datafeed23[[#This Row],[day]])</f>
        <v>44323</v>
      </c>
      <c r="F437">
        <v>797</v>
      </c>
      <c r="H437">
        <f>covid_19_datafeed23[[#This Row],[IC_Bedden_COVID_Nederland]]+covid_19_datafeed23[[#This Row],[IC_Bedden_COVID_Internationaal]]</f>
        <v>797</v>
      </c>
      <c r="I437">
        <v>403</v>
      </c>
      <c r="J437">
        <v>1724</v>
      </c>
      <c r="K437">
        <v>44</v>
      </c>
      <c r="L437">
        <v>243</v>
      </c>
      <c r="M437">
        <f t="shared" ref="M437:N437" si="203">SUM(K431:K437)/7</f>
        <v>46.571428571428569</v>
      </c>
      <c r="N437">
        <f t="shared" si="203"/>
        <v>231.57142857142858</v>
      </c>
      <c r="P437">
        <f t="shared" si="154"/>
        <v>-10</v>
      </c>
    </row>
    <row r="438" spans="1:16" x14ac:dyDescent="0.25">
      <c r="A438" t="s">
        <v>374</v>
      </c>
      <c r="B438" t="str">
        <f>LEFT(covid_19_datafeed23[[#This Row],[Datum]],2)</f>
        <v>08</v>
      </c>
      <c r="C438" t="str">
        <f>MID(covid_19_datafeed23[[#This Row],[Datum]],4,2)</f>
        <v>05</v>
      </c>
      <c r="D438" t="str">
        <f>RIGHT(covid_19_datafeed23[[#This Row],[Datum]],4)</f>
        <v>2021</v>
      </c>
      <c r="E438" s="1">
        <f>DATE(covid_19_datafeed23[[#This Row],[year]],covid_19_datafeed23[[#This Row],[month]],covid_19_datafeed23[[#This Row],[day]])</f>
        <v>44324</v>
      </c>
      <c r="F438">
        <v>778</v>
      </c>
      <c r="H438">
        <f>covid_19_datafeed23[[#This Row],[IC_Bedden_COVID_Nederland]]+covid_19_datafeed23[[#This Row],[IC_Bedden_COVID_Internationaal]]</f>
        <v>778</v>
      </c>
      <c r="I438">
        <v>406</v>
      </c>
      <c r="J438">
        <v>1700</v>
      </c>
      <c r="K438">
        <v>37</v>
      </c>
      <c r="L438">
        <v>264</v>
      </c>
      <c r="M438">
        <f t="shared" ref="M438:N438" si="204">SUM(K432:K438)/7</f>
        <v>43.285714285714285</v>
      </c>
      <c r="N438">
        <f t="shared" si="204"/>
        <v>232.14285714285714</v>
      </c>
      <c r="P438">
        <f t="shared" si="154"/>
        <v>-19</v>
      </c>
    </row>
    <row r="439" spans="1:16" x14ac:dyDescent="0.25">
      <c r="A439" t="s">
        <v>375</v>
      </c>
      <c r="B439" t="str">
        <f>LEFT(covid_19_datafeed23[[#This Row],[Datum]],2)</f>
        <v>09</v>
      </c>
      <c r="C439" t="str">
        <f>MID(covid_19_datafeed23[[#This Row],[Datum]],4,2)</f>
        <v>05</v>
      </c>
      <c r="D439" t="str">
        <f>RIGHT(covid_19_datafeed23[[#This Row],[Datum]],4)</f>
        <v>2021</v>
      </c>
      <c r="E439" s="1">
        <f>DATE(covid_19_datafeed23[[#This Row],[year]],covid_19_datafeed23[[#This Row],[month]],covid_19_datafeed23[[#This Row],[day]])</f>
        <v>44325</v>
      </c>
      <c r="F439">
        <v>767</v>
      </c>
      <c r="H439">
        <f>covid_19_datafeed23[[#This Row],[IC_Bedden_COVID_Nederland]]+covid_19_datafeed23[[#This Row],[IC_Bedden_COVID_Internationaal]]</f>
        <v>767</v>
      </c>
      <c r="I439">
        <v>395</v>
      </c>
      <c r="J439">
        <v>1668</v>
      </c>
      <c r="K439">
        <v>24</v>
      </c>
      <c r="L439">
        <v>175</v>
      </c>
      <c r="M439">
        <f t="shared" ref="M439:N439" si="205">SUM(K433:K439)/7</f>
        <v>41</v>
      </c>
      <c r="N439">
        <f t="shared" si="205"/>
        <v>232.28571428571428</v>
      </c>
      <c r="P439">
        <f t="shared" si="154"/>
        <v>-11</v>
      </c>
    </row>
    <row r="440" spans="1:16" x14ac:dyDescent="0.25">
      <c r="A440" t="s">
        <v>376</v>
      </c>
      <c r="B440" t="str">
        <f>LEFT(covid_19_datafeed23[[#This Row],[Datum]],2)</f>
        <v>10</v>
      </c>
      <c r="C440" t="str">
        <f>MID(covid_19_datafeed23[[#This Row],[Datum]],4,2)</f>
        <v>05</v>
      </c>
      <c r="D440" t="str">
        <f>RIGHT(covid_19_datafeed23[[#This Row],[Datum]],4)</f>
        <v>2021</v>
      </c>
      <c r="E440" s="1">
        <f>DATE(covid_19_datafeed23[[#This Row],[year]],covid_19_datafeed23[[#This Row],[month]],covid_19_datafeed23[[#This Row],[day]])</f>
        <v>44326</v>
      </c>
      <c r="F440">
        <v>757</v>
      </c>
      <c r="H440">
        <f>covid_19_datafeed23[[#This Row],[IC_Bedden_COVID_Nederland]]+covid_19_datafeed23[[#This Row],[IC_Bedden_COVID_Internationaal]]</f>
        <v>757</v>
      </c>
      <c r="I440">
        <v>385</v>
      </c>
      <c r="J440">
        <v>1730</v>
      </c>
      <c r="K440">
        <v>38</v>
      </c>
      <c r="L440">
        <v>183</v>
      </c>
      <c r="M440">
        <f t="shared" ref="M440:N440" si="206">SUM(K434:K440)/7</f>
        <v>39.714285714285715</v>
      </c>
      <c r="N440">
        <f t="shared" si="206"/>
        <v>228.42857142857142</v>
      </c>
      <c r="P440">
        <f t="shared" si="154"/>
        <v>-10</v>
      </c>
    </row>
    <row r="441" spans="1:16" x14ac:dyDescent="0.25">
      <c r="A441" t="s">
        <v>377</v>
      </c>
      <c r="B441" t="str">
        <f>LEFT(covid_19_datafeed23[[#This Row],[Datum]],2)</f>
        <v>11</v>
      </c>
      <c r="C441" t="str">
        <f>MID(covid_19_datafeed23[[#This Row],[Datum]],4,2)</f>
        <v>05</v>
      </c>
      <c r="D441" t="str">
        <f>RIGHT(covid_19_datafeed23[[#This Row],[Datum]],4)</f>
        <v>2021</v>
      </c>
      <c r="E441" s="1">
        <f>DATE(covid_19_datafeed23[[#This Row],[year]],covid_19_datafeed23[[#This Row],[month]],covid_19_datafeed23[[#This Row],[day]])</f>
        <v>44327</v>
      </c>
      <c r="F441">
        <v>748</v>
      </c>
      <c r="H441">
        <f>covid_19_datafeed23[[#This Row],[IC_Bedden_COVID_Nederland]]+covid_19_datafeed23[[#This Row],[IC_Bedden_COVID_Internationaal]]</f>
        <v>748</v>
      </c>
      <c r="I441">
        <v>444</v>
      </c>
      <c r="J441">
        <v>1732</v>
      </c>
      <c r="K441">
        <v>29</v>
      </c>
      <c r="L441">
        <v>255</v>
      </c>
      <c r="M441">
        <f t="shared" ref="M441:N441" si="207">SUM(K435:K441)/7</f>
        <v>37.142857142857146</v>
      </c>
      <c r="N441">
        <f t="shared" si="207"/>
        <v>226</v>
      </c>
      <c r="P441">
        <f t="shared" si="154"/>
        <v>-9</v>
      </c>
    </row>
    <row r="442" spans="1:16" x14ac:dyDescent="0.25">
      <c r="A442" t="s">
        <v>378</v>
      </c>
      <c r="B442" t="str">
        <f>LEFT(covid_19_datafeed23[[#This Row],[Datum]],2)</f>
        <v>12</v>
      </c>
      <c r="C442" t="str">
        <f>MID(covid_19_datafeed23[[#This Row],[Datum]],4,2)</f>
        <v>05</v>
      </c>
      <c r="D442" t="str">
        <f>RIGHT(covid_19_datafeed23[[#This Row],[Datum]],4)</f>
        <v>2021</v>
      </c>
      <c r="E442" s="1">
        <f>DATE(covid_19_datafeed23[[#This Row],[year]],covid_19_datafeed23[[#This Row],[month]],covid_19_datafeed23[[#This Row],[day]])</f>
        <v>44328</v>
      </c>
      <c r="F442">
        <v>738</v>
      </c>
      <c r="H442">
        <f>covid_19_datafeed23[[#This Row],[IC_Bedden_COVID_Nederland]]+covid_19_datafeed23[[#This Row],[IC_Bedden_COVID_Internationaal]]</f>
        <v>738</v>
      </c>
      <c r="I442">
        <v>477</v>
      </c>
      <c r="J442">
        <v>1607</v>
      </c>
      <c r="K442">
        <v>40</v>
      </c>
      <c r="L442">
        <v>209</v>
      </c>
      <c r="M442">
        <f t="shared" ref="M442:N442" si="208">SUM(K436:K442)/7</f>
        <v>36.142857142857146</v>
      </c>
      <c r="N442">
        <f t="shared" si="208"/>
        <v>221</v>
      </c>
      <c r="P442">
        <f t="shared" si="154"/>
        <v>-10</v>
      </c>
    </row>
    <row r="443" spans="1:16" x14ac:dyDescent="0.25">
      <c r="A443" t="s">
        <v>379</v>
      </c>
      <c r="B443" t="str">
        <f>LEFT(covid_19_datafeed23[[#This Row],[Datum]],2)</f>
        <v>13</v>
      </c>
      <c r="C443" t="str">
        <f>MID(covid_19_datafeed23[[#This Row],[Datum]],4,2)</f>
        <v>05</v>
      </c>
      <c r="D443" t="str">
        <f>RIGHT(covid_19_datafeed23[[#This Row],[Datum]],4)</f>
        <v>2021</v>
      </c>
      <c r="E443" s="1">
        <f>DATE(covid_19_datafeed23[[#This Row],[year]],covid_19_datafeed23[[#This Row],[month]],covid_19_datafeed23[[#This Row],[day]])</f>
        <v>44329</v>
      </c>
      <c r="F443">
        <v>733</v>
      </c>
      <c r="H443">
        <f>covid_19_datafeed23[[#This Row],[IC_Bedden_COVID_Nederland]]+covid_19_datafeed23[[#This Row],[IC_Bedden_COVID_Internationaal]]</f>
        <v>733</v>
      </c>
      <c r="I443">
        <v>422</v>
      </c>
      <c r="J443">
        <v>1498</v>
      </c>
      <c r="K443">
        <v>35</v>
      </c>
      <c r="L443">
        <v>205</v>
      </c>
      <c r="M443">
        <f t="shared" ref="M443:N443" si="209">SUM(K437:K443)/7</f>
        <v>35.285714285714285</v>
      </c>
      <c r="N443">
        <f t="shared" si="209"/>
        <v>219.14285714285714</v>
      </c>
      <c r="P443">
        <f t="shared" si="154"/>
        <v>-5</v>
      </c>
    </row>
    <row r="444" spans="1:16" x14ac:dyDescent="0.25">
      <c r="A444" t="s">
        <v>380</v>
      </c>
      <c r="B444" t="str">
        <f>LEFT(covid_19_datafeed23[[#This Row],[Datum]],2)</f>
        <v>14</v>
      </c>
      <c r="C444" t="str">
        <f>MID(covid_19_datafeed23[[#This Row],[Datum]],4,2)</f>
        <v>05</v>
      </c>
      <c r="D444" t="str">
        <f>RIGHT(covid_19_datafeed23[[#This Row],[Datum]],4)</f>
        <v>2021</v>
      </c>
      <c r="E444" s="1">
        <f>DATE(covid_19_datafeed23[[#This Row],[year]],covid_19_datafeed23[[#This Row],[month]],covid_19_datafeed23[[#This Row],[day]])</f>
        <v>44330</v>
      </c>
      <c r="F444">
        <v>728</v>
      </c>
      <c r="H444">
        <f>covid_19_datafeed23[[#This Row],[IC_Bedden_COVID_Nederland]]+covid_19_datafeed23[[#This Row],[IC_Bedden_COVID_Internationaal]]</f>
        <v>728</v>
      </c>
      <c r="I444">
        <v>414</v>
      </c>
      <c r="J444">
        <v>1522</v>
      </c>
      <c r="K444">
        <v>22</v>
      </c>
      <c r="L444">
        <v>141</v>
      </c>
      <c r="M444">
        <f t="shared" ref="M444:N444" si="210">SUM(K438:K444)/7</f>
        <v>32.142857142857146</v>
      </c>
      <c r="N444">
        <f t="shared" si="210"/>
        <v>204.57142857142858</v>
      </c>
      <c r="P444">
        <f t="shared" si="154"/>
        <v>-5</v>
      </c>
    </row>
    <row r="445" spans="1:16" x14ac:dyDescent="0.25">
      <c r="A445" t="s">
        <v>381</v>
      </c>
      <c r="B445" t="str">
        <f>LEFT(covid_19_datafeed23[[#This Row],[Datum]],2)</f>
        <v>15</v>
      </c>
      <c r="C445" t="str">
        <f>MID(covid_19_datafeed23[[#This Row],[Datum]],4,2)</f>
        <v>05</v>
      </c>
      <c r="D445" t="str">
        <f>RIGHT(covid_19_datafeed23[[#This Row],[Datum]],4)</f>
        <v>2021</v>
      </c>
      <c r="E445" s="1">
        <f>DATE(covid_19_datafeed23[[#This Row],[year]],covid_19_datafeed23[[#This Row],[month]],covid_19_datafeed23[[#This Row],[day]])</f>
        <v>44331</v>
      </c>
      <c r="F445">
        <v>710</v>
      </c>
      <c r="H445">
        <f>covid_19_datafeed23[[#This Row],[IC_Bedden_COVID_Nederland]]+covid_19_datafeed23[[#This Row],[IC_Bedden_COVID_Internationaal]]</f>
        <v>710</v>
      </c>
      <c r="I445">
        <v>442</v>
      </c>
      <c r="J445">
        <v>1473</v>
      </c>
      <c r="K445">
        <v>40</v>
      </c>
      <c r="L445">
        <v>220</v>
      </c>
      <c r="M445">
        <f t="shared" ref="M445:N445" si="211">SUM(K439:K445)/7</f>
        <v>32.571428571428569</v>
      </c>
      <c r="N445">
        <f t="shared" si="211"/>
        <v>198.28571428571428</v>
      </c>
      <c r="P445">
        <f t="shared" si="154"/>
        <v>-18</v>
      </c>
    </row>
    <row r="446" spans="1:16" x14ac:dyDescent="0.25">
      <c r="A446" t="s">
        <v>382</v>
      </c>
      <c r="B446" t="str">
        <f>LEFT(covid_19_datafeed23[[#This Row],[Datum]],2)</f>
        <v>16</v>
      </c>
      <c r="C446" t="str">
        <f>MID(covid_19_datafeed23[[#This Row],[Datum]],4,2)</f>
        <v>05</v>
      </c>
      <c r="D446" t="str">
        <f>RIGHT(covid_19_datafeed23[[#This Row],[Datum]],4)</f>
        <v>2021</v>
      </c>
      <c r="E446" s="1">
        <f>DATE(covid_19_datafeed23[[#This Row],[year]],covid_19_datafeed23[[#This Row],[month]],covid_19_datafeed23[[#This Row],[day]])</f>
        <v>44332</v>
      </c>
      <c r="F446">
        <v>686</v>
      </c>
      <c r="H446">
        <f>covid_19_datafeed23[[#This Row],[IC_Bedden_COVID_Nederland]]+covid_19_datafeed23[[#This Row],[IC_Bedden_COVID_Internationaal]]</f>
        <v>686</v>
      </c>
      <c r="I446">
        <v>429</v>
      </c>
      <c r="J446">
        <v>1466</v>
      </c>
      <c r="K446">
        <v>26</v>
      </c>
      <c r="L446">
        <v>137</v>
      </c>
      <c r="M446">
        <f t="shared" ref="M446:N446" si="212">SUM(K440:K446)/7</f>
        <v>32.857142857142854</v>
      </c>
      <c r="N446">
        <f t="shared" si="212"/>
        <v>192.85714285714286</v>
      </c>
      <c r="P446">
        <f t="shared" si="154"/>
        <v>-24</v>
      </c>
    </row>
    <row r="447" spans="1:16" x14ac:dyDescent="0.25">
      <c r="A447" t="s">
        <v>383</v>
      </c>
      <c r="B447" t="str">
        <f>LEFT(covid_19_datafeed23[[#This Row],[Datum]],2)</f>
        <v>17</v>
      </c>
      <c r="C447" t="str">
        <f>MID(covid_19_datafeed23[[#This Row],[Datum]],4,2)</f>
        <v>05</v>
      </c>
      <c r="D447" t="str">
        <f>RIGHT(covid_19_datafeed23[[#This Row],[Datum]],4)</f>
        <v>2021</v>
      </c>
      <c r="E447" s="1">
        <f>DATE(covid_19_datafeed23[[#This Row],[year]],covid_19_datafeed23[[#This Row],[month]],covid_19_datafeed23[[#This Row],[day]])</f>
        <v>44333</v>
      </c>
      <c r="F447">
        <v>681</v>
      </c>
      <c r="H447">
        <f>covid_19_datafeed23[[#This Row],[IC_Bedden_COVID_Nederland]]+covid_19_datafeed23[[#This Row],[IC_Bedden_COVID_Internationaal]]</f>
        <v>681</v>
      </c>
      <c r="I447">
        <v>427</v>
      </c>
      <c r="J447">
        <v>1502</v>
      </c>
      <c r="K447">
        <v>23</v>
      </c>
      <c r="L447">
        <v>115</v>
      </c>
      <c r="M447">
        <f t="shared" ref="M447:N447" si="213">SUM(K441:K447)/7</f>
        <v>30.714285714285715</v>
      </c>
      <c r="N447">
        <f t="shared" si="213"/>
        <v>183.14285714285714</v>
      </c>
      <c r="P447">
        <f t="shared" si="154"/>
        <v>-5</v>
      </c>
    </row>
    <row r="448" spans="1:16" x14ac:dyDescent="0.25">
      <c r="A448" t="s">
        <v>384</v>
      </c>
      <c r="B448" t="str">
        <f>LEFT(covid_19_datafeed23[[#This Row],[Datum]],2)</f>
        <v>18</v>
      </c>
      <c r="C448" t="str">
        <f>MID(covid_19_datafeed23[[#This Row],[Datum]],4,2)</f>
        <v>05</v>
      </c>
      <c r="D448" t="str">
        <f>RIGHT(covid_19_datafeed23[[#This Row],[Datum]],4)</f>
        <v>2021</v>
      </c>
      <c r="E448" s="1">
        <f>DATE(covid_19_datafeed23[[#This Row],[year]],covid_19_datafeed23[[#This Row],[month]],covid_19_datafeed23[[#This Row],[day]])</f>
        <v>44334</v>
      </c>
      <c r="F448">
        <v>646</v>
      </c>
      <c r="H448">
        <f>covid_19_datafeed23[[#This Row],[IC_Bedden_COVID_Nederland]]+covid_19_datafeed23[[#This Row],[IC_Bedden_COVID_Internationaal]]</f>
        <v>646</v>
      </c>
      <c r="I448">
        <v>476</v>
      </c>
      <c r="J448">
        <v>1503</v>
      </c>
      <c r="K448">
        <v>33</v>
      </c>
      <c r="L448">
        <v>199</v>
      </c>
      <c r="M448">
        <f t="shared" ref="M448:N448" si="214">SUM(K442:K448)/7</f>
        <v>31.285714285714285</v>
      </c>
      <c r="N448">
        <f t="shared" si="214"/>
        <v>175.14285714285714</v>
      </c>
      <c r="P448">
        <f t="shared" si="154"/>
        <v>-35</v>
      </c>
    </row>
    <row r="449" spans="1:16" x14ac:dyDescent="0.25">
      <c r="A449" t="s">
        <v>385</v>
      </c>
      <c r="B449" t="str">
        <f>LEFT(covid_19_datafeed23[[#This Row],[Datum]],2)</f>
        <v>19</v>
      </c>
      <c r="C449" t="str">
        <f>MID(covid_19_datafeed23[[#This Row],[Datum]],4,2)</f>
        <v>05</v>
      </c>
      <c r="D449" t="str">
        <f>RIGHT(covid_19_datafeed23[[#This Row],[Datum]],4)</f>
        <v>2021</v>
      </c>
      <c r="E449" s="1">
        <f>DATE(covid_19_datafeed23[[#This Row],[year]],covid_19_datafeed23[[#This Row],[month]],covid_19_datafeed23[[#This Row],[day]])</f>
        <v>44335</v>
      </c>
      <c r="F449">
        <v>637</v>
      </c>
      <c r="H449">
        <f>covid_19_datafeed23[[#This Row],[IC_Bedden_COVID_Nederland]]+covid_19_datafeed23[[#This Row],[IC_Bedden_COVID_Internationaal]]</f>
        <v>637</v>
      </c>
      <c r="I449">
        <v>479</v>
      </c>
      <c r="J449">
        <v>1365</v>
      </c>
      <c r="K449">
        <v>29</v>
      </c>
      <c r="L449">
        <v>158</v>
      </c>
      <c r="M449">
        <f t="shared" ref="M449:N449" si="215">SUM(K443:K449)/7</f>
        <v>29.714285714285715</v>
      </c>
      <c r="N449">
        <f t="shared" si="215"/>
        <v>167.85714285714286</v>
      </c>
      <c r="P449">
        <f t="shared" si="154"/>
        <v>-9</v>
      </c>
    </row>
    <row r="450" spans="1:16" x14ac:dyDescent="0.25">
      <c r="A450" t="s">
        <v>386</v>
      </c>
      <c r="B450" t="str">
        <f>LEFT(covid_19_datafeed23[[#This Row],[Datum]],2)</f>
        <v>20</v>
      </c>
      <c r="C450" t="str">
        <f>MID(covid_19_datafeed23[[#This Row],[Datum]],4,2)</f>
        <v>05</v>
      </c>
      <c r="D450" t="str">
        <f>RIGHT(covid_19_datafeed23[[#This Row],[Datum]],4)</f>
        <v>2021</v>
      </c>
      <c r="E450" s="1">
        <f>DATE(covid_19_datafeed23[[#This Row],[year]],covid_19_datafeed23[[#This Row],[month]],covid_19_datafeed23[[#This Row],[day]])</f>
        <v>44336</v>
      </c>
      <c r="F450">
        <v>621</v>
      </c>
      <c r="H450">
        <f>covid_19_datafeed23[[#This Row],[IC_Bedden_COVID_Nederland]]+covid_19_datafeed23[[#This Row],[IC_Bedden_COVID_Internationaal]]</f>
        <v>621</v>
      </c>
      <c r="I450">
        <v>486</v>
      </c>
      <c r="J450">
        <v>1278</v>
      </c>
      <c r="K450">
        <v>21</v>
      </c>
      <c r="L450">
        <v>138</v>
      </c>
      <c r="M450">
        <f t="shared" ref="M450:N450" si="216">SUM(K444:K450)/7</f>
        <v>27.714285714285715</v>
      </c>
      <c r="N450">
        <f t="shared" si="216"/>
        <v>158.28571428571428</v>
      </c>
      <c r="P450">
        <f t="shared" si="154"/>
        <v>-16</v>
      </c>
    </row>
    <row r="451" spans="1:16" x14ac:dyDescent="0.25">
      <c r="A451" t="s">
        <v>387</v>
      </c>
      <c r="B451" t="str">
        <f>LEFT(covid_19_datafeed23[[#This Row],[Datum]],2)</f>
        <v>21</v>
      </c>
      <c r="C451" t="str">
        <f>MID(covid_19_datafeed23[[#This Row],[Datum]],4,2)</f>
        <v>05</v>
      </c>
      <c r="D451" t="str">
        <f>RIGHT(covid_19_datafeed23[[#This Row],[Datum]],4)</f>
        <v>2021</v>
      </c>
      <c r="E451" s="1">
        <f>DATE(covid_19_datafeed23[[#This Row],[year]],covid_19_datafeed23[[#This Row],[month]],covid_19_datafeed23[[#This Row],[day]])</f>
        <v>44337</v>
      </c>
      <c r="F451">
        <v>608</v>
      </c>
      <c r="H451">
        <f>covid_19_datafeed23[[#This Row],[IC_Bedden_COVID_Nederland]]+covid_19_datafeed23[[#This Row],[IC_Bedden_COVID_Internationaal]]</f>
        <v>608</v>
      </c>
      <c r="I451">
        <v>475</v>
      </c>
      <c r="J451">
        <v>1214</v>
      </c>
      <c r="K451">
        <v>24</v>
      </c>
      <c r="L451">
        <v>135</v>
      </c>
      <c r="M451">
        <f t="shared" ref="M451:N451" si="217">SUM(K445:K451)/7</f>
        <v>28</v>
      </c>
      <c r="N451">
        <f t="shared" si="217"/>
        <v>157.42857142857142</v>
      </c>
      <c r="P451">
        <f t="shared" si="154"/>
        <v>-13</v>
      </c>
    </row>
    <row r="452" spans="1:16" x14ac:dyDescent="0.25">
      <c r="A452" t="s">
        <v>388</v>
      </c>
      <c r="B452" t="str">
        <f>LEFT(covid_19_datafeed23[[#This Row],[Datum]],2)</f>
        <v>22</v>
      </c>
      <c r="C452" t="str">
        <f>MID(covid_19_datafeed23[[#This Row],[Datum]],4,2)</f>
        <v>05</v>
      </c>
      <c r="D452" t="str">
        <f>RIGHT(covid_19_datafeed23[[#This Row],[Datum]],4)</f>
        <v>2021</v>
      </c>
      <c r="E452" s="1">
        <f>DATE(covid_19_datafeed23[[#This Row],[year]],covid_19_datafeed23[[#This Row],[month]],covid_19_datafeed23[[#This Row],[day]])</f>
        <v>44338</v>
      </c>
      <c r="F452">
        <v>602</v>
      </c>
      <c r="H452">
        <f>covid_19_datafeed23[[#This Row],[IC_Bedden_COVID_Nederland]]+covid_19_datafeed23[[#This Row],[IC_Bedden_COVID_Internationaal]]</f>
        <v>602</v>
      </c>
      <c r="I452">
        <v>444</v>
      </c>
      <c r="J452">
        <v>1129</v>
      </c>
      <c r="K452">
        <v>24</v>
      </c>
      <c r="L452">
        <v>139</v>
      </c>
      <c r="M452">
        <f t="shared" ref="M452:N452" si="218">SUM(K446:K452)/7</f>
        <v>25.714285714285715</v>
      </c>
      <c r="N452">
        <f t="shared" si="218"/>
        <v>145.85714285714286</v>
      </c>
      <c r="P452">
        <f t="shared" ref="P452:P515" si="219">H452-H451</f>
        <v>-6</v>
      </c>
    </row>
    <row r="453" spans="1:16" x14ac:dyDescent="0.25">
      <c r="A453" t="s">
        <v>389</v>
      </c>
      <c r="B453" t="str">
        <f>LEFT(covid_19_datafeed23[[#This Row],[Datum]],2)</f>
        <v>23</v>
      </c>
      <c r="C453" t="str">
        <f>MID(covid_19_datafeed23[[#This Row],[Datum]],4,2)</f>
        <v>05</v>
      </c>
      <c r="D453" t="str">
        <f>RIGHT(covid_19_datafeed23[[#This Row],[Datum]],4)</f>
        <v>2021</v>
      </c>
      <c r="E453" s="1">
        <f>DATE(covid_19_datafeed23[[#This Row],[year]],covid_19_datafeed23[[#This Row],[month]],covid_19_datafeed23[[#This Row],[day]])</f>
        <v>44339</v>
      </c>
      <c r="F453">
        <v>610</v>
      </c>
      <c r="H453">
        <f>covid_19_datafeed23[[#This Row],[IC_Bedden_COVID_Nederland]]+covid_19_datafeed23[[#This Row],[IC_Bedden_COVID_Internationaal]]</f>
        <v>610</v>
      </c>
      <c r="I453">
        <v>414</v>
      </c>
      <c r="J453">
        <v>1104</v>
      </c>
      <c r="K453">
        <v>27</v>
      </c>
      <c r="L453">
        <v>96</v>
      </c>
      <c r="M453">
        <f t="shared" ref="M453:N453" si="220">SUM(K447:K453)/7</f>
        <v>25.857142857142858</v>
      </c>
      <c r="N453">
        <f t="shared" si="220"/>
        <v>140</v>
      </c>
      <c r="P453">
        <f t="shared" si="219"/>
        <v>8</v>
      </c>
    </row>
    <row r="454" spans="1:16" x14ac:dyDescent="0.25">
      <c r="A454" t="s">
        <v>390</v>
      </c>
      <c r="B454" t="str">
        <f>LEFT(covid_19_datafeed23[[#This Row],[Datum]],2)</f>
        <v>24</v>
      </c>
      <c r="C454" t="str">
        <f>MID(covid_19_datafeed23[[#This Row],[Datum]],4,2)</f>
        <v>05</v>
      </c>
      <c r="D454" t="str">
        <f>RIGHT(covid_19_datafeed23[[#This Row],[Datum]],4)</f>
        <v>2021</v>
      </c>
      <c r="E454" s="1">
        <f>DATE(covid_19_datafeed23[[#This Row],[year]],covid_19_datafeed23[[#This Row],[month]],covid_19_datafeed23[[#This Row],[day]])</f>
        <v>44340</v>
      </c>
      <c r="F454">
        <v>598</v>
      </c>
      <c r="H454">
        <f>covid_19_datafeed23[[#This Row],[IC_Bedden_COVID_Nederland]]+covid_19_datafeed23[[#This Row],[IC_Bedden_COVID_Internationaal]]</f>
        <v>598</v>
      </c>
      <c r="I454">
        <v>416</v>
      </c>
      <c r="J454">
        <v>1097</v>
      </c>
      <c r="K454">
        <v>19</v>
      </c>
      <c r="L454">
        <v>92</v>
      </c>
      <c r="M454">
        <f t="shared" ref="M454:N454" si="221">SUM(K448:K454)/7</f>
        <v>25.285714285714285</v>
      </c>
      <c r="N454">
        <f t="shared" si="221"/>
        <v>136.71428571428572</v>
      </c>
      <c r="P454">
        <f t="shared" si="219"/>
        <v>-12</v>
      </c>
    </row>
    <row r="455" spans="1:16" x14ac:dyDescent="0.25">
      <c r="A455" t="s">
        <v>391</v>
      </c>
      <c r="B455" t="str">
        <f>LEFT(covid_19_datafeed23[[#This Row],[Datum]],2)</f>
        <v>25</v>
      </c>
      <c r="C455" t="str">
        <f>MID(covid_19_datafeed23[[#This Row],[Datum]],4,2)</f>
        <v>05</v>
      </c>
      <c r="D455" t="str">
        <f>RIGHT(covid_19_datafeed23[[#This Row],[Datum]],4)</f>
        <v>2021</v>
      </c>
      <c r="E455" s="1">
        <f>DATE(covid_19_datafeed23[[#This Row],[year]],covid_19_datafeed23[[#This Row],[month]],covid_19_datafeed23[[#This Row],[day]])</f>
        <v>44341</v>
      </c>
      <c r="F455">
        <v>579</v>
      </c>
      <c r="H455">
        <f>covid_19_datafeed23[[#This Row],[IC_Bedden_COVID_Nederland]]+covid_19_datafeed23[[#This Row],[IC_Bedden_COVID_Internationaal]]</f>
        <v>579</v>
      </c>
      <c r="I455">
        <v>441</v>
      </c>
      <c r="J455">
        <v>1102</v>
      </c>
      <c r="K455">
        <v>18</v>
      </c>
      <c r="L455">
        <v>105</v>
      </c>
      <c r="M455">
        <f t="shared" ref="M455:N455" si="222">SUM(K449:K455)/7</f>
        <v>23.142857142857142</v>
      </c>
      <c r="N455">
        <f t="shared" si="222"/>
        <v>123.28571428571429</v>
      </c>
      <c r="P455">
        <f t="shared" si="219"/>
        <v>-19</v>
      </c>
    </row>
    <row r="456" spans="1:16" x14ac:dyDescent="0.25">
      <c r="A456" t="s">
        <v>392</v>
      </c>
      <c r="B456" t="str">
        <f>LEFT(covid_19_datafeed23[[#This Row],[Datum]],2)</f>
        <v>26</v>
      </c>
      <c r="C456" t="str">
        <f>MID(covid_19_datafeed23[[#This Row],[Datum]],4,2)</f>
        <v>05</v>
      </c>
      <c r="D456" t="str">
        <f>RIGHT(covid_19_datafeed23[[#This Row],[Datum]],4)</f>
        <v>2021</v>
      </c>
      <c r="E456" s="1">
        <f>DATE(covid_19_datafeed23[[#This Row],[year]],covid_19_datafeed23[[#This Row],[month]],covid_19_datafeed23[[#This Row],[day]])</f>
        <v>44342</v>
      </c>
      <c r="F456">
        <v>559</v>
      </c>
      <c r="H456">
        <f>covid_19_datafeed23[[#This Row],[IC_Bedden_COVID_Nederland]]+covid_19_datafeed23[[#This Row],[IC_Bedden_COVID_Internationaal]]</f>
        <v>559</v>
      </c>
      <c r="I456">
        <v>507</v>
      </c>
      <c r="J456">
        <v>1059</v>
      </c>
      <c r="K456">
        <v>15</v>
      </c>
      <c r="L456">
        <v>93</v>
      </c>
      <c r="M456">
        <f t="shared" ref="M456:N456" si="223">SUM(K450:K456)/7</f>
        <v>21.142857142857142</v>
      </c>
      <c r="N456">
        <f t="shared" si="223"/>
        <v>114</v>
      </c>
      <c r="P456">
        <f t="shared" si="219"/>
        <v>-20</v>
      </c>
    </row>
    <row r="457" spans="1:16" x14ac:dyDescent="0.25">
      <c r="A457" t="s">
        <v>393</v>
      </c>
      <c r="B457" t="str">
        <f>LEFT(covid_19_datafeed23[[#This Row],[Datum]],2)</f>
        <v>27</v>
      </c>
      <c r="C457" t="str">
        <f>MID(covid_19_datafeed23[[#This Row],[Datum]],4,2)</f>
        <v>05</v>
      </c>
      <c r="D457" t="str">
        <f>RIGHT(covid_19_datafeed23[[#This Row],[Datum]],4)</f>
        <v>2021</v>
      </c>
      <c r="E457" s="1">
        <f>DATE(covid_19_datafeed23[[#This Row],[year]],covid_19_datafeed23[[#This Row],[month]],covid_19_datafeed23[[#This Row],[day]])</f>
        <v>44343</v>
      </c>
      <c r="F457">
        <v>541</v>
      </c>
      <c r="H457">
        <f>covid_19_datafeed23[[#This Row],[IC_Bedden_COVID_Nederland]]+covid_19_datafeed23[[#This Row],[IC_Bedden_COVID_Internationaal]]</f>
        <v>541</v>
      </c>
      <c r="I457">
        <v>521</v>
      </c>
      <c r="J457">
        <v>971</v>
      </c>
      <c r="K457">
        <v>14</v>
      </c>
      <c r="L457">
        <v>69</v>
      </c>
      <c r="M457">
        <f t="shared" ref="M457:N457" si="224">SUM(K451:K457)/7</f>
        <v>20.142857142857142</v>
      </c>
      <c r="N457">
        <f t="shared" si="224"/>
        <v>104.14285714285714</v>
      </c>
      <c r="P457">
        <f t="shared" si="219"/>
        <v>-18</v>
      </c>
    </row>
    <row r="458" spans="1:16" x14ac:dyDescent="0.25">
      <c r="A458" t="s">
        <v>394</v>
      </c>
      <c r="B458" t="str">
        <f>LEFT(covid_19_datafeed23[[#This Row],[Datum]],2)</f>
        <v>28</v>
      </c>
      <c r="C458" t="str">
        <f>MID(covid_19_datafeed23[[#This Row],[Datum]],4,2)</f>
        <v>05</v>
      </c>
      <c r="D458" t="str">
        <f>RIGHT(covid_19_datafeed23[[#This Row],[Datum]],4)</f>
        <v>2021</v>
      </c>
      <c r="E458" s="1">
        <f>DATE(covid_19_datafeed23[[#This Row],[year]],covid_19_datafeed23[[#This Row],[month]],covid_19_datafeed23[[#This Row],[day]])</f>
        <v>44344</v>
      </c>
      <c r="F458">
        <v>521</v>
      </c>
      <c r="H458">
        <f>covid_19_datafeed23[[#This Row],[IC_Bedden_COVID_Nederland]]+covid_19_datafeed23[[#This Row],[IC_Bedden_COVID_Internationaal]]</f>
        <v>521</v>
      </c>
      <c r="I458">
        <v>543</v>
      </c>
      <c r="J458">
        <v>919</v>
      </c>
      <c r="K458">
        <v>27</v>
      </c>
      <c r="L458">
        <v>93</v>
      </c>
      <c r="M458">
        <f t="shared" ref="M458:N458" si="225">SUM(K452:K458)/7</f>
        <v>20.571428571428573</v>
      </c>
      <c r="N458">
        <f t="shared" si="225"/>
        <v>98.142857142857139</v>
      </c>
      <c r="P458">
        <f t="shared" si="219"/>
        <v>-20</v>
      </c>
    </row>
    <row r="459" spans="1:16" x14ac:dyDescent="0.25">
      <c r="A459" t="s">
        <v>395</v>
      </c>
      <c r="B459" t="str">
        <f>LEFT(covid_19_datafeed23[[#This Row],[Datum]],2)</f>
        <v>29</v>
      </c>
      <c r="C459" t="str">
        <f>MID(covid_19_datafeed23[[#This Row],[Datum]],4,2)</f>
        <v>05</v>
      </c>
      <c r="D459" t="str">
        <f>RIGHT(covid_19_datafeed23[[#This Row],[Datum]],4)</f>
        <v>2021</v>
      </c>
      <c r="E459" s="1">
        <f>DATE(covid_19_datafeed23[[#This Row],[year]],covid_19_datafeed23[[#This Row],[month]],covid_19_datafeed23[[#This Row],[day]])</f>
        <v>44345</v>
      </c>
      <c r="F459">
        <v>499</v>
      </c>
      <c r="H459">
        <f>covid_19_datafeed23[[#This Row],[IC_Bedden_COVID_Nederland]]+covid_19_datafeed23[[#This Row],[IC_Bedden_COVID_Internationaal]]</f>
        <v>499</v>
      </c>
      <c r="I459">
        <v>522</v>
      </c>
      <c r="J459">
        <v>853</v>
      </c>
      <c r="K459">
        <v>17</v>
      </c>
      <c r="L459">
        <v>93</v>
      </c>
      <c r="M459">
        <f t="shared" ref="M459:N459" si="226">SUM(K453:K459)/7</f>
        <v>19.571428571428573</v>
      </c>
      <c r="N459">
        <f t="shared" si="226"/>
        <v>91.571428571428569</v>
      </c>
      <c r="P459">
        <f t="shared" si="219"/>
        <v>-22</v>
      </c>
    </row>
    <row r="460" spans="1:16" x14ac:dyDescent="0.25">
      <c r="A460" t="s">
        <v>396</v>
      </c>
      <c r="B460" t="str">
        <f>LEFT(covid_19_datafeed23[[#This Row],[Datum]],2)</f>
        <v>30</v>
      </c>
      <c r="C460" t="str">
        <f>MID(covid_19_datafeed23[[#This Row],[Datum]],4,2)</f>
        <v>05</v>
      </c>
      <c r="D460" t="str">
        <f>RIGHT(covid_19_datafeed23[[#This Row],[Datum]],4)</f>
        <v>2021</v>
      </c>
      <c r="E460" s="1">
        <f>DATE(covid_19_datafeed23[[#This Row],[year]],covid_19_datafeed23[[#This Row],[month]],covid_19_datafeed23[[#This Row],[day]])</f>
        <v>44346</v>
      </c>
      <c r="F460">
        <v>486</v>
      </c>
      <c r="H460">
        <f>covid_19_datafeed23[[#This Row],[IC_Bedden_COVID_Nederland]]+covid_19_datafeed23[[#This Row],[IC_Bedden_COVID_Internationaal]]</f>
        <v>486</v>
      </c>
      <c r="I460">
        <v>479</v>
      </c>
      <c r="J460">
        <v>841</v>
      </c>
      <c r="K460">
        <v>14</v>
      </c>
      <c r="L460">
        <v>75</v>
      </c>
      <c r="M460">
        <f t="shared" ref="M460:N460" si="227">SUM(K454:K460)/7</f>
        <v>17.714285714285715</v>
      </c>
      <c r="N460">
        <f t="shared" si="227"/>
        <v>88.571428571428569</v>
      </c>
      <c r="P460">
        <f t="shared" si="219"/>
        <v>-13</v>
      </c>
    </row>
    <row r="461" spans="1:16" x14ac:dyDescent="0.25">
      <c r="A461" t="s">
        <v>397</v>
      </c>
      <c r="B461" t="str">
        <f>LEFT(covid_19_datafeed23[[#This Row],[Datum]],2)</f>
        <v>31</v>
      </c>
      <c r="C461" t="str">
        <f>MID(covid_19_datafeed23[[#This Row],[Datum]],4,2)</f>
        <v>05</v>
      </c>
      <c r="D461" t="str">
        <f>RIGHT(covid_19_datafeed23[[#This Row],[Datum]],4)</f>
        <v>2021</v>
      </c>
      <c r="E461" s="1">
        <f>DATE(covid_19_datafeed23[[#This Row],[year]],covid_19_datafeed23[[#This Row],[month]],covid_19_datafeed23[[#This Row],[day]])</f>
        <v>44347</v>
      </c>
      <c r="F461">
        <v>477</v>
      </c>
      <c r="H461">
        <f>covid_19_datafeed23[[#This Row],[IC_Bedden_COVID_Nederland]]+covid_19_datafeed23[[#This Row],[IC_Bedden_COVID_Internationaal]]</f>
        <v>477</v>
      </c>
      <c r="I461">
        <v>495</v>
      </c>
      <c r="J461">
        <v>850</v>
      </c>
      <c r="K461">
        <v>10</v>
      </c>
      <c r="L461">
        <v>55</v>
      </c>
      <c r="M461">
        <f t="shared" ref="M461:N461" si="228">SUM(K455:K461)/7</f>
        <v>16.428571428571427</v>
      </c>
      <c r="N461">
        <f t="shared" si="228"/>
        <v>83.285714285714292</v>
      </c>
      <c r="P461">
        <f t="shared" si="219"/>
        <v>-9</v>
      </c>
    </row>
    <row r="462" spans="1:16" x14ac:dyDescent="0.25">
      <c r="A462" t="s">
        <v>398</v>
      </c>
      <c r="B462" t="str">
        <f>LEFT(covid_19_datafeed23[[#This Row],[Datum]],2)</f>
        <v>01</v>
      </c>
      <c r="C462" t="str">
        <f>MID(covid_19_datafeed23[[#This Row],[Datum]],4,2)</f>
        <v>06</v>
      </c>
      <c r="D462" t="str">
        <f>RIGHT(covid_19_datafeed23[[#This Row],[Datum]],4)</f>
        <v>2021</v>
      </c>
      <c r="E462" s="1">
        <f>DATE(covid_19_datafeed23[[#This Row],[year]],covid_19_datafeed23[[#This Row],[month]],covid_19_datafeed23[[#This Row],[day]])</f>
        <v>44348</v>
      </c>
      <c r="F462">
        <v>447</v>
      </c>
      <c r="H462">
        <f>covid_19_datafeed23[[#This Row],[IC_Bedden_COVID_Nederland]]+covid_19_datafeed23[[#This Row],[IC_Bedden_COVID_Internationaal]]</f>
        <v>447</v>
      </c>
      <c r="I462">
        <v>510</v>
      </c>
      <c r="J462">
        <v>793</v>
      </c>
      <c r="K462">
        <v>6</v>
      </c>
      <c r="L462">
        <v>77</v>
      </c>
      <c r="M462">
        <f t="shared" ref="M462:N462" si="229">SUM(K456:K462)/7</f>
        <v>14.714285714285714</v>
      </c>
      <c r="N462">
        <f t="shared" si="229"/>
        <v>79.285714285714292</v>
      </c>
      <c r="P462">
        <f t="shared" si="219"/>
        <v>-30</v>
      </c>
    </row>
    <row r="463" spans="1:16" x14ac:dyDescent="0.25">
      <c r="A463" t="s">
        <v>399</v>
      </c>
      <c r="B463" t="str">
        <f>LEFT(covid_19_datafeed23[[#This Row],[Datum]],2)</f>
        <v>02</v>
      </c>
      <c r="C463" t="str">
        <f>MID(covid_19_datafeed23[[#This Row],[Datum]],4,2)</f>
        <v>06</v>
      </c>
      <c r="D463" t="str">
        <f>RIGHT(covid_19_datafeed23[[#This Row],[Datum]],4)</f>
        <v>2021</v>
      </c>
      <c r="E463" s="1">
        <f>DATE(covid_19_datafeed23[[#This Row],[year]],covid_19_datafeed23[[#This Row],[month]],covid_19_datafeed23[[#This Row],[day]])</f>
        <v>44349</v>
      </c>
      <c r="F463">
        <v>420</v>
      </c>
      <c r="H463">
        <f>covid_19_datafeed23[[#This Row],[IC_Bedden_COVID_Nederland]]+covid_19_datafeed23[[#This Row],[IC_Bedden_COVID_Internationaal]]</f>
        <v>420</v>
      </c>
      <c r="I463">
        <v>518</v>
      </c>
      <c r="J463">
        <v>769</v>
      </c>
      <c r="K463">
        <v>8</v>
      </c>
      <c r="L463">
        <v>69</v>
      </c>
      <c r="M463">
        <f t="shared" ref="M463:N463" si="230">SUM(K457:K463)/7</f>
        <v>13.714285714285714</v>
      </c>
      <c r="N463">
        <f t="shared" si="230"/>
        <v>75.857142857142861</v>
      </c>
      <c r="P463">
        <f t="shared" si="219"/>
        <v>-27</v>
      </c>
    </row>
    <row r="464" spans="1:16" x14ac:dyDescent="0.25">
      <c r="A464" t="s">
        <v>400</v>
      </c>
      <c r="B464" t="str">
        <f>LEFT(covid_19_datafeed23[[#This Row],[Datum]],2)</f>
        <v>03</v>
      </c>
      <c r="C464" t="str">
        <f>MID(covid_19_datafeed23[[#This Row],[Datum]],4,2)</f>
        <v>06</v>
      </c>
      <c r="D464" t="str">
        <f>RIGHT(covid_19_datafeed23[[#This Row],[Datum]],4)</f>
        <v>2021</v>
      </c>
      <c r="E464" s="1">
        <f>DATE(covid_19_datafeed23[[#This Row],[year]],covid_19_datafeed23[[#This Row],[month]],covid_19_datafeed23[[#This Row],[day]])</f>
        <v>44350</v>
      </c>
      <c r="F464">
        <v>394</v>
      </c>
      <c r="H464">
        <f>covid_19_datafeed23[[#This Row],[IC_Bedden_COVID_Nederland]]+covid_19_datafeed23[[#This Row],[IC_Bedden_COVID_Internationaal]]</f>
        <v>394</v>
      </c>
      <c r="I464">
        <v>541</v>
      </c>
      <c r="J464">
        <v>704</v>
      </c>
      <c r="K464">
        <v>10</v>
      </c>
      <c r="L464">
        <v>74</v>
      </c>
      <c r="M464">
        <f t="shared" ref="M464:N464" si="231">SUM(K458:K464)/7</f>
        <v>13.142857142857142</v>
      </c>
      <c r="N464">
        <f t="shared" si="231"/>
        <v>76.571428571428569</v>
      </c>
      <c r="P464">
        <f t="shared" si="219"/>
        <v>-26</v>
      </c>
    </row>
    <row r="465" spans="1:16" x14ac:dyDescent="0.25">
      <c r="A465" t="s">
        <v>401</v>
      </c>
      <c r="B465" t="str">
        <f>LEFT(covid_19_datafeed23[[#This Row],[Datum]],2)</f>
        <v>04</v>
      </c>
      <c r="C465" t="str">
        <f>MID(covid_19_datafeed23[[#This Row],[Datum]],4,2)</f>
        <v>06</v>
      </c>
      <c r="D465" t="str">
        <f>RIGHT(covid_19_datafeed23[[#This Row],[Datum]],4)</f>
        <v>2021</v>
      </c>
      <c r="E465" s="1">
        <f>DATE(covid_19_datafeed23[[#This Row],[year]],covid_19_datafeed23[[#This Row],[month]],covid_19_datafeed23[[#This Row],[day]])</f>
        <v>44351</v>
      </c>
      <c r="F465">
        <v>377</v>
      </c>
      <c r="H465">
        <f>covid_19_datafeed23[[#This Row],[IC_Bedden_COVID_Nederland]]+covid_19_datafeed23[[#This Row],[IC_Bedden_COVID_Internationaal]]</f>
        <v>377</v>
      </c>
      <c r="I465">
        <v>554</v>
      </c>
      <c r="J465">
        <v>688</v>
      </c>
      <c r="K465">
        <v>14</v>
      </c>
      <c r="L465">
        <v>63</v>
      </c>
      <c r="M465">
        <f t="shared" ref="M465:N465" si="232">SUM(K459:K465)/7</f>
        <v>11.285714285714286</v>
      </c>
      <c r="N465">
        <f t="shared" si="232"/>
        <v>72.285714285714292</v>
      </c>
      <c r="P465">
        <f t="shared" si="219"/>
        <v>-17</v>
      </c>
    </row>
    <row r="466" spans="1:16" x14ac:dyDescent="0.25">
      <c r="A466" t="s">
        <v>402</v>
      </c>
      <c r="B466" t="str">
        <f>LEFT(covid_19_datafeed23[[#This Row],[Datum]],2)</f>
        <v>05</v>
      </c>
      <c r="C466" t="str">
        <f>MID(covid_19_datafeed23[[#This Row],[Datum]],4,2)</f>
        <v>06</v>
      </c>
      <c r="D466" t="str">
        <f>RIGHT(covid_19_datafeed23[[#This Row],[Datum]],4)</f>
        <v>2021</v>
      </c>
      <c r="E466" s="1">
        <f>DATE(covid_19_datafeed23[[#This Row],[year]],covid_19_datafeed23[[#This Row],[month]],covid_19_datafeed23[[#This Row],[day]])</f>
        <v>44352</v>
      </c>
      <c r="F466">
        <v>351</v>
      </c>
      <c r="H466">
        <f>covid_19_datafeed23[[#This Row],[IC_Bedden_COVID_Nederland]]+covid_19_datafeed23[[#This Row],[IC_Bedden_COVID_Internationaal]]</f>
        <v>351</v>
      </c>
      <c r="I466">
        <v>531</v>
      </c>
      <c r="J466">
        <v>658</v>
      </c>
      <c r="K466">
        <v>7</v>
      </c>
      <c r="L466">
        <v>76</v>
      </c>
      <c r="M466">
        <f t="shared" ref="M466:N466" si="233">SUM(K460:K466)/7</f>
        <v>9.8571428571428577</v>
      </c>
      <c r="N466">
        <f t="shared" si="233"/>
        <v>69.857142857142861</v>
      </c>
      <c r="P466">
        <f t="shared" si="219"/>
        <v>-26</v>
      </c>
    </row>
    <row r="467" spans="1:16" x14ac:dyDescent="0.25">
      <c r="A467" t="s">
        <v>403</v>
      </c>
      <c r="B467" t="str">
        <f>LEFT(covid_19_datafeed23[[#This Row],[Datum]],2)</f>
        <v>06</v>
      </c>
      <c r="C467" t="str">
        <f>MID(covid_19_datafeed23[[#This Row],[Datum]],4,2)</f>
        <v>06</v>
      </c>
      <c r="D467" t="str">
        <f>RIGHT(covid_19_datafeed23[[#This Row],[Datum]],4)</f>
        <v>2021</v>
      </c>
      <c r="E467" s="1">
        <f>DATE(covid_19_datafeed23[[#This Row],[year]],covid_19_datafeed23[[#This Row],[month]],covid_19_datafeed23[[#This Row],[day]])</f>
        <v>44353</v>
      </c>
      <c r="F467">
        <v>344</v>
      </c>
      <c r="H467">
        <f>covid_19_datafeed23[[#This Row],[IC_Bedden_COVID_Nederland]]+covid_19_datafeed23[[#This Row],[IC_Bedden_COVID_Internationaal]]</f>
        <v>344</v>
      </c>
      <c r="I467">
        <v>503</v>
      </c>
      <c r="J467">
        <v>654</v>
      </c>
      <c r="K467">
        <v>11</v>
      </c>
      <c r="L467">
        <v>47</v>
      </c>
      <c r="M467">
        <f t="shared" ref="M467:N467" si="234">SUM(K461:K467)/7</f>
        <v>9.4285714285714288</v>
      </c>
      <c r="N467">
        <f t="shared" si="234"/>
        <v>65.857142857142861</v>
      </c>
      <c r="P467">
        <f t="shared" si="219"/>
        <v>-7</v>
      </c>
    </row>
    <row r="468" spans="1:16" x14ac:dyDescent="0.25">
      <c r="A468" t="s">
        <v>404</v>
      </c>
      <c r="B468" t="str">
        <f>LEFT(covid_19_datafeed23[[#This Row],[Datum]],2)</f>
        <v>07</v>
      </c>
      <c r="C468" t="str">
        <f>MID(covid_19_datafeed23[[#This Row],[Datum]],4,2)</f>
        <v>06</v>
      </c>
      <c r="D468" t="str">
        <f>RIGHT(covid_19_datafeed23[[#This Row],[Datum]],4)</f>
        <v>2021</v>
      </c>
      <c r="E468" s="1">
        <f>DATE(covid_19_datafeed23[[#This Row],[year]],covid_19_datafeed23[[#This Row],[month]],covid_19_datafeed23[[#This Row],[day]])</f>
        <v>44354</v>
      </c>
      <c r="F468">
        <v>343</v>
      </c>
      <c r="H468">
        <f>covid_19_datafeed23[[#This Row],[IC_Bedden_COVID_Nederland]]+covid_19_datafeed23[[#This Row],[IC_Bedden_COVID_Internationaal]]</f>
        <v>343</v>
      </c>
      <c r="I468">
        <v>468</v>
      </c>
      <c r="J468">
        <v>650</v>
      </c>
      <c r="K468">
        <v>7</v>
      </c>
      <c r="L468">
        <v>51</v>
      </c>
      <c r="M468">
        <f t="shared" ref="M468:N468" si="235">SUM(K462:K468)/7</f>
        <v>9</v>
      </c>
      <c r="N468">
        <f t="shared" si="235"/>
        <v>65.285714285714292</v>
      </c>
      <c r="P468">
        <f t="shared" si="219"/>
        <v>-1</v>
      </c>
    </row>
    <row r="469" spans="1:16" x14ac:dyDescent="0.25">
      <c r="A469" t="s">
        <v>405</v>
      </c>
      <c r="B469" t="str">
        <f>LEFT(covid_19_datafeed23[[#This Row],[Datum]],2)</f>
        <v>08</v>
      </c>
      <c r="C469" t="str">
        <f>MID(covid_19_datafeed23[[#This Row],[Datum]],4,2)</f>
        <v>06</v>
      </c>
      <c r="D469" t="str">
        <f>RIGHT(covid_19_datafeed23[[#This Row],[Datum]],4)</f>
        <v>2021</v>
      </c>
      <c r="E469" s="1">
        <f>DATE(covid_19_datafeed23[[#This Row],[year]],covid_19_datafeed23[[#This Row],[month]],covid_19_datafeed23[[#This Row],[day]])</f>
        <v>44355</v>
      </c>
      <c r="F469">
        <v>321</v>
      </c>
      <c r="H469">
        <f>covid_19_datafeed23[[#This Row],[IC_Bedden_COVID_Nederland]]+covid_19_datafeed23[[#This Row],[IC_Bedden_COVID_Internationaal]]</f>
        <v>321</v>
      </c>
      <c r="I469">
        <v>516</v>
      </c>
      <c r="J469">
        <v>616</v>
      </c>
      <c r="K469">
        <v>3</v>
      </c>
      <c r="L469">
        <v>49</v>
      </c>
      <c r="M469">
        <f t="shared" ref="M469:N469" si="236">SUM(K463:K469)/7</f>
        <v>8.5714285714285712</v>
      </c>
      <c r="N469">
        <f t="shared" si="236"/>
        <v>61.285714285714285</v>
      </c>
      <c r="P469">
        <f t="shared" si="219"/>
        <v>-22</v>
      </c>
    </row>
    <row r="470" spans="1:16" x14ac:dyDescent="0.25">
      <c r="A470" t="s">
        <v>406</v>
      </c>
      <c r="B470" t="str">
        <f>LEFT(covid_19_datafeed23[[#This Row],[Datum]],2)</f>
        <v>09</v>
      </c>
      <c r="C470" t="str">
        <f>MID(covid_19_datafeed23[[#This Row],[Datum]],4,2)</f>
        <v>06</v>
      </c>
      <c r="D470" t="str">
        <f>RIGHT(covid_19_datafeed23[[#This Row],[Datum]],4)</f>
        <v>2021</v>
      </c>
      <c r="E470" s="1">
        <f>DATE(covid_19_datafeed23[[#This Row],[year]],covid_19_datafeed23[[#This Row],[month]],covid_19_datafeed23[[#This Row],[day]])</f>
        <v>44356</v>
      </c>
      <c r="F470">
        <v>304</v>
      </c>
      <c r="H470">
        <f>covid_19_datafeed23[[#This Row],[IC_Bedden_COVID_Nederland]]+covid_19_datafeed23[[#This Row],[IC_Bedden_COVID_Internationaal]]</f>
        <v>304</v>
      </c>
      <c r="I470">
        <v>531</v>
      </c>
      <c r="J470">
        <v>530</v>
      </c>
      <c r="K470">
        <v>6</v>
      </c>
      <c r="L470">
        <v>49</v>
      </c>
      <c r="M470">
        <f t="shared" ref="M470:N470" si="237">SUM(K464:K470)/7</f>
        <v>8.2857142857142865</v>
      </c>
      <c r="N470">
        <f t="shared" si="237"/>
        <v>58.428571428571431</v>
      </c>
      <c r="P470">
        <f t="shared" si="219"/>
        <v>-17</v>
      </c>
    </row>
    <row r="471" spans="1:16" x14ac:dyDescent="0.25">
      <c r="A471" t="s">
        <v>407</v>
      </c>
      <c r="B471" t="str">
        <f>LEFT(covid_19_datafeed23[[#This Row],[Datum]],2)</f>
        <v>10</v>
      </c>
      <c r="C471" t="str">
        <f>MID(covid_19_datafeed23[[#This Row],[Datum]],4,2)</f>
        <v>06</v>
      </c>
      <c r="D471" t="str">
        <f>RIGHT(covid_19_datafeed23[[#This Row],[Datum]],4)</f>
        <v>2021</v>
      </c>
      <c r="E471" s="1">
        <f>DATE(covid_19_datafeed23[[#This Row],[year]],covid_19_datafeed23[[#This Row],[month]],covid_19_datafeed23[[#This Row],[day]])</f>
        <v>44357</v>
      </c>
      <c r="F471">
        <v>297</v>
      </c>
      <c r="H471">
        <f>covid_19_datafeed23[[#This Row],[IC_Bedden_COVID_Nederland]]+covid_19_datafeed23[[#This Row],[IC_Bedden_COVID_Internationaal]]</f>
        <v>297</v>
      </c>
      <c r="I471">
        <v>554</v>
      </c>
      <c r="J471">
        <v>486</v>
      </c>
      <c r="K471">
        <v>11</v>
      </c>
      <c r="L471">
        <v>40</v>
      </c>
      <c r="M471">
        <f t="shared" ref="M471:N471" si="238">SUM(K465:K471)/7</f>
        <v>8.4285714285714288</v>
      </c>
      <c r="N471">
        <f t="shared" si="238"/>
        <v>53.571428571428569</v>
      </c>
      <c r="P471">
        <f t="shared" si="219"/>
        <v>-7</v>
      </c>
    </row>
    <row r="472" spans="1:16" x14ac:dyDescent="0.25">
      <c r="A472" t="s">
        <v>408</v>
      </c>
      <c r="B472" t="str">
        <f>LEFT(covid_19_datafeed23[[#This Row],[Datum]],2)</f>
        <v>11</v>
      </c>
      <c r="C472" t="str">
        <f>MID(covid_19_datafeed23[[#This Row],[Datum]],4,2)</f>
        <v>06</v>
      </c>
      <c r="D472" t="str">
        <f>RIGHT(covid_19_datafeed23[[#This Row],[Datum]],4)</f>
        <v>2021</v>
      </c>
      <c r="E472" s="1">
        <f>DATE(covid_19_datafeed23[[#This Row],[year]],covid_19_datafeed23[[#This Row],[month]],covid_19_datafeed23[[#This Row],[day]])</f>
        <v>44358</v>
      </c>
      <c r="F472">
        <v>281</v>
      </c>
      <c r="H472">
        <f>covid_19_datafeed23[[#This Row],[IC_Bedden_COVID_Nederland]]+covid_19_datafeed23[[#This Row],[IC_Bedden_COVID_Internationaal]]</f>
        <v>281</v>
      </c>
      <c r="I472">
        <v>565</v>
      </c>
      <c r="J472">
        <v>448</v>
      </c>
      <c r="K472">
        <v>8</v>
      </c>
      <c r="L472">
        <v>51</v>
      </c>
      <c r="M472">
        <f t="shared" ref="M472:N472" si="239">SUM(K466:K472)/7</f>
        <v>7.5714285714285712</v>
      </c>
      <c r="N472">
        <f t="shared" si="239"/>
        <v>51.857142857142854</v>
      </c>
      <c r="P472">
        <f t="shared" si="219"/>
        <v>-16</v>
      </c>
    </row>
    <row r="473" spans="1:16" x14ac:dyDescent="0.25">
      <c r="A473" t="s">
        <v>409</v>
      </c>
      <c r="B473" t="str">
        <f>LEFT(covid_19_datafeed23[[#This Row],[Datum]],2)</f>
        <v>12</v>
      </c>
      <c r="C473" t="str">
        <f>MID(covid_19_datafeed23[[#This Row],[Datum]],4,2)</f>
        <v>06</v>
      </c>
      <c r="D473" t="str">
        <f>RIGHT(covid_19_datafeed23[[#This Row],[Datum]],4)</f>
        <v>2021</v>
      </c>
      <c r="E473" s="1">
        <f>DATE(covid_19_datafeed23[[#This Row],[year]],covid_19_datafeed23[[#This Row],[month]],covid_19_datafeed23[[#This Row],[day]])</f>
        <v>44359</v>
      </c>
      <c r="F473">
        <v>269</v>
      </c>
      <c r="H473">
        <f>covid_19_datafeed23[[#This Row],[IC_Bedden_COVID_Nederland]]+covid_19_datafeed23[[#This Row],[IC_Bedden_COVID_Internationaal]]</f>
        <v>269</v>
      </c>
      <c r="I473">
        <v>541</v>
      </c>
      <c r="J473">
        <v>403</v>
      </c>
      <c r="K473">
        <v>5</v>
      </c>
      <c r="L473">
        <v>46</v>
      </c>
      <c r="M473">
        <f t="shared" ref="M473:N473" si="240">SUM(K467:K473)/7</f>
        <v>7.2857142857142856</v>
      </c>
      <c r="N473">
        <f t="shared" si="240"/>
        <v>47.571428571428569</v>
      </c>
      <c r="P473">
        <f t="shared" si="219"/>
        <v>-12</v>
      </c>
    </row>
    <row r="474" spans="1:16" x14ac:dyDescent="0.25">
      <c r="A474" t="s">
        <v>410</v>
      </c>
      <c r="B474" t="str">
        <f>LEFT(covid_19_datafeed23[[#This Row],[Datum]],2)</f>
        <v>13</v>
      </c>
      <c r="C474" t="str">
        <f>MID(covid_19_datafeed23[[#This Row],[Datum]],4,2)</f>
        <v>06</v>
      </c>
      <c r="D474" t="str">
        <f>RIGHT(covid_19_datafeed23[[#This Row],[Datum]],4)</f>
        <v>2021</v>
      </c>
      <c r="E474" s="1">
        <f>DATE(covid_19_datafeed23[[#This Row],[year]],covid_19_datafeed23[[#This Row],[month]],covid_19_datafeed23[[#This Row],[day]])</f>
        <v>44360</v>
      </c>
      <c r="F474">
        <v>265</v>
      </c>
      <c r="H474">
        <f>covid_19_datafeed23[[#This Row],[IC_Bedden_COVID_Nederland]]+covid_19_datafeed23[[#This Row],[IC_Bedden_COVID_Internationaal]]</f>
        <v>265</v>
      </c>
      <c r="I474">
        <v>526</v>
      </c>
      <c r="J474">
        <v>411</v>
      </c>
      <c r="K474">
        <v>8</v>
      </c>
      <c r="L474">
        <v>26</v>
      </c>
      <c r="M474">
        <f t="shared" ref="M474:N474" si="241">SUM(K468:K474)/7</f>
        <v>6.8571428571428568</v>
      </c>
      <c r="N474">
        <f t="shared" si="241"/>
        <v>44.571428571428569</v>
      </c>
      <c r="P474">
        <f t="shared" si="219"/>
        <v>-4</v>
      </c>
    </row>
    <row r="475" spans="1:16" x14ac:dyDescent="0.25">
      <c r="A475" t="s">
        <v>411</v>
      </c>
      <c r="B475" t="str">
        <f>LEFT(covid_19_datafeed23[[#This Row],[Datum]],2)</f>
        <v>14</v>
      </c>
      <c r="C475" t="str">
        <f>MID(covid_19_datafeed23[[#This Row],[Datum]],4,2)</f>
        <v>06</v>
      </c>
      <c r="D475" t="str">
        <f>RIGHT(covid_19_datafeed23[[#This Row],[Datum]],4)</f>
        <v>2021</v>
      </c>
      <c r="E475" s="1">
        <f>DATE(covid_19_datafeed23[[#This Row],[year]],covid_19_datafeed23[[#This Row],[month]],covid_19_datafeed23[[#This Row],[day]])</f>
        <v>44361</v>
      </c>
      <c r="F475">
        <v>263</v>
      </c>
      <c r="H475">
        <f>covid_19_datafeed23[[#This Row],[IC_Bedden_COVID_Nederland]]+covid_19_datafeed23[[#This Row],[IC_Bedden_COVID_Internationaal]]</f>
        <v>263</v>
      </c>
      <c r="I475">
        <v>524</v>
      </c>
      <c r="J475">
        <v>418</v>
      </c>
      <c r="K475">
        <v>8</v>
      </c>
      <c r="L475">
        <v>24</v>
      </c>
      <c r="M475">
        <f t="shared" ref="M475:N475" si="242">SUM(K469:K475)/7</f>
        <v>7</v>
      </c>
      <c r="N475">
        <f t="shared" si="242"/>
        <v>40.714285714285715</v>
      </c>
      <c r="P475">
        <f t="shared" si="219"/>
        <v>-2</v>
      </c>
    </row>
    <row r="476" spans="1:16" x14ac:dyDescent="0.25">
      <c r="A476" t="s">
        <v>412</v>
      </c>
      <c r="B476" t="str">
        <f>LEFT(covid_19_datafeed23[[#This Row],[Datum]],2)</f>
        <v>15</v>
      </c>
      <c r="C476" t="str">
        <f>MID(covid_19_datafeed23[[#This Row],[Datum]],4,2)</f>
        <v>06</v>
      </c>
      <c r="D476" t="str">
        <f>RIGHT(covid_19_datafeed23[[#This Row],[Datum]],4)</f>
        <v>2021</v>
      </c>
      <c r="E476" s="1">
        <f>DATE(covid_19_datafeed23[[#This Row],[year]],covid_19_datafeed23[[#This Row],[month]],covid_19_datafeed23[[#This Row],[day]])</f>
        <v>44362</v>
      </c>
      <c r="F476">
        <v>250</v>
      </c>
      <c r="H476">
        <f>covid_19_datafeed23[[#This Row],[IC_Bedden_COVID_Nederland]]+covid_19_datafeed23[[#This Row],[IC_Bedden_COVID_Internationaal]]</f>
        <v>250</v>
      </c>
      <c r="I476">
        <v>541</v>
      </c>
      <c r="J476">
        <v>395</v>
      </c>
      <c r="K476">
        <v>6</v>
      </c>
      <c r="L476">
        <v>39</v>
      </c>
      <c r="M476">
        <f t="shared" ref="M476:N476" si="243">SUM(K470:K476)/7</f>
        <v>7.4285714285714288</v>
      </c>
      <c r="N476">
        <f t="shared" si="243"/>
        <v>39.285714285714285</v>
      </c>
      <c r="P476">
        <f t="shared" si="219"/>
        <v>-13</v>
      </c>
    </row>
    <row r="477" spans="1:16" x14ac:dyDescent="0.25">
      <c r="A477" t="s">
        <v>413</v>
      </c>
      <c r="B477" t="str">
        <f>LEFT(covid_19_datafeed23[[#This Row],[Datum]],2)</f>
        <v>16</v>
      </c>
      <c r="C477" t="str">
        <f>MID(covid_19_datafeed23[[#This Row],[Datum]],4,2)</f>
        <v>06</v>
      </c>
      <c r="D477" t="str">
        <f>RIGHT(covid_19_datafeed23[[#This Row],[Datum]],4)</f>
        <v>2021</v>
      </c>
      <c r="E477" s="1">
        <f>DATE(covid_19_datafeed23[[#This Row],[year]],covid_19_datafeed23[[#This Row],[month]],covid_19_datafeed23[[#This Row],[day]])</f>
        <v>44363</v>
      </c>
      <c r="F477">
        <v>239</v>
      </c>
      <c r="H477">
        <f>covid_19_datafeed23[[#This Row],[IC_Bedden_COVID_Nederland]]+covid_19_datafeed23[[#This Row],[IC_Bedden_COVID_Internationaal]]</f>
        <v>239</v>
      </c>
      <c r="I477">
        <v>602</v>
      </c>
      <c r="J477">
        <v>366</v>
      </c>
      <c r="K477">
        <v>8</v>
      </c>
      <c r="L477">
        <v>32</v>
      </c>
      <c r="M477">
        <f t="shared" ref="M477:N477" si="244">SUM(K471:K477)/7</f>
        <v>7.7142857142857144</v>
      </c>
      <c r="N477">
        <f t="shared" si="244"/>
        <v>36.857142857142854</v>
      </c>
      <c r="P477">
        <f t="shared" si="219"/>
        <v>-11</v>
      </c>
    </row>
    <row r="478" spans="1:16" x14ac:dyDescent="0.25">
      <c r="A478" t="s">
        <v>414</v>
      </c>
      <c r="B478" t="str">
        <f>LEFT(covid_19_datafeed23[[#This Row],[Datum]],2)</f>
        <v>17</v>
      </c>
      <c r="C478" t="str">
        <f>MID(covid_19_datafeed23[[#This Row],[Datum]],4,2)</f>
        <v>06</v>
      </c>
      <c r="D478" t="str">
        <f>RIGHT(covid_19_datafeed23[[#This Row],[Datum]],4)</f>
        <v>2021</v>
      </c>
      <c r="E478" s="1">
        <f>DATE(covid_19_datafeed23[[#This Row],[year]],covid_19_datafeed23[[#This Row],[month]],covid_19_datafeed23[[#This Row],[day]])</f>
        <v>44364</v>
      </c>
      <c r="F478">
        <v>226</v>
      </c>
      <c r="H478">
        <f>covid_19_datafeed23[[#This Row],[IC_Bedden_COVID_Nederland]]+covid_19_datafeed23[[#This Row],[IC_Bedden_COVID_Internationaal]]</f>
        <v>226</v>
      </c>
      <c r="I478">
        <v>580</v>
      </c>
      <c r="J478">
        <v>347</v>
      </c>
      <c r="K478">
        <v>5</v>
      </c>
      <c r="L478">
        <v>32</v>
      </c>
      <c r="M478">
        <f t="shared" ref="M478:N478" si="245">SUM(K472:K478)/7</f>
        <v>6.8571428571428568</v>
      </c>
      <c r="N478">
        <f t="shared" si="245"/>
        <v>35.714285714285715</v>
      </c>
      <c r="P478">
        <f t="shared" si="219"/>
        <v>-13</v>
      </c>
    </row>
    <row r="479" spans="1:16" x14ac:dyDescent="0.25">
      <c r="A479" t="s">
        <v>415</v>
      </c>
      <c r="B479" t="str">
        <f>LEFT(covid_19_datafeed23[[#This Row],[Datum]],2)</f>
        <v>18</v>
      </c>
      <c r="C479" t="str">
        <f>MID(covid_19_datafeed23[[#This Row],[Datum]],4,2)</f>
        <v>06</v>
      </c>
      <c r="D479" t="str">
        <f>RIGHT(covid_19_datafeed23[[#This Row],[Datum]],4)</f>
        <v>2021</v>
      </c>
      <c r="E479" s="1">
        <f>DATE(covid_19_datafeed23[[#This Row],[year]],covid_19_datafeed23[[#This Row],[month]],covid_19_datafeed23[[#This Row],[day]])</f>
        <v>44365</v>
      </c>
      <c r="F479">
        <v>218</v>
      </c>
      <c r="H479">
        <f>covid_19_datafeed23[[#This Row],[IC_Bedden_COVID_Nederland]]+covid_19_datafeed23[[#This Row],[IC_Bedden_COVID_Internationaal]]</f>
        <v>218</v>
      </c>
      <c r="I479">
        <v>565</v>
      </c>
      <c r="J479">
        <v>315</v>
      </c>
      <c r="K479">
        <v>4</v>
      </c>
      <c r="L479">
        <v>32</v>
      </c>
      <c r="M479">
        <f t="shared" ref="M479:N479" si="246">SUM(K473:K479)/7</f>
        <v>6.2857142857142856</v>
      </c>
      <c r="N479">
        <f t="shared" si="246"/>
        <v>33</v>
      </c>
      <c r="P479">
        <f t="shared" si="219"/>
        <v>-8</v>
      </c>
    </row>
    <row r="480" spans="1:16" x14ac:dyDescent="0.25">
      <c r="A480" t="s">
        <v>416</v>
      </c>
      <c r="B480" t="str">
        <f>LEFT(covid_19_datafeed23[[#This Row],[Datum]],2)</f>
        <v>19</v>
      </c>
      <c r="C480" t="str">
        <f>MID(covid_19_datafeed23[[#This Row],[Datum]],4,2)</f>
        <v>06</v>
      </c>
      <c r="D480" t="str">
        <f>RIGHT(covid_19_datafeed23[[#This Row],[Datum]],4)</f>
        <v>2021</v>
      </c>
      <c r="E480" s="1">
        <f>DATE(covid_19_datafeed23[[#This Row],[year]],covid_19_datafeed23[[#This Row],[month]],covid_19_datafeed23[[#This Row],[day]])</f>
        <v>44366</v>
      </c>
      <c r="M480">
        <f t="shared" ref="M480:N480" si="247">SUM(K474:K480)/7</f>
        <v>5.5714285714285712</v>
      </c>
      <c r="N480">
        <f t="shared" si="247"/>
        <v>26.428571428571427</v>
      </c>
    </row>
    <row r="481" spans="1:16" x14ac:dyDescent="0.25">
      <c r="A481" t="s">
        <v>417</v>
      </c>
      <c r="B481" t="str">
        <f>LEFT(covid_19_datafeed23[[#This Row],[Datum]],2)</f>
        <v>20</v>
      </c>
      <c r="C481" t="str">
        <f>MID(covid_19_datafeed23[[#This Row],[Datum]],4,2)</f>
        <v>06</v>
      </c>
      <c r="D481" t="str">
        <f>RIGHT(covid_19_datafeed23[[#This Row],[Datum]],4)</f>
        <v>2021</v>
      </c>
      <c r="E481" s="1">
        <f>DATE(covid_19_datafeed23[[#This Row],[year]],covid_19_datafeed23[[#This Row],[month]],covid_19_datafeed23[[#This Row],[day]])</f>
        <v>44367</v>
      </c>
      <c r="M481">
        <f t="shared" ref="M481:N481" si="248">SUM(K475:K481)/7</f>
        <v>4.4285714285714288</v>
      </c>
      <c r="N481">
        <f t="shared" si="248"/>
        <v>22.714285714285715</v>
      </c>
    </row>
    <row r="482" spans="1:16" x14ac:dyDescent="0.25">
      <c r="A482" t="s">
        <v>418</v>
      </c>
      <c r="B482" t="str">
        <f>LEFT(covid_19_datafeed23[[#This Row],[Datum]],2)</f>
        <v>21</v>
      </c>
      <c r="C482" t="str">
        <f>MID(covid_19_datafeed23[[#This Row],[Datum]],4,2)</f>
        <v>06</v>
      </c>
      <c r="D482" t="str">
        <f>RIGHT(covid_19_datafeed23[[#This Row],[Datum]],4)</f>
        <v>2021</v>
      </c>
      <c r="E482" s="1">
        <f>DATE(covid_19_datafeed23[[#This Row],[year]],covid_19_datafeed23[[#This Row],[month]],covid_19_datafeed23[[#This Row],[day]])</f>
        <v>44368</v>
      </c>
      <c r="F482">
        <v>197</v>
      </c>
      <c r="H482">
        <f>covid_19_datafeed23[[#This Row],[IC_Bedden_COVID_Nederland]]+covid_19_datafeed23[[#This Row],[IC_Bedden_COVID_Internationaal]]</f>
        <v>197</v>
      </c>
      <c r="I482">
        <v>541</v>
      </c>
      <c r="J482">
        <v>294</v>
      </c>
      <c r="K482">
        <v>5</v>
      </c>
      <c r="L482">
        <v>12</v>
      </c>
      <c r="M482">
        <f t="shared" ref="M482:N482" si="249">SUM(K476:K482)/7</f>
        <v>4</v>
      </c>
      <c r="N482">
        <f t="shared" si="249"/>
        <v>21</v>
      </c>
    </row>
    <row r="483" spans="1:16" x14ac:dyDescent="0.25">
      <c r="A483" t="s">
        <v>419</v>
      </c>
      <c r="B483" t="str">
        <f>LEFT(covid_19_datafeed23[[#This Row],[Datum]],2)</f>
        <v>22</v>
      </c>
      <c r="C483" t="str">
        <f>MID(covid_19_datafeed23[[#This Row],[Datum]],4,2)</f>
        <v>06</v>
      </c>
      <c r="D483" t="str">
        <f>RIGHT(covid_19_datafeed23[[#This Row],[Datum]],4)</f>
        <v>2021</v>
      </c>
      <c r="E483" s="1">
        <f>DATE(covid_19_datafeed23[[#This Row],[year]],covid_19_datafeed23[[#This Row],[month]],covid_19_datafeed23[[#This Row],[day]])</f>
        <v>44369</v>
      </c>
      <c r="F483">
        <v>185</v>
      </c>
      <c r="H483">
        <f>covid_19_datafeed23[[#This Row],[IC_Bedden_COVID_Nederland]]+covid_19_datafeed23[[#This Row],[IC_Bedden_COVID_Internationaal]]</f>
        <v>185</v>
      </c>
      <c r="I483">
        <v>573</v>
      </c>
      <c r="J483">
        <v>277</v>
      </c>
      <c r="K483">
        <v>4</v>
      </c>
      <c r="L483">
        <v>19</v>
      </c>
      <c r="M483">
        <f t="shared" ref="M483:N483" si="250">SUM(K477:K483)/7</f>
        <v>3.7142857142857144</v>
      </c>
      <c r="N483">
        <f t="shared" si="250"/>
        <v>18.142857142857142</v>
      </c>
      <c r="P483">
        <f t="shared" si="219"/>
        <v>-12</v>
      </c>
    </row>
    <row r="484" spans="1:16" x14ac:dyDescent="0.25">
      <c r="A484" t="s">
        <v>420</v>
      </c>
      <c r="B484" t="str">
        <f>LEFT(covid_19_datafeed23[[#This Row],[Datum]],2)</f>
        <v>23</v>
      </c>
      <c r="C484" t="str">
        <f>MID(covid_19_datafeed23[[#This Row],[Datum]],4,2)</f>
        <v>06</v>
      </c>
      <c r="D484" t="str">
        <f>RIGHT(covid_19_datafeed23[[#This Row],[Datum]],4)</f>
        <v>2021</v>
      </c>
      <c r="E484" s="1">
        <f>DATE(covid_19_datafeed23[[#This Row],[year]],covid_19_datafeed23[[#This Row],[month]],covid_19_datafeed23[[#This Row],[day]])</f>
        <v>44370</v>
      </c>
      <c r="F484">
        <v>170</v>
      </c>
      <c r="H484">
        <f>covid_19_datafeed23[[#This Row],[IC_Bedden_COVID_Nederland]]+covid_19_datafeed23[[#This Row],[IC_Bedden_COVID_Internationaal]]</f>
        <v>170</v>
      </c>
      <c r="I484">
        <v>578</v>
      </c>
      <c r="J484">
        <v>255</v>
      </c>
      <c r="K484">
        <v>5</v>
      </c>
      <c r="L484">
        <v>24</v>
      </c>
      <c r="M484">
        <f t="shared" ref="M484:N484" si="251">SUM(K478:K484)/7</f>
        <v>3.2857142857142856</v>
      </c>
      <c r="N484">
        <f t="shared" si="251"/>
        <v>17</v>
      </c>
      <c r="P484">
        <f t="shared" si="219"/>
        <v>-15</v>
      </c>
    </row>
    <row r="485" spans="1:16" x14ac:dyDescent="0.25">
      <c r="A485" t="s">
        <v>421</v>
      </c>
      <c r="B485" t="str">
        <f>LEFT(covid_19_datafeed23[[#This Row],[Datum]],2)</f>
        <v>24</v>
      </c>
      <c r="C485" t="str">
        <f>MID(covid_19_datafeed23[[#This Row],[Datum]],4,2)</f>
        <v>06</v>
      </c>
      <c r="D485" t="str">
        <f>RIGHT(covid_19_datafeed23[[#This Row],[Datum]],4)</f>
        <v>2021</v>
      </c>
      <c r="E485" s="1">
        <f>DATE(covid_19_datafeed23[[#This Row],[year]],covid_19_datafeed23[[#This Row],[month]],covid_19_datafeed23[[#This Row],[day]])</f>
        <v>44371</v>
      </c>
      <c r="F485">
        <v>158</v>
      </c>
      <c r="H485">
        <f>covid_19_datafeed23[[#This Row],[IC_Bedden_COVID_Nederland]]+covid_19_datafeed23[[#This Row],[IC_Bedden_COVID_Internationaal]]</f>
        <v>158</v>
      </c>
      <c r="I485">
        <v>571</v>
      </c>
      <c r="J485">
        <v>234</v>
      </c>
      <c r="K485">
        <v>1</v>
      </c>
      <c r="L485">
        <v>11</v>
      </c>
      <c r="M485">
        <f t="shared" ref="M485:N485" si="252">SUM(K479:K485)/7</f>
        <v>2.7142857142857144</v>
      </c>
      <c r="N485">
        <f t="shared" si="252"/>
        <v>14</v>
      </c>
      <c r="P485">
        <f t="shared" si="219"/>
        <v>-12</v>
      </c>
    </row>
    <row r="486" spans="1:16" x14ac:dyDescent="0.25">
      <c r="A486" t="s">
        <v>422</v>
      </c>
      <c r="B486" t="str">
        <f>LEFT(covid_19_datafeed23[[#This Row],[Datum]],2)</f>
        <v>25</v>
      </c>
      <c r="C486" t="str">
        <f>MID(covid_19_datafeed23[[#This Row],[Datum]],4,2)</f>
        <v>06</v>
      </c>
      <c r="D486" t="str">
        <f>RIGHT(covid_19_datafeed23[[#This Row],[Datum]],4)</f>
        <v>2021</v>
      </c>
      <c r="E486" s="1">
        <f>DATE(covid_19_datafeed23[[#This Row],[year]],covid_19_datafeed23[[#This Row],[month]],covid_19_datafeed23[[#This Row],[day]])</f>
        <v>44372</v>
      </c>
      <c r="F486">
        <v>147</v>
      </c>
      <c r="H486">
        <f>covid_19_datafeed23[[#This Row],[IC_Bedden_COVID_Nederland]]+covid_19_datafeed23[[#This Row],[IC_Bedden_COVID_Internationaal]]</f>
        <v>147</v>
      </c>
      <c r="I486">
        <v>599</v>
      </c>
      <c r="J486">
        <v>216</v>
      </c>
      <c r="K486">
        <v>2</v>
      </c>
      <c r="L486">
        <v>9</v>
      </c>
      <c r="M486">
        <f t="shared" ref="M486:N486" si="253">SUM(K480:K486)/7</f>
        <v>2.4285714285714284</v>
      </c>
      <c r="N486">
        <f t="shared" si="253"/>
        <v>10.714285714285714</v>
      </c>
      <c r="P486">
        <f t="shared" si="219"/>
        <v>-11</v>
      </c>
    </row>
    <row r="487" spans="1:16" x14ac:dyDescent="0.25">
      <c r="A487" t="s">
        <v>423</v>
      </c>
      <c r="B487" t="str">
        <f>LEFT(covid_19_datafeed23[[#This Row],[Datum]],2)</f>
        <v>26</v>
      </c>
      <c r="C487" t="str">
        <f>MID(covid_19_datafeed23[[#This Row],[Datum]],4,2)</f>
        <v>06</v>
      </c>
      <c r="D487" t="str">
        <f>RIGHT(covid_19_datafeed23[[#This Row],[Datum]],4)</f>
        <v>2021</v>
      </c>
      <c r="E487" s="1">
        <f>DATE(covid_19_datafeed23[[#This Row],[year]],covid_19_datafeed23[[#This Row],[month]],covid_19_datafeed23[[#This Row],[day]])</f>
        <v>44373</v>
      </c>
      <c r="F487">
        <v>141</v>
      </c>
      <c r="H487">
        <f>covid_19_datafeed23[[#This Row],[IC_Bedden_COVID_Nederland]]+covid_19_datafeed23[[#This Row],[IC_Bedden_COVID_Internationaal]]</f>
        <v>141</v>
      </c>
      <c r="I487">
        <v>575</v>
      </c>
      <c r="J487">
        <v>198</v>
      </c>
      <c r="K487">
        <v>3</v>
      </c>
      <c r="L487">
        <v>19</v>
      </c>
      <c r="M487">
        <f t="shared" ref="M487:N487" si="254">SUM(K481:K487)/7</f>
        <v>2.8571428571428572</v>
      </c>
      <c r="N487">
        <f t="shared" si="254"/>
        <v>13.428571428571429</v>
      </c>
      <c r="P487">
        <f t="shared" si="219"/>
        <v>-6</v>
      </c>
    </row>
    <row r="488" spans="1:16" x14ac:dyDescent="0.25">
      <c r="A488" t="s">
        <v>424</v>
      </c>
      <c r="B488" t="str">
        <f>LEFT(covid_19_datafeed23[[#This Row],[Datum]],2)</f>
        <v>27</v>
      </c>
      <c r="C488" t="str">
        <f>MID(covid_19_datafeed23[[#This Row],[Datum]],4,2)</f>
        <v>06</v>
      </c>
      <c r="D488" t="str">
        <f>RIGHT(covid_19_datafeed23[[#This Row],[Datum]],4)</f>
        <v>2021</v>
      </c>
      <c r="E488" s="1">
        <f>DATE(covid_19_datafeed23[[#This Row],[year]],covid_19_datafeed23[[#This Row],[month]],covid_19_datafeed23[[#This Row],[day]])</f>
        <v>44374</v>
      </c>
      <c r="F488">
        <v>141</v>
      </c>
      <c r="H488">
        <f>covid_19_datafeed23[[#This Row],[IC_Bedden_COVID_Nederland]]+covid_19_datafeed23[[#This Row],[IC_Bedden_COVID_Internationaal]]</f>
        <v>141</v>
      </c>
      <c r="I488">
        <v>550</v>
      </c>
      <c r="J488">
        <v>204</v>
      </c>
      <c r="K488">
        <v>3</v>
      </c>
      <c r="L488">
        <v>12</v>
      </c>
      <c r="M488">
        <f t="shared" ref="M488:N488" si="255">SUM(K482:K488)/7</f>
        <v>3.2857142857142856</v>
      </c>
      <c r="N488">
        <f t="shared" si="255"/>
        <v>15.142857142857142</v>
      </c>
      <c r="P488">
        <f t="shared" si="219"/>
        <v>0</v>
      </c>
    </row>
    <row r="489" spans="1:16" x14ac:dyDescent="0.25">
      <c r="A489" t="s">
        <v>425</v>
      </c>
      <c r="B489" t="str">
        <f>LEFT(covid_19_datafeed23[[#This Row],[Datum]],2)</f>
        <v>28</v>
      </c>
      <c r="C489" t="str">
        <f>MID(covid_19_datafeed23[[#This Row],[Datum]],4,2)</f>
        <v>06</v>
      </c>
      <c r="D489" t="str">
        <f>RIGHT(covid_19_datafeed23[[#This Row],[Datum]],4)</f>
        <v>2021</v>
      </c>
      <c r="E489" s="1">
        <f>DATE(covid_19_datafeed23[[#This Row],[year]],covid_19_datafeed23[[#This Row],[month]],covid_19_datafeed23[[#This Row],[day]])</f>
        <v>44375</v>
      </c>
      <c r="F489">
        <v>142</v>
      </c>
      <c r="H489">
        <f>covid_19_datafeed23[[#This Row],[IC_Bedden_COVID_Nederland]]+covid_19_datafeed23[[#This Row],[IC_Bedden_COVID_Internationaal]]</f>
        <v>142</v>
      </c>
      <c r="I489">
        <v>516</v>
      </c>
      <c r="J489">
        <v>189</v>
      </c>
      <c r="K489">
        <v>4</v>
      </c>
      <c r="L489">
        <v>8</v>
      </c>
      <c r="M489">
        <f t="shared" ref="M489:N489" si="256">SUM(K483:K489)/7</f>
        <v>3.1428571428571428</v>
      </c>
      <c r="N489">
        <f t="shared" si="256"/>
        <v>14.571428571428571</v>
      </c>
      <c r="P489">
        <f t="shared" si="219"/>
        <v>1</v>
      </c>
    </row>
    <row r="490" spans="1:16" x14ac:dyDescent="0.25">
      <c r="A490" t="s">
        <v>426</v>
      </c>
      <c r="B490" t="str">
        <f>LEFT(covid_19_datafeed23[[#This Row],[Datum]],2)</f>
        <v>29</v>
      </c>
      <c r="C490" t="str">
        <f>MID(covid_19_datafeed23[[#This Row],[Datum]],4,2)</f>
        <v>06</v>
      </c>
      <c r="D490" t="str">
        <f>RIGHT(covid_19_datafeed23[[#This Row],[Datum]],4)</f>
        <v>2021</v>
      </c>
      <c r="E490" s="1">
        <f>DATE(covid_19_datafeed23[[#This Row],[year]],covid_19_datafeed23[[#This Row],[month]],covid_19_datafeed23[[#This Row],[day]])</f>
        <v>44376</v>
      </c>
      <c r="F490">
        <v>127</v>
      </c>
      <c r="H490">
        <f>covid_19_datafeed23[[#This Row],[IC_Bedden_COVID_Nederland]]+covid_19_datafeed23[[#This Row],[IC_Bedden_COVID_Internationaal]]</f>
        <v>127</v>
      </c>
      <c r="I490">
        <v>577</v>
      </c>
      <c r="J490">
        <v>182</v>
      </c>
      <c r="K490">
        <v>0</v>
      </c>
      <c r="L490">
        <v>12</v>
      </c>
      <c r="M490">
        <f t="shared" ref="M490:N490" si="257">SUM(K484:K490)/7</f>
        <v>2.5714285714285716</v>
      </c>
      <c r="N490">
        <f t="shared" si="257"/>
        <v>13.571428571428571</v>
      </c>
      <c r="P490">
        <f t="shared" si="219"/>
        <v>-15</v>
      </c>
    </row>
    <row r="491" spans="1:16" x14ac:dyDescent="0.25">
      <c r="A491" t="s">
        <v>427</v>
      </c>
      <c r="B491" t="str">
        <f>LEFT(covid_19_datafeed23[[#This Row],[Datum]],2)</f>
        <v>30</v>
      </c>
      <c r="C491" t="str">
        <f>MID(covid_19_datafeed23[[#This Row],[Datum]],4,2)</f>
        <v>06</v>
      </c>
      <c r="D491" t="str">
        <f>RIGHT(covid_19_datafeed23[[#This Row],[Datum]],4)</f>
        <v>2021</v>
      </c>
      <c r="E491" s="1">
        <f>DATE(covid_19_datafeed23[[#This Row],[year]],covid_19_datafeed23[[#This Row],[month]],covid_19_datafeed23[[#This Row],[day]])</f>
        <v>44377</v>
      </c>
      <c r="F491">
        <v>128</v>
      </c>
      <c r="H491">
        <f>covid_19_datafeed23[[#This Row],[IC_Bedden_COVID_Nederland]]+covid_19_datafeed23[[#This Row],[IC_Bedden_COVID_Internationaal]]</f>
        <v>128</v>
      </c>
      <c r="I491">
        <v>586</v>
      </c>
      <c r="J491">
        <v>168</v>
      </c>
      <c r="K491">
        <v>0</v>
      </c>
      <c r="L491">
        <v>11</v>
      </c>
      <c r="M491">
        <f t="shared" ref="M491:N491" si="258">SUM(K485:K491)/7</f>
        <v>1.8571428571428572</v>
      </c>
      <c r="N491">
        <f t="shared" si="258"/>
        <v>11.714285714285714</v>
      </c>
      <c r="P491">
        <f t="shared" si="219"/>
        <v>1</v>
      </c>
    </row>
    <row r="492" spans="1:16" x14ac:dyDescent="0.25">
      <c r="A492" t="s">
        <v>428</v>
      </c>
      <c r="B492" t="str">
        <f>LEFT(covid_19_datafeed23[[#This Row],[Datum]],2)</f>
        <v>01</v>
      </c>
      <c r="C492" t="str">
        <f>MID(covid_19_datafeed23[[#This Row],[Datum]],4,2)</f>
        <v>07</v>
      </c>
      <c r="D492" t="str">
        <f>RIGHT(covid_19_datafeed23[[#This Row],[Datum]],4)</f>
        <v>2021</v>
      </c>
      <c r="E492" s="1">
        <f>DATE(covid_19_datafeed23[[#This Row],[year]],covid_19_datafeed23[[#This Row],[month]],covid_19_datafeed23[[#This Row],[day]])</f>
        <v>44378</v>
      </c>
      <c r="F492">
        <v>119</v>
      </c>
      <c r="H492">
        <f>covid_19_datafeed23[[#This Row],[IC_Bedden_COVID_Nederland]]+covid_19_datafeed23[[#This Row],[IC_Bedden_COVID_Internationaal]]</f>
        <v>119</v>
      </c>
      <c r="I492">
        <v>574</v>
      </c>
      <c r="J492">
        <v>159</v>
      </c>
      <c r="K492">
        <v>1</v>
      </c>
      <c r="L492">
        <v>9</v>
      </c>
      <c r="M492">
        <f t="shared" ref="M492:N492" si="259">SUM(K486:K492)/7</f>
        <v>1.8571428571428572</v>
      </c>
      <c r="N492">
        <f t="shared" si="259"/>
        <v>11.428571428571429</v>
      </c>
      <c r="P492">
        <f t="shared" si="219"/>
        <v>-9</v>
      </c>
    </row>
    <row r="493" spans="1:16" x14ac:dyDescent="0.25">
      <c r="A493" t="s">
        <v>429</v>
      </c>
      <c r="B493" t="str">
        <f>LEFT(covid_19_datafeed23[[#This Row],[Datum]],2)</f>
        <v>02</v>
      </c>
      <c r="C493" t="str">
        <f>MID(covid_19_datafeed23[[#This Row],[Datum]],4,2)</f>
        <v>07</v>
      </c>
      <c r="D493" t="str">
        <f>RIGHT(covid_19_datafeed23[[#This Row],[Datum]],4)</f>
        <v>2021</v>
      </c>
      <c r="E493" s="1">
        <f>DATE(covid_19_datafeed23[[#This Row],[year]],covid_19_datafeed23[[#This Row],[month]],covid_19_datafeed23[[#This Row],[day]])</f>
        <v>44379</v>
      </c>
      <c r="F493">
        <v>108</v>
      </c>
      <c r="H493">
        <f>covid_19_datafeed23[[#This Row],[IC_Bedden_COVID_Nederland]]+covid_19_datafeed23[[#This Row],[IC_Bedden_COVID_Internationaal]]</f>
        <v>108</v>
      </c>
      <c r="I493">
        <v>577</v>
      </c>
      <c r="J493">
        <v>140</v>
      </c>
      <c r="K493">
        <v>0</v>
      </c>
      <c r="L493">
        <v>11</v>
      </c>
      <c r="M493">
        <f t="shared" ref="M493:N493" si="260">SUM(K487:K493)/7</f>
        <v>1.5714285714285714</v>
      </c>
      <c r="N493">
        <f t="shared" si="260"/>
        <v>11.714285714285714</v>
      </c>
      <c r="P493">
        <f t="shared" si="219"/>
        <v>-11</v>
      </c>
    </row>
    <row r="494" spans="1:16" x14ac:dyDescent="0.25">
      <c r="A494" t="s">
        <v>430</v>
      </c>
      <c r="B494" t="str">
        <f>LEFT(covid_19_datafeed23[[#This Row],[Datum]],2)</f>
        <v>03</v>
      </c>
      <c r="C494" t="str">
        <f>MID(covid_19_datafeed23[[#This Row],[Datum]],4,2)</f>
        <v>07</v>
      </c>
      <c r="D494" t="str">
        <f>RIGHT(covid_19_datafeed23[[#This Row],[Datum]],4)</f>
        <v>2021</v>
      </c>
      <c r="E494" s="1">
        <f>DATE(covid_19_datafeed23[[#This Row],[year]],covid_19_datafeed23[[#This Row],[month]],covid_19_datafeed23[[#This Row],[day]])</f>
        <v>44380</v>
      </c>
      <c r="F494">
        <v>102</v>
      </c>
      <c r="H494">
        <f>covid_19_datafeed23[[#This Row],[IC_Bedden_COVID_Nederland]]+covid_19_datafeed23[[#This Row],[IC_Bedden_COVID_Internationaal]]</f>
        <v>102</v>
      </c>
      <c r="I494">
        <v>564</v>
      </c>
      <c r="J494">
        <v>128</v>
      </c>
      <c r="K494">
        <v>0</v>
      </c>
      <c r="L494">
        <v>8</v>
      </c>
      <c r="M494">
        <f t="shared" ref="M494:N494" si="261">SUM(K488:K494)/7</f>
        <v>1.1428571428571428</v>
      </c>
      <c r="N494">
        <f t="shared" si="261"/>
        <v>10.142857142857142</v>
      </c>
      <c r="P494">
        <f t="shared" si="219"/>
        <v>-6</v>
      </c>
    </row>
    <row r="495" spans="1:16" x14ac:dyDescent="0.25">
      <c r="A495" t="s">
        <v>431</v>
      </c>
      <c r="B495" t="str">
        <f>LEFT(covid_19_datafeed23[[#This Row],[Datum]],2)</f>
        <v>04</v>
      </c>
      <c r="C495" t="str">
        <f>MID(covid_19_datafeed23[[#This Row],[Datum]],4,2)</f>
        <v>07</v>
      </c>
      <c r="D495" t="str">
        <f>RIGHT(covid_19_datafeed23[[#This Row],[Datum]],4)</f>
        <v>2021</v>
      </c>
      <c r="E495" s="1">
        <f>DATE(covid_19_datafeed23[[#This Row],[year]],covid_19_datafeed23[[#This Row],[month]],covid_19_datafeed23[[#This Row],[day]])</f>
        <v>44381</v>
      </c>
      <c r="F495">
        <v>99</v>
      </c>
      <c r="H495">
        <f>covid_19_datafeed23[[#This Row],[IC_Bedden_COVID_Nederland]]+covid_19_datafeed23[[#This Row],[IC_Bedden_COVID_Internationaal]]</f>
        <v>99</v>
      </c>
      <c r="I495">
        <v>534</v>
      </c>
      <c r="J495">
        <v>126</v>
      </c>
      <c r="K495">
        <v>0</v>
      </c>
      <c r="L495">
        <v>4</v>
      </c>
      <c r="M495">
        <f t="shared" ref="M495:N495" si="262">SUM(K489:K495)/7</f>
        <v>0.7142857142857143</v>
      </c>
      <c r="N495">
        <f t="shared" si="262"/>
        <v>9</v>
      </c>
      <c r="P495">
        <f t="shared" si="219"/>
        <v>-3</v>
      </c>
    </row>
    <row r="496" spans="1:16" x14ac:dyDescent="0.25">
      <c r="A496" t="s">
        <v>432</v>
      </c>
      <c r="B496" t="str">
        <f>LEFT(covid_19_datafeed23[[#This Row],[Datum]],2)</f>
        <v>05</v>
      </c>
      <c r="C496" t="str">
        <f>MID(covid_19_datafeed23[[#This Row],[Datum]],4,2)</f>
        <v>07</v>
      </c>
      <c r="D496" t="str">
        <f>RIGHT(covid_19_datafeed23[[#This Row],[Datum]],4)</f>
        <v>2021</v>
      </c>
      <c r="E496" s="1">
        <f>DATE(covid_19_datafeed23[[#This Row],[year]],covid_19_datafeed23[[#This Row],[month]],covid_19_datafeed23[[#This Row],[day]])</f>
        <v>44382</v>
      </c>
      <c r="F496">
        <v>110</v>
      </c>
      <c r="H496">
        <f>covid_19_datafeed23[[#This Row],[IC_Bedden_COVID_Nederland]]+covid_19_datafeed23[[#This Row],[IC_Bedden_COVID_Internationaal]]</f>
        <v>110</v>
      </c>
      <c r="I496">
        <v>575</v>
      </c>
      <c r="J496">
        <v>126</v>
      </c>
      <c r="K496">
        <v>3</v>
      </c>
      <c r="L496">
        <v>8</v>
      </c>
      <c r="M496">
        <f t="shared" ref="M496:N496" si="263">SUM(K490:K496)/7</f>
        <v>0.5714285714285714</v>
      </c>
      <c r="N496">
        <f t="shared" si="263"/>
        <v>9</v>
      </c>
      <c r="P496">
        <f t="shared" si="219"/>
        <v>11</v>
      </c>
    </row>
    <row r="497" spans="1:16" x14ac:dyDescent="0.25">
      <c r="A497" t="s">
        <v>433</v>
      </c>
      <c r="B497" t="str">
        <f>LEFT(covid_19_datafeed23[[#This Row],[Datum]],2)</f>
        <v>06</v>
      </c>
      <c r="C497" t="str">
        <f>MID(covid_19_datafeed23[[#This Row],[Datum]],4,2)</f>
        <v>07</v>
      </c>
      <c r="D497" t="str">
        <f>RIGHT(covid_19_datafeed23[[#This Row],[Datum]],4)</f>
        <v>2021</v>
      </c>
      <c r="E497" s="1">
        <f>DATE(covid_19_datafeed23[[#This Row],[year]],covid_19_datafeed23[[#This Row],[month]],covid_19_datafeed23[[#This Row],[day]])</f>
        <v>44383</v>
      </c>
      <c r="F497">
        <v>103</v>
      </c>
      <c r="H497">
        <f>covid_19_datafeed23[[#This Row],[IC_Bedden_COVID_Nederland]]+covid_19_datafeed23[[#This Row],[IC_Bedden_COVID_Internationaal]]</f>
        <v>103</v>
      </c>
      <c r="I497">
        <v>583</v>
      </c>
      <c r="J497">
        <v>109</v>
      </c>
      <c r="K497">
        <v>2</v>
      </c>
      <c r="L497">
        <v>8</v>
      </c>
      <c r="M497">
        <f t="shared" ref="M497:N497" si="264">SUM(K491:K497)/7</f>
        <v>0.8571428571428571</v>
      </c>
      <c r="N497">
        <f t="shared" si="264"/>
        <v>8.4285714285714288</v>
      </c>
      <c r="P497">
        <f t="shared" si="219"/>
        <v>-7</v>
      </c>
    </row>
    <row r="498" spans="1:16" x14ac:dyDescent="0.25">
      <c r="A498" t="s">
        <v>434</v>
      </c>
      <c r="B498" t="str">
        <f>LEFT(covid_19_datafeed23[[#This Row],[Datum]],2)</f>
        <v>07</v>
      </c>
      <c r="C498" t="str">
        <f>MID(covid_19_datafeed23[[#This Row],[Datum]],4,2)</f>
        <v>07</v>
      </c>
      <c r="D498" t="str">
        <f>RIGHT(covid_19_datafeed23[[#This Row],[Datum]],4)</f>
        <v>2021</v>
      </c>
      <c r="E498" s="1">
        <f>DATE(covid_19_datafeed23[[#This Row],[year]],covid_19_datafeed23[[#This Row],[month]],covid_19_datafeed23[[#This Row],[day]])</f>
        <v>44384</v>
      </c>
      <c r="F498">
        <v>104</v>
      </c>
      <c r="H498">
        <f>covid_19_datafeed23[[#This Row],[IC_Bedden_COVID_Nederland]]+covid_19_datafeed23[[#This Row],[IC_Bedden_COVID_Internationaal]]</f>
        <v>104</v>
      </c>
      <c r="I498">
        <v>607</v>
      </c>
      <c r="J498">
        <v>102</v>
      </c>
      <c r="K498">
        <v>0</v>
      </c>
      <c r="L498">
        <v>8</v>
      </c>
      <c r="M498">
        <f t="shared" ref="M498:N498" si="265">SUM(K492:K498)/7</f>
        <v>0.8571428571428571</v>
      </c>
      <c r="N498">
        <f t="shared" si="265"/>
        <v>8</v>
      </c>
      <c r="P498">
        <f t="shared" si="219"/>
        <v>1</v>
      </c>
    </row>
    <row r="499" spans="1:16" x14ac:dyDescent="0.25">
      <c r="A499" t="s">
        <v>435</v>
      </c>
      <c r="B499" t="str">
        <f>LEFT(covid_19_datafeed23[[#This Row],[Datum]],2)</f>
        <v>08</v>
      </c>
      <c r="C499" t="str">
        <f>MID(covid_19_datafeed23[[#This Row],[Datum]],4,2)</f>
        <v>07</v>
      </c>
      <c r="D499" t="str">
        <f>RIGHT(covid_19_datafeed23[[#This Row],[Datum]],4)</f>
        <v>2021</v>
      </c>
      <c r="E499" s="1">
        <f>DATE(covid_19_datafeed23[[#This Row],[year]],covid_19_datafeed23[[#This Row],[month]],covid_19_datafeed23[[#This Row],[day]])</f>
        <v>44385</v>
      </c>
      <c r="F499">
        <v>90</v>
      </c>
      <c r="H499">
        <f>covid_19_datafeed23[[#This Row],[IC_Bedden_COVID_Nederland]]+covid_19_datafeed23[[#This Row],[IC_Bedden_COVID_Internationaal]]</f>
        <v>90</v>
      </c>
      <c r="I499">
        <v>606</v>
      </c>
      <c r="J499">
        <v>106</v>
      </c>
      <c r="K499">
        <v>1</v>
      </c>
      <c r="L499">
        <v>9</v>
      </c>
      <c r="M499">
        <f t="shared" ref="M499:N499" si="266">SUM(K493:K499)/7</f>
        <v>0.8571428571428571</v>
      </c>
      <c r="N499">
        <f t="shared" si="266"/>
        <v>8</v>
      </c>
      <c r="P499">
        <f t="shared" si="219"/>
        <v>-14</v>
      </c>
    </row>
    <row r="500" spans="1:16" x14ac:dyDescent="0.25">
      <c r="A500" t="s">
        <v>436</v>
      </c>
      <c r="B500" t="str">
        <f>LEFT(covid_19_datafeed23[[#This Row],[Datum]],2)</f>
        <v>09</v>
      </c>
      <c r="C500" t="str">
        <f>MID(covid_19_datafeed23[[#This Row],[Datum]],4,2)</f>
        <v>07</v>
      </c>
      <c r="D500" t="str">
        <f>RIGHT(covid_19_datafeed23[[#This Row],[Datum]],4)</f>
        <v>2021</v>
      </c>
      <c r="E500" s="1">
        <f>DATE(covid_19_datafeed23[[#This Row],[year]],covid_19_datafeed23[[#This Row],[month]],covid_19_datafeed23[[#This Row],[day]])</f>
        <v>44386</v>
      </c>
      <c r="F500">
        <v>86</v>
      </c>
      <c r="H500">
        <f>covid_19_datafeed23[[#This Row],[IC_Bedden_COVID_Nederland]]+covid_19_datafeed23[[#This Row],[IC_Bedden_COVID_Internationaal]]</f>
        <v>86</v>
      </c>
      <c r="I500">
        <v>597</v>
      </c>
      <c r="J500">
        <v>120</v>
      </c>
      <c r="K500">
        <v>1</v>
      </c>
      <c r="L500">
        <v>14</v>
      </c>
      <c r="M500">
        <f t="shared" ref="M500:N500" si="267">SUM(K494:K500)/7</f>
        <v>1</v>
      </c>
      <c r="N500">
        <f t="shared" si="267"/>
        <v>8.4285714285714288</v>
      </c>
      <c r="P500">
        <f t="shared" si="219"/>
        <v>-4</v>
      </c>
    </row>
    <row r="501" spans="1:16" x14ac:dyDescent="0.25">
      <c r="A501" t="s">
        <v>437</v>
      </c>
      <c r="B501" t="str">
        <f>LEFT(covid_19_datafeed23[[#This Row],[Datum]],2)</f>
        <v>10</v>
      </c>
      <c r="C501" t="str">
        <f>MID(covid_19_datafeed23[[#This Row],[Datum]],4,2)</f>
        <v>07</v>
      </c>
      <c r="D501" t="str">
        <f>RIGHT(covid_19_datafeed23[[#This Row],[Datum]],4)</f>
        <v>2021</v>
      </c>
      <c r="E501" s="1">
        <f>DATE(covid_19_datafeed23[[#This Row],[year]],covid_19_datafeed23[[#This Row],[month]],covid_19_datafeed23[[#This Row],[day]])</f>
        <v>44387</v>
      </c>
      <c r="F501">
        <v>82</v>
      </c>
      <c r="H501">
        <f>covid_19_datafeed23[[#This Row],[IC_Bedden_COVID_Nederland]]+covid_19_datafeed23[[#This Row],[IC_Bedden_COVID_Internationaal]]</f>
        <v>82</v>
      </c>
      <c r="I501">
        <v>614</v>
      </c>
      <c r="J501">
        <v>123</v>
      </c>
      <c r="K501">
        <v>1</v>
      </c>
      <c r="L501">
        <v>12</v>
      </c>
      <c r="M501">
        <f t="shared" ref="M501:N501" si="268">SUM(K495:K501)/7</f>
        <v>1.1428571428571428</v>
      </c>
      <c r="N501">
        <f t="shared" si="268"/>
        <v>9</v>
      </c>
      <c r="P501">
        <f t="shared" si="219"/>
        <v>-4</v>
      </c>
    </row>
    <row r="502" spans="1:16" x14ac:dyDescent="0.25">
      <c r="A502" t="s">
        <v>438</v>
      </c>
      <c r="B502" t="str">
        <f>LEFT(covid_19_datafeed23[[#This Row],[Datum]],2)</f>
        <v>11</v>
      </c>
      <c r="C502" t="str">
        <f>MID(covid_19_datafeed23[[#This Row],[Datum]],4,2)</f>
        <v>07</v>
      </c>
      <c r="D502" t="str">
        <f>RIGHT(covid_19_datafeed23[[#This Row],[Datum]],4)</f>
        <v>2021</v>
      </c>
      <c r="E502" s="1">
        <f>DATE(covid_19_datafeed23[[#This Row],[year]],covid_19_datafeed23[[#This Row],[month]],covid_19_datafeed23[[#This Row],[day]])</f>
        <v>44388</v>
      </c>
      <c r="F502">
        <v>88</v>
      </c>
      <c r="H502">
        <f>covid_19_datafeed23[[#This Row],[IC_Bedden_COVID_Nederland]]+covid_19_datafeed23[[#This Row],[IC_Bedden_COVID_Internationaal]]</f>
        <v>88</v>
      </c>
      <c r="I502">
        <v>561</v>
      </c>
      <c r="J502">
        <v>118</v>
      </c>
      <c r="K502">
        <v>4</v>
      </c>
      <c r="L502">
        <v>9</v>
      </c>
      <c r="M502">
        <f t="shared" ref="M502:N502" si="269">SUM(K496:K502)/7</f>
        <v>1.7142857142857142</v>
      </c>
      <c r="N502">
        <f t="shared" si="269"/>
        <v>9.7142857142857135</v>
      </c>
      <c r="P502">
        <f t="shared" si="219"/>
        <v>6</v>
      </c>
    </row>
    <row r="503" spans="1:16" x14ac:dyDescent="0.25">
      <c r="A503" t="s">
        <v>439</v>
      </c>
      <c r="B503" t="str">
        <f>LEFT(covid_19_datafeed23[[#This Row],[Datum]],2)</f>
        <v>12</v>
      </c>
      <c r="C503" t="str">
        <f>MID(covid_19_datafeed23[[#This Row],[Datum]],4,2)</f>
        <v>07</v>
      </c>
      <c r="D503" t="str">
        <f>RIGHT(covid_19_datafeed23[[#This Row],[Datum]],4)</f>
        <v>2021</v>
      </c>
      <c r="E503" s="1">
        <f>DATE(covid_19_datafeed23[[#This Row],[year]],covid_19_datafeed23[[#This Row],[month]],covid_19_datafeed23[[#This Row],[day]])</f>
        <v>44389</v>
      </c>
      <c r="F503">
        <v>84</v>
      </c>
      <c r="H503">
        <f>covid_19_datafeed23[[#This Row],[IC_Bedden_COVID_Nederland]]+covid_19_datafeed23[[#This Row],[IC_Bedden_COVID_Internationaal]]</f>
        <v>84</v>
      </c>
      <c r="I503">
        <v>535</v>
      </c>
      <c r="J503">
        <v>129</v>
      </c>
      <c r="K503">
        <v>3</v>
      </c>
      <c r="L503">
        <v>12</v>
      </c>
      <c r="M503">
        <f t="shared" ref="M503:N503" si="270">SUM(K497:K503)/7</f>
        <v>1.7142857142857142</v>
      </c>
      <c r="N503">
        <f t="shared" si="270"/>
        <v>10.285714285714286</v>
      </c>
      <c r="P503">
        <f t="shared" si="219"/>
        <v>-4</v>
      </c>
    </row>
    <row r="504" spans="1:16" x14ac:dyDescent="0.25">
      <c r="A504" t="s">
        <v>440</v>
      </c>
      <c r="B504" t="str">
        <f>LEFT(covid_19_datafeed23[[#This Row],[Datum]],2)</f>
        <v>13</v>
      </c>
      <c r="C504" t="str">
        <f>MID(covid_19_datafeed23[[#This Row],[Datum]],4,2)</f>
        <v>07</v>
      </c>
      <c r="D504" t="str">
        <f>RIGHT(covid_19_datafeed23[[#This Row],[Datum]],4)</f>
        <v>2021</v>
      </c>
      <c r="E504" s="1">
        <f>DATE(covid_19_datafeed23[[#This Row],[year]],covid_19_datafeed23[[#This Row],[month]],covid_19_datafeed23[[#This Row],[day]])</f>
        <v>44390</v>
      </c>
      <c r="F504">
        <v>75</v>
      </c>
      <c r="H504">
        <f>covid_19_datafeed23[[#This Row],[IC_Bedden_COVID_Nederland]]+covid_19_datafeed23[[#This Row],[IC_Bedden_COVID_Internationaal]]</f>
        <v>75</v>
      </c>
      <c r="I504">
        <v>584</v>
      </c>
      <c r="J504">
        <v>129</v>
      </c>
      <c r="K504">
        <v>2</v>
      </c>
      <c r="L504">
        <v>16</v>
      </c>
      <c r="M504">
        <f t="shared" ref="M504:N504" si="271">SUM(K498:K504)/7</f>
        <v>1.7142857142857142</v>
      </c>
      <c r="N504">
        <f t="shared" si="271"/>
        <v>11.428571428571429</v>
      </c>
      <c r="P504">
        <f t="shared" si="219"/>
        <v>-9</v>
      </c>
    </row>
    <row r="505" spans="1:16" x14ac:dyDescent="0.25">
      <c r="A505" t="s">
        <v>441</v>
      </c>
      <c r="B505" t="str">
        <f>LEFT(covid_19_datafeed23[[#This Row],[Datum]],2)</f>
        <v>14</v>
      </c>
      <c r="C505" t="str">
        <f>MID(covid_19_datafeed23[[#This Row],[Datum]],4,2)</f>
        <v>07</v>
      </c>
      <c r="D505" t="str">
        <f>RIGHT(covid_19_datafeed23[[#This Row],[Datum]],4)</f>
        <v>2021</v>
      </c>
      <c r="E505" s="1">
        <f>DATE(covid_19_datafeed23[[#This Row],[year]],covid_19_datafeed23[[#This Row],[month]],covid_19_datafeed23[[#This Row],[day]])</f>
        <v>44391</v>
      </c>
      <c r="F505">
        <v>74</v>
      </c>
      <c r="H505">
        <f>covid_19_datafeed23[[#This Row],[IC_Bedden_COVID_Nederland]]+covid_19_datafeed23[[#This Row],[IC_Bedden_COVID_Internationaal]]</f>
        <v>74</v>
      </c>
      <c r="I505">
        <v>591</v>
      </c>
      <c r="J505">
        <v>138</v>
      </c>
      <c r="K505">
        <v>3</v>
      </c>
      <c r="L505">
        <v>18</v>
      </c>
      <c r="M505">
        <f t="shared" ref="M505:N505" si="272">SUM(K499:K505)/7</f>
        <v>2.1428571428571428</v>
      </c>
      <c r="N505">
        <f t="shared" si="272"/>
        <v>12.857142857142858</v>
      </c>
      <c r="P505">
        <f t="shared" si="219"/>
        <v>-1</v>
      </c>
    </row>
    <row r="506" spans="1:16" x14ac:dyDescent="0.25">
      <c r="A506" t="s">
        <v>442</v>
      </c>
      <c r="B506" t="str">
        <f>LEFT(covid_19_datafeed23[[#This Row],[Datum]],2)</f>
        <v>15</v>
      </c>
      <c r="C506" t="str">
        <f>MID(covid_19_datafeed23[[#This Row],[Datum]],4,2)</f>
        <v>07</v>
      </c>
      <c r="D506" t="str">
        <f>RIGHT(covid_19_datafeed23[[#This Row],[Datum]],4)</f>
        <v>2021</v>
      </c>
      <c r="E506" s="1">
        <f>DATE(covid_19_datafeed23[[#This Row],[year]],covid_19_datafeed23[[#This Row],[month]],covid_19_datafeed23[[#This Row],[day]])</f>
        <v>44392</v>
      </c>
      <c r="F506">
        <v>72</v>
      </c>
      <c r="H506">
        <f>covid_19_datafeed23[[#This Row],[IC_Bedden_COVID_Nederland]]+covid_19_datafeed23[[#This Row],[IC_Bedden_COVID_Internationaal]]</f>
        <v>72</v>
      </c>
      <c r="I506">
        <v>613</v>
      </c>
      <c r="J506">
        <v>158</v>
      </c>
      <c r="K506">
        <v>3</v>
      </c>
      <c r="L506">
        <v>35</v>
      </c>
      <c r="M506">
        <f t="shared" ref="M506:N506" si="273">SUM(K500:K506)/7</f>
        <v>2.4285714285714284</v>
      </c>
      <c r="N506">
        <f t="shared" si="273"/>
        <v>16.571428571428573</v>
      </c>
      <c r="P506">
        <f t="shared" si="219"/>
        <v>-2</v>
      </c>
    </row>
    <row r="507" spans="1:16" x14ac:dyDescent="0.25">
      <c r="A507" t="s">
        <v>443</v>
      </c>
      <c r="B507" t="str">
        <f>LEFT(covid_19_datafeed23[[#This Row],[Datum]],2)</f>
        <v>16</v>
      </c>
      <c r="C507" t="str">
        <f>MID(covid_19_datafeed23[[#This Row],[Datum]],4,2)</f>
        <v>07</v>
      </c>
      <c r="D507" t="str">
        <f>RIGHT(covid_19_datafeed23[[#This Row],[Datum]],4)</f>
        <v>2021</v>
      </c>
      <c r="E507" s="1">
        <f>DATE(covid_19_datafeed23[[#This Row],[year]],covid_19_datafeed23[[#This Row],[month]],covid_19_datafeed23[[#This Row],[day]])</f>
        <v>44393</v>
      </c>
      <c r="F507">
        <v>75</v>
      </c>
      <c r="H507">
        <f>covid_19_datafeed23[[#This Row],[IC_Bedden_COVID_Nederland]]+covid_19_datafeed23[[#This Row],[IC_Bedden_COVID_Internationaal]]</f>
        <v>75</v>
      </c>
      <c r="I507">
        <v>597</v>
      </c>
      <c r="J507">
        <v>190</v>
      </c>
      <c r="K507">
        <v>5</v>
      </c>
      <c r="L507">
        <v>49</v>
      </c>
      <c r="M507">
        <f t="shared" ref="M507:N507" si="274">SUM(K501:K507)/7</f>
        <v>3</v>
      </c>
      <c r="N507">
        <f t="shared" si="274"/>
        <v>21.571428571428573</v>
      </c>
      <c r="P507">
        <f t="shared" si="219"/>
        <v>3</v>
      </c>
    </row>
    <row r="508" spans="1:16" x14ac:dyDescent="0.25">
      <c r="A508" t="s">
        <v>444</v>
      </c>
      <c r="B508" t="str">
        <f>LEFT(covid_19_datafeed23[[#This Row],[Datum]],2)</f>
        <v>17</v>
      </c>
      <c r="C508" t="str">
        <f>MID(covid_19_datafeed23[[#This Row],[Datum]],4,2)</f>
        <v>07</v>
      </c>
      <c r="D508" t="str">
        <f>RIGHT(covid_19_datafeed23[[#This Row],[Datum]],4)</f>
        <v>2021</v>
      </c>
      <c r="E508" s="1">
        <f>DATE(covid_19_datafeed23[[#This Row],[year]],covid_19_datafeed23[[#This Row],[month]],covid_19_datafeed23[[#This Row],[day]])</f>
        <v>44394</v>
      </c>
      <c r="F508">
        <v>77</v>
      </c>
      <c r="H508">
        <f>covid_19_datafeed23[[#This Row],[IC_Bedden_COVID_Nederland]]+covid_19_datafeed23[[#This Row],[IC_Bedden_COVID_Internationaal]]</f>
        <v>77</v>
      </c>
      <c r="I508">
        <v>572</v>
      </c>
      <c r="J508">
        <v>207</v>
      </c>
      <c r="K508">
        <v>5</v>
      </c>
      <c r="L508">
        <v>50</v>
      </c>
      <c r="M508">
        <f t="shared" ref="M508:N508" si="275">SUM(K502:K508)/7</f>
        <v>3.5714285714285716</v>
      </c>
      <c r="N508">
        <f t="shared" si="275"/>
        <v>27</v>
      </c>
      <c r="P508">
        <f t="shared" si="219"/>
        <v>2</v>
      </c>
    </row>
    <row r="509" spans="1:16" x14ac:dyDescent="0.25">
      <c r="A509" t="s">
        <v>445</v>
      </c>
      <c r="B509" t="str">
        <f>LEFT(covid_19_datafeed23[[#This Row],[Datum]],2)</f>
        <v>18</v>
      </c>
      <c r="C509" t="str">
        <f>MID(covid_19_datafeed23[[#This Row],[Datum]],4,2)</f>
        <v>07</v>
      </c>
      <c r="D509" t="str">
        <f>RIGHT(covid_19_datafeed23[[#This Row],[Datum]],4)</f>
        <v>2021</v>
      </c>
      <c r="E509" s="1">
        <f>DATE(covid_19_datafeed23[[#This Row],[year]],covid_19_datafeed23[[#This Row],[month]],covid_19_datafeed23[[#This Row],[day]])</f>
        <v>44395</v>
      </c>
      <c r="F509">
        <v>76</v>
      </c>
      <c r="H509">
        <f>covid_19_datafeed23[[#This Row],[IC_Bedden_COVID_Nederland]]+covid_19_datafeed23[[#This Row],[IC_Bedden_COVID_Internationaal]]</f>
        <v>76</v>
      </c>
      <c r="I509">
        <v>535</v>
      </c>
      <c r="J509">
        <v>235</v>
      </c>
      <c r="K509">
        <v>2</v>
      </c>
      <c r="L509">
        <v>42</v>
      </c>
      <c r="M509">
        <f t="shared" ref="M509:N509" si="276">SUM(K503:K509)/7</f>
        <v>3.2857142857142856</v>
      </c>
      <c r="N509">
        <f t="shared" si="276"/>
        <v>31.714285714285715</v>
      </c>
      <c r="P509">
        <f t="shared" si="219"/>
        <v>-1</v>
      </c>
    </row>
    <row r="510" spans="1:16" x14ac:dyDescent="0.25">
      <c r="A510" t="s">
        <v>446</v>
      </c>
      <c r="B510" t="str">
        <f>LEFT(covid_19_datafeed23[[#This Row],[Datum]],2)</f>
        <v>19</v>
      </c>
      <c r="C510" t="str">
        <f>MID(covid_19_datafeed23[[#This Row],[Datum]],4,2)</f>
        <v>07</v>
      </c>
      <c r="D510" t="str">
        <f>RIGHT(covid_19_datafeed23[[#This Row],[Datum]],4)</f>
        <v>2021</v>
      </c>
      <c r="E510" s="1">
        <f>DATE(covid_19_datafeed23[[#This Row],[year]],covid_19_datafeed23[[#This Row],[month]],covid_19_datafeed23[[#This Row],[day]])</f>
        <v>44396</v>
      </c>
      <c r="F510">
        <v>84</v>
      </c>
      <c r="H510">
        <f>covid_19_datafeed23[[#This Row],[IC_Bedden_COVID_Nederland]]+covid_19_datafeed23[[#This Row],[IC_Bedden_COVID_Internationaal]]</f>
        <v>84</v>
      </c>
      <c r="I510">
        <v>527</v>
      </c>
      <c r="J510">
        <v>277</v>
      </c>
      <c r="K510">
        <v>9</v>
      </c>
      <c r="L510">
        <v>54</v>
      </c>
      <c r="M510">
        <f t="shared" ref="M510:N510" si="277">SUM(K504:K510)/7</f>
        <v>4.1428571428571432</v>
      </c>
      <c r="N510">
        <f t="shared" si="277"/>
        <v>37.714285714285715</v>
      </c>
      <c r="P510">
        <f t="shared" si="219"/>
        <v>8</v>
      </c>
    </row>
    <row r="511" spans="1:16" x14ac:dyDescent="0.25">
      <c r="A511" t="s">
        <v>447</v>
      </c>
      <c r="B511" t="str">
        <f>LEFT(covid_19_datafeed23[[#This Row],[Datum]],2)</f>
        <v>20</v>
      </c>
      <c r="C511" t="str">
        <f>MID(covid_19_datafeed23[[#This Row],[Datum]],4,2)</f>
        <v>07</v>
      </c>
      <c r="D511" t="str">
        <f>RIGHT(covid_19_datafeed23[[#This Row],[Datum]],4)</f>
        <v>2021</v>
      </c>
      <c r="E511" s="1">
        <f>DATE(covid_19_datafeed23[[#This Row],[year]],covid_19_datafeed23[[#This Row],[month]],covid_19_datafeed23[[#This Row],[day]])</f>
        <v>44397</v>
      </c>
      <c r="F511">
        <v>100</v>
      </c>
      <c r="H511">
        <f>covid_19_datafeed23[[#This Row],[IC_Bedden_COVID_Nederland]]+covid_19_datafeed23[[#This Row],[IC_Bedden_COVID_Internationaal]]</f>
        <v>100</v>
      </c>
      <c r="I511">
        <v>543</v>
      </c>
      <c r="J511">
        <v>315</v>
      </c>
      <c r="K511">
        <v>20</v>
      </c>
      <c r="L511">
        <v>76</v>
      </c>
      <c r="M511">
        <f t="shared" ref="M511:N511" si="278">SUM(K505:K511)/7</f>
        <v>6.7142857142857144</v>
      </c>
      <c r="N511">
        <f t="shared" si="278"/>
        <v>46.285714285714285</v>
      </c>
      <c r="P511">
        <f t="shared" si="219"/>
        <v>16</v>
      </c>
    </row>
    <row r="512" spans="1:16" x14ac:dyDescent="0.25">
      <c r="A512" t="s">
        <v>448</v>
      </c>
      <c r="B512" t="str">
        <f>LEFT(covid_19_datafeed23[[#This Row],[Datum]],2)</f>
        <v>21</v>
      </c>
      <c r="C512" t="str">
        <f>MID(covid_19_datafeed23[[#This Row],[Datum]],4,2)</f>
        <v>07</v>
      </c>
      <c r="D512" t="str">
        <f>RIGHT(covid_19_datafeed23[[#This Row],[Datum]],4)</f>
        <v>2021</v>
      </c>
      <c r="E512" s="1">
        <f>DATE(covid_19_datafeed23[[#This Row],[year]],covid_19_datafeed23[[#This Row],[month]],covid_19_datafeed23[[#This Row],[day]])</f>
        <v>44398</v>
      </c>
      <c r="F512">
        <v>106</v>
      </c>
      <c r="H512">
        <f>covid_19_datafeed23[[#This Row],[IC_Bedden_COVID_Nederland]]+covid_19_datafeed23[[#This Row],[IC_Bedden_COVID_Internationaal]]</f>
        <v>106</v>
      </c>
      <c r="I512">
        <v>573</v>
      </c>
      <c r="J512">
        <v>322</v>
      </c>
      <c r="K512">
        <v>13</v>
      </c>
      <c r="L512">
        <v>65</v>
      </c>
      <c r="M512">
        <f t="shared" ref="M512:N512" si="279">SUM(K506:K512)/7</f>
        <v>8.1428571428571423</v>
      </c>
      <c r="N512">
        <f t="shared" si="279"/>
        <v>53</v>
      </c>
      <c r="P512">
        <f t="shared" si="219"/>
        <v>6</v>
      </c>
    </row>
    <row r="513" spans="1:16" x14ac:dyDescent="0.25">
      <c r="A513" t="s">
        <v>449</v>
      </c>
      <c r="B513" t="str">
        <f>LEFT(covid_19_datafeed23[[#This Row],[Datum]],2)</f>
        <v>22</v>
      </c>
      <c r="C513" t="str">
        <f>MID(covid_19_datafeed23[[#This Row],[Datum]],4,2)</f>
        <v>07</v>
      </c>
      <c r="D513" t="str">
        <f>RIGHT(covid_19_datafeed23[[#This Row],[Datum]],4)</f>
        <v>2021</v>
      </c>
      <c r="E513" s="1">
        <f>DATE(covid_19_datafeed23[[#This Row],[year]],covid_19_datafeed23[[#This Row],[month]],covid_19_datafeed23[[#This Row],[day]])</f>
        <v>44399</v>
      </c>
      <c r="F513">
        <v>107</v>
      </c>
      <c r="H513">
        <f>covid_19_datafeed23[[#This Row],[IC_Bedden_COVID_Nederland]]+covid_19_datafeed23[[#This Row],[IC_Bedden_COVID_Internationaal]]</f>
        <v>107</v>
      </c>
      <c r="I513">
        <v>581</v>
      </c>
      <c r="J513">
        <v>329</v>
      </c>
      <c r="K513">
        <v>11</v>
      </c>
      <c r="L513">
        <v>61</v>
      </c>
      <c r="M513">
        <f t="shared" ref="M513:N513" si="280">SUM(K507:K513)/7</f>
        <v>9.2857142857142865</v>
      </c>
      <c r="N513">
        <f t="shared" si="280"/>
        <v>56.714285714285715</v>
      </c>
      <c r="P513">
        <f t="shared" si="219"/>
        <v>1</v>
      </c>
    </row>
    <row r="514" spans="1:16" x14ac:dyDescent="0.25">
      <c r="A514" t="s">
        <v>450</v>
      </c>
      <c r="B514" t="str">
        <f>LEFT(covid_19_datafeed23[[#This Row],[Datum]],2)</f>
        <v>23</v>
      </c>
      <c r="C514" t="str">
        <f>MID(covid_19_datafeed23[[#This Row],[Datum]],4,2)</f>
        <v>07</v>
      </c>
      <c r="D514" t="str">
        <f>RIGHT(covid_19_datafeed23[[#This Row],[Datum]],4)</f>
        <v>2021</v>
      </c>
      <c r="E514" s="1">
        <f>DATE(covid_19_datafeed23[[#This Row],[year]],covid_19_datafeed23[[#This Row],[month]],covid_19_datafeed23[[#This Row],[day]])</f>
        <v>44400</v>
      </c>
      <c r="F514">
        <v>107</v>
      </c>
      <c r="H514">
        <f>covid_19_datafeed23[[#This Row],[IC_Bedden_COVID_Nederland]]+covid_19_datafeed23[[#This Row],[IC_Bedden_COVID_Internationaal]]</f>
        <v>107</v>
      </c>
      <c r="I514">
        <v>578</v>
      </c>
      <c r="J514">
        <v>370</v>
      </c>
      <c r="K514">
        <v>7</v>
      </c>
      <c r="L514">
        <v>77</v>
      </c>
      <c r="M514">
        <f t="shared" ref="M514:N514" si="281">SUM(K508:K514)/7</f>
        <v>9.5714285714285712</v>
      </c>
      <c r="N514">
        <f t="shared" si="281"/>
        <v>60.714285714285715</v>
      </c>
      <c r="P514">
        <f t="shared" si="219"/>
        <v>0</v>
      </c>
    </row>
    <row r="515" spans="1:16" x14ac:dyDescent="0.25">
      <c r="A515" t="s">
        <v>451</v>
      </c>
      <c r="B515" t="str">
        <f>LEFT(covid_19_datafeed23[[#This Row],[Datum]],2)</f>
        <v>24</v>
      </c>
      <c r="C515" t="str">
        <f>MID(covid_19_datafeed23[[#This Row],[Datum]],4,2)</f>
        <v>07</v>
      </c>
      <c r="D515" t="str">
        <f>RIGHT(covid_19_datafeed23[[#This Row],[Datum]],4)</f>
        <v>2021</v>
      </c>
      <c r="E515" s="1">
        <f>DATE(covid_19_datafeed23[[#This Row],[year]],covid_19_datafeed23[[#This Row],[month]],covid_19_datafeed23[[#This Row],[day]])</f>
        <v>44401</v>
      </c>
      <c r="F515">
        <v>116</v>
      </c>
      <c r="H515">
        <f>covid_19_datafeed23[[#This Row],[IC_Bedden_COVID_Nederland]]+covid_19_datafeed23[[#This Row],[IC_Bedden_COVID_Internationaal]]</f>
        <v>116</v>
      </c>
      <c r="I515">
        <v>546</v>
      </c>
      <c r="J515">
        <v>388</v>
      </c>
      <c r="K515">
        <v>17</v>
      </c>
      <c r="L515">
        <v>72</v>
      </c>
      <c r="M515">
        <f t="shared" ref="M515:N515" si="282">SUM(K509:K515)/7</f>
        <v>11.285714285714286</v>
      </c>
      <c r="N515">
        <f t="shared" si="282"/>
        <v>63.857142857142854</v>
      </c>
      <c r="P515">
        <f t="shared" si="219"/>
        <v>9</v>
      </c>
    </row>
    <row r="516" spans="1:16" x14ac:dyDescent="0.25">
      <c r="A516" t="s">
        <v>452</v>
      </c>
      <c r="B516" t="str">
        <f>LEFT(covid_19_datafeed23[[#This Row],[Datum]],2)</f>
        <v>25</v>
      </c>
      <c r="C516" t="str">
        <f>MID(covid_19_datafeed23[[#This Row],[Datum]],4,2)</f>
        <v>07</v>
      </c>
      <c r="D516" t="str">
        <f>RIGHT(covid_19_datafeed23[[#This Row],[Datum]],4)</f>
        <v>2021</v>
      </c>
      <c r="E516" s="1">
        <f>DATE(covid_19_datafeed23[[#This Row],[year]],covid_19_datafeed23[[#This Row],[month]],covid_19_datafeed23[[#This Row],[day]])</f>
        <v>44402</v>
      </c>
      <c r="F516">
        <v>134</v>
      </c>
      <c r="H516">
        <f>covid_19_datafeed23[[#This Row],[IC_Bedden_COVID_Nederland]]+covid_19_datafeed23[[#This Row],[IC_Bedden_COVID_Internationaal]]</f>
        <v>134</v>
      </c>
      <c r="I516">
        <v>531</v>
      </c>
      <c r="J516">
        <v>399</v>
      </c>
      <c r="K516">
        <v>16</v>
      </c>
      <c r="L516">
        <v>71</v>
      </c>
      <c r="M516">
        <f t="shared" ref="M516:N516" si="283">SUM(K510:K516)/7</f>
        <v>13.285714285714286</v>
      </c>
      <c r="N516">
        <f t="shared" si="283"/>
        <v>68</v>
      </c>
      <c r="P516">
        <f t="shared" ref="P516:P579" si="284">H516-H515</f>
        <v>18</v>
      </c>
    </row>
    <row r="517" spans="1:16" x14ac:dyDescent="0.25">
      <c r="A517" t="s">
        <v>453</v>
      </c>
      <c r="B517" t="str">
        <f>LEFT(covid_19_datafeed23[[#This Row],[Datum]],2)</f>
        <v>26</v>
      </c>
      <c r="C517" t="str">
        <f>MID(covid_19_datafeed23[[#This Row],[Datum]],4,2)</f>
        <v>07</v>
      </c>
      <c r="D517" t="str">
        <f>RIGHT(covid_19_datafeed23[[#This Row],[Datum]],4)</f>
        <v>2021</v>
      </c>
      <c r="E517" s="1">
        <f>DATE(covid_19_datafeed23[[#This Row],[year]],covid_19_datafeed23[[#This Row],[month]],covid_19_datafeed23[[#This Row],[day]])</f>
        <v>44403</v>
      </c>
      <c r="F517">
        <v>140</v>
      </c>
      <c r="H517">
        <f>covid_19_datafeed23[[#This Row],[IC_Bedden_COVID_Nederland]]+covid_19_datafeed23[[#This Row],[IC_Bedden_COVID_Internationaal]]</f>
        <v>140</v>
      </c>
      <c r="I517">
        <v>527</v>
      </c>
      <c r="J517">
        <v>437</v>
      </c>
      <c r="K517">
        <v>17</v>
      </c>
      <c r="L517">
        <v>75</v>
      </c>
      <c r="M517">
        <f t="shared" ref="M517:N517" si="285">SUM(K511:K517)/7</f>
        <v>14.428571428571429</v>
      </c>
      <c r="N517">
        <f t="shared" si="285"/>
        <v>71</v>
      </c>
      <c r="P517">
        <f t="shared" si="284"/>
        <v>6</v>
      </c>
    </row>
    <row r="518" spans="1:16" x14ac:dyDescent="0.25">
      <c r="A518" t="s">
        <v>454</v>
      </c>
      <c r="B518" t="str">
        <f>LEFT(covid_19_datafeed23[[#This Row],[Datum]],2)</f>
        <v>27</v>
      </c>
      <c r="C518" t="str">
        <f>MID(covid_19_datafeed23[[#This Row],[Datum]],4,2)</f>
        <v>07</v>
      </c>
      <c r="D518" t="str">
        <f>RIGHT(covid_19_datafeed23[[#This Row],[Datum]],4)</f>
        <v>2021</v>
      </c>
      <c r="E518" s="1">
        <f>DATE(covid_19_datafeed23[[#This Row],[year]],covid_19_datafeed23[[#This Row],[month]],covid_19_datafeed23[[#This Row],[day]])</f>
        <v>44404</v>
      </c>
      <c r="F518">
        <v>159</v>
      </c>
      <c r="H518">
        <f>covid_19_datafeed23[[#This Row],[IC_Bedden_COVID_Nederland]]+covid_19_datafeed23[[#This Row],[IC_Bedden_COVID_Internationaal]]</f>
        <v>159</v>
      </c>
      <c r="I518">
        <v>543</v>
      </c>
      <c r="J518">
        <v>457</v>
      </c>
      <c r="K518">
        <v>17</v>
      </c>
      <c r="L518">
        <v>100</v>
      </c>
      <c r="M518">
        <f t="shared" ref="M518:N518" si="286">SUM(K512:K518)/7</f>
        <v>14</v>
      </c>
      <c r="N518">
        <f t="shared" si="286"/>
        <v>74.428571428571431</v>
      </c>
      <c r="P518">
        <f t="shared" si="284"/>
        <v>19</v>
      </c>
    </row>
    <row r="519" spans="1:16" x14ac:dyDescent="0.25">
      <c r="A519" t="s">
        <v>455</v>
      </c>
      <c r="B519" t="str">
        <f>LEFT(covid_19_datafeed23[[#This Row],[Datum]],2)</f>
        <v>28</v>
      </c>
      <c r="C519" t="str">
        <f>MID(covid_19_datafeed23[[#This Row],[Datum]],4,2)</f>
        <v>07</v>
      </c>
      <c r="D519" t="str">
        <f>RIGHT(covid_19_datafeed23[[#This Row],[Datum]],4)</f>
        <v>2021</v>
      </c>
      <c r="E519" s="1">
        <f>DATE(covid_19_datafeed23[[#This Row],[year]],covid_19_datafeed23[[#This Row],[month]],covid_19_datafeed23[[#This Row],[day]])</f>
        <v>44405</v>
      </c>
      <c r="F519">
        <v>164</v>
      </c>
      <c r="H519">
        <f>covid_19_datafeed23[[#This Row],[IC_Bedden_COVID_Nederland]]+covid_19_datafeed23[[#This Row],[IC_Bedden_COVID_Internationaal]]</f>
        <v>164</v>
      </c>
      <c r="I519">
        <v>555</v>
      </c>
      <c r="J519">
        <v>465</v>
      </c>
      <c r="K519">
        <v>24</v>
      </c>
      <c r="L519">
        <v>95</v>
      </c>
      <c r="M519">
        <f t="shared" ref="M519:N519" si="287">SUM(K513:K519)/7</f>
        <v>15.571428571428571</v>
      </c>
      <c r="N519">
        <f t="shared" si="287"/>
        <v>78.714285714285708</v>
      </c>
      <c r="P519">
        <f t="shared" si="284"/>
        <v>5</v>
      </c>
    </row>
    <row r="520" spans="1:16" x14ac:dyDescent="0.25">
      <c r="A520" t="s">
        <v>456</v>
      </c>
      <c r="B520" t="str">
        <f>LEFT(covid_19_datafeed23[[#This Row],[Datum]],2)</f>
        <v>29</v>
      </c>
      <c r="C520" t="str">
        <f>MID(covid_19_datafeed23[[#This Row],[Datum]],4,2)</f>
        <v>07</v>
      </c>
      <c r="D520" t="str">
        <f>RIGHT(covid_19_datafeed23[[#This Row],[Datum]],4)</f>
        <v>2021</v>
      </c>
      <c r="E520" s="1">
        <f>DATE(covid_19_datafeed23[[#This Row],[year]],covid_19_datafeed23[[#This Row],[month]],covid_19_datafeed23[[#This Row],[day]])</f>
        <v>44406</v>
      </c>
      <c r="F520">
        <v>177</v>
      </c>
      <c r="H520">
        <f>covid_19_datafeed23[[#This Row],[IC_Bedden_COVID_Nederland]]+covid_19_datafeed23[[#This Row],[IC_Bedden_COVID_Internationaal]]</f>
        <v>177</v>
      </c>
      <c r="I520">
        <v>559</v>
      </c>
      <c r="J520">
        <v>471</v>
      </c>
      <c r="K520">
        <v>24</v>
      </c>
      <c r="L520">
        <v>81</v>
      </c>
      <c r="M520">
        <f t="shared" ref="M520:N520" si="288">SUM(K514:K520)/7</f>
        <v>17.428571428571427</v>
      </c>
      <c r="N520">
        <f t="shared" si="288"/>
        <v>81.571428571428569</v>
      </c>
      <c r="P520">
        <f t="shared" si="284"/>
        <v>13</v>
      </c>
    </row>
    <row r="521" spans="1:16" x14ac:dyDescent="0.25">
      <c r="A521" t="s">
        <v>457</v>
      </c>
      <c r="B521" t="str">
        <f>LEFT(covid_19_datafeed23[[#This Row],[Datum]],2)</f>
        <v>30</v>
      </c>
      <c r="C521" t="str">
        <f>MID(covid_19_datafeed23[[#This Row],[Datum]],4,2)</f>
        <v>07</v>
      </c>
      <c r="D521" t="str">
        <f>RIGHT(covid_19_datafeed23[[#This Row],[Datum]],4)</f>
        <v>2021</v>
      </c>
      <c r="E521" s="1">
        <f>DATE(covid_19_datafeed23[[#This Row],[year]],covid_19_datafeed23[[#This Row],[month]],covid_19_datafeed23[[#This Row],[day]])</f>
        <v>44407</v>
      </c>
      <c r="F521">
        <v>176</v>
      </c>
      <c r="H521">
        <f>covid_19_datafeed23[[#This Row],[IC_Bedden_COVID_Nederland]]+covid_19_datafeed23[[#This Row],[IC_Bedden_COVID_Internationaal]]</f>
        <v>176</v>
      </c>
      <c r="I521">
        <v>531</v>
      </c>
      <c r="J521">
        <v>475</v>
      </c>
      <c r="K521">
        <v>14</v>
      </c>
      <c r="L521">
        <v>74</v>
      </c>
      <c r="M521">
        <f t="shared" ref="M521:N521" si="289">SUM(K515:K521)/7</f>
        <v>18.428571428571427</v>
      </c>
      <c r="N521">
        <f t="shared" si="289"/>
        <v>81.142857142857139</v>
      </c>
      <c r="P521">
        <f t="shared" si="284"/>
        <v>-1</v>
      </c>
    </row>
    <row r="522" spans="1:16" x14ac:dyDescent="0.25">
      <c r="A522" t="s">
        <v>458</v>
      </c>
      <c r="B522" t="str">
        <f>LEFT(covid_19_datafeed23[[#This Row],[Datum]],2)</f>
        <v>31</v>
      </c>
      <c r="C522" t="str">
        <f>MID(covid_19_datafeed23[[#This Row],[Datum]],4,2)</f>
        <v>07</v>
      </c>
      <c r="D522" t="str">
        <f>RIGHT(covid_19_datafeed23[[#This Row],[Datum]],4)</f>
        <v>2021</v>
      </c>
      <c r="E522" s="1">
        <f>DATE(covid_19_datafeed23[[#This Row],[year]],covid_19_datafeed23[[#This Row],[month]],covid_19_datafeed23[[#This Row],[day]])</f>
        <v>44408</v>
      </c>
      <c r="F522">
        <v>181</v>
      </c>
      <c r="H522">
        <f>covid_19_datafeed23[[#This Row],[IC_Bedden_COVID_Nederland]]+covid_19_datafeed23[[#This Row],[IC_Bedden_COVID_Internationaal]]</f>
        <v>181</v>
      </c>
      <c r="I522">
        <v>520</v>
      </c>
      <c r="J522">
        <v>486</v>
      </c>
      <c r="K522">
        <v>13</v>
      </c>
      <c r="L522">
        <v>85</v>
      </c>
      <c r="M522">
        <f t="shared" ref="M522:N522" si="290">SUM(K516:K522)/7</f>
        <v>17.857142857142858</v>
      </c>
      <c r="N522">
        <f t="shared" si="290"/>
        <v>83</v>
      </c>
      <c r="P522">
        <f t="shared" si="284"/>
        <v>5</v>
      </c>
    </row>
    <row r="523" spans="1:16" x14ac:dyDescent="0.25">
      <c r="A523" t="s">
        <v>459</v>
      </c>
      <c r="B523" t="str">
        <f>LEFT(covid_19_datafeed23[[#This Row],[Datum]],2)</f>
        <v>01</v>
      </c>
      <c r="C523" t="str">
        <f>MID(covid_19_datafeed23[[#This Row],[Datum]],4,2)</f>
        <v>08</v>
      </c>
      <c r="D523" t="str">
        <f>RIGHT(covid_19_datafeed23[[#This Row],[Datum]],4)</f>
        <v>2021</v>
      </c>
      <c r="E523" s="1">
        <f>DATE(covid_19_datafeed23[[#This Row],[year]],covid_19_datafeed23[[#This Row],[month]],covid_19_datafeed23[[#This Row],[day]])</f>
        <v>44409</v>
      </c>
      <c r="F523">
        <v>187</v>
      </c>
      <c r="H523">
        <f>covid_19_datafeed23[[#This Row],[IC_Bedden_COVID_Nederland]]+covid_19_datafeed23[[#This Row],[IC_Bedden_COVID_Internationaal]]</f>
        <v>187</v>
      </c>
      <c r="I523">
        <v>496</v>
      </c>
      <c r="J523">
        <v>496</v>
      </c>
      <c r="K523">
        <v>19</v>
      </c>
      <c r="L523">
        <v>62</v>
      </c>
      <c r="M523">
        <f t="shared" ref="M523:N523" si="291">SUM(K517:K523)/7</f>
        <v>18.285714285714285</v>
      </c>
      <c r="N523">
        <f t="shared" si="291"/>
        <v>81.714285714285708</v>
      </c>
      <c r="P523">
        <f t="shared" si="284"/>
        <v>6</v>
      </c>
    </row>
    <row r="524" spans="1:16" x14ac:dyDescent="0.25">
      <c r="A524" t="s">
        <v>460</v>
      </c>
      <c r="B524" t="str">
        <f>LEFT(covid_19_datafeed23[[#This Row],[Datum]],2)</f>
        <v>02</v>
      </c>
      <c r="C524" t="str">
        <f>MID(covid_19_datafeed23[[#This Row],[Datum]],4,2)</f>
        <v>08</v>
      </c>
      <c r="D524" t="str">
        <f>RIGHT(covid_19_datafeed23[[#This Row],[Datum]],4)</f>
        <v>2021</v>
      </c>
      <c r="E524" s="1">
        <f>DATE(covid_19_datafeed23[[#This Row],[year]],covid_19_datafeed23[[#This Row],[month]],covid_19_datafeed23[[#This Row],[day]])</f>
        <v>44410</v>
      </c>
      <c r="F524">
        <v>197</v>
      </c>
      <c r="H524">
        <f>covid_19_datafeed23[[#This Row],[IC_Bedden_COVID_Nederland]]+covid_19_datafeed23[[#This Row],[IC_Bedden_COVID_Internationaal]]</f>
        <v>197</v>
      </c>
      <c r="I524">
        <v>502</v>
      </c>
      <c r="J524">
        <v>522</v>
      </c>
      <c r="K524">
        <v>21</v>
      </c>
      <c r="L524">
        <v>60</v>
      </c>
      <c r="M524">
        <f t="shared" ref="M524:N524" si="292">SUM(K518:K524)/7</f>
        <v>18.857142857142858</v>
      </c>
      <c r="N524">
        <f t="shared" si="292"/>
        <v>79.571428571428569</v>
      </c>
      <c r="P524">
        <f t="shared" si="284"/>
        <v>10</v>
      </c>
    </row>
    <row r="525" spans="1:16" x14ac:dyDescent="0.25">
      <c r="A525" t="s">
        <v>461</v>
      </c>
      <c r="B525" t="str">
        <f>LEFT(covid_19_datafeed23[[#This Row],[Datum]],2)</f>
        <v>03</v>
      </c>
      <c r="C525" t="str">
        <f>MID(covid_19_datafeed23[[#This Row],[Datum]],4,2)</f>
        <v>08</v>
      </c>
      <c r="D525" t="str">
        <f>RIGHT(covid_19_datafeed23[[#This Row],[Datum]],4)</f>
        <v>2021</v>
      </c>
      <c r="E525" s="1">
        <f>DATE(covid_19_datafeed23[[#This Row],[year]],covid_19_datafeed23[[#This Row],[month]],covid_19_datafeed23[[#This Row],[day]])</f>
        <v>44411</v>
      </c>
      <c r="F525">
        <v>199</v>
      </c>
      <c r="H525">
        <f>covid_19_datafeed23[[#This Row],[IC_Bedden_COVID_Nederland]]+covid_19_datafeed23[[#This Row],[IC_Bedden_COVID_Internationaal]]</f>
        <v>199</v>
      </c>
      <c r="I525">
        <v>547</v>
      </c>
      <c r="J525">
        <v>520</v>
      </c>
      <c r="K525">
        <v>10</v>
      </c>
      <c r="L525">
        <v>89</v>
      </c>
      <c r="M525">
        <f t="shared" ref="M525:N525" si="293">SUM(K519:K525)/7</f>
        <v>17.857142857142858</v>
      </c>
      <c r="N525">
        <f t="shared" si="293"/>
        <v>78</v>
      </c>
      <c r="P525">
        <f t="shared" si="284"/>
        <v>2</v>
      </c>
    </row>
    <row r="526" spans="1:16" x14ac:dyDescent="0.25">
      <c r="A526" t="s">
        <v>462</v>
      </c>
      <c r="B526" t="str">
        <f>LEFT(covid_19_datafeed23[[#This Row],[Datum]],2)</f>
        <v>04</v>
      </c>
      <c r="C526" t="str">
        <f>MID(covid_19_datafeed23[[#This Row],[Datum]],4,2)</f>
        <v>08</v>
      </c>
      <c r="D526" t="str">
        <f>RIGHT(covid_19_datafeed23[[#This Row],[Datum]],4)</f>
        <v>2021</v>
      </c>
      <c r="E526" s="1">
        <f>DATE(covid_19_datafeed23[[#This Row],[year]],covid_19_datafeed23[[#This Row],[month]],covid_19_datafeed23[[#This Row],[day]])</f>
        <v>44412</v>
      </c>
      <c r="F526">
        <v>192</v>
      </c>
      <c r="H526">
        <f>covid_19_datafeed23[[#This Row],[IC_Bedden_COVID_Nederland]]+covid_19_datafeed23[[#This Row],[IC_Bedden_COVID_Internationaal]]</f>
        <v>192</v>
      </c>
      <c r="I526">
        <v>543</v>
      </c>
      <c r="J526">
        <v>470</v>
      </c>
      <c r="K526">
        <v>13</v>
      </c>
      <c r="L526">
        <v>57</v>
      </c>
      <c r="M526">
        <f t="shared" ref="M526:N526" si="294">SUM(K520:K526)/7</f>
        <v>16.285714285714285</v>
      </c>
      <c r="N526">
        <f t="shared" si="294"/>
        <v>72.571428571428569</v>
      </c>
      <c r="P526">
        <f t="shared" si="284"/>
        <v>-7</v>
      </c>
    </row>
    <row r="527" spans="1:16" x14ac:dyDescent="0.25">
      <c r="A527" t="s">
        <v>463</v>
      </c>
      <c r="B527" t="str">
        <f>LEFT(covid_19_datafeed23[[#This Row],[Datum]],2)</f>
        <v>05</v>
      </c>
      <c r="C527" t="str">
        <f>MID(covid_19_datafeed23[[#This Row],[Datum]],4,2)</f>
        <v>08</v>
      </c>
      <c r="D527" t="str">
        <f>RIGHT(covid_19_datafeed23[[#This Row],[Datum]],4)</f>
        <v>2021</v>
      </c>
      <c r="E527" s="1">
        <f>DATE(covid_19_datafeed23[[#This Row],[year]],covid_19_datafeed23[[#This Row],[month]],covid_19_datafeed23[[#This Row],[day]])</f>
        <v>44413</v>
      </c>
      <c r="F527">
        <v>199</v>
      </c>
      <c r="H527">
        <f>covid_19_datafeed23[[#This Row],[IC_Bedden_COVID_Nederland]]+covid_19_datafeed23[[#This Row],[IC_Bedden_COVID_Internationaal]]</f>
        <v>199</v>
      </c>
      <c r="I527">
        <v>526</v>
      </c>
      <c r="J527">
        <v>474</v>
      </c>
      <c r="K527">
        <v>24</v>
      </c>
      <c r="L527">
        <v>73</v>
      </c>
      <c r="M527">
        <f t="shared" ref="M527:N527" si="295">SUM(K521:K527)/7</f>
        <v>16.285714285714285</v>
      </c>
      <c r="N527">
        <f t="shared" si="295"/>
        <v>71.428571428571431</v>
      </c>
      <c r="P527">
        <f t="shared" si="284"/>
        <v>7</v>
      </c>
    </row>
    <row r="528" spans="1:16" x14ac:dyDescent="0.25">
      <c r="A528" t="s">
        <v>464</v>
      </c>
      <c r="B528" t="str">
        <f>LEFT(covid_19_datafeed23[[#This Row],[Datum]],2)</f>
        <v>06</v>
      </c>
      <c r="C528" t="str">
        <f>MID(covid_19_datafeed23[[#This Row],[Datum]],4,2)</f>
        <v>08</v>
      </c>
      <c r="D528" t="str">
        <f>RIGHT(covid_19_datafeed23[[#This Row],[Datum]],4)</f>
        <v>2021</v>
      </c>
      <c r="E528" s="1">
        <f>DATE(covid_19_datafeed23[[#This Row],[year]],covid_19_datafeed23[[#This Row],[month]],covid_19_datafeed23[[#This Row],[day]])</f>
        <v>44414</v>
      </c>
      <c r="F528">
        <v>206</v>
      </c>
      <c r="H528">
        <f>covid_19_datafeed23[[#This Row],[IC_Bedden_COVID_Nederland]]+covid_19_datafeed23[[#This Row],[IC_Bedden_COVID_Internationaal]]</f>
        <v>206</v>
      </c>
      <c r="I528">
        <v>536</v>
      </c>
      <c r="J528">
        <v>473</v>
      </c>
      <c r="K528">
        <v>24</v>
      </c>
      <c r="L528">
        <v>66</v>
      </c>
      <c r="M528">
        <f t="shared" ref="M528:N528" si="296">SUM(K522:K528)/7</f>
        <v>17.714285714285715</v>
      </c>
      <c r="N528">
        <f t="shared" si="296"/>
        <v>70.285714285714292</v>
      </c>
      <c r="P528">
        <f t="shared" si="284"/>
        <v>7</v>
      </c>
    </row>
    <row r="529" spans="1:16" x14ac:dyDescent="0.25">
      <c r="A529" t="s">
        <v>465</v>
      </c>
      <c r="B529" t="str">
        <f>LEFT(covid_19_datafeed23[[#This Row],[Datum]],2)</f>
        <v>07</v>
      </c>
      <c r="C529" t="str">
        <f>MID(covid_19_datafeed23[[#This Row],[Datum]],4,2)</f>
        <v>08</v>
      </c>
      <c r="D529" t="str">
        <f>RIGHT(covid_19_datafeed23[[#This Row],[Datum]],4)</f>
        <v>2021</v>
      </c>
      <c r="E529" s="1">
        <f>DATE(covid_19_datafeed23[[#This Row],[year]],covid_19_datafeed23[[#This Row],[month]],covid_19_datafeed23[[#This Row],[day]])</f>
        <v>44415</v>
      </c>
      <c r="F529">
        <v>201</v>
      </c>
      <c r="H529">
        <f>covid_19_datafeed23[[#This Row],[IC_Bedden_COVID_Nederland]]+covid_19_datafeed23[[#This Row],[IC_Bedden_COVID_Internationaal]]</f>
        <v>201</v>
      </c>
      <c r="I529">
        <v>510</v>
      </c>
      <c r="J529">
        <v>475</v>
      </c>
      <c r="K529">
        <v>17</v>
      </c>
      <c r="L529">
        <v>75</v>
      </c>
      <c r="M529">
        <f t="shared" ref="M529:N529" si="297">SUM(K523:K529)/7</f>
        <v>18.285714285714285</v>
      </c>
      <c r="N529">
        <f t="shared" si="297"/>
        <v>68.857142857142861</v>
      </c>
      <c r="P529">
        <f t="shared" si="284"/>
        <v>-5</v>
      </c>
    </row>
    <row r="530" spans="1:16" x14ac:dyDescent="0.25">
      <c r="A530" t="s">
        <v>466</v>
      </c>
      <c r="B530" t="str">
        <f>LEFT(covid_19_datafeed23[[#This Row],[Datum]],2)</f>
        <v>08</v>
      </c>
      <c r="C530" t="str">
        <f>MID(covid_19_datafeed23[[#This Row],[Datum]],4,2)</f>
        <v>08</v>
      </c>
      <c r="D530" t="str">
        <f>RIGHT(covid_19_datafeed23[[#This Row],[Datum]],4)</f>
        <v>2021</v>
      </c>
      <c r="E530" s="1">
        <f>DATE(covid_19_datafeed23[[#This Row],[year]],covid_19_datafeed23[[#This Row],[month]],covid_19_datafeed23[[#This Row],[day]])</f>
        <v>44416</v>
      </c>
      <c r="F530">
        <v>200</v>
      </c>
      <c r="H530">
        <f>covid_19_datafeed23[[#This Row],[IC_Bedden_COVID_Nederland]]+covid_19_datafeed23[[#This Row],[IC_Bedden_COVID_Internationaal]]</f>
        <v>200</v>
      </c>
      <c r="I530">
        <v>470</v>
      </c>
      <c r="J530">
        <v>473</v>
      </c>
      <c r="K530">
        <v>18</v>
      </c>
      <c r="L530">
        <v>60</v>
      </c>
      <c r="M530">
        <f t="shared" ref="M530:N530" si="298">SUM(K524:K530)/7</f>
        <v>18.142857142857142</v>
      </c>
      <c r="N530">
        <f t="shared" si="298"/>
        <v>68.571428571428569</v>
      </c>
      <c r="P530">
        <f t="shared" si="284"/>
        <v>-1</v>
      </c>
    </row>
    <row r="531" spans="1:16" x14ac:dyDescent="0.25">
      <c r="A531" t="s">
        <v>467</v>
      </c>
      <c r="B531" t="str">
        <f>LEFT(covid_19_datafeed23[[#This Row],[Datum]],2)</f>
        <v>09</v>
      </c>
      <c r="C531" t="str">
        <f>MID(covid_19_datafeed23[[#This Row],[Datum]],4,2)</f>
        <v>08</v>
      </c>
      <c r="D531" t="str">
        <f>RIGHT(covid_19_datafeed23[[#This Row],[Datum]],4)</f>
        <v>2021</v>
      </c>
      <c r="E531" s="1">
        <f>DATE(covid_19_datafeed23[[#This Row],[year]],covid_19_datafeed23[[#This Row],[month]],covid_19_datafeed23[[#This Row],[day]])</f>
        <v>44417</v>
      </c>
      <c r="F531">
        <v>212</v>
      </c>
      <c r="H531">
        <f>covid_19_datafeed23[[#This Row],[IC_Bedden_COVID_Nederland]]+covid_19_datafeed23[[#This Row],[IC_Bedden_COVID_Internationaal]]</f>
        <v>212</v>
      </c>
      <c r="I531">
        <v>469</v>
      </c>
      <c r="J531">
        <v>478</v>
      </c>
      <c r="K531">
        <v>19</v>
      </c>
      <c r="L531">
        <v>52</v>
      </c>
      <c r="M531">
        <f t="shared" ref="M531:N531" si="299">SUM(K525:K531)/7</f>
        <v>17.857142857142858</v>
      </c>
      <c r="N531">
        <f t="shared" si="299"/>
        <v>67.428571428571431</v>
      </c>
      <c r="P531">
        <f t="shared" si="284"/>
        <v>12</v>
      </c>
    </row>
    <row r="532" spans="1:16" x14ac:dyDescent="0.25">
      <c r="A532" t="s">
        <v>468</v>
      </c>
      <c r="B532" t="str">
        <f>LEFT(covid_19_datafeed23[[#This Row],[Datum]],2)</f>
        <v>10</v>
      </c>
      <c r="C532" t="str">
        <f>MID(covid_19_datafeed23[[#This Row],[Datum]],4,2)</f>
        <v>08</v>
      </c>
      <c r="D532" t="str">
        <f>RIGHT(covid_19_datafeed23[[#This Row],[Datum]],4)</f>
        <v>2021</v>
      </c>
      <c r="E532" s="1">
        <f>DATE(covid_19_datafeed23[[#This Row],[year]],covid_19_datafeed23[[#This Row],[month]],covid_19_datafeed23[[#This Row],[day]])</f>
        <v>44418</v>
      </c>
      <c r="F532">
        <v>214</v>
      </c>
      <c r="H532">
        <f>covid_19_datafeed23[[#This Row],[IC_Bedden_COVID_Nederland]]+covid_19_datafeed23[[#This Row],[IC_Bedden_COVID_Internationaal]]</f>
        <v>214</v>
      </c>
      <c r="I532">
        <v>506</v>
      </c>
      <c r="J532">
        <v>472</v>
      </c>
      <c r="K532">
        <v>17</v>
      </c>
      <c r="L532">
        <v>68</v>
      </c>
      <c r="M532">
        <f t="shared" ref="M532:N532" si="300">SUM(K526:K532)/7</f>
        <v>18.857142857142858</v>
      </c>
      <c r="N532">
        <f t="shared" si="300"/>
        <v>64.428571428571431</v>
      </c>
      <c r="P532">
        <f t="shared" si="284"/>
        <v>2</v>
      </c>
    </row>
    <row r="533" spans="1:16" x14ac:dyDescent="0.25">
      <c r="A533" t="s">
        <v>469</v>
      </c>
      <c r="B533" t="str">
        <f>LEFT(covid_19_datafeed23[[#This Row],[Datum]],2)</f>
        <v>11</v>
      </c>
      <c r="C533" t="str">
        <f>MID(covid_19_datafeed23[[#This Row],[Datum]],4,2)</f>
        <v>08</v>
      </c>
      <c r="D533" t="str">
        <f>RIGHT(covid_19_datafeed23[[#This Row],[Datum]],4)</f>
        <v>2021</v>
      </c>
      <c r="E533" s="1">
        <f>DATE(covid_19_datafeed23[[#This Row],[year]],covid_19_datafeed23[[#This Row],[month]],covid_19_datafeed23[[#This Row],[day]])</f>
        <v>44419</v>
      </c>
      <c r="F533">
        <v>210</v>
      </c>
      <c r="H533">
        <f>covid_19_datafeed23[[#This Row],[IC_Bedden_COVID_Nederland]]+covid_19_datafeed23[[#This Row],[IC_Bedden_COVID_Internationaal]]</f>
        <v>210</v>
      </c>
      <c r="I533">
        <v>532</v>
      </c>
      <c r="J533">
        <v>446</v>
      </c>
      <c r="K533">
        <v>20</v>
      </c>
      <c r="L533">
        <v>58</v>
      </c>
      <c r="M533">
        <f t="shared" ref="M533:N533" si="301">SUM(K527:K533)/7</f>
        <v>19.857142857142858</v>
      </c>
      <c r="N533">
        <f t="shared" si="301"/>
        <v>64.571428571428569</v>
      </c>
      <c r="P533">
        <f t="shared" si="284"/>
        <v>-4</v>
      </c>
    </row>
    <row r="534" spans="1:16" x14ac:dyDescent="0.25">
      <c r="A534" t="s">
        <v>470</v>
      </c>
      <c r="B534" t="str">
        <f>LEFT(covid_19_datafeed23[[#This Row],[Datum]],2)</f>
        <v>12</v>
      </c>
      <c r="C534" t="str">
        <f>MID(covid_19_datafeed23[[#This Row],[Datum]],4,2)</f>
        <v>08</v>
      </c>
      <c r="D534" t="str">
        <f>RIGHT(covid_19_datafeed23[[#This Row],[Datum]],4)</f>
        <v>2021</v>
      </c>
      <c r="E534" s="1">
        <f>DATE(covid_19_datafeed23[[#This Row],[year]],covid_19_datafeed23[[#This Row],[month]],covid_19_datafeed23[[#This Row],[day]])</f>
        <v>44420</v>
      </c>
      <c r="F534">
        <v>210</v>
      </c>
      <c r="H534">
        <f>covid_19_datafeed23[[#This Row],[IC_Bedden_COVID_Nederland]]+covid_19_datafeed23[[#This Row],[IC_Bedden_COVID_Internationaal]]</f>
        <v>210</v>
      </c>
      <c r="I534">
        <v>530</v>
      </c>
      <c r="J534">
        <v>439</v>
      </c>
      <c r="K534">
        <v>19</v>
      </c>
      <c r="L534">
        <v>56</v>
      </c>
      <c r="M534">
        <f t="shared" ref="M534:N534" si="302">SUM(K528:K534)/7</f>
        <v>19.142857142857142</v>
      </c>
      <c r="N534">
        <f t="shared" si="302"/>
        <v>62.142857142857146</v>
      </c>
      <c r="P534">
        <f t="shared" si="284"/>
        <v>0</v>
      </c>
    </row>
    <row r="535" spans="1:16" x14ac:dyDescent="0.25">
      <c r="A535" t="s">
        <v>471</v>
      </c>
      <c r="B535" t="str">
        <f>LEFT(covid_19_datafeed23[[#This Row],[Datum]],2)</f>
        <v>13</v>
      </c>
      <c r="C535" t="str">
        <f>MID(covid_19_datafeed23[[#This Row],[Datum]],4,2)</f>
        <v>08</v>
      </c>
      <c r="D535" t="str">
        <f>RIGHT(covid_19_datafeed23[[#This Row],[Datum]],4)</f>
        <v>2021</v>
      </c>
      <c r="E535" s="1">
        <f>DATE(covid_19_datafeed23[[#This Row],[year]],covid_19_datafeed23[[#This Row],[month]],covid_19_datafeed23[[#This Row],[day]])</f>
        <v>44421</v>
      </c>
      <c r="F535">
        <v>196</v>
      </c>
      <c r="H535">
        <f>covid_19_datafeed23[[#This Row],[IC_Bedden_COVID_Nederland]]+covid_19_datafeed23[[#This Row],[IC_Bedden_COVID_Internationaal]]</f>
        <v>196</v>
      </c>
      <c r="I535">
        <v>533</v>
      </c>
      <c r="J535">
        <v>450</v>
      </c>
      <c r="K535">
        <v>13</v>
      </c>
      <c r="L535">
        <v>73</v>
      </c>
      <c r="M535">
        <f t="shared" ref="M535:N535" si="303">SUM(K529:K535)/7</f>
        <v>17.571428571428573</v>
      </c>
      <c r="N535">
        <f t="shared" si="303"/>
        <v>63.142857142857146</v>
      </c>
      <c r="P535">
        <f t="shared" si="284"/>
        <v>-14</v>
      </c>
    </row>
    <row r="536" spans="1:16" x14ac:dyDescent="0.25">
      <c r="A536" t="s">
        <v>472</v>
      </c>
      <c r="B536" t="str">
        <f>LEFT(covid_19_datafeed23[[#This Row],[Datum]],2)</f>
        <v>14</v>
      </c>
      <c r="C536" t="str">
        <f>MID(covid_19_datafeed23[[#This Row],[Datum]],4,2)</f>
        <v>08</v>
      </c>
      <c r="D536" t="str">
        <f>RIGHT(covid_19_datafeed23[[#This Row],[Datum]],4)</f>
        <v>2021</v>
      </c>
      <c r="E536" s="1">
        <f>DATE(covid_19_datafeed23[[#This Row],[year]],covid_19_datafeed23[[#This Row],[month]],covid_19_datafeed23[[#This Row],[day]])</f>
        <v>44422</v>
      </c>
      <c r="F536">
        <v>198</v>
      </c>
      <c r="H536">
        <f>covid_19_datafeed23[[#This Row],[IC_Bedden_COVID_Nederland]]+covid_19_datafeed23[[#This Row],[IC_Bedden_COVID_Internationaal]]</f>
        <v>198</v>
      </c>
      <c r="I536">
        <v>495</v>
      </c>
      <c r="J536">
        <v>454</v>
      </c>
      <c r="K536">
        <v>13</v>
      </c>
      <c r="L536">
        <v>80</v>
      </c>
      <c r="M536">
        <f t="shared" ref="M536:N536" si="304">SUM(K530:K536)/7</f>
        <v>17</v>
      </c>
      <c r="N536">
        <f t="shared" si="304"/>
        <v>63.857142857142854</v>
      </c>
      <c r="P536">
        <f t="shared" si="284"/>
        <v>2</v>
      </c>
    </row>
    <row r="537" spans="1:16" x14ac:dyDescent="0.25">
      <c r="A537" t="s">
        <v>473</v>
      </c>
      <c r="B537" t="str">
        <f>LEFT(covid_19_datafeed23[[#This Row],[Datum]],2)</f>
        <v>15</v>
      </c>
      <c r="C537" t="str">
        <f>MID(covid_19_datafeed23[[#This Row],[Datum]],4,2)</f>
        <v>08</v>
      </c>
      <c r="D537" t="str">
        <f>RIGHT(covid_19_datafeed23[[#This Row],[Datum]],4)</f>
        <v>2021</v>
      </c>
      <c r="E537" s="1">
        <f>DATE(covid_19_datafeed23[[#This Row],[year]],covid_19_datafeed23[[#This Row],[month]],covid_19_datafeed23[[#This Row],[day]])</f>
        <v>44423</v>
      </c>
      <c r="F537">
        <v>200</v>
      </c>
      <c r="H537">
        <f>covid_19_datafeed23[[#This Row],[IC_Bedden_COVID_Nederland]]+covid_19_datafeed23[[#This Row],[IC_Bedden_COVID_Internationaal]]</f>
        <v>200</v>
      </c>
      <c r="I537">
        <v>472</v>
      </c>
      <c r="J537">
        <v>471</v>
      </c>
      <c r="K537">
        <v>13</v>
      </c>
      <c r="L537">
        <v>57</v>
      </c>
      <c r="M537">
        <f t="shared" ref="M537:N537" si="305">SUM(K531:K537)/7</f>
        <v>16.285714285714285</v>
      </c>
      <c r="N537">
        <f t="shared" si="305"/>
        <v>63.428571428571431</v>
      </c>
      <c r="P537">
        <f t="shared" si="284"/>
        <v>2</v>
      </c>
    </row>
    <row r="538" spans="1:16" x14ac:dyDescent="0.25">
      <c r="A538" t="s">
        <v>474</v>
      </c>
      <c r="B538" t="str">
        <f>LEFT(covid_19_datafeed23[[#This Row],[Datum]],2)</f>
        <v>16</v>
      </c>
      <c r="C538" t="str">
        <f>MID(covid_19_datafeed23[[#This Row],[Datum]],4,2)</f>
        <v>08</v>
      </c>
      <c r="D538" t="str">
        <f>RIGHT(covid_19_datafeed23[[#This Row],[Datum]],4)</f>
        <v>2021</v>
      </c>
      <c r="E538" s="1">
        <f>DATE(covid_19_datafeed23[[#This Row],[year]],covid_19_datafeed23[[#This Row],[month]],covid_19_datafeed23[[#This Row],[day]])</f>
        <v>44424</v>
      </c>
      <c r="F538">
        <v>199</v>
      </c>
      <c r="H538">
        <f>covid_19_datafeed23[[#This Row],[IC_Bedden_COVID_Nederland]]+covid_19_datafeed23[[#This Row],[IC_Bedden_COVID_Internationaal]]</f>
        <v>199</v>
      </c>
      <c r="I538">
        <v>496</v>
      </c>
      <c r="J538">
        <v>504</v>
      </c>
      <c r="K538">
        <v>10</v>
      </c>
      <c r="L538">
        <v>67</v>
      </c>
      <c r="M538">
        <f t="shared" ref="M538:N538" si="306">SUM(K532:K538)/7</f>
        <v>15</v>
      </c>
      <c r="N538">
        <f t="shared" si="306"/>
        <v>65.571428571428569</v>
      </c>
      <c r="P538">
        <f t="shared" si="284"/>
        <v>-1</v>
      </c>
    </row>
    <row r="539" spans="1:16" x14ac:dyDescent="0.25">
      <c r="A539" t="s">
        <v>475</v>
      </c>
      <c r="B539" t="str">
        <f>LEFT(covid_19_datafeed23[[#This Row],[Datum]],2)</f>
        <v>17</v>
      </c>
      <c r="C539" t="str">
        <f>MID(covid_19_datafeed23[[#This Row],[Datum]],4,2)</f>
        <v>08</v>
      </c>
      <c r="D539" t="str">
        <f>RIGHT(covid_19_datafeed23[[#This Row],[Datum]],4)</f>
        <v>2021</v>
      </c>
      <c r="E539" s="1">
        <f>DATE(covid_19_datafeed23[[#This Row],[year]],covid_19_datafeed23[[#This Row],[month]],covid_19_datafeed23[[#This Row],[day]])</f>
        <v>44425</v>
      </c>
      <c r="F539">
        <v>198</v>
      </c>
      <c r="H539">
        <f>covid_19_datafeed23[[#This Row],[IC_Bedden_COVID_Nederland]]+covid_19_datafeed23[[#This Row],[IC_Bedden_COVID_Internationaal]]</f>
        <v>198</v>
      </c>
      <c r="I539">
        <v>529</v>
      </c>
      <c r="J539">
        <v>488</v>
      </c>
      <c r="K539">
        <v>9</v>
      </c>
      <c r="L539">
        <v>72</v>
      </c>
      <c r="M539">
        <f t="shared" ref="M539:N539" si="307">SUM(K533:K539)/7</f>
        <v>13.857142857142858</v>
      </c>
      <c r="N539">
        <f t="shared" si="307"/>
        <v>66.142857142857139</v>
      </c>
      <c r="P539">
        <f t="shared" si="284"/>
        <v>-1</v>
      </c>
    </row>
    <row r="540" spans="1:16" x14ac:dyDescent="0.25">
      <c r="A540" t="s">
        <v>476</v>
      </c>
      <c r="B540" t="str">
        <f>LEFT(covid_19_datafeed23[[#This Row],[Datum]],2)</f>
        <v>18</v>
      </c>
      <c r="C540" t="str">
        <f>MID(covid_19_datafeed23[[#This Row],[Datum]],4,2)</f>
        <v>08</v>
      </c>
      <c r="D540" t="str">
        <f>RIGHT(covid_19_datafeed23[[#This Row],[Datum]],4)</f>
        <v>2021</v>
      </c>
      <c r="E540" s="1">
        <f>DATE(covid_19_datafeed23[[#This Row],[year]],covid_19_datafeed23[[#This Row],[month]],covid_19_datafeed23[[#This Row],[day]])</f>
        <v>44426</v>
      </c>
      <c r="F540">
        <v>212</v>
      </c>
      <c r="H540">
        <f>covid_19_datafeed23[[#This Row],[IC_Bedden_COVID_Nederland]]+covid_19_datafeed23[[#This Row],[IC_Bedden_COVID_Internationaal]]</f>
        <v>212</v>
      </c>
      <c r="I540">
        <v>521</v>
      </c>
      <c r="J540">
        <v>469</v>
      </c>
      <c r="K540">
        <v>14</v>
      </c>
      <c r="L540">
        <v>59</v>
      </c>
      <c r="M540">
        <f t="shared" ref="M540:N540" si="308">SUM(K534:K540)/7</f>
        <v>13</v>
      </c>
      <c r="N540">
        <f t="shared" si="308"/>
        <v>66.285714285714292</v>
      </c>
      <c r="P540">
        <f t="shared" si="284"/>
        <v>14</v>
      </c>
    </row>
    <row r="541" spans="1:16" x14ac:dyDescent="0.25">
      <c r="A541" t="s">
        <v>477</v>
      </c>
      <c r="B541" t="str">
        <f>LEFT(covid_19_datafeed23[[#This Row],[Datum]],2)</f>
        <v>19</v>
      </c>
      <c r="C541" t="str">
        <f>MID(covid_19_datafeed23[[#This Row],[Datum]],4,2)</f>
        <v>08</v>
      </c>
      <c r="D541" t="str">
        <f>RIGHT(covid_19_datafeed23[[#This Row],[Datum]],4)</f>
        <v>2021</v>
      </c>
      <c r="E541" s="1">
        <f>DATE(covid_19_datafeed23[[#This Row],[year]],covid_19_datafeed23[[#This Row],[month]],covid_19_datafeed23[[#This Row],[day]])</f>
        <v>44427</v>
      </c>
      <c r="F541">
        <v>220</v>
      </c>
      <c r="H541">
        <f>covid_19_datafeed23[[#This Row],[IC_Bedden_COVID_Nederland]]+covid_19_datafeed23[[#This Row],[IC_Bedden_COVID_Internationaal]]</f>
        <v>220</v>
      </c>
      <c r="I541">
        <v>520</v>
      </c>
      <c r="J541">
        <v>452</v>
      </c>
      <c r="K541">
        <v>14</v>
      </c>
      <c r="L541">
        <v>54</v>
      </c>
      <c r="M541">
        <f t="shared" ref="M541:N541" si="309">SUM(K535:K541)/7</f>
        <v>12.285714285714286</v>
      </c>
      <c r="N541">
        <f t="shared" si="309"/>
        <v>66</v>
      </c>
      <c r="P541">
        <f t="shared" si="284"/>
        <v>8</v>
      </c>
    </row>
    <row r="542" spans="1:16" x14ac:dyDescent="0.25">
      <c r="A542" t="s">
        <v>478</v>
      </c>
      <c r="B542" t="str">
        <f>LEFT(covid_19_datafeed23[[#This Row],[Datum]],2)</f>
        <v>20</v>
      </c>
      <c r="C542" t="str">
        <f>MID(covid_19_datafeed23[[#This Row],[Datum]],4,2)</f>
        <v>08</v>
      </c>
      <c r="D542" t="str">
        <f>RIGHT(covid_19_datafeed23[[#This Row],[Datum]],4)</f>
        <v>2021</v>
      </c>
      <c r="E542" s="1">
        <f>DATE(covid_19_datafeed23[[#This Row],[year]],covid_19_datafeed23[[#This Row],[month]],covid_19_datafeed23[[#This Row],[day]])</f>
        <v>44428</v>
      </c>
      <c r="F542">
        <v>215</v>
      </c>
      <c r="H542">
        <f>covid_19_datafeed23[[#This Row],[IC_Bedden_COVID_Nederland]]+covid_19_datafeed23[[#This Row],[IC_Bedden_COVID_Internationaal]]</f>
        <v>215</v>
      </c>
      <c r="I542">
        <v>523</v>
      </c>
      <c r="J542">
        <v>452</v>
      </c>
      <c r="K542">
        <v>21</v>
      </c>
      <c r="L542">
        <v>71</v>
      </c>
      <c r="M542">
        <f t="shared" ref="M542:N542" si="310">SUM(K536:K542)/7</f>
        <v>13.428571428571429</v>
      </c>
      <c r="N542">
        <f t="shared" si="310"/>
        <v>65.714285714285708</v>
      </c>
      <c r="P542">
        <f t="shared" si="284"/>
        <v>-5</v>
      </c>
    </row>
    <row r="543" spans="1:16" x14ac:dyDescent="0.25">
      <c r="A543" t="s">
        <v>479</v>
      </c>
      <c r="B543" t="str">
        <f>LEFT(covid_19_datafeed23[[#This Row],[Datum]],2)</f>
        <v>21</v>
      </c>
      <c r="C543" t="str">
        <f>MID(covid_19_datafeed23[[#This Row],[Datum]],4,2)</f>
        <v>08</v>
      </c>
      <c r="D543" t="str">
        <f>RIGHT(covid_19_datafeed23[[#This Row],[Datum]],4)</f>
        <v>2021</v>
      </c>
      <c r="E543" s="1">
        <f>DATE(covid_19_datafeed23[[#This Row],[year]],covid_19_datafeed23[[#This Row],[month]],covid_19_datafeed23[[#This Row],[day]])</f>
        <v>44429</v>
      </c>
      <c r="F543">
        <v>218</v>
      </c>
      <c r="H543">
        <f>covid_19_datafeed23[[#This Row],[IC_Bedden_COVID_Nederland]]+covid_19_datafeed23[[#This Row],[IC_Bedden_COVID_Internationaal]]</f>
        <v>218</v>
      </c>
      <c r="I543">
        <v>491</v>
      </c>
      <c r="J543">
        <v>439</v>
      </c>
      <c r="K543">
        <v>14</v>
      </c>
      <c r="L543">
        <v>57</v>
      </c>
      <c r="M543">
        <f t="shared" ref="M543:N543" si="311">SUM(K537:K543)/7</f>
        <v>13.571428571428571</v>
      </c>
      <c r="N543">
        <f t="shared" si="311"/>
        <v>62.428571428571431</v>
      </c>
      <c r="P543">
        <f t="shared" si="284"/>
        <v>3</v>
      </c>
    </row>
    <row r="544" spans="1:16" x14ac:dyDescent="0.25">
      <c r="A544" t="s">
        <v>480</v>
      </c>
      <c r="B544" t="str">
        <f>LEFT(covid_19_datafeed23[[#This Row],[Datum]],2)</f>
        <v>22</v>
      </c>
      <c r="C544" t="str">
        <f>MID(covid_19_datafeed23[[#This Row],[Datum]],4,2)</f>
        <v>08</v>
      </c>
      <c r="D544" t="str">
        <f>RIGHT(covid_19_datafeed23[[#This Row],[Datum]],4)</f>
        <v>2021</v>
      </c>
      <c r="E544" s="1">
        <f>DATE(covid_19_datafeed23[[#This Row],[year]],covid_19_datafeed23[[#This Row],[month]],covid_19_datafeed23[[#This Row],[day]])</f>
        <v>44430</v>
      </c>
      <c r="F544">
        <v>219</v>
      </c>
      <c r="H544">
        <f>covid_19_datafeed23[[#This Row],[IC_Bedden_COVID_Nederland]]+covid_19_datafeed23[[#This Row],[IC_Bedden_COVID_Internationaal]]</f>
        <v>219</v>
      </c>
      <c r="I544">
        <v>454</v>
      </c>
      <c r="J544">
        <v>441</v>
      </c>
      <c r="K544">
        <v>10</v>
      </c>
      <c r="L544">
        <v>59</v>
      </c>
      <c r="M544">
        <f t="shared" ref="M544:N544" si="312">SUM(K538:K544)/7</f>
        <v>13.142857142857142</v>
      </c>
      <c r="N544">
        <f t="shared" si="312"/>
        <v>62.714285714285715</v>
      </c>
      <c r="P544">
        <f t="shared" si="284"/>
        <v>1</v>
      </c>
    </row>
    <row r="545" spans="1:16" x14ac:dyDescent="0.25">
      <c r="A545" t="s">
        <v>481</v>
      </c>
      <c r="B545" t="str">
        <f>LEFT(covid_19_datafeed23[[#This Row],[Datum]],2)</f>
        <v>23</v>
      </c>
      <c r="C545" t="str">
        <f>MID(covid_19_datafeed23[[#This Row],[Datum]],4,2)</f>
        <v>08</v>
      </c>
      <c r="D545" t="str">
        <f>RIGHT(covid_19_datafeed23[[#This Row],[Datum]],4)</f>
        <v>2021</v>
      </c>
      <c r="E545" s="1">
        <f>DATE(covid_19_datafeed23[[#This Row],[year]],covid_19_datafeed23[[#This Row],[month]],covid_19_datafeed23[[#This Row],[day]])</f>
        <v>44431</v>
      </c>
      <c r="F545">
        <v>224</v>
      </c>
      <c r="H545">
        <f>covid_19_datafeed23[[#This Row],[IC_Bedden_COVID_Nederland]]+covid_19_datafeed23[[#This Row],[IC_Bedden_COVID_Internationaal]]</f>
        <v>224</v>
      </c>
      <c r="I545">
        <v>486</v>
      </c>
      <c r="J545">
        <v>454</v>
      </c>
      <c r="K545">
        <v>12</v>
      </c>
      <c r="L545">
        <v>59</v>
      </c>
      <c r="M545">
        <f t="shared" ref="M545:N545" si="313">SUM(K539:K545)/7</f>
        <v>13.428571428571429</v>
      </c>
      <c r="N545">
        <f t="shared" si="313"/>
        <v>61.571428571428569</v>
      </c>
      <c r="P545">
        <f t="shared" si="284"/>
        <v>5</v>
      </c>
    </row>
    <row r="546" spans="1:16" x14ac:dyDescent="0.25">
      <c r="A546" t="s">
        <v>482</v>
      </c>
      <c r="B546" t="str">
        <f>LEFT(covid_19_datafeed23[[#This Row],[Datum]],2)</f>
        <v>24</v>
      </c>
      <c r="C546" t="str">
        <f>MID(covid_19_datafeed23[[#This Row],[Datum]],4,2)</f>
        <v>08</v>
      </c>
      <c r="D546" t="str">
        <f>RIGHT(covid_19_datafeed23[[#This Row],[Datum]],4)</f>
        <v>2021</v>
      </c>
      <c r="E546" s="1">
        <f>DATE(covid_19_datafeed23[[#This Row],[year]],covid_19_datafeed23[[#This Row],[month]],covid_19_datafeed23[[#This Row],[day]])</f>
        <v>44432</v>
      </c>
      <c r="F546">
        <v>230</v>
      </c>
      <c r="H546">
        <f>covid_19_datafeed23[[#This Row],[IC_Bedden_COVID_Nederland]]+covid_19_datafeed23[[#This Row],[IC_Bedden_COVID_Internationaal]]</f>
        <v>230</v>
      </c>
      <c r="I546">
        <v>518</v>
      </c>
      <c r="J546">
        <v>461</v>
      </c>
      <c r="K546">
        <v>20</v>
      </c>
      <c r="L546">
        <v>69</v>
      </c>
      <c r="M546">
        <f t="shared" ref="M546:N546" si="314">SUM(K540:K546)/7</f>
        <v>15</v>
      </c>
      <c r="N546">
        <f t="shared" si="314"/>
        <v>61.142857142857146</v>
      </c>
      <c r="P546">
        <f t="shared" si="284"/>
        <v>6</v>
      </c>
    </row>
    <row r="547" spans="1:16" x14ac:dyDescent="0.25">
      <c r="A547" t="s">
        <v>483</v>
      </c>
      <c r="B547" t="str">
        <f>LEFT(covid_19_datafeed23[[#This Row],[Datum]],2)</f>
        <v>25</v>
      </c>
      <c r="C547" t="str">
        <f>MID(covid_19_datafeed23[[#This Row],[Datum]],4,2)</f>
        <v>08</v>
      </c>
      <c r="D547" t="str">
        <f>RIGHT(covid_19_datafeed23[[#This Row],[Datum]],4)</f>
        <v>2021</v>
      </c>
      <c r="E547" s="1">
        <f>DATE(covid_19_datafeed23[[#This Row],[year]],covid_19_datafeed23[[#This Row],[month]],covid_19_datafeed23[[#This Row],[day]])</f>
        <v>44433</v>
      </c>
      <c r="F547">
        <v>228</v>
      </c>
      <c r="H547">
        <f>covid_19_datafeed23[[#This Row],[IC_Bedden_COVID_Nederland]]+covid_19_datafeed23[[#This Row],[IC_Bedden_COVID_Internationaal]]</f>
        <v>228</v>
      </c>
      <c r="I547">
        <v>529</v>
      </c>
      <c r="J547">
        <v>446</v>
      </c>
      <c r="K547">
        <v>19</v>
      </c>
      <c r="L547">
        <v>56</v>
      </c>
      <c r="M547">
        <f t="shared" ref="M547:N547" si="315">SUM(K541:K547)/7</f>
        <v>15.714285714285714</v>
      </c>
      <c r="N547">
        <f t="shared" si="315"/>
        <v>60.714285714285715</v>
      </c>
      <c r="P547">
        <f t="shared" si="284"/>
        <v>-2</v>
      </c>
    </row>
    <row r="548" spans="1:16" x14ac:dyDescent="0.25">
      <c r="A548" t="s">
        <v>484</v>
      </c>
      <c r="B548" t="str">
        <f>LEFT(covid_19_datafeed23[[#This Row],[Datum]],2)</f>
        <v>26</v>
      </c>
      <c r="C548" t="str">
        <f>MID(covid_19_datafeed23[[#This Row],[Datum]],4,2)</f>
        <v>08</v>
      </c>
      <c r="D548" t="str">
        <f>RIGHT(covid_19_datafeed23[[#This Row],[Datum]],4)</f>
        <v>2021</v>
      </c>
      <c r="E548" s="1">
        <f>DATE(covid_19_datafeed23[[#This Row],[year]],covid_19_datafeed23[[#This Row],[month]],covid_19_datafeed23[[#This Row],[day]])</f>
        <v>44434</v>
      </c>
      <c r="F548">
        <v>218</v>
      </c>
      <c r="H548">
        <f>covid_19_datafeed23[[#This Row],[IC_Bedden_COVID_Nederland]]+covid_19_datafeed23[[#This Row],[IC_Bedden_COVID_Internationaal]]</f>
        <v>218</v>
      </c>
      <c r="I548">
        <v>541</v>
      </c>
      <c r="J548">
        <v>440</v>
      </c>
      <c r="K548">
        <v>11</v>
      </c>
      <c r="L548">
        <v>61</v>
      </c>
      <c r="M548">
        <f t="shared" ref="M548:N548" si="316">SUM(K542:K548)/7</f>
        <v>15.285714285714286</v>
      </c>
      <c r="N548">
        <f t="shared" si="316"/>
        <v>61.714285714285715</v>
      </c>
      <c r="P548">
        <f t="shared" si="284"/>
        <v>-10</v>
      </c>
    </row>
    <row r="549" spans="1:16" x14ac:dyDescent="0.25">
      <c r="A549" t="s">
        <v>485</v>
      </c>
      <c r="B549" t="str">
        <f>LEFT(covid_19_datafeed23[[#This Row],[Datum]],2)</f>
        <v>27</v>
      </c>
      <c r="C549" t="str">
        <f>MID(covid_19_datafeed23[[#This Row],[Datum]],4,2)</f>
        <v>08</v>
      </c>
      <c r="D549" t="str">
        <f>RIGHT(covid_19_datafeed23[[#This Row],[Datum]],4)</f>
        <v>2021</v>
      </c>
      <c r="E549" s="1">
        <f>DATE(covid_19_datafeed23[[#This Row],[year]],covid_19_datafeed23[[#This Row],[month]],covid_19_datafeed23[[#This Row],[day]])</f>
        <v>44435</v>
      </c>
      <c r="F549">
        <v>222</v>
      </c>
      <c r="H549">
        <f>covid_19_datafeed23[[#This Row],[IC_Bedden_COVID_Nederland]]+covid_19_datafeed23[[#This Row],[IC_Bedden_COVID_Internationaal]]</f>
        <v>222</v>
      </c>
      <c r="I549">
        <v>526</v>
      </c>
      <c r="J549">
        <v>437</v>
      </c>
      <c r="K549">
        <v>17</v>
      </c>
      <c r="L549">
        <v>60</v>
      </c>
      <c r="M549">
        <f t="shared" ref="M549:N549" si="317">SUM(K543:K549)/7</f>
        <v>14.714285714285714</v>
      </c>
      <c r="N549">
        <f t="shared" si="317"/>
        <v>60.142857142857146</v>
      </c>
      <c r="P549">
        <f t="shared" si="284"/>
        <v>4</v>
      </c>
    </row>
    <row r="550" spans="1:16" x14ac:dyDescent="0.25">
      <c r="A550" t="s">
        <v>486</v>
      </c>
      <c r="B550" t="str">
        <f>LEFT(covid_19_datafeed23[[#This Row],[Datum]],2)</f>
        <v>28</v>
      </c>
      <c r="C550" t="str">
        <f>MID(covid_19_datafeed23[[#This Row],[Datum]],4,2)</f>
        <v>08</v>
      </c>
      <c r="D550" t="str">
        <f>RIGHT(covid_19_datafeed23[[#This Row],[Datum]],4)</f>
        <v>2021</v>
      </c>
      <c r="E550" s="1">
        <f>DATE(covid_19_datafeed23[[#This Row],[year]],covid_19_datafeed23[[#This Row],[month]],covid_19_datafeed23[[#This Row],[day]])</f>
        <v>44436</v>
      </c>
      <c r="F550">
        <v>224</v>
      </c>
      <c r="H550">
        <f>covid_19_datafeed23[[#This Row],[IC_Bedden_COVID_Nederland]]+covid_19_datafeed23[[#This Row],[IC_Bedden_COVID_Internationaal]]</f>
        <v>224</v>
      </c>
      <c r="I550">
        <v>494</v>
      </c>
      <c r="J550">
        <v>421</v>
      </c>
      <c r="K550">
        <v>22</v>
      </c>
      <c r="L550">
        <v>78</v>
      </c>
      <c r="M550">
        <f t="shared" ref="M550:N550" si="318">SUM(K544:K550)/7</f>
        <v>15.857142857142858</v>
      </c>
      <c r="N550">
        <f t="shared" si="318"/>
        <v>63.142857142857146</v>
      </c>
      <c r="P550">
        <f t="shared" si="284"/>
        <v>2</v>
      </c>
    </row>
    <row r="551" spans="1:16" x14ac:dyDescent="0.25">
      <c r="A551" t="s">
        <v>487</v>
      </c>
      <c r="B551" t="str">
        <f>LEFT(covid_19_datafeed23[[#This Row],[Datum]],2)</f>
        <v>29</v>
      </c>
      <c r="C551" t="str">
        <f>MID(covid_19_datafeed23[[#This Row],[Datum]],4,2)</f>
        <v>08</v>
      </c>
      <c r="D551" t="str">
        <f>RIGHT(covid_19_datafeed23[[#This Row],[Datum]],4)</f>
        <v>2021</v>
      </c>
      <c r="E551" s="1">
        <f>DATE(covid_19_datafeed23[[#This Row],[year]],covid_19_datafeed23[[#This Row],[month]],covid_19_datafeed23[[#This Row],[day]])</f>
        <v>44437</v>
      </c>
      <c r="F551">
        <v>224</v>
      </c>
      <c r="H551">
        <f>covid_19_datafeed23[[#This Row],[IC_Bedden_COVID_Nederland]]+covid_19_datafeed23[[#This Row],[IC_Bedden_COVID_Internationaal]]</f>
        <v>224</v>
      </c>
      <c r="I551">
        <v>454</v>
      </c>
      <c r="J551">
        <v>418</v>
      </c>
      <c r="K551">
        <v>15</v>
      </c>
      <c r="L551">
        <v>59</v>
      </c>
      <c r="M551">
        <f t="shared" ref="M551:N551" si="319">SUM(K545:K551)/7</f>
        <v>16.571428571428573</v>
      </c>
      <c r="N551">
        <f t="shared" si="319"/>
        <v>63.142857142857146</v>
      </c>
      <c r="P551">
        <f t="shared" si="284"/>
        <v>0</v>
      </c>
    </row>
    <row r="552" spans="1:16" x14ac:dyDescent="0.25">
      <c r="A552" t="s">
        <v>488</v>
      </c>
      <c r="B552" t="str">
        <f>LEFT(covid_19_datafeed23[[#This Row],[Datum]],2)</f>
        <v>30</v>
      </c>
      <c r="C552" t="str">
        <f>MID(covid_19_datafeed23[[#This Row],[Datum]],4,2)</f>
        <v>08</v>
      </c>
      <c r="D552" t="str">
        <f>RIGHT(covid_19_datafeed23[[#This Row],[Datum]],4)</f>
        <v>2021</v>
      </c>
      <c r="E552" s="1">
        <f>DATE(covid_19_datafeed23[[#This Row],[year]],covid_19_datafeed23[[#This Row],[month]],covid_19_datafeed23[[#This Row],[day]])</f>
        <v>44438</v>
      </c>
      <c r="F552">
        <v>220</v>
      </c>
      <c r="H552">
        <f>covid_19_datafeed23[[#This Row],[IC_Bedden_COVID_Nederland]]+covid_19_datafeed23[[#This Row],[IC_Bedden_COVID_Internationaal]]</f>
        <v>220</v>
      </c>
      <c r="I552">
        <v>480</v>
      </c>
      <c r="J552">
        <v>469</v>
      </c>
      <c r="K552">
        <v>13</v>
      </c>
      <c r="L552">
        <v>51</v>
      </c>
      <c r="M552">
        <f t="shared" ref="M552:N552" si="320">SUM(K546:K552)/7</f>
        <v>16.714285714285715</v>
      </c>
      <c r="N552">
        <f t="shared" si="320"/>
        <v>62</v>
      </c>
      <c r="P552">
        <f t="shared" si="284"/>
        <v>-4</v>
      </c>
    </row>
    <row r="553" spans="1:16" x14ac:dyDescent="0.25">
      <c r="A553" t="s">
        <v>489</v>
      </c>
      <c r="B553" t="str">
        <f>LEFT(covid_19_datafeed23[[#This Row],[Datum]],2)</f>
        <v>31</v>
      </c>
      <c r="C553" t="str">
        <f>MID(covid_19_datafeed23[[#This Row],[Datum]],4,2)</f>
        <v>08</v>
      </c>
      <c r="D553" t="str">
        <f>RIGHT(covid_19_datafeed23[[#This Row],[Datum]],4)</f>
        <v>2021</v>
      </c>
      <c r="E553" s="1">
        <f>DATE(covid_19_datafeed23[[#This Row],[year]],covid_19_datafeed23[[#This Row],[month]],covid_19_datafeed23[[#This Row],[day]])</f>
        <v>44439</v>
      </c>
      <c r="F553">
        <v>212</v>
      </c>
      <c r="H553">
        <f>covid_19_datafeed23[[#This Row],[IC_Bedden_COVID_Nederland]]+covid_19_datafeed23[[#This Row],[IC_Bedden_COVID_Internationaal]]</f>
        <v>212</v>
      </c>
      <c r="I553">
        <v>538</v>
      </c>
      <c r="J553">
        <v>459</v>
      </c>
      <c r="K553">
        <v>8</v>
      </c>
      <c r="L553">
        <v>65</v>
      </c>
      <c r="M553">
        <f t="shared" ref="M553:N553" si="321">SUM(K547:K553)/7</f>
        <v>15</v>
      </c>
      <c r="N553">
        <f t="shared" si="321"/>
        <v>61.428571428571431</v>
      </c>
      <c r="P553">
        <f t="shared" si="284"/>
        <v>-8</v>
      </c>
    </row>
    <row r="554" spans="1:16" x14ac:dyDescent="0.25">
      <c r="A554" t="s">
        <v>490</v>
      </c>
      <c r="B554" t="str">
        <f>LEFT(covid_19_datafeed23[[#This Row],[Datum]],2)</f>
        <v>01</v>
      </c>
      <c r="C554" t="str">
        <f>MID(covid_19_datafeed23[[#This Row],[Datum]],4,2)</f>
        <v>09</v>
      </c>
      <c r="D554" t="str">
        <f>RIGHT(covid_19_datafeed23[[#This Row],[Datum]],4)</f>
        <v>2021</v>
      </c>
      <c r="E554" s="1">
        <f>DATE(covid_19_datafeed23[[#This Row],[year]],covid_19_datafeed23[[#This Row],[month]],covid_19_datafeed23[[#This Row],[day]])</f>
        <v>44440</v>
      </c>
      <c r="F554">
        <v>207</v>
      </c>
      <c r="H554">
        <f>covid_19_datafeed23[[#This Row],[IC_Bedden_COVID_Nederland]]+covid_19_datafeed23[[#This Row],[IC_Bedden_COVID_Internationaal]]</f>
        <v>207</v>
      </c>
      <c r="I554">
        <v>542</v>
      </c>
      <c r="J554">
        <v>436</v>
      </c>
      <c r="K554">
        <v>9</v>
      </c>
      <c r="L554">
        <v>66</v>
      </c>
      <c r="M554">
        <f t="shared" ref="M554:N554" si="322">SUM(K548:K554)/7</f>
        <v>13.571428571428571</v>
      </c>
      <c r="N554">
        <f t="shared" si="322"/>
        <v>62.857142857142854</v>
      </c>
      <c r="P554">
        <f t="shared" si="284"/>
        <v>-5</v>
      </c>
    </row>
    <row r="555" spans="1:16" x14ac:dyDescent="0.25">
      <c r="A555" t="s">
        <v>491</v>
      </c>
      <c r="B555" t="str">
        <f>LEFT(covid_19_datafeed23[[#This Row],[Datum]],2)</f>
        <v>02</v>
      </c>
      <c r="C555" t="str">
        <f>MID(covid_19_datafeed23[[#This Row],[Datum]],4,2)</f>
        <v>09</v>
      </c>
      <c r="D555" t="str">
        <f>RIGHT(covid_19_datafeed23[[#This Row],[Datum]],4)</f>
        <v>2021</v>
      </c>
      <c r="E555" s="1">
        <f>DATE(covid_19_datafeed23[[#This Row],[year]],covid_19_datafeed23[[#This Row],[month]],covid_19_datafeed23[[#This Row],[day]])</f>
        <v>44441</v>
      </c>
      <c r="F555">
        <v>209</v>
      </c>
      <c r="H555">
        <f>covid_19_datafeed23[[#This Row],[IC_Bedden_COVID_Nederland]]+covid_19_datafeed23[[#This Row],[IC_Bedden_COVID_Internationaal]]</f>
        <v>209</v>
      </c>
      <c r="I555">
        <v>557</v>
      </c>
      <c r="J555">
        <v>442</v>
      </c>
      <c r="K555">
        <v>18</v>
      </c>
      <c r="L555">
        <v>69</v>
      </c>
      <c r="M555">
        <f t="shared" ref="M555:N555" si="323">SUM(K549:K555)/7</f>
        <v>14.571428571428571</v>
      </c>
      <c r="N555">
        <f t="shared" si="323"/>
        <v>64</v>
      </c>
      <c r="P555">
        <f t="shared" si="284"/>
        <v>2</v>
      </c>
    </row>
    <row r="556" spans="1:16" x14ac:dyDescent="0.25">
      <c r="A556" t="s">
        <v>492</v>
      </c>
      <c r="B556" t="str">
        <f>LEFT(covid_19_datafeed23[[#This Row],[Datum]],2)</f>
        <v>03</v>
      </c>
      <c r="C556" t="str">
        <f>MID(covid_19_datafeed23[[#This Row],[Datum]],4,2)</f>
        <v>09</v>
      </c>
      <c r="D556" t="str">
        <f>RIGHT(covid_19_datafeed23[[#This Row],[Datum]],4)</f>
        <v>2021</v>
      </c>
      <c r="E556" s="1">
        <f>DATE(covid_19_datafeed23[[#This Row],[year]],covid_19_datafeed23[[#This Row],[month]],covid_19_datafeed23[[#This Row],[day]])</f>
        <v>44442</v>
      </c>
      <c r="F556">
        <v>216</v>
      </c>
      <c r="H556">
        <f>covid_19_datafeed23[[#This Row],[IC_Bedden_COVID_Nederland]]+covid_19_datafeed23[[#This Row],[IC_Bedden_COVID_Internationaal]]</f>
        <v>216</v>
      </c>
      <c r="I556">
        <v>569</v>
      </c>
      <c r="J556">
        <v>439</v>
      </c>
      <c r="K556">
        <v>13</v>
      </c>
      <c r="L556">
        <v>59</v>
      </c>
      <c r="M556">
        <f t="shared" ref="M556:N556" si="324">SUM(K550:K556)/7</f>
        <v>14</v>
      </c>
      <c r="N556">
        <f t="shared" si="324"/>
        <v>63.857142857142854</v>
      </c>
      <c r="P556">
        <f t="shared" si="284"/>
        <v>7</v>
      </c>
    </row>
    <row r="557" spans="1:16" x14ac:dyDescent="0.25">
      <c r="A557" t="s">
        <v>493</v>
      </c>
      <c r="B557" t="str">
        <f>LEFT(covid_19_datafeed23[[#This Row],[Datum]],2)</f>
        <v>04</v>
      </c>
      <c r="C557" t="str">
        <f>MID(covid_19_datafeed23[[#This Row],[Datum]],4,2)</f>
        <v>09</v>
      </c>
      <c r="D557" t="str">
        <f>RIGHT(covid_19_datafeed23[[#This Row],[Datum]],4)</f>
        <v>2021</v>
      </c>
      <c r="E557" s="1">
        <f>DATE(covid_19_datafeed23[[#This Row],[year]],covid_19_datafeed23[[#This Row],[month]],covid_19_datafeed23[[#This Row],[day]])</f>
        <v>44443</v>
      </c>
      <c r="F557">
        <v>212</v>
      </c>
      <c r="H557">
        <f>covid_19_datafeed23[[#This Row],[IC_Bedden_COVID_Nederland]]+covid_19_datafeed23[[#This Row],[IC_Bedden_COVID_Internationaal]]</f>
        <v>212</v>
      </c>
      <c r="I557">
        <v>534</v>
      </c>
      <c r="J557">
        <v>442</v>
      </c>
      <c r="K557">
        <v>10</v>
      </c>
      <c r="L557">
        <v>75</v>
      </c>
      <c r="M557">
        <f t="shared" ref="M557:N557" si="325">SUM(K551:K557)/7</f>
        <v>12.285714285714286</v>
      </c>
      <c r="N557">
        <f t="shared" si="325"/>
        <v>63.428571428571431</v>
      </c>
      <c r="P557">
        <f t="shared" si="284"/>
        <v>-4</v>
      </c>
    </row>
    <row r="558" spans="1:16" x14ac:dyDescent="0.25">
      <c r="A558" t="s">
        <v>494</v>
      </c>
      <c r="B558" t="str">
        <f>LEFT(covid_19_datafeed23[[#This Row],[Datum]],2)</f>
        <v>05</v>
      </c>
      <c r="C558" t="str">
        <f>MID(covid_19_datafeed23[[#This Row],[Datum]],4,2)</f>
        <v>09</v>
      </c>
      <c r="D558" t="str">
        <f>RIGHT(covid_19_datafeed23[[#This Row],[Datum]],4)</f>
        <v>2021</v>
      </c>
      <c r="E558" s="1">
        <f>DATE(covid_19_datafeed23[[#This Row],[year]],covid_19_datafeed23[[#This Row],[month]],covid_19_datafeed23[[#This Row],[day]])</f>
        <v>44444</v>
      </c>
      <c r="F558">
        <v>213</v>
      </c>
      <c r="H558">
        <f>covid_19_datafeed23[[#This Row],[IC_Bedden_COVID_Nederland]]+covid_19_datafeed23[[#This Row],[IC_Bedden_COVID_Internationaal]]</f>
        <v>213</v>
      </c>
      <c r="I558">
        <v>485</v>
      </c>
      <c r="J558">
        <v>467</v>
      </c>
      <c r="K558">
        <v>9</v>
      </c>
      <c r="L558">
        <v>67</v>
      </c>
      <c r="M558">
        <f t="shared" ref="M558:N558" si="326">SUM(K552:K558)/7</f>
        <v>11.428571428571429</v>
      </c>
      <c r="N558">
        <f t="shared" si="326"/>
        <v>64.571428571428569</v>
      </c>
      <c r="P558">
        <f t="shared" si="284"/>
        <v>1</v>
      </c>
    </row>
    <row r="559" spans="1:16" x14ac:dyDescent="0.25">
      <c r="A559" t="s">
        <v>495</v>
      </c>
      <c r="B559" t="str">
        <f>LEFT(covid_19_datafeed23[[#This Row],[Datum]],2)</f>
        <v>06</v>
      </c>
      <c r="C559" t="str">
        <f>MID(covid_19_datafeed23[[#This Row],[Datum]],4,2)</f>
        <v>09</v>
      </c>
      <c r="D559" t="str">
        <f>RIGHT(covid_19_datafeed23[[#This Row],[Datum]],4)</f>
        <v>2021</v>
      </c>
      <c r="E559" s="1">
        <f>DATE(covid_19_datafeed23[[#This Row],[year]],covid_19_datafeed23[[#This Row],[month]],covid_19_datafeed23[[#This Row],[day]])</f>
        <v>44445</v>
      </c>
      <c r="F559">
        <v>220</v>
      </c>
      <c r="H559">
        <f>covid_19_datafeed23[[#This Row],[IC_Bedden_COVID_Nederland]]+covid_19_datafeed23[[#This Row],[IC_Bedden_COVID_Internationaal]]</f>
        <v>220</v>
      </c>
      <c r="I559">
        <v>503</v>
      </c>
      <c r="J559">
        <v>462</v>
      </c>
      <c r="K559">
        <v>17</v>
      </c>
      <c r="L559">
        <v>38</v>
      </c>
      <c r="M559">
        <f t="shared" ref="M559:N559" si="327">SUM(K553:K559)/7</f>
        <v>12</v>
      </c>
      <c r="N559">
        <f t="shared" si="327"/>
        <v>62.714285714285715</v>
      </c>
      <c r="P559">
        <f t="shared" si="284"/>
        <v>7</v>
      </c>
    </row>
    <row r="560" spans="1:16" x14ac:dyDescent="0.25">
      <c r="A560" t="s">
        <v>496</v>
      </c>
      <c r="B560" t="str">
        <f>LEFT(covid_19_datafeed23[[#This Row],[Datum]],2)</f>
        <v>07</v>
      </c>
      <c r="C560" t="str">
        <f>MID(covid_19_datafeed23[[#This Row],[Datum]],4,2)</f>
        <v>09</v>
      </c>
      <c r="D560" t="str">
        <f>RIGHT(covid_19_datafeed23[[#This Row],[Datum]],4)</f>
        <v>2021</v>
      </c>
      <c r="E560" s="1">
        <f>DATE(covid_19_datafeed23[[#This Row],[year]],covid_19_datafeed23[[#This Row],[month]],covid_19_datafeed23[[#This Row],[day]])</f>
        <v>44446</v>
      </c>
      <c r="F560">
        <v>215</v>
      </c>
      <c r="H560">
        <f>covid_19_datafeed23[[#This Row],[IC_Bedden_COVID_Nederland]]+covid_19_datafeed23[[#This Row],[IC_Bedden_COVID_Internationaal]]</f>
        <v>215</v>
      </c>
      <c r="I560">
        <v>545</v>
      </c>
      <c r="J560">
        <v>463</v>
      </c>
      <c r="K560">
        <v>9</v>
      </c>
      <c r="L560">
        <v>52</v>
      </c>
      <c r="M560">
        <f t="shared" ref="M560:N560" si="328">SUM(K554:K560)/7</f>
        <v>12.142857142857142</v>
      </c>
      <c r="N560">
        <f t="shared" si="328"/>
        <v>60.857142857142854</v>
      </c>
      <c r="P560">
        <f t="shared" si="284"/>
        <v>-5</v>
      </c>
    </row>
    <row r="561" spans="1:16" x14ac:dyDescent="0.25">
      <c r="A561" t="s">
        <v>497</v>
      </c>
      <c r="B561" t="str">
        <f>LEFT(covid_19_datafeed23[[#This Row],[Datum]],2)</f>
        <v>08</v>
      </c>
      <c r="C561" t="str">
        <f>MID(covid_19_datafeed23[[#This Row],[Datum]],4,2)</f>
        <v>09</v>
      </c>
      <c r="D561" t="str">
        <f>RIGHT(covid_19_datafeed23[[#This Row],[Datum]],4)</f>
        <v>2021</v>
      </c>
      <c r="E561" s="1">
        <f>DATE(covid_19_datafeed23[[#This Row],[year]],covid_19_datafeed23[[#This Row],[month]],covid_19_datafeed23[[#This Row],[day]])</f>
        <v>44447</v>
      </c>
      <c r="F561">
        <v>219</v>
      </c>
      <c r="H561">
        <f>covid_19_datafeed23[[#This Row],[IC_Bedden_COVID_Nederland]]+covid_19_datafeed23[[#This Row],[IC_Bedden_COVID_Internationaal]]</f>
        <v>219</v>
      </c>
      <c r="I561">
        <v>553</v>
      </c>
      <c r="J561">
        <v>452</v>
      </c>
      <c r="K561">
        <v>22</v>
      </c>
      <c r="L561">
        <v>59</v>
      </c>
      <c r="M561">
        <f t="shared" ref="M561:N561" si="329">SUM(K555:K561)/7</f>
        <v>14</v>
      </c>
      <c r="N561">
        <f t="shared" si="329"/>
        <v>59.857142857142854</v>
      </c>
      <c r="P561">
        <f t="shared" si="284"/>
        <v>4</v>
      </c>
    </row>
    <row r="562" spans="1:16" x14ac:dyDescent="0.25">
      <c r="A562" t="s">
        <v>498</v>
      </c>
      <c r="B562" t="str">
        <f>LEFT(covid_19_datafeed23[[#This Row],[Datum]],2)</f>
        <v>09</v>
      </c>
      <c r="C562" t="str">
        <f>MID(covid_19_datafeed23[[#This Row],[Datum]],4,2)</f>
        <v>09</v>
      </c>
      <c r="D562" t="str">
        <f>RIGHT(covid_19_datafeed23[[#This Row],[Datum]],4)</f>
        <v>2021</v>
      </c>
      <c r="E562" s="1">
        <f>DATE(covid_19_datafeed23[[#This Row],[year]],covid_19_datafeed23[[#This Row],[month]],covid_19_datafeed23[[#This Row],[day]])</f>
        <v>44448</v>
      </c>
      <c r="F562">
        <v>214</v>
      </c>
      <c r="H562">
        <f>covid_19_datafeed23[[#This Row],[IC_Bedden_COVID_Nederland]]+covid_19_datafeed23[[#This Row],[IC_Bedden_COVID_Internationaal]]</f>
        <v>214</v>
      </c>
      <c r="I562">
        <v>562</v>
      </c>
      <c r="J562">
        <v>443</v>
      </c>
      <c r="K562">
        <v>16</v>
      </c>
      <c r="L562">
        <v>68</v>
      </c>
      <c r="M562">
        <f t="shared" ref="M562:N562" si="330">SUM(K556:K562)/7</f>
        <v>13.714285714285714</v>
      </c>
      <c r="N562">
        <f t="shared" si="330"/>
        <v>59.714285714285715</v>
      </c>
      <c r="P562">
        <f t="shared" si="284"/>
        <v>-5</v>
      </c>
    </row>
    <row r="563" spans="1:16" x14ac:dyDescent="0.25">
      <c r="A563" t="s">
        <v>499</v>
      </c>
      <c r="B563" t="str">
        <f>LEFT(covid_19_datafeed23[[#This Row],[Datum]],2)</f>
        <v>10</v>
      </c>
      <c r="C563" t="str">
        <f>MID(covid_19_datafeed23[[#This Row],[Datum]],4,2)</f>
        <v>09</v>
      </c>
      <c r="D563" t="str">
        <f>RIGHT(covid_19_datafeed23[[#This Row],[Datum]],4)</f>
        <v>2021</v>
      </c>
      <c r="E563" s="1">
        <f>DATE(covid_19_datafeed23[[#This Row],[year]],covid_19_datafeed23[[#This Row],[month]],covid_19_datafeed23[[#This Row],[day]])</f>
        <v>44449</v>
      </c>
      <c r="F563">
        <v>211</v>
      </c>
      <c r="H563">
        <f>covid_19_datafeed23[[#This Row],[IC_Bedden_COVID_Nederland]]+covid_19_datafeed23[[#This Row],[IC_Bedden_COVID_Internationaal]]</f>
        <v>211</v>
      </c>
      <c r="I563">
        <v>558</v>
      </c>
      <c r="J563">
        <v>462</v>
      </c>
      <c r="K563">
        <v>12</v>
      </c>
      <c r="L563">
        <v>60</v>
      </c>
      <c r="M563">
        <f t="shared" ref="M563:N563" si="331">SUM(K557:K563)/7</f>
        <v>13.571428571428571</v>
      </c>
      <c r="N563">
        <f t="shared" si="331"/>
        <v>59.857142857142854</v>
      </c>
      <c r="P563">
        <f t="shared" si="284"/>
        <v>-3</v>
      </c>
    </row>
    <row r="564" spans="1:16" x14ac:dyDescent="0.25">
      <c r="A564" t="s">
        <v>500</v>
      </c>
      <c r="B564" t="str">
        <f>LEFT(covid_19_datafeed23[[#This Row],[Datum]],2)</f>
        <v>11</v>
      </c>
      <c r="C564" t="str">
        <f>MID(covid_19_datafeed23[[#This Row],[Datum]],4,2)</f>
        <v>09</v>
      </c>
      <c r="D564" t="str">
        <f>RIGHT(covid_19_datafeed23[[#This Row],[Datum]],4)</f>
        <v>2021</v>
      </c>
      <c r="E564" s="1">
        <f>DATE(covid_19_datafeed23[[#This Row],[year]],covid_19_datafeed23[[#This Row],[month]],covid_19_datafeed23[[#This Row],[day]])</f>
        <v>44450</v>
      </c>
      <c r="F564">
        <v>209</v>
      </c>
      <c r="H564">
        <f>covid_19_datafeed23[[#This Row],[IC_Bedden_COVID_Nederland]]+covid_19_datafeed23[[#This Row],[IC_Bedden_COVID_Internationaal]]</f>
        <v>209</v>
      </c>
      <c r="I564">
        <v>513</v>
      </c>
      <c r="J564">
        <v>439</v>
      </c>
      <c r="K564">
        <v>18</v>
      </c>
      <c r="L564">
        <v>58</v>
      </c>
      <c r="M564">
        <f t="shared" ref="M564:N564" si="332">SUM(K558:K564)/7</f>
        <v>14.714285714285714</v>
      </c>
      <c r="N564">
        <f t="shared" si="332"/>
        <v>57.428571428571431</v>
      </c>
      <c r="P564">
        <f t="shared" si="284"/>
        <v>-2</v>
      </c>
    </row>
    <row r="565" spans="1:16" x14ac:dyDescent="0.25">
      <c r="A565" t="s">
        <v>501</v>
      </c>
      <c r="B565" t="str">
        <f>LEFT(covid_19_datafeed23[[#This Row],[Datum]],2)</f>
        <v>12</v>
      </c>
      <c r="C565" t="str">
        <f>MID(covid_19_datafeed23[[#This Row],[Datum]],4,2)</f>
        <v>09</v>
      </c>
      <c r="D565" t="str">
        <f>RIGHT(covid_19_datafeed23[[#This Row],[Datum]],4)</f>
        <v>2021</v>
      </c>
      <c r="E565" s="1">
        <f>DATE(covid_19_datafeed23[[#This Row],[year]],covid_19_datafeed23[[#This Row],[month]],covid_19_datafeed23[[#This Row],[day]])</f>
        <v>44451</v>
      </c>
      <c r="F565">
        <v>205</v>
      </c>
      <c r="H565">
        <f>covid_19_datafeed23[[#This Row],[IC_Bedden_COVID_Nederland]]+covid_19_datafeed23[[#This Row],[IC_Bedden_COVID_Internationaal]]</f>
        <v>205</v>
      </c>
      <c r="I565">
        <v>476</v>
      </c>
      <c r="J565">
        <v>435</v>
      </c>
      <c r="K565">
        <v>7</v>
      </c>
      <c r="L565">
        <v>52</v>
      </c>
      <c r="M565">
        <f t="shared" ref="M565:N565" si="333">SUM(K559:K565)/7</f>
        <v>14.428571428571429</v>
      </c>
      <c r="N565">
        <f t="shared" si="333"/>
        <v>55.285714285714285</v>
      </c>
      <c r="P565">
        <f t="shared" si="284"/>
        <v>-4</v>
      </c>
    </row>
    <row r="566" spans="1:16" x14ac:dyDescent="0.25">
      <c r="A566" t="s">
        <v>502</v>
      </c>
      <c r="B566" t="str">
        <f>LEFT(covid_19_datafeed23[[#This Row],[Datum]],2)</f>
        <v>13</v>
      </c>
      <c r="C566" t="str">
        <f>MID(covid_19_datafeed23[[#This Row],[Datum]],4,2)</f>
        <v>09</v>
      </c>
      <c r="D566" t="str">
        <f>RIGHT(covid_19_datafeed23[[#This Row],[Datum]],4)</f>
        <v>2021</v>
      </c>
      <c r="E566" s="1">
        <f>DATE(covid_19_datafeed23[[#This Row],[year]],covid_19_datafeed23[[#This Row],[month]],covid_19_datafeed23[[#This Row],[day]])</f>
        <v>44452</v>
      </c>
      <c r="F566">
        <v>208</v>
      </c>
      <c r="H566">
        <f>covid_19_datafeed23[[#This Row],[IC_Bedden_COVID_Nederland]]+covid_19_datafeed23[[#This Row],[IC_Bedden_COVID_Internationaal]]</f>
        <v>208</v>
      </c>
      <c r="I566">
        <v>504</v>
      </c>
      <c r="J566">
        <v>450</v>
      </c>
      <c r="K566">
        <v>10</v>
      </c>
      <c r="L566">
        <v>41</v>
      </c>
      <c r="M566">
        <f t="shared" ref="M566:N566" si="334">SUM(K560:K566)/7</f>
        <v>13.428571428571429</v>
      </c>
      <c r="N566">
        <f t="shared" si="334"/>
        <v>55.714285714285715</v>
      </c>
      <c r="P566">
        <f t="shared" si="284"/>
        <v>3</v>
      </c>
    </row>
    <row r="567" spans="1:16" x14ac:dyDescent="0.25">
      <c r="A567" t="s">
        <v>503</v>
      </c>
      <c r="B567" t="str">
        <f>LEFT(covid_19_datafeed23[[#This Row],[Datum]],2)</f>
        <v>14</v>
      </c>
      <c r="C567" t="str">
        <f>MID(covid_19_datafeed23[[#This Row],[Datum]],4,2)</f>
        <v>09</v>
      </c>
      <c r="D567" t="str">
        <f>RIGHT(covid_19_datafeed23[[#This Row],[Datum]],4)</f>
        <v>2021</v>
      </c>
      <c r="E567" s="1">
        <f>DATE(covid_19_datafeed23[[#This Row],[year]],covid_19_datafeed23[[#This Row],[month]],covid_19_datafeed23[[#This Row],[day]])</f>
        <v>44453</v>
      </c>
      <c r="F567">
        <v>203</v>
      </c>
      <c r="H567">
        <f>covid_19_datafeed23[[#This Row],[IC_Bedden_COVID_Nederland]]+covid_19_datafeed23[[#This Row],[IC_Bedden_COVID_Internationaal]]</f>
        <v>203</v>
      </c>
      <c r="I567">
        <v>556</v>
      </c>
      <c r="J567">
        <v>432</v>
      </c>
      <c r="K567">
        <v>7</v>
      </c>
      <c r="L567">
        <v>51</v>
      </c>
      <c r="M567">
        <f t="shared" ref="M567:N567" si="335">SUM(K561:K567)/7</f>
        <v>13.142857142857142</v>
      </c>
      <c r="N567">
        <f t="shared" si="335"/>
        <v>55.571428571428569</v>
      </c>
      <c r="P567">
        <f t="shared" si="284"/>
        <v>-5</v>
      </c>
    </row>
    <row r="568" spans="1:16" x14ac:dyDescent="0.25">
      <c r="A568" t="s">
        <v>504</v>
      </c>
      <c r="B568" t="str">
        <f>LEFT(covid_19_datafeed23[[#This Row],[Datum]],2)</f>
        <v>15</v>
      </c>
      <c r="C568" t="str">
        <f>MID(covid_19_datafeed23[[#This Row],[Datum]],4,2)</f>
        <v>09</v>
      </c>
      <c r="D568" t="str">
        <f>RIGHT(covid_19_datafeed23[[#This Row],[Datum]],4)</f>
        <v>2021</v>
      </c>
      <c r="E568" s="1">
        <f>DATE(covid_19_datafeed23[[#This Row],[year]],covid_19_datafeed23[[#This Row],[month]],covid_19_datafeed23[[#This Row],[day]])</f>
        <v>44454</v>
      </c>
      <c r="F568">
        <v>200</v>
      </c>
      <c r="H568">
        <f>covid_19_datafeed23[[#This Row],[IC_Bedden_COVID_Nederland]]+covid_19_datafeed23[[#This Row],[IC_Bedden_COVID_Internationaal]]</f>
        <v>200</v>
      </c>
      <c r="I568">
        <v>575</v>
      </c>
      <c r="J568">
        <v>400</v>
      </c>
      <c r="K568">
        <v>12</v>
      </c>
      <c r="L568">
        <v>45</v>
      </c>
      <c r="M568">
        <f t="shared" ref="M568:N568" si="336">SUM(K562:K568)/7</f>
        <v>11.714285714285714</v>
      </c>
      <c r="N568">
        <f t="shared" si="336"/>
        <v>53.571428571428569</v>
      </c>
      <c r="P568">
        <f t="shared" si="284"/>
        <v>-3</v>
      </c>
    </row>
    <row r="569" spans="1:16" x14ac:dyDescent="0.25">
      <c r="A569" t="s">
        <v>505</v>
      </c>
      <c r="B569" t="str">
        <f>LEFT(covid_19_datafeed23[[#This Row],[Datum]],2)</f>
        <v>16</v>
      </c>
      <c r="C569" t="str">
        <f>MID(covid_19_datafeed23[[#This Row],[Datum]],4,2)</f>
        <v>09</v>
      </c>
      <c r="D569" t="str">
        <f>RIGHT(covid_19_datafeed23[[#This Row],[Datum]],4)</f>
        <v>2021</v>
      </c>
      <c r="E569" s="1">
        <f>DATE(covid_19_datafeed23[[#This Row],[year]],covid_19_datafeed23[[#This Row],[month]],covid_19_datafeed23[[#This Row],[day]])</f>
        <v>44455</v>
      </c>
      <c r="F569">
        <v>202</v>
      </c>
      <c r="H569">
        <f>covid_19_datafeed23[[#This Row],[IC_Bedden_COVID_Nederland]]+covid_19_datafeed23[[#This Row],[IC_Bedden_COVID_Internationaal]]</f>
        <v>202</v>
      </c>
      <c r="I569">
        <v>565</v>
      </c>
      <c r="J569">
        <v>378</v>
      </c>
      <c r="K569">
        <v>15</v>
      </c>
      <c r="L569">
        <v>49</v>
      </c>
      <c r="M569">
        <f t="shared" ref="M569:N569" si="337">SUM(K563:K569)/7</f>
        <v>11.571428571428571</v>
      </c>
      <c r="N569">
        <f t="shared" si="337"/>
        <v>50.857142857142854</v>
      </c>
      <c r="P569">
        <f t="shared" si="284"/>
        <v>2</v>
      </c>
    </row>
    <row r="570" spans="1:16" x14ac:dyDescent="0.25">
      <c r="A570" t="s">
        <v>506</v>
      </c>
      <c r="B570" t="str">
        <f>LEFT(covid_19_datafeed23[[#This Row],[Datum]],2)</f>
        <v>17</v>
      </c>
      <c r="C570" t="str">
        <f>MID(covid_19_datafeed23[[#This Row],[Datum]],4,2)</f>
        <v>09</v>
      </c>
      <c r="D570" t="str">
        <f>RIGHT(covid_19_datafeed23[[#This Row],[Datum]],4)</f>
        <v>2021</v>
      </c>
      <c r="E570" s="1">
        <f>DATE(covid_19_datafeed23[[#This Row],[year]],covid_19_datafeed23[[#This Row],[month]],covid_19_datafeed23[[#This Row],[day]])</f>
        <v>44456</v>
      </c>
      <c r="F570">
        <v>194</v>
      </c>
      <c r="H570">
        <f>covid_19_datafeed23[[#This Row],[IC_Bedden_COVID_Nederland]]+covid_19_datafeed23[[#This Row],[IC_Bedden_COVID_Internationaal]]</f>
        <v>194</v>
      </c>
      <c r="I570">
        <v>570</v>
      </c>
      <c r="J570">
        <v>372</v>
      </c>
      <c r="K570">
        <v>10</v>
      </c>
      <c r="L570">
        <v>51</v>
      </c>
      <c r="M570">
        <f t="shared" ref="M570:N570" si="338">SUM(K564:K570)/7</f>
        <v>11.285714285714286</v>
      </c>
      <c r="N570">
        <f t="shared" si="338"/>
        <v>49.571428571428569</v>
      </c>
      <c r="P570">
        <f t="shared" si="284"/>
        <v>-8</v>
      </c>
    </row>
    <row r="571" spans="1:16" x14ac:dyDescent="0.25">
      <c r="A571" t="s">
        <v>507</v>
      </c>
      <c r="B571" t="str">
        <f>LEFT(covid_19_datafeed23[[#This Row],[Datum]],2)</f>
        <v>18</v>
      </c>
      <c r="C571" t="str">
        <f>MID(covid_19_datafeed23[[#This Row],[Datum]],4,2)</f>
        <v>09</v>
      </c>
      <c r="D571" t="str">
        <f>RIGHT(covid_19_datafeed23[[#This Row],[Datum]],4)</f>
        <v>2021</v>
      </c>
      <c r="E571" s="1">
        <f>DATE(covid_19_datafeed23[[#This Row],[year]],covid_19_datafeed23[[#This Row],[month]],covid_19_datafeed23[[#This Row],[day]])</f>
        <v>44457</v>
      </c>
      <c r="F571">
        <v>192</v>
      </c>
      <c r="H571">
        <f>covid_19_datafeed23[[#This Row],[IC_Bedden_COVID_Nederland]]+covid_19_datafeed23[[#This Row],[IC_Bedden_COVID_Internationaal]]</f>
        <v>192</v>
      </c>
      <c r="I571">
        <v>548</v>
      </c>
      <c r="J571">
        <v>359</v>
      </c>
      <c r="K571">
        <v>6</v>
      </c>
      <c r="L571">
        <v>50</v>
      </c>
      <c r="M571">
        <f t="shared" ref="M571:N571" si="339">SUM(K565:K571)/7</f>
        <v>9.5714285714285712</v>
      </c>
      <c r="N571">
        <f t="shared" si="339"/>
        <v>48.428571428571431</v>
      </c>
      <c r="P571">
        <f t="shared" si="284"/>
        <v>-2</v>
      </c>
    </row>
    <row r="572" spans="1:16" x14ac:dyDescent="0.25">
      <c r="A572" t="s">
        <v>508</v>
      </c>
      <c r="B572" t="str">
        <f>LEFT(covid_19_datafeed23[[#This Row],[Datum]],2)</f>
        <v>19</v>
      </c>
      <c r="C572" t="str">
        <f>MID(covid_19_datafeed23[[#This Row],[Datum]],4,2)</f>
        <v>09</v>
      </c>
      <c r="D572" t="str">
        <f>RIGHT(covid_19_datafeed23[[#This Row],[Datum]],4)</f>
        <v>2021</v>
      </c>
      <c r="E572" s="1">
        <f>DATE(covid_19_datafeed23[[#This Row],[year]],covid_19_datafeed23[[#This Row],[month]],covid_19_datafeed23[[#This Row],[day]])</f>
        <v>44458</v>
      </c>
      <c r="F572">
        <v>195</v>
      </c>
      <c r="H572">
        <f>covid_19_datafeed23[[#This Row],[IC_Bedden_COVID_Nederland]]+covid_19_datafeed23[[#This Row],[IC_Bedden_COVID_Internationaal]]</f>
        <v>195</v>
      </c>
      <c r="I572">
        <v>503</v>
      </c>
      <c r="J572">
        <v>364</v>
      </c>
      <c r="K572">
        <v>8</v>
      </c>
      <c r="L572">
        <v>32</v>
      </c>
      <c r="M572">
        <f t="shared" ref="M572:N572" si="340">SUM(K566:K572)/7</f>
        <v>9.7142857142857135</v>
      </c>
      <c r="N572">
        <f t="shared" si="340"/>
        <v>45.571428571428569</v>
      </c>
      <c r="P572">
        <f t="shared" si="284"/>
        <v>3</v>
      </c>
    </row>
    <row r="573" spans="1:16" x14ac:dyDescent="0.25">
      <c r="A573" t="s">
        <v>509</v>
      </c>
      <c r="B573" t="str">
        <f>LEFT(covid_19_datafeed23[[#This Row],[Datum]],2)</f>
        <v>20</v>
      </c>
      <c r="C573" t="str">
        <f>MID(covid_19_datafeed23[[#This Row],[Datum]],4,2)</f>
        <v>09</v>
      </c>
      <c r="D573" t="str">
        <f>RIGHT(covid_19_datafeed23[[#This Row],[Datum]],4)</f>
        <v>2021</v>
      </c>
      <c r="E573" s="1">
        <f>DATE(covid_19_datafeed23[[#This Row],[year]],covid_19_datafeed23[[#This Row],[month]],covid_19_datafeed23[[#This Row],[day]])</f>
        <v>44459</v>
      </c>
      <c r="F573">
        <v>198</v>
      </c>
      <c r="H573">
        <f>covid_19_datafeed23[[#This Row],[IC_Bedden_COVID_Nederland]]+covid_19_datafeed23[[#This Row],[IC_Bedden_COVID_Internationaal]]</f>
        <v>198</v>
      </c>
      <c r="I573">
        <v>525</v>
      </c>
      <c r="J573">
        <v>367</v>
      </c>
      <c r="K573">
        <v>11</v>
      </c>
      <c r="L573">
        <v>30</v>
      </c>
      <c r="M573">
        <f t="shared" ref="M573:N573" si="341">SUM(K567:K573)/7</f>
        <v>9.8571428571428577</v>
      </c>
      <c r="N573">
        <f t="shared" si="341"/>
        <v>44</v>
      </c>
      <c r="P573">
        <f t="shared" si="284"/>
        <v>3</v>
      </c>
    </row>
    <row r="574" spans="1:16" x14ac:dyDescent="0.25">
      <c r="A574" t="s">
        <v>510</v>
      </c>
      <c r="B574" t="str">
        <f>LEFT(covid_19_datafeed23[[#This Row],[Datum]],2)</f>
        <v>21</v>
      </c>
      <c r="C574" t="str">
        <f>MID(covid_19_datafeed23[[#This Row],[Datum]],4,2)</f>
        <v>09</v>
      </c>
      <c r="D574" t="str">
        <f>RIGHT(covid_19_datafeed23[[#This Row],[Datum]],4)</f>
        <v>2021</v>
      </c>
      <c r="E574" s="1">
        <f>DATE(covid_19_datafeed23[[#This Row],[year]],covid_19_datafeed23[[#This Row],[month]],covid_19_datafeed23[[#This Row],[day]])</f>
        <v>44460</v>
      </c>
      <c r="F574">
        <v>200</v>
      </c>
      <c r="H574">
        <f>covid_19_datafeed23[[#This Row],[IC_Bedden_COVID_Nederland]]+covid_19_datafeed23[[#This Row],[IC_Bedden_COVID_Internationaal]]</f>
        <v>200</v>
      </c>
      <c r="I574">
        <v>578</v>
      </c>
      <c r="J574">
        <v>378</v>
      </c>
      <c r="K574">
        <v>11</v>
      </c>
      <c r="L574">
        <v>45</v>
      </c>
      <c r="M574">
        <f t="shared" ref="M574:N574" si="342">SUM(K568:K574)/7</f>
        <v>10.428571428571429</v>
      </c>
      <c r="N574">
        <f t="shared" si="342"/>
        <v>43.142857142857146</v>
      </c>
      <c r="P574">
        <f t="shared" si="284"/>
        <v>2</v>
      </c>
    </row>
    <row r="575" spans="1:16" x14ac:dyDescent="0.25">
      <c r="A575" t="s">
        <v>511</v>
      </c>
      <c r="B575" t="str">
        <f>LEFT(covid_19_datafeed23[[#This Row],[Datum]],2)</f>
        <v>22</v>
      </c>
      <c r="C575" t="str">
        <f>MID(covid_19_datafeed23[[#This Row],[Datum]],4,2)</f>
        <v>09</v>
      </c>
      <c r="D575" t="str">
        <f>RIGHT(covid_19_datafeed23[[#This Row],[Datum]],4)</f>
        <v>2021</v>
      </c>
      <c r="E575" s="1">
        <f>DATE(covid_19_datafeed23[[#This Row],[year]],covid_19_datafeed23[[#This Row],[month]],covid_19_datafeed23[[#This Row],[day]])</f>
        <v>44461</v>
      </c>
      <c r="F575">
        <v>186</v>
      </c>
      <c r="H575">
        <f>covid_19_datafeed23[[#This Row],[IC_Bedden_COVID_Nederland]]+covid_19_datafeed23[[#This Row],[IC_Bedden_COVID_Internationaal]]</f>
        <v>186</v>
      </c>
      <c r="I575">
        <v>589</v>
      </c>
      <c r="J575">
        <v>346</v>
      </c>
      <c r="K575">
        <v>18</v>
      </c>
      <c r="L575">
        <v>23</v>
      </c>
      <c r="M575">
        <f t="shared" ref="M575:N575" si="343">SUM(K569:K575)/7</f>
        <v>11.285714285714286</v>
      </c>
      <c r="N575">
        <f t="shared" si="343"/>
        <v>40</v>
      </c>
      <c r="P575">
        <f t="shared" si="284"/>
        <v>-14</v>
      </c>
    </row>
    <row r="576" spans="1:16" x14ac:dyDescent="0.25">
      <c r="A576" t="s">
        <v>512</v>
      </c>
      <c r="B576" t="str">
        <f>LEFT(covid_19_datafeed23[[#This Row],[Datum]],2)</f>
        <v>23</v>
      </c>
      <c r="C576" t="str">
        <f>MID(covid_19_datafeed23[[#This Row],[Datum]],4,2)</f>
        <v>09</v>
      </c>
      <c r="D576" t="str">
        <f>RIGHT(covid_19_datafeed23[[#This Row],[Datum]],4)</f>
        <v>2021</v>
      </c>
      <c r="E576" s="1">
        <f>DATE(covid_19_datafeed23[[#This Row],[year]],covid_19_datafeed23[[#This Row],[month]],covid_19_datafeed23[[#This Row],[day]])</f>
        <v>44462</v>
      </c>
      <c r="F576">
        <v>183</v>
      </c>
      <c r="H576">
        <f>covid_19_datafeed23[[#This Row],[IC_Bedden_COVID_Nederland]]+covid_19_datafeed23[[#This Row],[IC_Bedden_COVID_Internationaal]]</f>
        <v>183</v>
      </c>
      <c r="I576">
        <v>592</v>
      </c>
      <c r="J576">
        <v>330</v>
      </c>
      <c r="K576">
        <v>7</v>
      </c>
      <c r="L576">
        <v>39</v>
      </c>
      <c r="M576">
        <f t="shared" ref="M576:N576" si="344">SUM(K570:K576)/7</f>
        <v>10.142857142857142</v>
      </c>
      <c r="N576">
        <f t="shared" si="344"/>
        <v>38.571428571428569</v>
      </c>
      <c r="P576">
        <f t="shared" si="284"/>
        <v>-3</v>
      </c>
    </row>
    <row r="577" spans="1:16" x14ac:dyDescent="0.25">
      <c r="A577" t="s">
        <v>513</v>
      </c>
      <c r="B577" t="str">
        <f>LEFT(covid_19_datafeed23[[#This Row],[Datum]],2)</f>
        <v>24</v>
      </c>
      <c r="C577" t="str">
        <f>MID(covid_19_datafeed23[[#This Row],[Datum]],4,2)</f>
        <v>09</v>
      </c>
      <c r="D577" t="str">
        <f>RIGHT(covid_19_datafeed23[[#This Row],[Datum]],4)</f>
        <v>2021</v>
      </c>
      <c r="E577" s="1">
        <f>DATE(covid_19_datafeed23[[#This Row],[year]],covid_19_datafeed23[[#This Row],[month]],covid_19_datafeed23[[#This Row],[day]])</f>
        <v>44463</v>
      </c>
      <c r="F577">
        <v>175</v>
      </c>
      <c r="H577">
        <f>covid_19_datafeed23[[#This Row],[IC_Bedden_COVID_Nederland]]+covid_19_datafeed23[[#This Row],[IC_Bedden_COVID_Internationaal]]</f>
        <v>175</v>
      </c>
      <c r="I577">
        <v>612</v>
      </c>
      <c r="J577">
        <v>316</v>
      </c>
      <c r="K577">
        <v>11</v>
      </c>
      <c r="L577">
        <v>41</v>
      </c>
      <c r="M577">
        <f t="shared" ref="M577:N577" si="345">SUM(K571:K577)/7</f>
        <v>10.285714285714286</v>
      </c>
      <c r="N577">
        <f t="shared" si="345"/>
        <v>37.142857142857146</v>
      </c>
      <c r="P577">
        <f t="shared" si="284"/>
        <v>-8</v>
      </c>
    </row>
    <row r="578" spans="1:16" x14ac:dyDescent="0.25">
      <c r="A578" t="s">
        <v>514</v>
      </c>
      <c r="B578" t="str">
        <f>LEFT(covid_19_datafeed23[[#This Row],[Datum]],2)</f>
        <v>25</v>
      </c>
      <c r="C578" t="str">
        <f>MID(covid_19_datafeed23[[#This Row],[Datum]],4,2)</f>
        <v>09</v>
      </c>
      <c r="D578" t="str">
        <f>RIGHT(covid_19_datafeed23[[#This Row],[Datum]],4)</f>
        <v>2021</v>
      </c>
      <c r="E578" s="1">
        <f>DATE(covid_19_datafeed23[[#This Row],[year]],covid_19_datafeed23[[#This Row],[month]],covid_19_datafeed23[[#This Row],[day]])</f>
        <v>44464</v>
      </c>
      <c r="F578">
        <v>173</v>
      </c>
      <c r="H578">
        <f>covid_19_datafeed23[[#This Row],[IC_Bedden_COVID_Nederland]]+covid_19_datafeed23[[#This Row],[IC_Bedden_COVID_Internationaal]]</f>
        <v>173</v>
      </c>
      <c r="I578">
        <v>576</v>
      </c>
      <c r="J578">
        <v>297</v>
      </c>
      <c r="K578">
        <v>8</v>
      </c>
      <c r="L578">
        <v>32</v>
      </c>
      <c r="M578">
        <f t="shared" ref="M578:N578" si="346">SUM(K572:K578)/7</f>
        <v>10.571428571428571</v>
      </c>
      <c r="N578">
        <f t="shared" si="346"/>
        <v>34.571428571428569</v>
      </c>
      <c r="P578">
        <f t="shared" si="284"/>
        <v>-2</v>
      </c>
    </row>
    <row r="579" spans="1:16" x14ac:dyDescent="0.25">
      <c r="A579" t="s">
        <v>515</v>
      </c>
      <c r="B579" t="str">
        <f>LEFT(covid_19_datafeed23[[#This Row],[Datum]],2)</f>
        <v>26</v>
      </c>
      <c r="C579" t="str">
        <f>MID(covid_19_datafeed23[[#This Row],[Datum]],4,2)</f>
        <v>09</v>
      </c>
      <c r="D579" t="str">
        <f>RIGHT(covid_19_datafeed23[[#This Row],[Datum]],4)</f>
        <v>2021</v>
      </c>
      <c r="E579" s="1">
        <f>DATE(covid_19_datafeed23[[#This Row],[year]],covid_19_datafeed23[[#This Row],[month]],covid_19_datafeed23[[#This Row],[day]])</f>
        <v>44465</v>
      </c>
      <c r="F579">
        <v>169</v>
      </c>
      <c r="H579">
        <f>covid_19_datafeed23[[#This Row],[IC_Bedden_COVID_Nederland]]+covid_19_datafeed23[[#This Row],[IC_Bedden_COVID_Internationaal]]</f>
        <v>169</v>
      </c>
      <c r="I579">
        <v>541</v>
      </c>
      <c r="J579">
        <v>304</v>
      </c>
      <c r="K579">
        <v>9</v>
      </c>
      <c r="L579">
        <v>29</v>
      </c>
      <c r="M579">
        <f t="shared" ref="M579:N579" si="347">SUM(K573:K579)/7</f>
        <v>10.714285714285714</v>
      </c>
      <c r="N579">
        <f t="shared" si="347"/>
        <v>34.142857142857146</v>
      </c>
      <c r="P579">
        <f t="shared" si="284"/>
        <v>-4</v>
      </c>
    </row>
    <row r="580" spans="1:16" x14ac:dyDescent="0.25">
      <c r="A580" t="s">
        <v>516</v>
      </c>
      <c r="B580" t="str">
        <f>LEFT(covid_19_datafeed23[[#This Row],[Datum]],2)</f>
        <v>27</v>
      </c>
      <c r="C580" t="str">
        <f>MID(covid_19_datafeed23[[#This Row],[Datum]],4,2)</f>
        <v>09</v>
      </c>
      <c r="D580" t="str">
        <f>RIGHT(covid_19_datafeed23[[#This Row],[Datum]],4)</f>
        <v>2021</v>
      </c>
      <c r="E580" s="1">
        <f>DATE(covid_19_datafeed23[[#This Row],[year]],covid_19_datafeed23[[#This Row],[month]],covid_19_datafeed23[[#This Row],[day]])</f>
        <v>44466</v>
      </c>
      <c r="F580">
        <v>164</v>
      </c>
      <c r="H580">
        <f>covid_19_datafeed23[[#This Row],[IC_Bedden_COVID_Nederland]]+covid_19_datafeed23[[#This Row],[IC_Bedden_COVID_Internationaal]]</f>
        <v>164</v>
      </c>
      <c r="I580">
        <v>569</v>
      </c>
      <c r="J580">
        <v>320</v>
      </c>
      <c r="K580">
        <v>6</v>
      </c>
      <c r="L580">
        <v>22</v>
      </c>
      <c r="M580">
        <f t="shared" ref="M580:N580" si="348">SUM(K574:K580)/7</f>
        <v>10</v>
      </c>
      <c r="N580">
        <f t="shared" si="348"/>
        <v>33</v>
      </c>
      <c r="P580">
        <f t="shared" ref="P580:P643" si="349">H580-H579</f>
        <v>-5</v>
      </c>
    </row>
    <row r="581" spans="1:16" x14ac:dyDescent="0.25">
      <c r="A581" t="s">
        <v>517</v>
      </c>
      <c r="B581" t="str">
        <f>LEFT(covid_19_datafeed23[[#This Row],[Datum]],2)</f>
        <v>28</v>
      </c>
      <c r="C581" t="str">
        <f>MID(covid_19_datafeed23[[#This Row],[Datum]],4,2)</f>
        <v>09</v>
      </c>
      <c r="D581" t="str">
        <f>RIGHT(covid_19_datafeed23[[#This Row],[Datum]],4)</f>
        <v>2021</v>
      </c>
      <c r="E581" s="1">
        <f>DATE(covid_19_datafeed23[[#This Row],[year]],covid_19_datafeed23[[#This Row],[month]],covid_19_datafeed23[[#This Row],[day]])</f>
        <v>44467</v>
      </c>
      <c r="F581">
        <v>154</v>
      </c>
      <c r="H581">
        <f>covid_19_datafeed23[[#This Row],[IC_Bedden_COVID_Nederland]]+covid_19_datafeed23[[#This Row],[IC_Bedden_COVID_Internationaal]]</f>
        <v>154</v>
      </c>
      <c r="I581">
        <v>614</v>
      </c>
      <c r="J581">
        <v>321</v>
      </c>
      <c r="K581">
        <v>3</v>
      </c>
      <c r="L581">
        <v>39</v>
      </c>
      <c r="M581">
        <f t="shared" ref="M581:N581" si="350">SUM(K575:K581)/7</f>
        <v>8.8571428571428577</v>
      </c>
      <c r="N581">
        <f t="shared" si="350"/>
        <v>32.142857142857146</v>
      </c>
      <c r="P581">
        <f t="shared" si="349"/>
        <v>-10</v>
      </c>
    </row>
    <row r="582" spans="1:16" x14ac:dyDescent="0.25">
      <c r="A582" t="s">
        <v>518</v>
      </c>
      <c r="B582" t="str">
        <f>LEFT(covid_19_datafeed23[[#This Row],[Datum]],2)</f>
        <v>29</v>
      </c>
      <c r="C582" t="str">
        <f>MID(covid_19_datafeed23[[#This Row],[Datum]],4,2)</f>
        <v>09</v>
      </c>
      <c r="D582" t="str">
        <f>RIGHT(covid_19_datafeed23[[#This Row],[Datum]],4)</f>
        <v>2021</v>
      </c>
      <c r="E582" s="1">
        <f>DATE(covid_19_datafeed23[[#This Row],[year]],covid_19_datafeed23[[#This Row],[month]],covid_19_datafeed23[[#This Row],[day]])</f>
        <v>44468</v>
      </c>
      <c r="F582">
        <v>143</v>
      </c>
      <c r="H582">
        <f>covid_19_datafeed23[[#This Row],[IC_Bedden_COVID_Nederland]]+covid_19_datafeed23[[#This Row],[IC_Bedden_COVID_Internationaal]]</f>
        <v>143</v>
      </c>
      <c r="I582">
        <v>594</v>
      </c>
      <c r="J582">
        <v>313</v>
      </c>
      <c r="K582">
        <v>7</v>
      </c>
      <c r="L582">
        <v>38</v>
      </c>
      <c r="M582">
        <f t="shared" ref="M582:N582" si="351">SUM(K576:K582)/7</f>
        <v>7.2857142857142856</v>
      </c>
      <c r="N582">
        <f t="shared" si="351"/>
        <v>34.285714285714285</v>
      </c>
      <c r="P582">
        <f t="shared" si="349"/>
        <v>-11</v>
      </c>
    </row>
    <row r="583" spans="1:16" x14ac:dyDescent="0.25">
      <c r="A583" t="s">
        <v>519</v>
      </c>
      <c r="B583" t="str">
        <f>LEFT(covid_19_datafeed23[[#This Row],[Datum]],2)</f>
        <v>30</v>
      </c>
      <c r="C583" t="str">
        <f>MID(covid_19_datafeed23[[#This Row],[Datum]],4,2)</f>
        <v>09</v>
      </c>
      <c r="D583" t="str">
        <f>RIGHT(covid_19_datafeed23[[#This Row],[Datum]],4)</f>
        <v>2021</v>
      </c>
      <c r="E583" s="1">
        <f>DATE(covid_19_datafeed23[[#This Row],[year]],covid_19_datafeed23[[#This Row],[month]],covid_19_datafeed23[[#This Row],[day]])</f>
        <v>44469</v>
      </c>
      <c r="F583">
        <v>140</v>
      </c>
      <c r="H583">
        <f>covid_19_datafeed23[[#This Row],[IC_Bedden_COVID_Nederland]]+covid_19_datafeed23[[#This Row],[IC_Bedden_COVID_Internationaal]]</f>
        <v>140</v>
      </c>
      <c r="I583">
        <v>622</v>
      </c>
      <c r="J583">
        <v>316</v>
      </c>
      <c r="K583">
        <v>8</v>
      </c>
      <c r="L583">
        <v>35</v>
      </c>
      <c r="M583">
        <f t="shared" ref="M583:N583" si="352">SUM(K577:K583)/7</f>
        <v>7.4285714285714288</v>
      </c>
      <c r="N583">
        <f t="shared" si="352"/>
        <v>33.714285714285715</v>
      </c>
      <c r="P583">
        <f t="shared" si="349"/>
        <v>-3</v>
      </c>
    </row>
    <row r="584" spans="1:16" x14ac:dyDescent="0.25">
      <c r="A584" t="s">
        <v>520</v>
      </c>
      <c r="B584" t="str">
        <f>LEFT(covid_19_datafeed23[[#This Row],[Datum]],2)</f>
        <v>01</v>
      </c>
      <c r="C584" t="str">
        <f>MID(covid_19_datafeed23[[#This Row],[Datum]],4,2)</f>
        <v>10</v>
      </c>
      <c r="D584" t="str">
        <f>RIGHT(covid_19_datafeed23[[#This Row],[Datum]],4)</f>
        <v>2021</v>
      </c>
      <c r="E584" s="1">
        <f>DATE(covid_19_datafeed23[[#This Row],[year]],covid_19_datafeed23[[#This Row],[month]],covid_19_datafeed23[[#This Row],[day]])</f>
        <v>44470</v>
      </c>
      <c r="F584">
        <v>132</v>
      </c>
      <c r="H584">
        <f>covid_19_datafeed23[[#This Row],[IC_Bedden_COVID_Nederland]]+covid_19_datafeed23[[#This Row],[IC_Bedden_COVID_Internationaal]]</f>
        <v>132</v>
      </c>
      <c r="I584">
        <v>629</v>
      </c>
      <c r="J584">
        <v>305</v>
      </c>
      <c r="K584">
        <v>7</v>
      </c>
      <c r="L584">
        <v>45</v>
      </c>
      <c r="M584">
        <f t="shared" ref="M584:N584" si="353">SUM(K578:K584)/7</f>
        <v>6.8571428571428568</v>
      </c>
      <c r="N584">
        <f t="shared" si="353"/>
        <v>34.285714285714285</v>
      </c>
      <c r="P584">
        <f t="shared" si="349"/>
        <v>-8</v>
      </c>
    </row>
    <row r="585" spans="1:16" x14ac:dyDescent="0.25">
      <c r="A585" t="s">
        <v>521</v>
      </c>
      <c r="B585" t="str">
        <f>LEFT(covid_19_datafeed23[[#This Row],[Datum]],2)</f>
        <v>02</v>
      </c>
      <c r="C585" t="str">
        <f>MID(covid_19_datafeed23[[#This Row],[Datum]],4,2)</f>
        <v>10</v>
      </c>
      <c r="D585" t="str">
        <f>RIGHT(covid_19_datafeed23[[#This Row],[Datum]],4)</f>
        <v>2021</v>
      </c>
      <c r="E585" s="1">
        <f>DATE(covid_19_datafeed23[[#This Row],[year]],covid_19_datafeed23[[#This Row],[month]],covid_19_datafeed23[[#This Row],[day]])</f>
        <v>44471</v>
      </c>
      <c r="F585">
        <v>128</v>
      </c>
      <c r="H585">
        <f>covid_19_datafeed23[[#This Row],[IC_Bedden_COVID_Nederland]]+covid_19_datafeed23[[#This Row],[IC_Bedden_COVID_Internationaal]]</f>
        <v>128</v>
      </c>
      <c r="I585">
        <v>587</v>
      </c>
      <c r="J585">
        <v>294</v>
      </c>
      <c r="K585">
        <v>9</v>
      </c>
      <c r="L585">
        <v>35</v>
      </c>
      <c r="M585">
        <f t="shared" ref="M585:N585" si="354">SUM(K579:K585)/7</f>
        <v>7</v>
      </c>
      <c r="N585">
        <f t="shared" si="354"/>
        <v>34.714285714285715</v>
      </c>
      <c r="P585">
        <f t="shared" si="349"/>
        <v>-4</v>
      </c>
    </row>
    <row r="586" spans="1:16" x14ac:dyDescent="0.25">
      <c r="A586" t="s">
        <v>522</v>
      </c>
      <c r="B586" t="str">
        <f>LEFT(covid_19_datafeed23[[#This Row],[Datum]],2)</f>
        <v>03</v>
      </c>
      <c r="C586" t="str">
        <f>MID(covid_19_datafeed23[[#This Row],[Datum]],4,2)</f>
        <v>10</v>
      </c>
      <c r="D586" t="str">
        <f>RIGHT(covid_19_datafeed23[[#This Row],[Datum]],4)</f>
        <v>2021</v>
      </c>
      <c r="E586" s="1">
        <f>DATE(covid_19_datafeed23[[#This Row],[year]],covid_19_datafeed23[[#This Row],[month]],covid_19_datafeed23[[#This Row],[day]])</f>
        <v>44472</v>
      </c>
      <c r="F586">
        <v>131</v>
      </c>
      <c r="H586">
        <f>covid_19_datafeed23[[#This Row],[IC_Bedden_COVID_Nederland]]+covid_19_datafeed23[[#This Row],[IC_Bedden_COVID_Internationaal]]</f>
        <v>131</v>
      </c>
      <c r="I586">
        <v>573</v>
      </c>
      <c r="J586">
        <v>319</v>
      </c>
      <c r="K586">
        <v>7</v>
      </c>
      <c r="L586">
        <v>36</v>
      </c>
      <c r="M586">
        <f t="shared" ref="M586:N586" si="355">SUM(K580:K586)/7</f>
        <v>6.7142857142857144</v>
      </c>
      <c r="N586">
        <f t="shared" si="355"/>
        <v>35.714285714285715</v>
      </c>
      <c r="P586">
        <f t="shared" si="349"/>
        <v>3</v>
      </c>
    </row>
    <row r="587" spans="1:16" x14ac:dyDescent="0.25">
      <c r="A587" t="s">
        <v>523</v>
      </c>
      <c r="B587" t="str">
        <f>LEFT(covid_19_datafeed23[[#This Row],[Datum]],2)</f>
        <v>04</v>
      </c>
      <c r="C587" t="str">
        <f>MID(covid_19_datafeed23[[#This Row],[Datum]],4,2)</f>
        <v>10</v>
      </c>
      <c r="D587" t="str">
        <f>RIGHT(covid_19_datafeed23[[#This Row],[Datum]],4)</f>
        <v>2021</v>
      </c>
      <c r="E587" s="1">
        <f>DATE(covid_19_datafeed23[[#This Row],[year]],covid_19_datafeed23[[#This Row],[month]],covid_19_datafeed23[[#This Row],[day]])</f>
        <v>44473</v>
      </c>
      <c r="F587">
        <v>128</v>
      </c>
      <c r="H587">
        <f>covid_19_datafeed23[[#This Row],[IC_Bedden_COVID_Nederland]]+covid_19_datafeed23[[#This Row],[IC_Bedden_COVID_Internationaal]]</f>
        <v>128</v>
      </c>
      <c r="I587">
        <v>575</v>
      </c>
      <c r="J587">
        <v>326</v>
      </c>
      <c r="K587">
        <v>10</v>
      </c>
      <c r="L587">
        <v>28</v>
      </c>
      <c r="M587">
        <f t="shared" ref="M587:N587" si="356">SUM(K581:K587)/7</f>
        <v>7.2857142857142856</v>
      </c>
      <c r="N587">
        <f t="shared" si="356"/>
        <v>36.571428571428569</v>
      </c>
      <c r="P587">
        <f t="shared" si="349"/>
        <v>-3</v>
      </c>
    </row>
    <row r="588" spans="1:16" x14ac:dyDescent="0.25">
      <c r="A588" t="s">
        <v>524</v>
      </c>
      <c r="B588" t="str">
        <f>LEFT(covid_19_datafeed23[[#This Row],[Datum]],2)</f>
        <v>05</v>
      </c>
      <c r="C588" t="str">
        <f>MID(covid_19_datafeed23[[#This Row],[Datum]],4,2)</f>
        <v>10</v>
      </c>
      <c r="D588" t="str">
        <f>RIGHT(covid_19_datafeed23[[#This Row],[Datum]],4)</f>
        <v>2021</v>
      </c>
      <c r="E588" s="1">
        <f>DATE(covid_19_datafeed23[[#This Row],[year]],covid_19_datafeed23[[#This Row],[month]],covid_19_datafeed23[[#This Row],[day]])</f>
        <v>44474</v>
      </c>
      <c r="F588">
        <v>132</v>
      </c>
      <c r="H588">
        <f>covid_19_datafeed23[[#This Row],[IC_Bedden_COVID_Nederland]]+covid_19_datafeed23[[#This Row],[IC_Bedden_COVID_Internationaal]]</f>
        <v>132</v>
      </c>
      <c r="I588">
        <v>663</v>
      </c>
      <c r="J588">
        <v>351</v>
      </c>
      <c r="K588">
        <v>17</v>
      </c>
      <c r="L588">
        <v>65</v>
      </c>
      <c r="M588">
        <f t="shared" ref="M588:N588" si="357">SUM(K582:K588)/7</f>
        <v>9.2857142857142865</v>
      </c>
      <c r="N588">
        <f t="shared" si="357"/>
        <v>40.285714285714285</v>
      </c>
      <c r="P588">
        <f t="shared" si="349"/>
        <v>4</v>
      </c>
    </row>
    <row r="589" spans="1:16" x14ac:dyDescent="0.25">
      <c r="A589" t="s">
        <v>525</v>
      </c>
      <c r="B589" t="str">
        <f>LEFT(covid_19_datafeed23[[#This Row],[Datum]],2)</f>
        <v>06</v>
      </c>
      <c r="C589" t="str">
        <f>MID(covid_19_datafeed23[[#This Row],[Datum]],4,2)</f>
        <v>10</v>
      </c>
      <c r="D589" t="str">
        <f>RIGHT(covid_19_datafeed23[[#This Row],[Datum]],4)</f>
        <v>2021</v>
      </c>
      <c r="E589" s="1">
        <f>DATE(covid_19_datafeed23[[#This Row],[year]],covid_19_datafeed23[[#This Row],[month]],covid_19_datafeed23[[#This Row],[day]])</f>
        <v>44475</v>
      </c>
      <c r="F589">
        <v>134</v>
      </c>
      <c r="H589">
        <f>covid_19_datafeed23[[#This Row],[IC_Bedden_COVID_Nederland]]+covid_19_datafeed23[[#This Row],[IC_Bedden_COVID_Internationaal]]</f>
        <v>134</v>
      </c>
      <c r="I589">
        <v>661</v>
      </c>
      <c r="J589">
        <v>347</v>
      </c>
      <c r="K589">
        <v>12</v>
      </c>
      <c r="L589">
        <v>43</v>
      </c>
      <c r="M589">
        <f t="shared" ref="M589:N589" si="358">SUM(K583:K589)/7</f>
        <v>10</v>
      </c>
      <c r="N589">
        <f t="shared" si="358"/>
        <v>41</v>
      </c>
      <c r="P589">
        <f t="shared" si="349"/>
        <v>2</v>
      </c>
    </row>
    <row r="590" spans="1:16" x14ac:dyDescent="0.25">
      <c r="A590" t="s">
        <v>526</v>
      </c>
      <c r="B590" t="str">
        <f>LEFT(covid_19_datafeed23[[#This Row],[Datum]],2)</f>
        <v>07</v>
      </c>
      <c r="C590" t="str">
        <f>MID(covid_19_datafeed23[[#This Row],[Datum]],4,2)</f>
        <v>10</v>
      </c>
      <c r="D590" t="str">
        <f>RIGHT(covid_19_datafeed23[[#This Row],[Datum]],4)</f>
        <v>2021</v>
      </c>
      <c r="E590" s="1">
        <f>DATE(covid_19_datafeed23[[#This Row],[year]],covid_19_datafeed23[[#This Row],[month]],covid_19_datafeed23[[#This Row],[day]])</f>
        <v>44476</v>
      </c>
      <c r="F590">
        <v>128</v>
      </c>
      <c r="H590">
        <f>covid_19_datafeed23[[#This Row],[IC_Bedden_COVID_Nederland]]+covid_19_datafeed23[[#This Row],[IC_Bedden_COVID_Internationaal]]</f>
        <v>128</v>
      </c>
      <c r="I590">
        <v>666</v>
      </c>
      <c r="J590">
        <v>341</v>
      </c>
      <c r="K590">
        <v>9</v>
      </c>
      <c r="L590">
        <v>42</v>
      </c>
      <c r="M590">
        <f t="shared" ref="M590:N590" si="359">SUM(K584:K590)/7</f>
        <v>10.142857142857142</v>
      </c>
      <c r="N590">
        <f t="shared" si="359"/>
        <v>42</v>
      </c>
      <c r="P590">
        <f t="shared" si="349"/>
        <v>-6</v>
      </c>
    </row>
    <row r="591" spans="1:16" x14ac:dyDescent="0.25">
      <c r="A591" t="s">
        <v>527</v>
      </c>
      <c r="B591" t="str">
        <f>LEFT(covid_19_datafeed23[[#This Row],[Datum]],2)</f>
        <v>08</v>
      </c>
      <c r="C591" t="str">
        <f>MID(covid_19_datafeed23[[#This Row],[Datum]],4,2)</f>
        <v>10</v>
      </c>
      <c r="D591" t="str">
        <f>RIGHT(covid_19_datafeed23[[#This Row],[Datum]],4)</f>
        <v>2021</v>
      </c>
      <c r="E591" s="1">
        <f>DATE(covid_19_datafeed23[[#This Row],[year]],covid_19_datafeed23[[#This Row],[month]],covid_19_datafeed23[[#This Row],[day]])</f>
        <v>44477</v>
      </c>
      <c r="F591">
        <v>130</v>
      </c>
      <c r="H591">
        <f>covid_19_datafeed23[[#This Row],[IC_Bedden_COVID_Nederland]]+covid_19_datafeed23[[#This Row],[IC_Bedden_COVID_Internationaal]]</f>
        <v>130</v>
      </c>
      <c r="I591">
        <v>666</v>
      </c>
      <c r="J591">
        <v>339</v>
      </c>
      <c r="K591">
        <v>6</v>
      </c>
      <c r="L591">
        <v>46</v>
      </c>
      <c r="M591">
        <f t="shared" ref="M591:N591" si="360">SUM(K585:K591)/7</f>
        <v>10</v>
      </c>
      <c r="N591">
        <f t="shared" si="360"/>
        <v>42.142857142857146</v>
      </c>
      <c r="P591">
        <f t="shared" si="349"/>
        <v>2</v>
      </c>
    </row>
    <row r="592" spans="1:16" x14ac:dyDescent="0.25">
      <c r="A592" t="s">
        <v>528</v>
      </c>
      <c r="B592" t="str">
        <f>LEFT(covid_19_datafeed23[[#This Row],[Datum]],2)</f>
        <v>09</v>
      </c>
      <c r="C592" t="str">
        <f>MID(covid_19_datafeed23[[#This Row],[Datum]],4,2)</f>
        <v>10</v>
      </c>
      <c r="D592" t="str">
        <f>RIGHT(covid_19_datafeed23[[#This Row],[Datum]],4)</f>
        <v>2021</v>
      </c>
      <c r="E592" s="1">
        <f>DATE(covid_19_datafeed23[[#This Row],[year]],covid_19_datafeed23[[#This Row],[month]],covid_19_datafeed23[[#This Row],[day]])</f>
        <v>44478</v>
      </c>
      <c r="F592">
        <v>127</v>
      </c>
      <c r="H592">
        <f>covid_19_datafeed23[[#This Row],[IC_Bedden_COVID_Nederland]]+covid_19_datafeed23[[#This Row],[IC_Bedden_COVID_Internationaal]]</f>
        <v>127</v>
      </c>
      <c r="I592">
        <v>622</v>
      </c>
      <c r="J592">
        <v>343</v>
      </c>
      <c r="K592">
        <v>6</v>
      </c>
      <c r="L592">
        <v>59</v>
      </c>
      <c r="M592">
        <f t="shared" ref="M592:N592" si="361">SUM(K586:K592)/7</f>
        <v>9.5714285714285712</v>
      </c>
      <c r="N592">
        <f t="shared" si="361"/>
        <v>45.571428571428569</v>
      </c>
      <c r="P592">
        <f t="shared" si="349"/>
        <v>-3</v>
      </c>
    </row>
    <row r="593" spans="1:16" x14ac:dyDescent="0.25">
      <c r="A593" t="s">
        <v>529</v>
      </c>
      <c r="B593" t="str">
        <f>LEFT(covid_19_datafeed23[[#This Row],[Datum]],2)</f>
        <v>10</v>
      </c>
      <c r="C593" t="str">
        <f>MID(covid_19_datafeed23[[#This Row],[Datum]],4,2)</f>
        <v>10</v>
      </c>
      <c r="D593" t="str">
        <f>RIGHT(covid_19_datafeed23[[#This Row],[Datum]],4)</f>
        <v>2021</v>
      </c>
      <c r="E593" s="1">
        <f>DATE(covid_19_datafeed23[[#This Row],[year]],covid_19_datafeed23[[#This Row],[month]],covid_19_datafeed23[[#This Row],[day]])</f>
        <v>44479</v>
      </c>
      <c r="F593">
        <v>130</v>
      </c>
      <c r="H593">
        <f>covid_19_datafeed23[[#This Row],[IC_Bedden_COVID_Nederland]]+covid_19_datafeed23[[#This Row],[IC_Bedden_COVID_Internationaal]]</f>
        <v>130</v>
      </c>
      <c r="I593">
        <v>553</v>
      </c>
      <c r="J593">
        <v>349</v>
      </c>
      <c r="K593">
        <v>9</v>
      </c>
      <c r="L593">
        <v>48</v>
      </c>
      <c r="M593">
        <f t="shared" ref="M593:N593" si="362">SUM(K587:K593)/7</f>
        <v>9.8571428571428577</v>
      </c>
      <c r="N593">
        <f t="shared" si="362"/>
        <v>47.285714285714285</v>
      </c>
      <c r="P593">
        <f t="shared" si="349"/>
        <v>3</v>
      </c>
    </row>
    <row r="594" spans="1:16" x14ac:dyDescent="0.25">
      <c r="A594" t="s">
        <v>530</v>
      </c>
      <c r="B594" t="str">
        <f>LEFT(covid_19_datafeed23[[#This Row],[Datum]],2)</f>
        <v>11</v>
      </c>
      <c r="C594" t="str">
        <f>MID(covid_19_datafeed23[[#This Row],[Datum]],4,2)</f>
        <v>10</v>
      </c>
      <c r="D594" t="str">
        <f>RIGHT(covid_19_datafeed23[[#This Row],[Datum]],4)</f>
        <v>2021</v>
      </c>
      <c r="E594" s="1">
        <f>DATE(covid_19_datafeed23[[#This Row],[year]],covid_19_datafeed23[[#This Row],[month]],covid_19_datafeed23[[#This Row],[day]])</f>
        <v>44480</v>
      </c>
      <c r="F594">
        <v>138</v>
      </c>
      <c r="H594">
        <f>covid_19_datafeed23[[#This Row],[IC_Bedden_COVID_Nederland]]+covid_19_datafeed23[[#This Row],[IC_Bedden_COVID_Internationaal]]</f>
        <v>138</v>
      </c>
      <c r="I594">
        <v>583</v>
      </c>
      <c r="J594">
        <v>359</v>
      </c>
      <c r="K594">
        <v>14</v>
      </c>
      <c r="L594">
        <v>38</v>
      </c>
      <c r="M594">
        <f t="shared" ref="M594:N594" si="363">SUM(K588:K594)/7</f>
        <v>10.428571428571429</v>
      </c>
      <c r="N594">
        <f t="shared" si="363"/>
        <v>48.714285714285715</v>
      </c>
      <c r="P594">
        <f t="shared" si="349"/>
        <v>8</v>
      </c>
    </row>
    <row r="595" spans="1:16" x14ac:dyDescent="0.25">
      <c r="A595" t="s">
        <v>531</v>
      </c>
      <c r="B595" t="str">
        <f>LEFT(covid_19_datafeed23[[#This Row],[Datum]],2)</f>
        <v>12</v>
      </c>
      <c r="C595" t="str">
        <f>MID(covid_19_datafeed23[[#This Row],[Datum]],4,2)</f>
        <v>10</v>
      </c>
      <c r="D595" t="str">
        <f>RIGHT(covid_19_datafeed23[[#This Row],[Datum]],4)</f>
        <v>2021</v>
      </c>
      <c r="E595" s="1">
        <f>DATE(covid_19_datafeed23[[#This Row],[year]],covid_19_datafeed23[[#This Row],[month]],covid_19_datafeed23[[#This Row],[day]])</f>
        <v>44481</v>
      </c>
      <c r="F595">
        <v>138</v>
      </c>
      <c r="H595">
        <f>covid_19_datafeed23[[#This Row],[IC_Bedden_COVID_Nederland]]+covid_19_datafeed23[[#This Row],[IC_Bedden_COVID_Internationaal]]</f>
        <v>138</v>
      </c>
      <c r="I595">
        <v>634</v>
      </c>
      <c r="J595">
        <v>374</v>
      </c>
      <c r="K595">
        <v>10</v>
      </c>
      <c r="L595">
        <v>59</v>
      </c>
      <c r="M595">
        <f t="shared" ref="M595:N595" si="364">SUM(K589:K595)/7</f>
        <v>9.4285714285714288</v>
      </c>
      <c r="N595">
        <f t="shared" si="364"/>
        <v>47.857142857142854</v>
      </c>
      <c r="P595">
        <f t="shared" si="349"/>
        <v>0</v>
      </c>
    </row>
    <row r="596" spans="1:16" x14ac:dyDescent="0.25">
      <c r="A596" t="s">
        <v>532</v>
      </c>
      <c r="B596" t="str">
        <f>LEFT(covid_19_datafeed23[[#This Row],[Datum]],2)</f>
        <v>13</v>
      </c>
      <c r="C596" t="str">
        <f>MID(covid_19_datafeed23[[#This Row],[Datum]],4,2)</f>
        <v>10</v>
      </c>
      <c r="D596" t="str">
        <f>RIGHT(covid_19_datafeed23[[#This Row],[Datum]],4)</f>
        <v>2021</v>
      </c>
      <c r="E596" s="1">
        <f>DATE(covid_19_datafeed23[[#This Row],[year]],covid_19_datafeed23[[#This Row],[month]],covid_19_datafeed23[[#This Row],[day]])</f>
        <v>44482</v>
      </c>
      <c r="F596">
        <v>137</v>
      </c>
      <c r="H596">
        <f>covid_19_datafeed23[[#This Row],[IC_Bedden_COVID_Nederland]]+covid_19_datafeed23[[#This Row],[IC_Bedden_COVID_Internationaal]]</f>
        <v>137</v>
      </c>
      <c r="I596">
        <v>632</v>
      </c>
      <c r="J596">
        <v>387</v>
      </c>
      <c r="K596">
        <v>9</v>
      </c>
      <c r="L596">
        <v>56</v>
      </c>
      <c r="M596">
        <f t="shared" ref="M596:N596" si="365">SUM(K590:K596)/7</f>
        <v>9</v>
      </c>
      <c r="N596">
        <f t="shared" si="365"/>
        <v>49.714285714285715</v>
      </c>
      <c r="P596">
        <f t="shared" si="349"/>
        <v>-1</v>
      </c>
    </row>
    <row r="597" spans="1:16" x14ac:dyDescent="0.25">
      <c r="A597" t="s">
        <v>533</v>
      </c>
      <c r="B597" t="str">
        <f>LEFT(covid_19_datafeed23[[#This Row],[Datum]],2)</f>
        <v>14</v>
      </c>
      <c r="C597" t="str">
        <f>MID(covid_19_datafeed23[[#This Row],[Datum]],4,2)</f>
        <v>10</v>
      </c>
      <c r="D597" t="str">
        <f>RIGHT(covid_19_datafeed23[[#This Row],[Datum]],4)</f>
        <v>2021</v>
      </c>
      <c r="E597" s="1">
        <f>DATE(covid_19_datafeed23[[#This Row],[year]],covid_19_datafeed23[[#This Row],[month]],covid_19_datafeed23[[#This Row],[day]])</f>
        <v>44483</v>
      </c>
      <c r="F597">
        <v>140</v>
      </c>
      <c r="H597">
        <f>covid_19_datafeed23[[#This Row],[IC_Bedden_COVID_Nederland]]+covid_19_datafeed23[[#This Row],[IC_Bedden_COVID_Internationaal]]</f>
        <v>140</v>
      </c>
      <c r="I597">
        <v>637</v>
      </c>
      <c r="J597">
        <v>394</v>
      </c>
      <c r="K597">
        <v>16</v>
      </c>
      <c r="L597">
        <v>53</v>
      </c>
      <c r="M597">
        <f t="shared" ref="M597:N597" si="366">SUM(K591:K597)/7</f>
        <v>10</v>
      </c>
      <c r="N597">
        <f t="shared" si="366"/>
        <v>51.285714285714285</v>
      </c>
      <c r="P597">
        <f t="shared" si="349"/>
        <v>3</v>
      </c>
    </row>
    <row r="598" spans="1:16" x14ac:dyDescent="0.25">
      <c r="A598" t="s">
        <v>534</v>
      </c>
      <c r="B598" t="str">
        <f>LEFT(covid_19_datafeed23[[#This Row],[Datum]],2)</f>
        <v>15</v>
      </c>
      <c r="C598" t="str">
        <f>MID(covid_19_datafeed23[[#This Row],[Datum]],4,2)</f>
        <v>10</v>
      </c>
      <c r="D598" t="str">
        <f>RIGHT(covid_19_datafeed23[[#This Row],[Datum]],4)</f>
        <v>2021</v>
      </c>
      <c r="E598" s="1">
        <f>DATE(covid_19_datafeed23[[#This Row],[year]],covid_19_datafeed23[[#This Row],[month]],covid_19_datafeed23[[#This Row],[day]])</f>
        <v>44484</v>
      </c>
      <c r="F598">
        <v>137</v>
      </c>
      <c r="H598">
        <f>covid_19_datafeed23[[#This Row],[IC_Bedden_COVID_Nederland]]+covid_19_datafeed23[[#This Row],[IC_Bedden_COVID_Internationaal]]</f>
        <v>137</v>
      </c>
      <c r="I598">
        <v>632</v>
      </c>
      <c r="J598">
        <v>406</v>
      </c>
      <c r="K598">
        <v>11</v>
      </c>
      <c r="L598">
        <v>62</v>
      </c>
      <c r="M598">
        <f t="shared" ref="M598:N598" si="367">SUM(K592:K598)/7</f>
        <v>10.714285714285714</v>
      </c>
      <c r="N598">
        <f t="shared" si="367"/>
        <v>53.571428571428569</v>
      </c>
      <c r="P598">
        <f t="shared" si="349"/>
        <v>-3</v>
      </c>
    </row>
    <row r="599" spans="1:16" x14ac:dyDescent="0.25">
      <c r="A599" t="s">
        <v>535</v>
      </c>
      <c r="B599" t="str">
        <f>LEFT(covid_19_datafeed23[[#This Row],[Datum]],2)</f>
        <v>16</v>
      </c>
      <c r="C599" t="str">
        <f>MID(covid_19_datafeed23[[#This Row],[Datum]],4,2)</f>
        <v>10</v>
      </c>
      <c r="D599" t="str">
        <f>RIGHT(covid_19_datafeed23[[#This Row],[Datum]],4)</f>
        <v>2021</v>
      </c>
      <c r="E599" s="1">
        <f>DATE(covid_19_datafeed23[[#This Row],[year]],covid_19_datafeed23[[#This Row],[month]],covid_19_datafeed23[[#This Row],[day]])</f>
        <v>44485</v>
      </c>
      <c r="F599">
        <v>138</v>
      </c>
      <c r="H599">
        <f>covid_19_datafeed23[[#This Row],[IC_Bedden_COVID_Nederland]]+covid_19_datafeed23[[#This Row],[IC_Bedden_COVID_Internationaal]]</f>
        <v>138</v>
      </c>
      <c r="I599">
        <v>612</v>
      </c>
      <c r="J599">
        <v>408</v>
      </c>
      <c r="K599">
        <v>16</v>
      </c>
      <c r="L599">
        <v>60</v>
      </c>
      <c r="M599">
        <f t="shared" ref="M599:N599" si="368">SUM(K593:K599)/7</f>
        <v>12.142857142857142</v>
      </c>
      <c r="N599">
        <f t="shared" si="368"/>
        <v>53.714285714285715</v>
      </c>
      <c r="P599">
        <f t="shared" si="349"/>
        <v>1</v>
      </c>
    </row>
    <row r="600" spans="1:16" x14ac:dyDescent="0.25">
      <c r="A600" t="s">
        <v>536</v>
      </c>
      <c r="B600" t="str">
        <f>LEFT(covid_19_datafeed23[[#This Row],[Datum]],2)</f>
        <v>17</v>
      </c>
      <c r="C600" t="str">
        <f>MID(covid_19_datafeed23[[#This Row],[Datum]],4,2)</f>
        <v>10</v>
      </c>
      <c r="D600" t="str">
        <f>RIGHT(covid_19_datafeed23[[#This Row],[Datum]],4)</f>
        <v>2021</v>
      </c>
      <c r="E600" s="1">
        <f>DATE(covid_19_datafeed23[[#This Row],[year]],covid_19_datafeed23[[#This Row],[month]],covid_19_datafeed23[[#This Row],[day]])</f>
        <v>44486</v>
      </c>
      <c r="F600">
        <v>142</v>
      </c>
      <c r="H600">
        <f>covid_19_datafeed23[[#This Row],[IC_Bedden_COVID_Nederland]]+covid_19_datafeed23[[#This Row],[IC_Bedden_COVID_Internationaal]]</f>
        <v>142</v>
      </c>
      <c r="I600">
        <v>568</v>
      </c>
      <c r="J600">
        <v>411</v>
      </c>
      <c r="K600">
        <v>13</v>
      </c>
      <c r="L600">
        <v>55</v>
      </c>
      <c r="M600">
        <f t="shared" ref="M600:N600" si="369">SUM(K594:K600)/7</f>
        <v>12.714285714285714</v>
      </c>
      <c r="N600">
        <f t="shared" si="369"/>
        <v>54.714285714285715</v>
      </c>
      <c r="P600">
        <f t="shared" si="349"/>
        <v>4</v>
      </c>
    </row>
    <row r="601" spans="1:16" x14ac:dyDescent="0.25">
      <c r="A601" t="s">
        <v>537</v>
      </c>
      <c r="B601" t="str">
        <f>LEFT(covid_19_datafeed23[[#This Row],[Datum]],2)</f>
        <v>18</v>
      </c>
      <c r="C601" t="str">
        <f>MID(covid_19_datafeed23[[#This Row],[Datum]],4,2)</f>
        <v>10</v>
      </c>
      <c r="D601" t="str">
        <f>RIGHT(covid_19_datafeed23[[#This Row],[Datum]],4)</f>
        <v>2021</v>
      </c>
      <c r="E601" s="1">
        <f>DATE(covid_19_datafeed23[[#This Row],[year]],covid_19_datafeed23[[#This Row],[month]],covid_19_datafeed23[[#This Row],[day]])</f>
        <v>44487</v>
      </c>
      <c r="F601">
        <v>146</v>
      </c>
      <c r="H601">
        <f>covid_19_datafeed23[[#This Row],[IC_Bedden_COVID_Nederland]]+covid_19_datafeed23[[#This Row],[IC_Bedden_COVID_Internationaal]]</f>
        <v>146</v>
      </c>
      <c r="I601">
        <v>585</v>
      </c>
      <c r="J601">
        <v>464</v>
      </c>
      <c r="K601">
        <v>12</v>
      </c>
      <c r="L601">
        <v>51</v>
      </c>
      <c r="M601">
        <f t="shared" ref="M601:N601" si="370">SUM(K595:K601)/7</f>
        <v>12.428571428571429</v>
      </c>
      <c r="N601">
        <f t="shared" si="370"/>
        <v>56.571428571428569</v>
      </c>
      <c r="P601">
        <f t="shared" si="349"/>
        <v>4</v>
      </c>
    </row>
    <row r="602" spans="1:16" x14ac:dyDescent="0.25">
      <c r="A602" t="s">
        <v>538</v>
      </c>
      <c r="B602" t="str">
        <f>LEFT(covid_19_datafeed23[[#This Row],[Datum]],2)</f>
        <v>19</v>
      </c>
      <c r="C602" t="str">
        <f>MID(covid_19_datafeed23[[#This Row],[Datum]],4,2)</f>
        <v>10</v>
      </c>
      <c r="D602" t="str">
        <f>RIGHT(covid_19_datafeed23[[#This Row],[Datum]],4)</f>
        <v>2021</v>
      </c>
      <c r="E602" s="1">
        <f>DATE(covid_19_datafeed23[[#This Row],[year]],covid_19_datafeed23[[#This Row],[month]],covid_19_datafeed23[[#This Row],[day]])</f>
        <v>44488</v>
      </c>
      <c r="F602">
        <v>152</v>
      </c>
      <c r="H602">
        <f>covid_19_datafeed23[[#This Row],[IC_Bedden_COVID_Nederland]]+covid_19_datafeed23[[#This Row],[IC_Bedden_COVID_Internationaal]]</f>
        <v>152</v>
      </c>
      <c r="I602">
        <v>606</v>
      </c>
      <c r="J602">
        <v>465</v>
      </c>
      <c r="K602">
        <v>21</v>
      </c>
      <c r="L602">
        <v>78</v>
      </c>
      <c r="M602">
        <f t="shared" ref="M602:N602" si="371">SUM(K596:K602)/7</f>
        <v>14</v>
      </c>
      <c r="N602">
        <f t="shared" si="371"/>
        <v>59.285714285714285</v>
      </c>
      <c r="P602">
        <f t="shared" si="349"/>
        <v>6</v>
      </c>
    </row>
    <row r="603" spans="1:16" x14ac:dyDescent="0.25">
      <c r="A603" t="s">
        <v>539</v>
      </c>
      <c r="B603" t="str">
        <f>LEFT(covid_19_datafeed23[[#This Row],[Datum]],2)</f>
        <v>20</v>
      </c>
      <c r="C603" t="str">
        <f>MID(covid_19_datafeed23[[#This Row],[Datum]],4,2)</f>
        <v>10</v>
      </c>
      <c r="D603" t="str">
        <f>RIGHT(covid_19_datafeed23[[#This Row],[Datum]],4)</f>
        <v>2021</v>
      </c>
      <c r="E603" s="1">
        <f>DATE(covid_19_datafeed23[[#This Row],[year]],covid_19_datafeed23[[#This Row],[month]],covid_19_datafeed23[[#This Row],[day]])</f>
        <v>44489</v>
      </c>
      <c r="F603">
        <v>165</v>
      </c>
      <c r="H603">
        <f>covid_19_datafeed23[[#This Row],[IC_Bedden_COVID_Nederland]]+covid_19_datafeed23[[#This Row],[IC_Bedden_COVID_Internationaal]]</f>
        <v>165</v>
      </c>
      <c r="I603">
        <v>588</v>
      </c>
      <c r="J603">
        <v>485</v>
      </c>
      <c r="K603">
        <v>18</v>
      </c>
      <c r="L603">
        <v>84</v>
      </c>
      <c r="M603">
        <f t="shared" ref="M603:N603" si="372">SUM(K597:K603)/7</f>
        <v>15.285714285714286</v>
      </c>
      <c r="N603">
        <f t="shared" si="372"/>
        <v>63.285714285714285</v>
      </c>
      <c r="P603">
        <f t="shared" si="349"/>
        <v>13</v>
      </c>
    </row>
    <row r="604" spans="1:16" x14ac:dyDescent="0.25">
      <c r="A604" t="s">
        <v>540</v>
      </c>
      <c r="B604" t="str">
        <f>LEFT(covid_19_datafeed23[[#This Row],[Datum]],2)</f>
        <v>21</v>
      </c>
      <c r="C604" t="str">
        <f>MID(covid_19_datafeed23[[#This Row],[Datum]],4,2)</f>
        <v>10</v>
      </c>
      <c r="D604" t="str">
        <f>RIGHT(covid_19_datafeed23[[#This Row],[Datum]],4)</f>
        <v>2021</v>
      </c>
      <c r="E604" s="1">
        <f>DATE(covid_19_datafeed23[[#This Row],[year]],covid_19_datafeed23[[#This Row],[month]],covid_19_datafeed23[[#This Row],[day]])</f>
        <v>44490</v>
      </c>
      <c r="F604">
        <v>164</v>
      </c>
      <c r="H604">
        <f>covid_19_datafeed23[[#This Row],[IC_Bedden_COVID_Nederland]]+covid_19_datafeed23[[#This Row],[IC_Bedden_COVID_Internationaal]]</f>
        <v>164</v>
      </c>
      <c r="I604">
        <v>597</v>
      </c>
      <c r="J604">
        <v>496</v>
      </c>
      <c r="K604">
        <v>18</v>
      </c>
      <c r="L604">
        <v>88</v>
      </c>
      <c r="M604">
        <f t="shared" ref="M604:N604" si="373">SUM(K598:K604)/7</f>
        <v>15.571428571428571</v>
      </c>
      <c r="N604">
        <f t="shared" si="373"/>
        <v>68.285714285714292</v>
      </c>
      <c r="P604">
        <f t="shared" si="349"/>
        <v>-1</v>
      </c>
    </row>
    <row r="605" spans="1:16" x14ac:dyDescent="0.25">
      <c r="A605" t="s">
        <v>541</v>
      </c>
      <c r="B605" t="str">
        <f>LEFT(covid_19_datafeed23[[#This Row],[Datum]],2)</f>
        <v>22</v>
      </c>
      <c r="C605" t="str">
        <f>MID(covid_19_datafeed23[[#This Row],[Datum]],4,2)</f>
        <v>10</v>
      </c>
      <c r="D605" t="str">
        <f>RIGHT(covid_19_datafeed23[[#This Row],[Datum]],4)</f>
        <v>2021</v>
      </c>
      <c r="E605" s="1">
        <f>DATE(covid_19_datafeed23[[#This Row],[year]],covid_19_datafeed23[[#This Row],[month]],covid_19_datafeed23[[#This Row],[day]])</f>
        <v>44491</v>
      </c>
      <c r="F605">
        <v>174</v>
      </c>
      <c r="H605">
        <f>covid_19_datafeed23[[#This Row],[IC_Bedden_COVID_Nederland]]+covid_19_datafeed23[[#This Row],[IC_Bedden_COVID_Internationaal]]</f>
        <v>174</v>
      </c>
      <c r="I605">
        <v>654</v>
      </c>
      <c r="J605">
        <v>524</v>
      </c>
      <c r="K605">
        <v>21</v>
      </c>
      <c r="L605">
        <v>118</v>
      </c>
      <c r="M605">
        <f t="shared" ref="M605:N605" si="374">SUM(K599:K605)/7</f>
        <v>17</v>
      </c>
      <c r="N605">
        <f t="shared" si="374"/>
        <v>76.285714285714292</v>
      </c>
      <c r="P605">
        <f t="shared" si="349"/>
        <v>10</v>
      </c>
    </row>
    <row r="606" spans="1:16" x14ac:dyDescent="0.25">
      <c r="A606" t="s">
        <v>542</v>
      </c>
      <c r="B606" t="str">
        <f>LEFT(covid_19_datafeed23[[#This Row],[Datum]],2)</f>
        <v>23</v>
      </c>
      <c r="C606" t="str">
        <f>MID(covid_19_datafeed23[[#This Row],[Datum]],4,2)</f>
        <v>10</v>
      </c>
      <c r="D606" t="str">
        <f>RIGHT(covid_19_datafeed23[[#This Row],[Datum]],4)</f>
        <v>2021</v>
      </c>
      <c r="E606" s="1">
        <f>DATE(covid_19_datafeed23[[#This Row],[year]],covid_19_datafeed23[[#This Row],[month]],covid_19_datafeed23[[#This Row],[day]])</f>
        <v>44492</v>
      </c>
      <c r="F606">
        <v>179</v>
      </c>
      <c r="H606">
        <f>covid_19_datafeed23[[#This Row],[IC_Bedden_COVID_Nederland]]+covid_19_datafeed23[[#This Row],[IC_Bedden_COVID_Internationaal]]</f>
        <v>179</v>
      </c>
      <c r="I606">
        <v>561</v>
      </c>
      <c r="J606">
        <v>524</v>
      </c>
      <c r="K606">
        <v>15</v>
      </c>
      <c r="L606">
        <v>101</v>
      </c>
      <c r="M606">
        <f t="shared" ref="M606:N606" si="375">SUM(K600:K606)/7</f>
        <v>16.857142857142858</v>
      </c>
      <c r="N606">
        <f t="shared" si="375"/>
        <v>82.142857142857139</v>
      </c>
      <c r="P606">
        <f t="shared" si="349"/>
        <v>5</v>
      </c>
    </row>
    <row r="607" spans="1:16" x14ac:dyDescent="0.25">
      <c r="A607" t="s">
        <v>543</v>
      </c>
      <c r="B607" t="str">
        <f>LEFT(covid_19_datafeed23[[#This Row],[Datum]],2)</f>
        <v>24</v>
      </c>
      <c r="C607" t="str">
        <f>MID(covid_19_datafeed23[[#This Row],[Datum]],4,2)</f>
        <v>10</v>
      </c>
      <c r="D607" t="str">
        <f>RIGHT(covid_19_datafeed23[[#This Row],[Datum]],4)</f>
        <v>2021</v>
      </c>
      <c r="E607" s="1">
        <f>DATE(covid_19_datafeed23[[#This Row],[year]],covid_19_datafeed23[[#This Row],[month]],covid_19_datafeed23[[#This Row],[day]])</f>
        <v>44493</v>
      </c>
      <c r="F607">
        <v>185</v>
      </c>
      <c r="H607">
        <f>covid_19_datafeed23[[#This Row],[IC_Bedden_COVID_Nederland]]+covid_19_datafeed23[[#This Row],[IC_Bedden_COVID_Internationaal]]</f>
        <v>185</v>
      </c>
      <c r="I607">
        <v>535</v>
      </c>
      <c r="J607">
        <v>563</v>
      </c>
      <c r="K607">
        <v>17</v>
      </c>
      <c r="L607">
        <v>88</v>
      </c>
      <c r="M607">
        <f t="shared" ref="M607:N607" si="376">SUM(K601:K607)/7</f>
        <v>17.428571428571427</v>
      </c>
      <c r="N607">
        <f t="shared" si="376"/>
        <v>86.857142857142861</v>
      </c>
      <c r="P607">
        <f t="shared" si="349"/>
        <v>6</v>
      </c>
    </row>
    <row r="608" spans="1:16" x14ac:dyDescent="0.25">
      <c r="A608" t="s">
        <v>544</v>
      </c>
      <c r="B608" t="str">
        <f>LEFT(covid_19_datafeed23[[#This Row],[Datum]],2)</f>
        <v>25</v>
      </c>
      <c r="C608" t="str">
        <f>MID(covid_19_datafeed23[[#This Row],[Datum]],4,2)</f>
        <v>10</v>
      </c>
      <c r="D608" t="str">
        <f>RIGHT(covid_19_datafeed23[[#This Row],[Datum]],4)</f>
        <v>2021</v>
      </c>
      <c r="E608" s="1">
        <f>DATE(covid_19_datafeed23[[#This Row],[year]],covid_19_datafeed23[[#This Row],[month]],covid_19_datafeed23[[#This Row],[day]])</f>
        <v>44494</v>
      </c>
      <c r="F608">
        <v>199</v>
      </c>
      <c r="H608">
        <f>covid_19_datafeed23[[#This Row],[IC_Bedden_COVID_Nederland]]+covid_19_datafeed23[[#This Row],[IC_Bedden_COVID_Internationaal]]</f>
        <v>199</v>
      </c>
      <c r="I608">
        <v>540</v>
      </c>
      <c r="J608">
        <v>597</v>
      </c>
      <c r="K608">
        <v>19</v>
      </c>
      <c r="L608">
        <v>73</v>
      </c>
      <c r="M608">
        <f t="shared" ref="M608:N608" si="377">SUM(K602:K608)/7</f>
        <v>18.428571428571427</v>
      </c>
      <c r="N608">
        <f t="shared" si="377"/>
        <v>90</v>
      </c>
      <c r="P608">
        <f t="shared" si="349"/>
        <v>14</v>
      </c>
    </row>
    <row r="609" spans="1:16" x14ac:dyDescent="0.25">
      <c r="A609" t="s">
        <v>545</v>
      </c>
      <c r="B609" t="str">
        <f>LEFT(covid_19_datafeed23[[#This Row],[Datum]],2)</f>
        <v>26</v>
      </c>
      <c r="C609" t="str">
        <f>MID(covid_19_datafeed23[[#This Row],[Datum]],4,2)</f>
        <v>10</v>
      </c>
      <c r="D609" t="str">
        <f>RIGHT(covid_19_datafeed23[[#This Row],[Datum]],4)</f>
        <v>2021</v>
      </c>
      <c r="E609" s="1">
        <f>DATE(covid_19_datafeed23[[#This Row],[year]],covid_19_datafeed23[[#This Row],[month]],covid_19_datafeed23[[#This Row],[day]])</f>
        <v>44495</v>
      </c>
      <c r="F609">
        <v>192</v>
      </c>
      <c r="H609">
        <f>covid_19_datafeed23[[#This Row],[IC_Bedden_COVID_Nederland]]+covid_19_datafeed23[[#This Row],[IC_Bedden_COVID_Internationaal]]</f>
        <v>192</v>
      </c>
      <c r="I609">
        <v>575</v>
      </c>
      <c r="J609">
        <v>657</v>
      </c>
      <c r="K609">
        <v>14</v>
      </c>
      <c r="L609">
        <v>122</v>
      </c>
      <c r="M609">
        <f t="shared" ref="M609:N609" si="378">SUM(K603:K609)/7</f>
        <v>17.428571428571427</v>
      </c>
      <c r="N609">
        <f t="shared" si="378"/>
        <v>96.285714285714292</v>
      </c>
      <c r="P609">
        <f t="shared" si="349"/>
        <v>-7</v>
      </c>
    </row>
    <row r="610" spans="1:16" x14ac:dyDescent="0.25">
      <c r="A610" t="s">
        <v>546</v>
      </c>
      <c r="B610" t="str">
        <f>LEFT(covid_19_datafeed23[[#This Row],[Datum]],2)</f>
        <v>27</v>
      </c>
      <c r="C610" t="str">
        <f>MID(covid_19_datafeed23[[#This Row],[Datum]],4,2)</f>
        <v>10</v>
      </c>
      <c r="D610" t="str">
        <f>RIGHT(covid_19_datafeed23[[#This Row],[Datum]],4)</f>
        <v>2021</v>
      </c>
      <c r="E610" s="1">
        <f>DATE(covid_19_datafeed23[[#This Row],[year]],covid_19_datafeed23[[#This Row],[month]],covid_19_datafeed23[[#This Row],[day]])</f>
        <v>44496</v>
      </c>
      <c r="F610">
        <v>200</v>
      </c>
      <c r="H610">
        <f>covid_19_datafeed23[[#This Row],[IC_Bedden_COVID_Nederland]]+covid_19_datafeed23[[#This Row],[IC_Bedden_COVID_Internationaal]]</f>
        <v>200</v>
      </c>
      <c r="I610">
        <v>591</v>
      </c>
      <c r="J610">
        <v>659</v>
      </c>
      <c r="K610">
        <v>21</v>
      </c>
      <c r="L610">
        <v>113</v>
      </c>
      <c r="M610">
        <f t="shared" ref="M610:N610" si="379">SUM(K604:K610)/7</f>
        <v>17.857142857142858</v>
      </c>
      <c r="N610">
        <f t="shared" si="379"/>
        <v>100.42857142857143</v>
      </c>
      <c r="P610">
        <f t="shared" si="349"/>
        <v>8</v>
      </c>
    </row>
    <row r="611" spans="1:16" x14ac:dyDescent="0.25">
      <c r="A611" t="s">
        <v>547</v>
      </c>
      <c r="B611" t="str">
        <f>LEFT(covid_19_datafeed23[[#This Row],[Datum]],2)</f>
        <v>28</v>
      </c>
      <c r="C611" t="str">
        <f>MID(covid_19_datafeed23[[#This Row],[Datum]],4,2)</f>
        <v>10</v>
      </c>
      <c r="D611" t="str">
        <f>RIGHT(covid_19_datafeed23[[#This Row],[Datum]],4)</f>
        <v>2021</v>
      </c>
      <c r="E611" s="1">
        <f>DATE(covid_19_datafeed23[[#This Row],[year]],covid_19_datafeed23[[#This Row],[month]],covid_19_datafeed23[[#This Row],[day]])</f>
        <v>44497</v>
      </c>
      <c r="F611">
        <v>203</v>
      </c>
      <c r="H611">
        <f>covid_19_datafeed23[[#This Row],[IC_Bedden_COVID_Nederland]]+covid_19_datafeed23[[#This Row],[IC_Bedden_COVID_Internationaal]]</f>
        <v>203</v>
      </c>
      <c r="I611">
        <v>588</v>
      </c>
      <c r="J611">
        <v>741</v>
      </c>
      <c r="K611">
        <v>14</v>
      </c>
      <c r="L611">
        <v>154</v>
      </c>
      <c r="M611">
        <f t="shared" ref="M611:N611" si="380">SUM(K605:K611)/7</f>
        <v>17.285714285714285</v>
      </c>
      <c r="N611">
        <f t="shared" si="380"/>
        <v>109.85714285714286</v>
      </c>
      <c r="P611">
        <f t="shared" si="349"/>
        <v>3</v>
      </c>
    </row>
    <row r="612" spans="1:16" x14ac:dyDescent="0.25">
      <c r="A612" t="s">
        <v>548</v>
      </c>
      <c r="B612" t="str">
        <f>LEFT(covid_19_datafeed23[[#This Row],[Datum]],2)</f>
        <v>29</v>
      </c>
      <c r="C612" t="str">
        <f>MID(covid_19_datafeed23[[#This Row],[Datum]],4,2)</f>
        <v>10</v>
      </c>
      <c r="D612" t="str">
        <f>RIGHT(covid_19_datafeed23[[#This Row],[Datum]],4)</f>
        <v>2021</v>
      </c>
      <c r="E612" s="1">
        <f>DATE(covid_19_datafeed23[[#This Row],[year]],covid_19_datafeed23[[#This Row],[month]],covid_19_datafeed23[[#This Row],[day]])</f>
        <v>44498</v>
      </c>
      <c r="F612">
        <v>217</v>
      </c>
      <c r="H612">
        <f>covid_19_datafeed23[[#This Row],[IC_Bedden_COVID_Nederland]]+covid_19_datafeed23[[#This Row],[IC_Bedden_COVID_Internationaal]]</f>
        <v>217</v>
      </c>
      <c r="I612">
        <v>563</v>
      </c>
      <c r="J612">
        <v>804</v>
      </c>
      <c r="K612">
        <v>26</v>
      </c>
      <c r="L612">
        <v>149</v>
      </c>
      <c r="M612">
        <f t="shared" ref="M612:N612" si="381">SUM(K606:K612)/7</f>
        <v>18</v>
      </c>
      <c r="N612">
        <f t="shared" si="381"/>
        <v>114.28571428571429</v>
      </c>
      <c r="P612">
        <f t="shared" si="349"/>
        <v>14</v>
      </c>
    </row>
    <row r="613" spans="1:16" x14ac:dyDescent="0.25">
      <c r="A613" t="s">
        <v>549</v>
      </c>
      <c r="B613" t="str">
        <f>LEFT(covid_19_datafeed23[[#This Row],[Datum]],2)</f>
        <v>30</v>
      </c>
      <c r="C613" t="str">
        <f>MID(covid_19_datafeed23[[#This Row],[Datum]],4,2)</f>
        <v>10</v>
      </c>
      <c r="D613" t="str">
        <f>RIGHT(covid_19_datafeed23[[#This Row],[Datum]],4)</f>
        <v>2021</v>
      </c>
      <c r="E613" s="1">
        <f>DATE(covid_19_datafeed23[[#This Row],[year]],covid_19_datafeed23[[#This Row],[month]],covid_19_datafeed23[[#This Row],[day]])</f>
        <v>44499</v>
      </c>
      <c r="F613">
        <v>218</v>
      </c>
      <c r="H613">
        <f>covid_19_datafeed23[[#This Row],[IC_Bedden_COVID_Nederland]]+covid_19_datafeed23[[#This Row],[IC_Bedden_COVID_Internationaal]]</f>
        <v>218</v>
      </c>
      <c r="I613">
        <v>575</v>
      </c>
      <c r="J613">
        <v>824</v>
      </c>
      <c r="K613">
        <v>13</v>
      </c>
      <c r="L613">
        <v>139</v>
      </c>
      <c r="M613">
        <f t="shared" ref="M613:N613" si="382">SUM(K607:K613)/7</f>
        <v>17.714285714285715</v>
      </c>
      <c r="N613">
        <f t="shared" si="382"/>
        <v>119.71428571428571</v>
      </c>
      <c r="P613">
        <f t="shared" si="349"/>
        <v>1</v>
      </c>
    </row>
    <row r="614" spans="1:16" x14ac:dyDescent="0.25">
      <c r="A614" t="s">
        <v>550</v>
      </c>
      <c r="B614" t="str">
        <f>LEFT(covid_19_datafeed23[[#This Row],[Datum]],2)</f>
        <v>31</v>
      </c>
      <c r="C614" t="str">
        <f>MID(covid_19_datafeed23[[#This Row],[Datum]],4,2)</f>
        <v>10</v>
      </c>
      <c r="D614" t="str">
        <f>RIGHT(covid_19_datafeed23[[#This Row],[Datum]],4)</f>
        <v>2021</v>
      </c>
      <c r="E614" s="1">
        <f>DATE(covid_19_datafeed23[[#This Row],[year]],covid_19_datafeed23[[#This Row],[month]],covid_19_datafeed23[[#This Row],[day]])</f>
        <v>44500</v>
      </c>
      <c r="F614">
        <v>220</v>
      </c>
      <c r="H614">
        <f>covid_19_datafeed23[[#This Row],[IC_Bedden_COVID_Nederland]]+covid_19_datafeed23[[#This Row],[IC_Bedden_COVID_Internationaal]]</f>
        <v>220</v>
      </c>
      <c r="I614">
        <v>538</v>
      </c>
      <c r="J614">
        <v>902</v>
      </c>
      <c r="K614">
        <v>14</v>
      </c>
      <c r="L614">
        <v>137</v>
      </c>
      <c r="M614">
        <f t="shared" ref="M614:N614" si="383">SUM(K608:K614)/7</f>
        <v>17.285714285714285</v>
      </c>
      <c r="N614">
        <f t="shared" si="383"/>
        <v>126.71428571428571</v>
      </c>
      <c r="P614">
        <f t="shared" si="349"/>
        <v>2</v>
      </c>
    </row>
    <row r="615" spans="1:16" x14ac:dyDescent="0.25">
      <c r="A615" t="s">
        <v>551</v>
      </c>
      <c r="B615" t="str">
        <f>LEFT(covid_19_datafeed23[[#This Row],[Datum]],2)</f>
        <v>01</v>
      </c>
      <c r="C615" t="str">
        <f>MID(covid_19_datafeed23[[#This Row],[Datum]],4,2)</f>
        <v>11</v>
      </c>
      <c r="D615" t="str">
        <f>RIGHT(covid_19_datafeed23[[#This Row],[Datum]],4)</f>
        <v>2021</v>
      </c>
      <c r="E615" s="1">
        <f>DATE(covid_19_datafeed23[[#This Row],[year]],covid_19_datafeed23[[#This Row],[month]],covid_19_datafeed23[[#This Row],[day]])</f>
        <v>44501</v>
      </c>
      <c r="F615">
        <v>236</v>
      </c>
      <c r="H615">
        <f>covid_19_datafeed23[[#This Row],[IC_Bedden_COVID_Nederland]]+covid_19_datafeed23[[#This Row],[IC_Bedden_COVID_Internationaal]]</f>
        <v>236</v>
      </c>
      <c r="I615">
        <v>551</v>
      </c>
      <c r="J615">
        <v>976</v>
      </c>
      <c r="K615">
        <v>18</v>
      </c>
      <c r="L615">
        <v>123</v>
      </c>
      <c r="M615">
        <f t="shared" ref="M615:N615" si="384">SUM(K609:K615)/7</f>
        <v>17.142857142857142</v>
      </c>
      <c r="N615">
        <f t="shared" si="384"/>
        <v>133.85714285714286</v>
      </c>
      <c r="P615">
        <f t="shared" si="349"/>
        <v>16</v>
      </c>
    </row>
    <row r="616" spans="1:16" x14ac:dyDescent="0.25">
      <c r="A616" t="s">
        <v>552</v>
      </c>
      <c r="B616" t="str">
        <f>LEFT(covid_19_datafeed23[[#This Row],[Datum]],2)</f>
        <v>02</v>
      </c>
      <c r="C616" t="str">
        <f>MID(covid_19_datafeed23[[#This Row],[Datum]],4,2)</f>
        <v>11</v>
      </c>
      <c r="D616" t="str">
        <f>RIGHT(covid_19_datafeed23[[#This Row],[Datum]],4)</f>
        <v>2021</v>
      </c>
      <c r="E616" s="1">
        <f>DATE(covid_19_datafeed23[[#This Row],[year]],covid_19_datafeed23[[#This Row],[month]],covid_19_datafeed23[[#This Row],[day]])</f>
        <v>44502</v>
      </c>
      <c r="F616">
        <v>240</v>
      </c>
      <c r="H616">
        <f>covid_19_datafeed23[[#This Row],[IC_Bedden_COVID_Nederland]]+covid_19_datafeed23[[#This Row],[IC_Bedden_COVID_Internationaal]]</f>
        <v>240</v>
      </c>
      <c r="I616">
        <v>574</v>
      </c>
      <c r="J616">
        <v>1072</v>
      </c>
      <c r="K616">
        <v>22</v>
      </c>
      <c r="L616">
        <v>209</v>
      </c>
      <c r="M616">
        <f t="shared" ref="M616:N616" si="385">SUM(K610:K616)/7</f>
        <v>18.285714285714285</v>
      </c>
      <c r="N616">
        <f t="shared" si="385"/>
        <v>146.28571428571428</v>
      </c>
      <c r="P616">
        <f t="shared" si="349"/>
        <v>4</v>
      </c>
    </row>
    <row r="617" spans="1:16" x14ac:dyDescent="0.25">
      <c r="A617" t="s">
        <v>553</v>
      </c>
      <c r="B617" t="str">
        <f>LEFT(covid_19_datafeed23[[#This Row],[Datum]],2)</f>
        <v>03</v>
      </c>
      <c r="C617" t="str">
        <f>MID(covid_19_datafeed23[[#This Row],[Datum]],4,2)</f>
        <v>11</v>
      </c>
      <c r="D617" t="str">
        <f>RIGHT(covid_19_datafeed23[[#This Row],[Datum]],4)</f>
        <v>2021</v>
      </c>
      <c r="E617" s="1">
        <f>DATE(covid_19_datafeed23[[#This Row],[year]],covid_19_datafeed23[[#This Row],[month]],covid_19_datafeed23[[#This Row],[day]])</f>
        <v>44503</v>
      </c>
      <c r="F617">
        <v>250</v>
      </c>
      <c r="H617">
        <f>covid_19_datafeed23[[#This Row],[IC_Bedden_COVID_Nederland]]+covid_19_datafeed23[[#This Row],[IC_Bedden_COVID_Internationaal]]</f>
        <v>250</v>
      </c>
      <c r="I617">
        <v>587</v>
      </c>
      <c r="J617">
        <v>1060</v>
      </c>
      <c r="K617">
        <v>33</v>
      </c>
      <c r="L617">
        <v>161</v>
      </c>
      <c r="M617">
        <f t="shared" ref="M617:N617" si="386">SUM(K611:K617)/7</f>
        <v>20</v>
      </c>
      <c r="N617">
        <f t="shared" si="386"/>
        <v>153.14285714285714</v>
      </c>
      <c r="P617">
        <f t="shared" si="349"/>
        <v>10</v>
      </c>
    </row>
    <row r="618" spans="1:16" x14ac:dyDescent="0.25">
      <c r="A618" t="s">
        <v>554</v>
      </c>
      <c r="B618" t="str">
        <f>LEFT(covid_19_datafeed23[[#This Row],[Datum]],2)</f>
        <v>04</v>
      </c>
      <c r="C618" t="str">
        <f>MID(covid_19_datafeed23[[#This Row],[Datum]],4,2)</f>
        <v>11</v>
      </c>
      <c r="D618" t="str">
        <f>RIGHT(covid_19_datafeed23[[#This Row],[Datum]],4)</f>
        <v>2021</v>
      </c>
      <c r="E618" s="1">
        <f>DATE(covid_19_datafeed23[[#This Row],[year]],covid_19_datafeed23[[#This Row],[month]],covid_19_datafeed23[[#This Row],[day]])</f>
        <v>44504</v>
      </c>
      <c r="F618">
        <v>273</v>
      </c>
      <c r="H618">
        <f>covid_19_datafeed23[[#This Row],[IC_Bedden_COVID_Nederland]]+covid_19_datafeed23[[#This Row],[IC_Bedden_COVID_Internationaal]]</f>
        <v>273</v>
      </c>
      <c r="I618">
        <v>558</v>
      </c>
      <c r="J618">
        <v>1054</v>
      </c>
      <c r="K618">
        <v>25</v>
      </c>
      <c r="L618">
        <v>146</v>
      </c>
      <c r="M618">
        <f t="shared" ref="M618:N618" si="387">SUM(K612:K618)/7</f>
        <v>21.571428571428573</v>
      </c>
      <c r="N618">
        <f t="shared" si="387"/>
        <v>152</v>
      </c>
      <c r="P618">
        <f t="shared" si="349"/>
        <v>23</v>
      </c>
    </row>
    <row r="619" spans="1:16" x14ac:dyDescent="0.25">
      <c r="A619" t="s">
        <v>555</v>
      </c>
      <c r="B619" t="str">
        <f>LEFT(covid_19_datafeed23[[#This Row],[Datum]],2)</f>
        <v>05</v>
      </c>
      <c r="C619" t="str">
        <f>MID(covid_19_datafeed23[[#This Row],[Datum]],4,2)</f>
        <v>11</v>
      </c>
      <c r="D619" t="str">
        <f>RIGHT(covid_19_datafeed23[[#This Row],[Datum]],4)</f>
        <v>2021</v>
      </c>
      <c r="E619" s="1">
        <f>DATE(covid_19_datafeed23[[#This Row],[year]],covid_19_datafeed23[[#This Row],[month]],covid_19_datafeed23[[#This Row],[day]])</f>
        <v>44505</v>
      </c>
      <c r="F619">
        <v>286</v>
      </c>
      <c r="H619">
        <f>covid_19_datafeed23[[#This Row],[IC_Bedden_COVID_Nederland]]+covid_19_datafeed23[[#This Row],[IC_Bedden_COVID_Internationaal]]</f>
        <v>286</v>
      </c>
      <c r="I619">
        <v>561</v>
      </c>
      <c r="J619">
        <v>1064</v>
      </c>
      <c r="K619">
        <v>28</v>
      </c>
      <c r="L619">
        <v>168</v>
      </c>
      <c r="M619">
        <f t="shared" ref="M619:N619" si="388">SUM(K613:K619)/7</f>
        <v>21.857142857142858</v>
      </c>
      <c r="N619">
        <f t="shared" si="388"/>
        <v>154.71428571428572</v>
      </c>
      <c r="P619">
        <f t="shared" si="349"/>
        <v>13</v>
      </c>
    </row>
    <row r="620" spans="1:16" x14ac:dyDescent="0.25">
      <c r="A620" t="s">
        <v>556</v>
      </c>
      <c r="B620" t="str">
        <f>LEFT(covid_19_datafeed23[[#This Row],[Datum]],2)</f>
        <v>06</v>
      </c>
      <c r="C620" t="str">
        <f>MID(covid_19_datafeed23[[#This Row],[Datum]],4,2)</f>
        <v>11</v>
      </c>
      <c r="D620" t="str">
        <f>RIGHT(covid_19_datafeed23[[#This Row],[Datum]],4)</f>
        <v>2021</v>
      </c>
      <c r="E620" s="1">
        <f>DATE(covid_19_datafeed23[[#This Row],[year]],covid_19_datafeed23[[#This Row],[month]],covid_19_datafeed23[[#This Row],[day]])</f>
        <v>44506</v>
      </c>
      <c r="F620">
        <v>288</v>
      </c>
      <c r="H620">
        <f>covid_19_datafeed23[[#This Row],[IC_Bedden_COVID_Nederland]]+covid_19_datafeed23[[#This Row],[IC_Bedden_COVID_Internationaal]]</f>
        <v>288</v>
      </c>
      <c r="I620">
        <v>539</v>
      </c>
      <c r="J620">
        <v>1111</v>
      </c>
      <c r="K620">
        <v>26</v>
      </c>
      <c r="L620">
        <v>194</v>
      </c>
      <c r="M620">
        <f t="shared" ref="M620:N620" si="389">SUM(K614:K620)/7</f>
        <v>23.714285714285715</v>
      </c>
      <c r="N620">
        <f t="shared" si="389"/>
        <v>162.57142857142858</v>
      </c>
      <c r="P620">
        <f t="shared" si="349"/>
        <v>2</v>
      </c>
    </row>
    <row r="621" spans="1:16" x14ac:dyDescent="0.25">
      <c r="A621" t="s">
        <v>557</v>
      </c>
      <c r="B621" t="str">
        <f>LEFT(covid_19_datafeed23[[#This Row],[Datum]],2)</f>
        <v>07</v>
      </c>
      <c r="C621" t="str">
        <f>MID(covid_19_datafeed23[[#This Row],[Datum]],4,2)</f>
        <v>11</v>
      </c>
      <c r="D621" t="str">
        <f>RIGHT(covid_19_datafeed23[[#This Row],[Datum]],4)</f>
        <v>2021</v>
      </c>
      <c r="E621" s="1">
        <f>DATE(covid_19_datafeed23[[#This Row],[year]],covid_19_datafeed23[[#This Row],[month]],covid_19_datafeed23[[#This Row],[day]])</f>
        <v>44507</v>
      </c>
      <c r="F621">
        <v>305</v>
      </c>
      <c r="H621">
        <f>covid_19_datafeed23[[#This Row],[IC_Bedden_COVID_Nederland]]+covid_19_datafeed23[[#This Row],[IC_Bedden_COVID_Internationaal]]</f>
        <v>305</v>
      </c>
      <c r="I621">
        <v>460</v>
      </c>
      <c r="J621">
        <v>1185</v>
      </c>
      <c r="K621">
        <v>26</v>
      </c>
      <c r="L621">
        <v>162</v>
      </c>
      <c r="M621">
        <f t="shared" ref="M621:N621" si="390">SUM(K615:K621)/7</f>
        <v>25.428571428571427</v>
      </c>
      <c r="N621">
        <f t="shared" si="390"/>
        <v>166.14285714285714</v>
      </c>
      <c r="P621">
        <f t="shared" si="349"/>
        <v>17</v>
      </c>
    </row>
    <row r="622" spans="1:16" x14ac:dyDescent="0.25">
      <c r="A622" t="s">
        <v>558</v>
      </c>
      <c r="B622" t="str">
        <f>LEFT(covid_19_datafeed23[[#This Row],[Datum]],2)</f>
        <v>08</v>
      </c>
      <c r="C622" t="str">
        <f>MID(covid_19_datafeed23[[#This Row],[Datum]],4,2)</f>
        <v>11</v>
      </c>
      <c r="D622" t="str">
        <f>RIGHT(covid_19_datafeed23[[#This Row],[Datum]],4)</f>
        <v>2021</v>
      </c>
      <c r="E622" s="1">
        <f>DATE(covid_19_datafeed23[[#This Row],[year]],covid_19_datafeed23[[#This Row],[month]],covid_19_datafeed23[[#This Row],[day]])</f>
        <v>44508</v>
      </c>
      <c r="F622">
        <v>326</v>
      </c>
      <c r="H622">
        <f>covid_19_datafeed23[[#This Row],[IC_Bedden_COVID_Nederland]]+covid_19_datafeed23[[#This Row],[IC_Bedden_COVID_Internationaal]]</f>
        <v>326</v>
      </c>
      <c r="I622">
        <v>477</v>
      </c>
      <c r="J622">
        <v>1247</v>
      </c>
      <c r="K622">
        <v>35</v>
      </c>
      <c r="L622">
        <v>153</v>
      </c>
      <c r="M622">
        <f t="shared" ref="M622:N622" si="391">SUM(K616:K622)/7</f>
        <v>27.857142857142858</v>
      </c>
      <c r="N622">
        <f t="shared" si="391"/>
        <v>170.42857142857142</v>
      </c>
      <c r="P622">
        <f t="shared" si="349"/>
        <v>21</v>
      </c>
    </row>
    <row r="623" spans="1:16" x14ac:dyDescent="0.25">
      <c r="A623" t="s">
        <v>559</v>
      </c>
      <c r="B623" t="str">
        <f>LEFT(covid_19_datafeed23[[#This Row],[Datum]],2)</f>
        <v>09</v>
      </c>
      <c r="C623" t="str">
        <f>MID(covid_19_datafeed23[[#This Row],[Datum]],4,2)</f>
        <v>11</v>
      </c>
      <c r="D623" t="str">
        <f>RIGHT(covid_19_datafeed23[[#This Row],[Datum]],4)</f>
        <v>2021</v>
      </c>
      <c r="E623" s="1">
        <f>DATE(covid_19_datafeed23[[#This Row],[year]],covid_19_datafeed23[[#This Row],[month]],covid_19_datafeed23[[#This Row],[day]])</f>
        <v>44509</v>
      </c>
      <c r="F623">
        <v>319</v>
      </c>
      <c r="H623">
        <f>covid_19_datafeed23[[#This Row],[IC_Bedden_COVID_Nederland]]+covid_19_datafeed23[[#This Row],[IC_Bedden_COVID_Internationaal]]</f>
        <v>319</v>
      </c>
      <c r="I623">
        <v>482</v>
      </c>
      <c r="J623">
        <v>1328</v>
      </c>
      <c r="K623">
        <v>18</v>
      </c>
      <c r="L623">
        <v>226</v>
      </c>
      <c r="M623">
        <f t="shared" ref="M623:N623" si="392">SUM(K617:K623)/7</f>
        <v>27.285714285714285</v>
      </c>
      <c r="N623">
        <f t="shared" si="392"/>
        <v>172.85714285714286</v>
      </c>
      <c r="P623">
        <f t="shared" si="349"/>
        <v>-7</v>
      </c>
    </row>
    <row r="624" spans="1:16" x14ac:dyDescent="0.25">
      <c r="A624" t="s">
        <v>560</v>
      </c>
      <c r="B624" t="str">
        <f>LEFT(covid_19_datafeed23[[#This Row],[Datum]],2)</f>
        <v>10</v>
      </c>
      <c r="C624" t="str">
        <f>MID(covid_19_datafeed23[[#This Row],[Datum]],4,2)</f>
        <v>11</v>
      </c>
      <c r="D624" t="str">
        <f>RIGHT(covid_19_datafeed23[[#This Row],[Datum]],4)</f>
        <v>2021</v>
      </c>
      <c r="E624" s="1">
        <f>DATE(covid_19_datafeed23[[#This Row],[year]],covid_19_datafeed23[[#This Row],[month]],covid_19_datafeed23[[#This Row],[day]])</f>
        <v>44510</v>
      </c>
      <c r="F624">
        <v>327</v>
      </c>
      <c r="H624">
        <f>covid_19_datafeed23[[#This Row],[IC_Bedden_COVID_Nederland]]+covid_19_datafeed23[[#This Row],[IC_Bedden_COVID_Internationaal]]</f>
        <v>327</v>
      </c>
      <c r="I624">
        <v>522</v>
      </c>
      <c r="J624">
        <v>1320</v>
      </c>
      <c r="K624">
        <v>26</v>
      </c>
      <c r="L624">
        <v>177</v>
      </c>
      <c r="M624">
        <f t="shared" ref="M624:N624" si="393">SUM(K618:K624)/7</f>
        <v>26.285714285714285</v>
      </c>
      <c r="N624">
        <f t="shared" si="393"/>
        <v>175.14285714285714</v>
      </c>
      <c r="P624">
        <f t="shared" si="349"/>
        <v>8</v>
      </c>
    </row>
    <row r="625" spans="1:16" x14ac:dyDescent="0.25">
      <c r="A625" t="s">
        <v>561</v>
      </c>
      <c r="B625" t="str">
        <f>LEFT(covid_19_datafeed23[[#This Row],[Datum]],2)</f>
        <v>11</v>
      </c>
      <c r="C625" t="str">
        <f>MID(covid_19_datafeed23[[#This Row],[Datum]],4,2)</f>
        <v>11</v>
      </c>
      <c r="D625" t="str">
        <f>RIGHT(covid_19_datafeed23[[#This Row],[Datum]],4)</f>
        <v>2021</v>
      </c>
      <c r="E625" s="1">
        <f>DATE(covid_19_datafeed23[[#This Row],[year]],covid_19_datafeed23[[#This Row],[month]],covid_19_datafeed23[[#This Row],[day]])</f>
        <v>44511</v>
      </c>
      <c r="F625">
        <v>330</v>
      </c>
      <c r="H625">
        <f>covid_19_datafeed23[[#This Row],[IC_Bedden_COVID_Nederland]]+covid_19_datafeed23[[#This Row],[IC_Bedden_COVID_Internationaal]]</f>
        <v>330</v>
      </c>
      <c r="I625">
        <v>498</v>
      </c>
      <c r="J625">
        <v>1369</v>
      </c>
      <c r="K625">
        <v>28</v>
      </c>
      <c r="L625">
        <v>197</v>
      </c>
      <c r="M625">
        <f t="shared" ref="M625:N625" si="394">SUM(K619:K625)/7</f>
        <v>26.714285714285715</v>
      </c>
      <c r="N625">
        <f t="shared" si="394"/>
        <v>182.42857142857142</v>
      </c>
      <c r="P625">
        <f t="shared" si="349"/>
        <v>3</v>
      </c>
    </row>
    <row r="626" spans="1:16" x14ac:dyDescent="0.25">
      <c r="A626" t="s">
        <v>562</v>
      </c>
      <c r="B626" t="str">
        <f>LEFT(covid_19_datafeed23[[#This Row],[Datum]],2)</f>
        <v>12</v>
      </c>
      <c r="C626" t="str">
        <f>MID(covid_19_datafeed23[[#This Row],[Datum]],4,2)</f>
        <v>11</v>
      </c>
      <c r="D626" t="str">
        <f>RIGHT(covid_19_datafeed23[[#This Row],[Datum]],4)</f>
        <v>2021</v>
      </c>
      <c r="E626" s="1">
        <f>DATE(covid_19_datafeed23[[#This Row],[year]],covid_19_datafeed23[[#This Row],[month]],covid_19_datafeed23[[#This Row],[day]])</f>
        <v>44512</v>
      </c>
      <c r="F626">
        <v>353</v>
      </c>
      <c r="H626">
        <f>covid_19_datafeed23[[#This Row],[IC_Bedden_COVID_Nederland]]+covid_19_datafeed23[[#This Row],[IC_Bedden_COVID_Internationaal]]</f>
        <v>353</v>
      </c>
      <c r="I626">
        <v>503</v>
      </c>
      <c r="J626">
        <v>1402</v>
      </c>
      <c r="K626">
        <v>34</v>
      </c>
      <c r="L626">
        <v>225</v>
      </c>
      <c r="M626">
        <f t="shared" ref="M626:N626" si="395">SUM(K620:K626)/7</f>
        <v>27.571428571428573</v>
      </c>
      <c r="N626">
        <f t="shared" si="395"/>
        <v>190.57142857142858</v>
      </c>
      <c r="P626">
        <f t="shared" si="349"/>
        <v>23</v>
      </c>
    </row>
    <row r="627" spans="1:16" x14ac:dyDescent="0.25">
      <c r="A627" t="s">
        <v>563</v>
      </c>
      <c r="B627" t="str">
        <f>LEFT(covid_19_datafeed23[[#This Row],[Datum]],2)</f>
        <v>13</v>
      </c>
      <c r="C627" t="str">
        <f>MID(covid_19_datafeed23[[#This Row],[Datum]],4,2)</f>
        <v>11</v>
      </c>
      <c r="D627" t="str">
        <f>RIGHT(covid_19_datafeed23[[#This Row],[Datum]],4)</f>
        <v>2021</v>
      </c>
      <c r="E627" s="1">
        <f>DATE(covid_19_datafeed23[[#This Row],[year]],covid_19_datafeed23[[#This Row],[month]],covid_19_datafeed23[[#This Row],[day]])</f>
        <v>44513</v>
      </c>
      <c r="F627">
        <v>365</v>
      </c>
      <c r="H627">
        <f>covid_19_datafeed23[[#This Row],[IC_Bedden_COVID_Nederland]]+covid_19_datafeed23[[#This Row],[IC_Bedden_COVID_Internationaal]]</f>
        <v>365</v>
      </c>
      <c r="I627">
        <v>478</v>
      </c>
      <c r="J627">
        <v>1425</v>
      </c>
      <c r="K627">
        <v>39</v>
      </c>
      <c r="L627">
        <v>228</v>
      </c>
      <c r="M627">
        <f t="shared" ref="M627:N627" si="396">SUM(K621:K627)/7</f>
        <v>29.428571428571427</v>
      </c>
      <c r="N627">
        <f t="shared" si="396"/>
        <v>195.42857142857142</v>
      </c>
      <c r="P627">
        <f t="shared" si="349"/>
        <v>12</v>
      </c>
    </row>
    <row r="628" spans="1:16" x14ac:dyDescent="0.25">
      <c r="A628" t="s">
        <v>564</v>
      </c>
      <c r="B628" t="str">
        <f>LEFT(covid_19_datafeed23[[#This Row],[Datum]],2)</f>
        <v>14</v>
      </c>
      <c r="C628" t="str">
        <f>MID(covid_19_datafeed23[[#This Row],[Datum]],4,2)</f>
        <v>11</v>
      </c>
      <c r="D628" t="str">
        <f>RIGHT(covid_19_datafeed23[[#This Row],[Datum]],4)</f>
        <v>2021</v>
      </c>
      <c r="E628" s="1">
        <f>DATE(covid_19_datafeed23[[#This Row],[year]],covid_19_datafeed23[[#This Row],[month]],covid_19_datafeed23[[#This Row],[day]])</f>
        <v>44514</v>
      </c>
      <c r="F628">
        <v>377</v>
      </c>
      <c r="H628">
        <f>covid_19_datafeed23[[#This Row],[IC_Bedden_COVID_Nederland]]+covid_19_datafeed23[[#This Row],[IC_Bedden_COVID_Internationaal]]</f>
        <v>377</v>
      </c>
      <c r="I628">
        <v>436</v>
      </c>
      <c r="J628">
        <v>1486</v>
      </c>
      <c r="K628">
        <v>32</v>
      </c>
      <c r="L628">
        <v>186</v>
      </c>
      <c r="M628">
        <f t="shared" ref="M628:N628" si="397">SUM(K622:K628)/7</f>
        <v>30.285714285714285</v>
      </c>
      <c r="N628">
        <f t="shared" si="397"/>
        <v>198.85714285714286</v>
      </c>
      <c r="P628">
        <f t="shared" si="349"/>
        <v>12</v>
      </c>
    </row>
    <row r="629" spans="1:16" x14ac:dyDescent="0.25">
      <c r="A629" t="s">
        <v>565</v>
      </c>
      <c r="B629" t="str">
        <f>LEFT(covid_19_datafeed23[[#This Row],[Datum]],2)</f>
        <v>15</v>
      </c>
      <c r="C629" t="str">
        <f>MID(covid_19_datafeed23[[#This Row],[Datum]],4,2)</f>
        <v>11</v>
      </c>
      <c r="D629" t="str">
        <f>RIGHT(covid_19_datafeed23[[#This Row],[Datum]],4)</f>
        <v>2021</v>
      </c>
      <c r="E629" s="1">
        <f>DATE(covid_19_datafeed23[[#This Row],[year]],covid_19_datafeed23[[#This Row],[month]],covid_19_datafeed23[[#This Row],[day]])</f>
        <v>44515</v>
      </c>
      <c r="F629">
        <v>380</v>
      </c>
      <c r="H629">
        <f>covid_19_datafeed23[[#This Row],[IC_Bedden_COVID_Nederland]]+covid_19_datafeed23[[#This Row],[IC_Bedden_COVID_Internationaal]]</f>
        <v>380</v>
      </c>
      <c r="I629">
        <v>449</v>
      </c>
      <c r="J629">
        <v>1605</v>
      </c>
      <c r="K629">
        <v>26</v>
      </c>
      <c r="L629">
        <v>218</v>
      </c>
      <c r="M629">
        <f t="shared" ref="M629:N629" si="398">SUM(K623:K629)/7</f>
        <v>29</v>
      </c>
      <c r="N629">
        <f t="shared" si="398"/>
        <v>208.14285714285714</v>
      </c>
      <c r="P629">
        <f t="shared" si="349"/>
        <v>3</v>
      </c>
    </row>
    <row r="630" spans="1:16" x14ac:dyDescent="0.25">
      <c r="A630" t="s">
        <v>566</v>
      </c>
      <c r="B630" t="str">
        <f>LEFT(covid_19_datafeed23[[#This Row],[Datum]],2)</f>
        <v>16</v>
      </c>
      <c r="C630" t="str">
        <f>MID(covid_19_datafeed23[[#This Row],[Datum]],4,2)</f>
        <v>11</v>
      </c>
      <c r="D630" t="str">
        <f>RIGHT(covid_19_datafeed23[[#This Row],[Datum]],4)</f>
        <v>2021</v>
      </c>
      <c r="E630" s="1">
        <f>DATE(covid_19_datafeed23[[#This Row],[year]],covid_19_datafeed23[[#This Row],[month]],covid_19_datafeed23[[#This Row],[day]])</f>
        <v>44516</v>
      </c>
      <c r="F630">
        <v>385</v>
      </c>
      <c r="H630">
        <f>covid_19_datafeed23[[#This Row],[IC_Bedden_COVID_Nederland]]+covid_19_datafeed23[[#This Row],[IC_Bedden_COVID_Internationaal]]</f>
        <v>385</v>
      </c>
      <c r="I630">
        <v>496</v>
      </c>
      <c r="J630">
        <v>1686</v>
      </c>
      <c r="K630">
        <v>39</v>
      </c>
      <c r="L630">
        <v>267</v>
      </c>
      <c r="M630">
        <f t="shared" ref="M630:N630" si="399">SUM(K624:K630)/7</f>
        <v>32</v>
      </c>
      <c r="N630">
        <f t="shared" si="399"/>
        <v>214</v>
      </c>
      <c r="P630">
        <f t="shared" si="349"/>
        <v>5</v>
      </c>
    </row>
    <row r="631" spans="1:16" x14ac:dyDescent="0.25">
      <c r="A631" t="s">
        <v>567</v>
      </c>
      <c r="B631" t="str">
        <f>LEFT(covid_19_datafeed23[[#This Row],[Datum]],2)</f>
        <v>17</v>
      </c>
      <c r="C631" t="str">
        <f>MID(covid_19_datafeed23[[#This Row],[Datum]],4,2)</f>
        <v>11</v>
      </c>
      <c r="D631" t="str">
        <f>RIGHT(covid_19_datafeed23[[#This Row],[Datum]],4)</f>
        <v>2021</v>
      </c>
      <c r="E631" s="1">
        <f>DATE(covid_19_datafeed23[[#This Row],[year]],covid_19_datafeed23[[#This Row],[month]],covid_19_datafeed23[[#This Row],[day]])</f>
        <v>44517</v>
      </c>
      <c r="F631">
        <v>402</v>
      </c>
      <c r="H631">
        <f>covid_19_datafeed23[[#This Row],[IC_Bedden_COVID_Nederland]]+covid_19_datafeed23[[#This Row],[IC_Bedden_COVID_Internationaal]]</f>
        <v>402</v>
      </c>
      <c r="I631">
        <v>480</v>
      </c>
      <c r="J631">
        <v>1675</v>
      </c>
      <c r="K631">
        <v>36</v>
      </c>
      <c r="L631">
        <v>265</v>
      </c>
      <c r="M631">
        <f t="shared" ref="M631:N631" si="400">SUM(K625:K631)/7</f>
        <v>33.428571428571431</v>
      </c>
      <c r="N631">
        <f t="shared" si="400"/>
        <v>226.57142857142858</v>
      </c>
      <c r="P631">
        <f t="shared" si="349"/>
        <v>17</v>
      </c>
    </row>
    <row r="632" spans="1:16" x14ac:dyDescent="0.25">
      <c r="A632" t="s">
        <v>568</v>
      </c>
      <c r="B632" t="str">
        <f>LEFT(covid_19_datafeed23[[#This Row],[Datum]],2)</f>
        <v>18</v>
      </c>
      <c r="C632" t="str">
        <f>MID(covid_19_datafeed23[[#This Row],[Datum]],4,2)</f>
        <v>11</v>
      </c>
      <c r="D632" t="str">
        <f>RIGHT(covid_19_datafeed23[[#This Row],[Datum]],4)</f>
        <v>2021</v>
      </c>
      <c r="E632" s="1">
        <f>DATE(covid_19_datafeed23[[#This Row],[year]],covid_19_datafeed23[[#This Row],[month]],covid_19_datafeed23[[#This Row],[day]])</f>
        <v>44518</v>
      </c>
      <c r="F632">
        <v>413</v>
      </c>
      <c r="H632">
        <f>covid_19_datafeed23[[#This Row],[IC_Bedden_COVID_Nederland]]+covid_19_datafeed23[[#This Row],[IC_Bedden_COVID_Internationaal]]</f>
        <v>413</v>
      </c>
      <c r="I632">
        <v>468</v>
      </c>
      <c r="J632">
        <v>1697</v>
      </c>
      <c r="K632">
        <v>52</v>
      </c>
      <c r="L632">
        <v>237</v>
      </c>
      <c r="M632">
        <f t="shared" ref="M632:N632" si="401">SUM(K626:K632)/7</f>
        <v>36.857142857142854</v>
      </c>
      <c r="N632">
        <f t="shared" si="401"/>
        <v>232.28571428571428</v>
      </c>
      <c r="P632">
        <f t="shared" si="349"/>
        <v>11</v>
      </c>
    </row>
    <row r="633" spans="1:16" x14ac:dyDescent="0.25">
      <c r="A633" t="s">
        <v>569</v>
      </c>
      <c r="B633" t="str">
        <f>LEFT(covid_19_datafeed23[[#This Row],[Datum]],2)</f>
        <v>19</v>
      </c>
      <c r="C633" t="str">
        <f>MID(covid_19_datafeed23[[#This Row],[Datum]],4,2)</f>
        <v>11</v>
      </c>
      <c r="D633" t="str">
        <f>RIGHT(covid_19_datafeed23[[#This Row],[Datum]],4)</f>
        <v>2021</v>
      </c>
      <c r="E633" s="1">
        <f>DATE(covid_19_datafeed23[[#This Row],[year]],covid_19_datafeed23[[#This Row],[month]],covid_19_datafeed23[[#This Row],[day]])</f>
        <v>44519</v>
      </c>
      <c r="F633">
        <v>428</v>
      </c>
      <c r="H633">
        <f>covid_19_datafeed23[[#This Row],[IC_Bedden_COVID_Nederland]]+covid_19_datafeed23[[#This Row],[IC_Bedden_COVID_Internationaal]]</f>
        <v>428</v>
      </c>
      <c r="I633">
        <v>468</v>
      </c>
      <c r="J633">
        <v>1719</v>
      </c>
      <c r="K633">
        <v>49</v>
      </c>
      <c r="L633">
        <v>268</v>
      </c>
      <c r="M633">
        <f t="shared" ref="M633:N633" si="402">SUM(K627:K633)/7</f>
        <v>39</v>
      </c>
      <c r="N633">
        <f t="shared" si="402"/>
        <v>238.42857142857142</v>
      </c>
      <c r="P633">
        <f t="shared" si="349"/>
        <v>15</v>
      </c>
    </row>
    <row r="634" spans="1:16" x14ac:dyDescent="0.25">
      <c r="A634" t="s">
        <v>570</v>
      </c>
      <c r="B634" t="str">
        <f>LEFT(covid_19_datafeed23[[#This Row],[Datum]],2)</f>
        <v>20</v>
      </c>
      <c r="C634" t="str">
        <f>MID(covid_19_datafeed23[[#This Row],[Datum]],4,2)</f>
        <v>11</v>
      </c>
      <c r="D634" t="str">
        <f>RIGHT(covid_19_datafeed23[[#This Row],[Datum]],4)</f>
        <v>2021</v>
      </c>
      <c r="E634" s="1">
        <f>DATE(covid_19_datafeed23[[#This Row],[year]],covid_19_datafeed23[[#This Row],[month]],covid_19_datafeed23[[#This Row],[day]])</f>
        <v>44520</v>
      </c>
      <c r="F634">
        <v>432</v>
      </c>
      <c r="H634">
        <f>covid_19_datafeed23[[#This Row],[IC_Bedden_COVID_Nederland]]+covid_19_datafeed23[[#This Row],[IC_Bedden_COVID_Internationaal]]</f>
        <v>432</v>
      </c>
      <c r="I634">
        <v>450</v>
      </c>
      <c r="J634">
        <v>1785</v>
      </c>
      <c r="K634">
        <v>32</v>
      </c>
      <c r="L634">
        <v>318</v>
      </c>
      <c r="M634">
        <f t="shared" ref="M634:N634" si="403">SUM(K628:K634)/7</f>
        <v>38</v>
      </c>
      <c r="N634">
        <f t="shared" si="403"/>
        <v>251.28571428571428</v>
      </c>
      <c r="P634">
        <f t="shared" si="349"/>
        <v>4</v>
      </c>
    </row>
    <row r="635" spans="1:16" x14ac:dyDescent="0.25">
      <c r="A635" t="s">
        <v>571</v>
      </c>
      <c r="B635" t="str">
        <f>LEFT(covid_19_datafeed23[[#This Row],[Datum]],2)</f>
        <v>21</v>
      </c>
      <c r="C635" t="str">
        <f>MID(covid_19_datafeed23[[#This Row],[Datum]],4,2)</f>
        <v>11</v>
      </c>
      <c r="D635" t="str">
        <f>RIGHT(covid_19_datafeed23[[#This Row],[Datum]],4)</f>
        <v>2021</v>
      </c>
      <c r="E635" s="1">
        <f>DATE(covid_19_datafeed23[[#This Row],[year]],covid_19_datafeed23[[#This Row],[month]],covid_19_datafeed23[[#This Row],[day]])</f>
        <v>44521</v>
      </c>
      <c r="F635">
        <v>466</v>
      </c>
      <c r="H635">
        <f>covid_19_datafeed23[[#This Row],[IC_Bedden_COVID_Nederland]]+covid_19_datafeed23[[#This Row],[IC_Bedden_COVID_Internationaal]]</f>
        <v>466</v>
      </c>
      <c r="I635">
        <v>393</v>
      </c>
      <c r="J635">
        <v>1850</v>
      </c>
      <c r="K635">
        <v>35</v>
      </c>
      <c r="L635">
        <v>252</v>
      </c>
      <c r="M635">
        <f t="shared" ref="M635:N635" si="404">SUM(K629:K635)/7</f>
        <v>38.428571428571431</v>
      </c>
      <c r="N635">
        <f t="shared" si="404"/>
        <v>260.71428571428572</v>
      </c>
      <c r="P635">
        <f t="shared" si="349"/>
        <v>34</v>
      </c>
    </row>
    <row r="636" spans="1:16" x14ac:dyDescent="0.25">
      <c r="A636" t="s">
        <v>572</v>
      </c>
      <c r="B636" t="str">
        <f>LEFT(covid_19_datafeed23[[#This Row],[Datum]],2)</f>
        <v>22</v>
      </c>
      <c r="C636" t="str">
        <f>MID(covid_19_datafeed23[[#This Row],[Datum]],4,2)</f>
        <v>11</v>
      </c>
      <c r="D636" t="str">
        <f>RIGHT(covid_19_datafeed23[[#This Row],[Datum]],4)</f>
        <v>2021</v>
      </c>
      <c r="E636" s="1">
        <f>DATE(covid_19_datafeed23[[#This Row],[year]],covid_19_datafeed23[[#This Row],[month]],covid_19_datafeed23[[#This Row],[day]])</f>
        <v>44522</v>
      </c>
      <c r="F636">
        <v>470</v>
      </c>
      <c r="H636">
        <f>covid_19_datafeed23[[#This Row],[IC_Bedden_COVID_Nederland]]+covid_19_datafeed23[[#This Row],[IC_Bedden_COVID_Internationaal]]</f>
        <v>470</v>
      </c>
      <c r="I636">
        <v>412</v>
      </c>
      <c r="J636">
        <v>1960</v>
      </c>
      <c r="K636">
        <v>34</v>
      </c>
      <c r="L636">
        <v>254</v>
      </c>
      <c r="M636">
        <f t="shared" ref="M636:N636" si="405">SUM(K630:K636)/7</f>
        <v>39.571428571428569</v>
      </c>
      <c r="N636">
        <f t="shared" si="405"/>
        <v>265.85714285714283</v>
      </c>
      <c r="P636">
        <f t="shared" si="349"/>
        <v>4</v>
      </c>
    </row>
    <row r="637" spans="1:16" x14ac:dyDescent="0.25">
      <c r="A637" t="s">
        <v>573</v>
      </c>
      <c r="B637" t="str">
        <f>LEFT(covid_19_datafeed23[[#This Row],[Datum]],2)</f>
        <v>23</v>
      </c>
      <c r="C637" t="str">
        <f>MID(covid_19_datafeed23[[#This Row],[Datum]],4,2)</f>
        <v>11</v>
      </c>
      <c r="D637" t="str">
        <f>RIGHT(covid_19_datafeed23[[#This Row],[Datum]],4)</f>
        <v>2021</v>
      </c>
      <c r="E637" s="1">
        <f>DATE(covid_19_datafeed23[[#This Row],[year]],covid_19_datafeed23[[#This Row],[month]],covid_19_datafeed23[[#This Row],[day]])</f>
        <v>44523</v>
      </c>
      <c r="F637">
        <v>488</v>
      </c>
      <c r="H637">
        <f>covid_19_datafeed23[[#This Row],[IC_Bedden_COVID_Nederland]]+covid_19_datafeed23[[#This Row],[IC_Bedden_COVID_Internationaal]]</f>
        <v>488</v>
      </c>
      <c r="I637">
        <v>455</v>
      </c>
      <c r="J637">
        <v>2052</v>
      </c>
      <c r="K637">
        <v>51</v>
      </c>
      <c r="L637">
        <v>349</v>
      </c>
      <c r="M637">
        <f t="shared" ref="M637:N637" si="406">SUM(K631:K637)/7</f>
        <v>41.285714285714285</v>
      </c>
      <c r="N637">
        <f t="shared" si="406"/>
        <v>277.57142857142856</v>
      </c>
      <c r="P637">
        <f t="shared" si="349"/>
        <v>18</v>
      </c>
    </row>
    <row r="638" spans="1:16" x14ac:dyDescent="0.25">
      <c r="A638" t="s">
        <v>574</v>
      </c>
      <c r="B638" t="str">
        <f>LEFT(covid_19_datafeed23[[#This Row],[Datum]],2)</f>
        <v>24</v>
      </c>
      <c r="C638" t="str">
        <f>MID(covid_19_datafeed23[[#This Row],[Datum]],4,2)</f>
        <v>11</v>
      </c>
      <c r="D638" t="str">
        <f>RIGHT(covid_19_datafeed23[[#This Row],[Datum]],4)</f>
        <v>2021</v>
      </c>
      <c r="E638" s="1">
        <f>DATE(covid_19_datafeed23[[#This Row],[year]],covid_19_datafeed23[[#This Row],[month]],covid_19_datafeed23[[#This Row],[day]])</f>
        <v>44524</v>
      </c>
      <c r="F638">
        <v>505</v>
      </c>
      <c r="G638">
        <v>2</v>
      </c>
      <c r="H638">
        <f>covid_19_datafeed23[[#This Row],[IC_Bedden_COVID_Nederland]]+covid_19_datafeed23[[#This Row],[IC_Bedden_COVID_Internationaal]]</f>
        <v>507</v>
      </c>
      <c r="I638">
        <v>439</v>
      </c>
      <c r="J638">
        <v>2030</v>
      </c>
      <c r="K638">
        <v>47</v>
      </c>
      <c r="L638">
        <v>272</v>
      </c>
      <c r="M638">
        <f t="shared" ref="M638:N638" si="407">SUM(K632:K638)/7</f>
        <v>42.857142857142854</v>
      </c>
      <c r="N638">
        <f t="shared" si="407"/>
        <v>278.57142857142856</v>
      </c>
      <c r="P638">
        <f t="shared" si="349"/>
        <v>19</v>
      </c>
    </row>
    <row r="639" spans="1:16" x14ac:dyDescent="0.25">
      <c r="A639" t="s">
        <v>575</v>
      </c>
      <c r="B639" t="str">
        <f>LEFT(covid_19_datafeed23[[#This Row],[Datum]],2)</f>
        <v>25</v>
      </c>
      <c r="C639" t="str">
        <f>MID(covid_19_datafeed23[[#This Row],[Datum]],4,2)</f>
        <v>11</v>
      </c>
      <c r="D639" t="str">
        <f>RIGHT(covid_19_datafeed23[[#This Row],[Datum]],4)</f>
        <v>2021</v>
      </c>
      <c r="E639" s="1">
        <f>DATE(covid_19_datafeed23[[#This Row],[year]],covid_19_datafeed23[[#This Row],[month]],covid_19_datafeed23[[#This Row],[day]])</f>
        <v>44525</v>
      </c>
      <c r="F639">
        <v>530</v>
      </c>
      <c r="G639">
        <v>4</v>
      </c>
      <c r="H639">
        <f>covid_19_datafeed23[[#This Row],[IC_Bedden_COVID_Nederland]]+covid_19_datafeed23[[#This Row],[IC_Bedden_COVID_Internationaal]]</f>
        <v>534</v>
      </c>
      <c r="I639">
        <v>413</v>
      </c>
      <c r="J639">
        <v>2015</v>
      </c>
      <c r="K639">
        <v>49</v>
      </c>
      <c r="L639">
        <v>304</v>
      </c>
      <c r="M639">
        <f t="shared" ref="M639:N639" si="408">SUM(K633:K639)/7</f>
        <v>42.428571428571431</v>
      </c>
      <c r="N639">
        <f t="shared" si="408"/>
        <v>288.14285714285717</v>
      </c>
      <c r="P639">
        <f t="shared" si="349"/>
        <v>27</v>
      </c>
    </row>
    <row r="640" spans="1:16" x14ac:dyDescent="0.25">
      <c r="A640" t="s">
        <v>576</v>
      </c>
      <c r="B640" t="str">
        <f>LEFT(covid_19_datafeed23[[#This Row],[Datum]],2)</f>
        <v>26</v>
      </c>
      <c r="C640" t="str">
        <f>MID(covid_19_datafeed23[[#This Row],[Datum]],4,2)</f>
        <v>11</v>
      </c>
      <c r="D640" t="str">
        <f>RIGHT(covid_19_datafeed23[[#This Row],[Datum]],4)</f>
        <v>2021</v>
      </c>
      <c r="E640" s="1">
        <f>DATE(covid_19_datafeed23[[#This Row],[year]],covid_19_datafeed23[[#This Row],[month]],covid_19_datafeed23[[#This Row],[day]])</f>
        <v>44526</v>
      </c>
      <c r="F640">
        <v>528</v>
      </c>
      <c r="G640">
        <v>5</v>
      </c>
      <c r="H640">
        <f>covid_19_datafeed23[[#This Row],[IC_Bedden_COVID_Nederland]]+covid_19_datafeed23[[#This Row],[IC_Bedden_COVID_Internationaal]]</f>
        <v>533</v>
      </c>
      <c r="I640">
        <v>405</v>
      </c>
      <c r="J640">
        <v>2070</v>
      </c>
      <c r="K640">
        <v>46</v>
      </c>
      <c r="L640">
        <v>338</v>
      </c>
      <c r="M640">
        <f t="shared" ref="M640:N640" si="409">SUM(K634:K640)/7</f>
        <v>42</v>
      </c>
      <c r="N640">
        <f t="shared" si="409"/>
        <v>298.14285714285717</v>
      </c>
      <c r="P640">
        <f t="shared" si="349"/>
        <v>-1</v>
      </c>
    </row>
    <row r="641" spans="1:16" x14ac:dyDescent="0.25">
      <c r="A641" t="s">
        <v>577</v>
      </c>
      <c r="B641" t="str">
        <f>LEFT(covid_19_datafeed23[[#This Row],[Datum]],2)</f>
        <v>27</v>
      </c>
      <c r="C641" t="str">
        <f>MID(covid_19_datafeed23[[#This Row],[Datum]],4,2)</f>
        <v>11</v>
      </c>
      <c r="D641" t="str">
        <f>RIGHT(covid_19_datafeed23[[#This Row],[Datum]],4)</f>
        <v>2021</v>
      </c>
      <c r="E641" s="1">
        <f>DATE(covid_19_datafeed23[[#This Row],[year]],covid_19_datafeed23[[#This Row],[month]],covid_19_datafeed23[[#This Row],[day]])</f>
        <v>44527</v>
      </c>
      <c r="F641">
        <v>555</v>
      </c>
      <c r="G641">
        <v>6</v>
      </c>
      <c r="H641">
        <f>covid_19_datafeed23[[#This Row],[IC_Bedden_COVID_Nederland]]+covid_19_datafeed23[[#This Row],[IC_Bedden_COVID_Internationaal]]</f>
        <v>561</v>
      </c>
      <c r="I641">
        <v>372</v>
      </c>
      <c r="J641">
        <v>2069</v>
      </c>
      <c r="K641">
        <v>51</v>
      </c>
      <c r="L641">
        <v>354</v>
      </c>
      <c r="M641">
        <f t="shared" ref="M641:N641" si="410">SUM(K635:K641)/7</f>
        <v>44.714285714285715</v>
      </c>
      <c r="N641">
        <f t="shared" si="410"/>
        <v>303.28571428571428</v>
      </c>
      <c r="P641">
        <f t="shared" si="349"/>
        <v>28</v>
      </c>
    </row>
    <row r="642" spans="1:16" x14ac:dyDescent="0.25">
      <c r="A642" t="s">
        <v>578</v>
      </c>
      <c r="B642" t="str">
        <f>LEFT(covid_19_datafeed23[[#This Row],[Datum]],2)</f>
        <v>28</v>
      </c>
      <c r="C642" t="str">
        <f>MID(covid_19_datafeed23[[#This Row],[Datum]],4,2)</f>
        <v>11</v>
      </c>
      <c r="D642" t="str">
        <f>RIGHT(covid_19_datafeed23[[#This Row],[Datum]],4)</f>
        <v>2021</v>
      </c>
      <c r="E642" s="1">
        <f>DATE(covid_19_datafeed23[[#This Row],[year]],covid_19_datafeed23[[#This Row],[month]],covid_19_datafeed23[[#This Row],[day]])</f>
        <v>44528</v>
      </c>
      <c r="F642">
        <v>551</v>
      </c>
      <c r="G642">
        <v>8</v>
      </c>
      <c r="H642">
        <f>covid_19_datafeed23[[#This Row],[IC_Bedden_COVID_Nederland]]+covid_19_datafeed23[[#This Row],[IC_Bedden_COVID_Internationaal]]</f>
        <v>559</v>
      </c>
      <c r="I642">
        <v>360</v>
      </c>
      <c r="J642">
        <v>2091</v>
      </c>
      <c r="K642">
        <v>46</v>
      </c>
      <c r="L642">
        <v>230</v>
      </c>
      <c r="M642">
        <f t="shared" ref="M642:N642" si="411">SUM(K636:K642)/7</f>
        <v>46.285714285714285</v>
      </c>
      <c r="N642">
        <f t="shared" si="411"/>
        <v>300.14285714285717</v>
      </c>
      <c r="P642">
        <f t="shared" si="349"/>
        <v>-2</v>
      </c>
    </row>
    <row r="643" spans="1:16" x14ac:dyDescent="0.25">
      <c r="A643" t="s">
        <v>579</v>
      </c>
      <c r="B643" t="str">
        <f>LEFT(covid_19_datafeed23[[#This Row],[Datum]],2)</f>
        <v>29</v>
      </c>
      <c r="C643" t="str">
        <f>MID(covid_19_datafeed23[[#This Row],[Datum]],4,2)</f>
        <v>11</v>
      </c>
      <c r="D643" t="str">
        <f>RIGHT(covid_19_datafeed23[[#This Row],[Datum]],4)</f>
        <v>2021</v>
      </c>
      <c r="E643" s="1">
        <f>DATE(covid_19_datafeed23[[#This Row],[year]],covid_19_datafeed23[[#This Row],[month]],covid_19_datafeed23[[#This Row],[day]])</f>
        <v>44529</v>
      </c>
      <c r="F643">
        <v>563</v>
      </c>
      <c r="G643">
        <v>8</v>
      </c>
      <c r="H643">
        <f>covid_19_datafeed23[[#This Row],[IC_Bedden_COVID_Nederland]]+covid_19_datafeed23[[#This Row],[IC_Bedden_COVID_Internationaal]]</f>
        <v>571</v>
      </c>
      <c r="I643">
        <v>397</v>
      </c>
      <c r="J643">
        <v>2209</v>
      </c>
      <c r="K643">
        <v>48</v>
      </c>
      <c r="L643">
        <v>249</v>
      </c>
      <c r="M643">
        <f t="shared" ref="M643:N643" si="412">SUM(K637:K643)/7</f>
        <v>48.285714285714285</v>
      </c>
      <c r="N643">
        <f t="shared" si="412"/>
        <v>299.42857142857144</v>
      </c>
      <c r="P643">
        <f t="shared" si="349"/>
        <v>12</v>
      </c>
    </row>
    <row r="644" spans="1:16" x14ac:dyDescent="0.25">
      <c r="A644" t="s">
        <v>580</v>
      </c>
      <c r="B644" t="str">
        <f>LEFT(covid_19_datafeed23[[#This Row],[Datum]],2)</f>
        <v>30</v>
      </c>
      <c r="C644" t="str">
        <f>MID(covid_19_datafeed23[[#This Row],[Datum]],4,2)</f>
        <v>11</v>
      </c>
      <c r="D644" t="str">
        <f>RIGHT(covid_19_datafeed23[[#This Row],[Datum]],4)</f>
        <v>2021</v>
      </c>
      <c r="E644" s="1">
        <f>DATE(covid_19_datafeed23[[#This Row],[year]],covid_19_datafeed23[[#This Row],[month]],covid_19_datafeed23[[#This Row],[day]])</f>
        <v>44530</v>
      </c>
      <c r="F644">
        <v>595</v>
      </c>
      <c r="G644">
        <v>8</v>
      </c>
      <c r="H644">
        <f>covid_19_datafeed23[[#This Row],[IC_Bedden_COVID_Nederland]]+covid_19_datafeed23[[#This Row],[IC_Bedden_COVID_Internationaal]]</f>
        <v>603</v>
      </c>
      <c r="I644">
        <v>427</v>
      </c>
      <c r="J644">
        <v>2250</v>
      </c>
      <c r="K644">
        <v>47</v>
      </c>
      <c r="L644">
        <v>339</v>
      </c>
      <c r="M644">
        <f t="shared" ref="M644:N644" si="413">SUM(K638:K644)/7</f>
        <v>47.714285714285715</v>
      </c>
      <c r="N644">
        <f t="shared" si="413"/>
        <v>298</v>
      </c>
      <c r="P644">
        <f t="shared" ref="P644:P707" si="414">H644-H643</f>
        <v>32</v>
      </c>
    </row>
    <row r="645" spans="1:16" x14ac:dyDescent="0.25">
      <c r="A645" t="s">
        <v>581</v>
      </c>
      <c r="B645" t="str">
        <f>LEFT(covid_19_datafeed23[[#This Row],[Datum]],2)</f>
        <v>01</v>
      </c>
      <c r="C645" t="str">
        <f>MID(covid_19_datafeed23[[#This Row],[Datum]],4,2)</f>
        <v>12</v>
      </c>
      <c r="D645" t="str">
        <f>RIGHT(covid_19_datafeed23[[#This Row],[Datum]],4)</f>
        <v>2021</v>
      </c>
      <c r="E645" s="1">
        <f>DATE(covid_19_datafeed23[[#This Row],[year]],covid_19_datafeed23[[#This Row],[month]],covid_19_datafeed23[[#This Row],[day]])</f>
        <v>44531</v>
      </c>
      <c r="F645">
        <v>587</v>
      </c>
      <c r="G645">
        <v>10</v>
      </c>
      <c r="H645">
        <f>covid_19_datafeed23[[#This Row],[IC_Bedden_COVID_Nederland]]+covid_19_datafeed23[[#This Row],[IC_Bedden_COVID_Internationaal]]</f>
        <v>597</v>
      </c>
      <c r="I645">
        <v>427</v>
      </c>
      <c r="J645">
        <v>2181</v>
      </c>
      <c r="K645">
        <v>42</v>
      </c>
      <c r="L645">
        <v>322</v>
      </c>
      <c r="M645">
        <f t="shared" ref="M645:N645" si="415">SUM(K639:K645)/7</f>
        <v>47</v>
      </c>
      <c r="N645">
        <f t="shared" si="415"/>
        <v>305.14285714285717</v>
      </c>
      <c r="P645">
        <f t="shared" si="414"/>
        <v>-6</v>
      </c>
    </row>
    <row r="646" spans="1:16" x14ac:dyDescent="0.25">
      <c r="A646" t="s">
        <v>582</v>
      </c>
      <c r="B646" t="str">
        <f>LEFT(covid_19_datafeed23[[#This Row],[Datum]],2)</f>
        <v>02</v>
      </c>
      <c r="C646" t="str">
        <f>MID(covid_19_datafeed23[[#This Row],[Datum]],4,2)</f>
        <v>12</v>
      </c>
      <c r="D646" t="str">
        <f>RIGHT(covid_19_datafeed23[[#This Row],[Datum]],4)</f>
        <v>2021</v>
      </c>
      <c r="E646" s="1">
        <f>DATE(covid_19_datafeed23[[#This Row],[year]],covid_19_datafeed23[[#This Row],[month]],covid_19_datafeed23[[#This Row],[day]])</f>
        <v>44532</v>
      </c>
      <c r="F646">
        <v>605</v>
      </c>
      <c r="G646">
        <v>12</v>
      </c>
      <c r="H646">
        <f>covid_19_datafeed23[[#This Row],[IC_Bedden_COVID_Nederland]]+covid_19_datafeed23[[#This Row],[IC_Bedden_COVID_Internationaal]]</f>
        <v>617</v>
      </c>
      <c r="I646">
        <v>435</v>
      </c>
      <c r="J646">
        <v>2208</v>
      </c>
      <c r="K646">
        <v>58</v>
      </c>
      <c r="L646">
        <v>352</v>
      </c>
      <c r="M646">
        <f t="shared" ref="M646:N646" si="416">SUM(K640:K646)/7</f>
        <v>48.285714285714285</v>
      </c>
      <c r="N646">
        <f t="shared" si="416"/>
        <v>312</v>
      </c>
      <c r="P646">
        <f t="shared" si="414"/>
        <v>20</v>
      </c>
    </row>
    <row r="647" spans="1:16" x14ac:dyDescent="0.25">
      <c r="A647" t="s">
        <v>583</v>
      </c>
      <c r="B647" t="str">
        <f>LEFT(covid_19_datafeed23[[#This Row],[Datum]],2)</f>
        <v>03</v>
      </c>
      <c r="C647" t="str">
        <f>MID(covid_19_datafeed23[[#This Row],[Datum]],4,2)</f>
        <v>12</v>
      </c>
      <c r="D647" t="str">
        <f>RIGHT(covid_19_datafeed23[[#This Row],[Datum]],4)</f>
        <v>2021</v>
      </c>
      <c r="E647" s="1">
        <f>DATE(covid_19_datafeed23[[#This Row],[year]],covid_19_datafeed23[[#This Row],[month]],covid_19_datafeed23[[#This Row],[day]])</f>
        <v>44533</v>
      </c>
      <c r="F647">
        <v>603</v>
      </c>
      <c r="G647">
        <v>14</v>
      </c>
      <c r="H647">
        <f>covid_19_datafeed23[[#This Row],[IC_Bedden_COVID_Nederland]]+covid_19_datafeed23[[#This Row],[IC_Bedden_COVID_Internationaal]]</f>
        <v>617</v>
      </c>
      <c r="I647">
        <v>431</v>
      </c>
      <c r="J647">
        <v>2125</v>
      </c>
      <c r="K647">
        <v>36</v>
      </c>
      <c r="L647">
        <v>259</v>
      </c>
      <c r="M647">
        <f t="shared" ref="M647:N647" si="417">SUM(K641:K647)/7</f>
        <v>46.857142857142854</v>
      </c>
      <c r="N647">
        <f t="shared" si="417"/>
        <v>300.71428571428572</v>
      </c>
      <c r="P647">
        <f t="shared" si="414"/>
        <v>0</v>
      </c>
    </row>
    <row r="648" spans="1:16" x14ac:dyDescent="0.25">
      <c r="A648" t="s">
        <v>584</v>
      </c>
      <c r="B648" t="str">
        <f>LEFT(covid_19_datafeed23[[#This Row],[Datum]],2)</f>
        <v>04</v>
      </c>
      <c r="C648" t="str">
        <f>MID(covid_19_datafeed23[[#This Row],[Datum]],4,2)</f>
        <v>12</v>
      </c>
      <c r="D648" t="str">
        <f>RIGHT(covid_19_datafeed23[[#This Row],[Datum]],4)</f>
        <v>2021</v>
      </c>
      <c r="E648" s="1">
        <f>DATE(covid_19_datafeed23[[#This Row],[year]],covid_19_datafeed23[[#This Row],[month]],covid_19_datafeed23[[#This Row],[day]])</f>
        <v>44534</v>
      </c>
      <c r="F648">
        <v>597</v>
      </c>
      <c r="G648">
        <v>15</v>
      </c>
      <c r="H648">
        <f>covid_19_datafeed23[[#This Row],[IC_Bedden_COVID_Nederland]]+covid_19_datafeed23[[#This Row],[IC_Bedden_COVID_Internationaal]]</f>
        <v>612</v>
      </c>
      <c r="I648">
        <v>435</v>
      </c>
      <c r="J648">
        <v>2073</v>
      </c>
      <c r="K648">
        <v>29</v>
      </c>
      <c r="L648">
        <v>281</v>
      </c>
      <c r="M648">
        <f t="shared" ref="M648:N648" si="418">SUM(K642:K648)/7</f>
        <v>43.714285714285715</v>
      </c>
      <c r="N648">
        <f t="shared" si="418"/>
        <v>290.28571428571428</v>
      </c>
      <c r="P648">
        <f t="shared" si="414"/>
        <v>-5</v>
      </c>
    </row>
    <row r="649" spans="1:16" x14ac:dyDescent="0.25">
      <c r="A649" t="s">
        <v>585</v>
      </c>
      <c r="B649" t="str">
        <f>LEFT(covid_19_datafeed23[[#This Row],[Datum]],2)</f>
        <v>05</v>
      </c>
      <c r="C649" t="str">
        <f>MID(covid_19_datafeed23[[#This Row],[Datum]],4,2)</f>
        <v>12</v>
      </c>
      <c r="D649" t="str">
        <f>RIGHT(covid_19_datafeed23[[#This Row],[Datum]],4)</f>
        <v>2021</v>
      </c>
      <c r="E649" s="1">
        <f>DATE(covid_19_datafeed23[[#This Row],[year]],covid_19_datafeed23[[#This Row],[month]],covid_19_datafeed23[[#This Row],[day]])</f>
        <v>44535</v>
      </c>
      <c r="F649">
        <v>593</v>
      </c>
      <c r="G649">
        <v>15</v>
      </c>
      <c r="H649">
        <f>covid_19_datafeed23[[#This Row],[IC_Bedden_COVID_Nederland]]+covid_19_datafeed23[[#This Row],[IC_Bedden_COVID_Internationaal]]</f>
        <v>608</v>
      </c>
      <c r="I649">
        <v>416</v>
      </c>
      <c r="J649">
        <v>2094</v>
      </c>
      <c r="K649">
        <v>33</v>
      </c>
      <c r="L649">
        <v>225</v>
      </c>
      <c r="M649">
        <f t="shared" ref="M649:N649" si="419">SUM(K643:K649)/7</f>
        <v>41.857142857142854</v>
      </c>
      <c r="N649">
        <f t="shared" si="419"/>
        <v>289.57142857142856</v>
      </c>
      <c r="P649">
        <f t="shared" si="414"/>
        <v>-4</v>
      </c>
    </row>
    <row r="650" spans="1:16" x14ac:dyDescent="0.25">
      <c r="A650" t="s">
        <v>586</v>
      </c>
      <c r="B650" t="str">
        <f>LEFT(covid_19_datafeed23[[#This Row],[Datum]],2)</f>
        <v>06</v>
      </c>
      <c r="C650" t="str">
        <f>MID(covid_19_datafeed23[[#This Row],[Datum]],4,2)</f>
        <v>12</v>
      </c>
      <c r="D650" t="str">
        <f>RIGHT(covid_19_datafeed23[[#This Row],[Datum]],4)</f>
        <v>2021</v>
      </c>
      <c r="E650" s="1">
        <f>DATE(covid_19_datafeed23[[#This Row],[year]],covid_19_datafeed23[[#This Row],[month]],covid_19_datafeed23[[#This Row],[day]])</f>
        <v>44536</v>
      </c>
      <c r="F650">
        <v>611</v>
      </c>
      <c r="G650">
        <v>15</v>
      </c>
      <c r="H650">
        <f>covid_19_datafeed23[[#This Row],[IC_Bedden_COVID_Nederland]]+covid_19_datafeed23[[#This Row],[IC_Bedden_COVID_Internationaal]]</f>
        <v>626</v>
      </c>
      <c r="I650">
        <v>420</v>
      </c>
      <c r="J650">
        <v>2134</v>
      </c>
      <c r="K650">
        <v>51</v>
      </c>
      <c r="L650">
        <v>211</v>
      </c>
      <c r="M650">
        <f t="shared" ref="M650:N650" si="420">SUM(K644:K650)/7</f>
        <v>42.285714285714285</v>
      </c>
      <c r="N650">
        <f t="shared" si="420"/>
        <v>284.14285714285717</v>
      </c>
      <c r="P650">
        <f t="shared" si="414"/>
        <v>18</v>
      </c>
    </row>
    <row r="651" spans="1:16" x14ac:dyDescent="0.25">
      <c r="A651" t="s">
        <v>587</v>
      </c>
      <c r="B651" t="str">
        <f>LEFT(covid_19_datafeed23[[#This Row],[Datum]],2)</f>
        <v>07</v>
      </c>
      <c r="C651" t="str">
        <f>MID(covid_19_datafeed23[[#This Row],[Datum]],4,2)</f>
        <v>12</v>
      </c>
      <c r="D651" t="str">
        <f>RIGHT(covid_19_datafeed23[[#This Row],[Datum]],4)</f>
        <v>2021</v>
      </c>
      <c r="E651" s="1">
        <f>DATE(covid_19_datafeed23[[#This Row],[year]],covid_19_datafeed23[[#This Row],[month]],covid_19_datafeed23[[#This Row],[day]])</f>
        <v>44537</v>
      </c>
      <c r="F651">
        <v>624</v>
      </c>
      <c r="G651">
        <v>15</v>
      </c>
      <c r="H651">
        <f>covid_19_datafeed23[[#This Row],[IC_Bedden_COVID_Nederland]]+covid_19_datafeed23[[#This Row],[IC_Bedden_COVID_Internationaal]]</f>
        <v>639</v>
      </c>
      <c r="I651">
        <v>458</v>
      </c>
      <c r="J651">
        <v>2202</v>
      </c>
      <c r="K651">
        <v>36</v>
      </c>
      <c r="L651">
        <v>321</v>
      </c>
      <c r="M651">
        <f t="shared" ref="M651:N651" si="421">SUM(K645:K651)/7</f>
        <v>40.714285714285715</v>
      </c>
      <c r="N651">
        <f t="shared" si="421"/>
        <v>281.57142857142856</v>
      </c>
      <c r="P651">
        <f t="shared" si="414"/>
        <v>13</v>
      </c>
    </row>
    <row r="652" spans="1:16" x14ac:dyDescent="0.25">
      <c r="A652" t="s">
        <v>588</v>
      </c>
      <c r="B652" t="str">
        <f>LEFT(covid_19_datafeed23[[#This Row],[Datum]],2)</f>
        <v>08</v>
      </c>
      <c r="C652" t="str">
        <f>MID(covid_19_datafeed23[[#This Row],[Datum]],4,2)</f>
        <v>12</v>
      </c>
      <c r="D652" t="str">
        <f>RIGHT(covid_19_datafeed23[[#This Row],[Datum]],4)</f>
        <v>2021</v>
      </c>
      <c r="E652" s="1">
        <f>DATE(covid_19_datafeed23[[#This Row],[year]],covid_19_datafeed23[[#This Row],[month]],covid_19_datafeed23[[#This Row],[day]])</f>
        <v>44538</v>
      </c>
      <c r="F652">
        <v>626</v>
      </c>
      <c r="G652">
        <v>16</v>
      </c>
      <c r="H652">
        <f>covid_19_datafeed23[[#This Row],[IC_Bedden_COVID_Nederland]]+covid_19_datafeed23[[#This Row],[IC_Bedden_COVID_Internationaal]]</f>
        <v>642</v>
      </c>
      <c r="I652">
        <v>470</v>
      </c>
      <c r="J652">
        <v>2198</v>
      </c>
      <c r="K652">
        <v>46</v>
      </c>
      <c r="L652">
        <v>311</v>
      </c>
      <c r="M652">
        <f t="shared" ref="M652:N652" si="422">SUM(K646:K652)/7</f>
        <v>41.285714285714285</v>
      </c>
      <c r="N652">
        <f t="shared" si="422"/>
        <v>280</v>
      </c>
      <c r="P652">
        <f t="shared" si="414"/>
        <v>3</v>
      </c>
    </row>
    <row r="653" spans="1:16" x14ac:dyDescent="0.25">
      <c r="A653" t="s">
        <v>589</v>
      </c>
      <c r="B653" t="str">
        <f>LEFT(covid_19_datafeed23[[#This Row],[Datum]],2)</f>
        <v>09</v>
      </c>
      <c r="C653" t="str">
        <f>MID(covid_19_datafeed23[[#This Row],[Datum]],4,2)</f>
        <v>12</v>
      </c>
      <c r="D653" t="str">
        <f>RIGHT(covid_19_datafeed23[[#This Row],[Datum]],4)</f>
        <v>2021</v>
      </c>
      <c r="E653" s="1">
        <f>DATE(covid_19_datafeed23[[#This Row],[year]],covid_19_datafeed23[[#This Row],[month]],covid_19_datafeed23[[#This Row],[day]])</f>
        <v>44539</v>
      </c>
      <c r="F653">
        <v>626</v>
      </c>
      <c r="G653">
        <v>18</v>
      </c>
      <c r="H653">
        <f>covid_19_datafeed23[[#This Row],[IC_Bedden_COVID_Nederland]]+covid_19_datafeed23[[#This Row],[IC_Bedden_COVID_Internationaal]]</f>
        <v>644</v>
      </c>
      <c r="I653">
        <v>462</v>
      </c>
      <c r="J653">
        <v>2204</v>
      </c>
      <c r="K653">
        <v>33</v>
      </c>
      <c r="L653">
        <v>297</v>
      </c>
      <c r="M653">
        <f t="shared" ref="M653:N653" si="423">SUM(K647:K653)/7</f>
        <v>37.714285714285715</v>
      </c>
      <c r="N653">
        <f t="shared" si="423"/>
        <v>272.14285714285717</v>
      </c>
      <c r="P653">
        <f t="shared" si="414"/>
        <v>2</v>
      </c>
    </row>
    <row r="654" spans="1:16" x14ac:dyDescent="0.25">
      <c r="A654" t="s">
        <v>590</v>
      </c>
      <c r="B654" t="str">
        <f>LEFT(covid_19_datafeed23[[#This Row],[Datum]],2)</f>
        <v>10</v>
      </c>
      <c r="C654" t="str">
        <f>MID(covid_19_datafeed23[[#This Row],[Datum]],4,2)</f>
        <v>12</v>
      </c>
      <c r="D654" t="str">
        <f>RIGHT(covid_19_datafeed23[[#This Row],[Datum]],4)</f>
        <v>2021</v>
      </c>
      <c r="E654" s="1">
        <f>DATE(covid_19_datafeed23[[#This Row],[year]],covid_19_datafeed23[[#This Row],[month]],covid_19_datafeed23[[#This Row],[day]])</f>
        <v>44540</v>
      </c>
      <c r="F654">
        <v>635</v>
      </c>
      <c r="G654">
        <v>20</v>
      </c>
      <c r="H654">
        <f>covid_19_datafeed23[[#This Row],[IC_Bedden_COVID_Nederland]]+covid_19_datafeed23[[#This Row],[IC_Bedden_COVID_Internationaal]]</f>
        <v>655</v>
      </c>
      <c r="I654">
        <v>474</v>
      </c>
      <c r="J654">
        <v>2148</v>
      </c>
      <c r="K654">
        <v>52</v>
      </c>
      <c r="L654">
        <v>273</v>
      </c>
      <c r="M654">
        <f t="shared" ref="M654:N654" si="424">SUM(K648:K654)/7</f>
        <v>40</v>
      </c>
      <c r="N654">
        <f t="shared" si="424"/>
        <v>274.14285714285717</v>
      </c>
      <c r="P654">
        <f t="shared" si="414"/>
        <v>11</v>
      </c>
    </row>
    <row r="655" spans="1:16" x14ac:dyDescent="0.25">
      <c r="A655" t="s">
        <v>591</v>
      </c>
      <c r="B655" t="str">
        <f>LEFT(covid_19_datafeed23[[#This Row],[Datum]],2)</f>
        <v>11</v>
      </c>
      <c r="C655" t="str">
        <f>MID(covid_19_datafeed23[[#This Row],[Datum]],4,2)</f>
        <v>12</v>
      </c>
      <c r="D655" t="str">
        <f>RIGHT(covid_19_datafeed23[[#This Row],[Datum]],4)</f>
        <v>2021</v>
      </c>
      <c r="E655" s="1">
        <f>DATE(covid_19_datafeed23[[#This Row],[year]],covid_19_datafeed23[[#This Row],[month]],covid_19_datafeed23[[#This Row],[day]])</f>
        <v>44541</v>
      </c>
      <c r="F655">
        <v>634</v>
      </c>
      <c r="G655">
        <v>21</v>
      </c>
      <c r="H655">
        <f>covid_19_datafeed23[[#This Row],[IC_Bedden_COVID_Nederland]]+covid_19_datafeed23[[#This Row],[IC_Bedden_COVID_Internationaal]]</f>
        <v>655</v>
      </c>
      <c r="I655">
        <v>441</v>
      </c>
      <c r="J655">
        <v>2109</v>
      </c>
      <c r="K655">
        <v>41</v>
      </c>
      <c r="L655">
        <v>301</v>
      </c>
      <c r="M655">
        <f t="shared" ref="M655:N655" si="425">SUM(K649:K655)/7</f>
        <v>41.714285714285715</v>
      </c>
      <c r="N655">
        <f t="shared" si="425"/>
        <v>277</v>
      </c>
      <c r="P655">
        <f t="shared" si="414"/>
        <v>0</v>
      </c>
    </row>
    <row r="656" spans="1:16" x14ac:dyDescent="0.25">
      <c r="A656" t="s">
        <v>592</v>
      </c>
      <c r="B656" t="str">
        <f>LEFT(covid_19_datafeed23[[#This Row],[Datum]],2)</f>
        <v>12</v>
      </c>
      <c r="C656" t="str">
        <f>MID(covid_19_datafeed23[[#This Row],[Datum]],4,2)</f>
        <v>12</v>
      </c>
      <c r="D656" t="str">
        <f>RIGHT(covid_19_datafeed23[[#This Row],[Datum]],4)</f>
        <v>2021</v>
      </c>
      <c r="E656" s="1">
        <f>DATE(covid_19_datafeed23[[#This Row],[year]],covid_19_datafeed23[[#This Row],[month]],covid_19_datafeed23[[#This Row],[day]])</f>
        <v>44542</v>
      </c>
      <c r="F656">
        <v>642</v>
      </c>
      <c r="G656">
        <v>20</v>
      </c>
      <c r="H656">
        <f>covid_19_datafeed23[[#This Row],[IC_Bedden_COVID_Nederland]]+covid_19_datafeed23[[#This Row],[IC_Bedden_COVID_Internationaal]]</f>
        <v>662</v>
      </c>
      <c r="I656">
        <v>411</v>
      </c>
      <c r="J656">
        <v>2120</v>
      </c>
      <c r="K656">
        <v>33</v>
      </c>
      <c r="L656">
        <v>218</v>
      </c>
      <c r="M656">
        <f t="shared" ref="M656:N656" si="426">SUM(K650:K656)/7</f>
        <v>41.714285714285715</v>
      </c>
      <c r="N656">
        <f t="shared" si="426"/>
        <v>276</v>
      </c>
      <c r="P656">
        <f t="shared" si="414"/>
        <v>7</v>
      </c>
    </row>
    <row r="657" spans="1:16" x14ac:dyDescent="0.25">
      <c r="A657" t="s">
        <v>593</v>
      </c>
      <c r="B657" t="str">
        <f>LEFT(covid_19_datafeed23[[#This Row],[Datum]],2)</f>
        <v>13</v>
      </c>
      <c r="C657" t="str">
        <f>MID(covid_19_datafeed23[[#This Row],[Datum]],4,2)</f>
        <v>12</v>
      </c>
      <c r="D657" t="str">
        <f>RIGHT(covid_19_datafeed23[[#This Row],[Datum]],4)</f>
        <v>2021</v>
      </c>
      <c r="E657" s="1">
        <f>DATE(covid_19_datafeed23[[#This Row],[year]],covid_19_datafeed23[[#This Row],[month]],covid_19_datafeed23[[#This Row],[day]])</f>
        <v>44543</v>
      </c>
      <c r="F657">
        <v>630</v>
      </c>
      <c r="G657">
        <v>20</v>
      </c>
      <c r="H657">
        <f>covid_19_datafeed23[[#This Row],[IC_Bedden_COVID_Nederland]]+covid_19_datafeed23[[#This Row],[IC_Bedden_COVID_Internationaal]]</f>
        <v>650</v>
      </c>
      <c r="I657">
        <v>432</v>
      </c>
      <c r="J657">
        <v>2118</v>
      </c>
      <c r="K657">
        <v>29</v>
      </c>
      <c r="L657">
        <v>183</v>
      </c>
      <c r="M657">
        <f t="shared" ref="M657:N657" si="427">SUM(K651:K657)/7</f>
        <v>38.571428571428569</v>
      </c>
      <c r="N657">
        <f t="shared" si="427"/>
        <v>272</v>
      </c>
      <c r="P657">
        <f t="shared" si="414"/>
        <v>-12</v>
      </c>
    </row>
    <row r="658" spans="1:16" x14ac:dyDescent="0.25">
      <c r="A658" t="s">
        <v>594</v>
      </c>
      <c r="B658" t="str">
        <f>LEFT(covid_19_datafeed23[[#This Row],[Datum]],2)</f>
        <v>14</v>
      </c>
      <c r="C658" t="str">
        <f>MID(covid_19_datafeed23[[#This Row],[Datum]],4,2)</f>
        <v>12</v>
      </c>
      <c r="D658" t="str">
        <f>RIGHT(covid_19_datafeed23[[#This Row],[Datum]],4)</f>
        <v>2021</v>
      </c>
      <c r="E658" s="1">
        <f>DATE(covid_19_datafeed23[[#This Row],[year]],covid_19_datafeed23[[#This Row],[month]],covid_19_datafeed23[[#This Row],[day]])</f>
        <v>44544</v>
      </c>
      <c r="F658">
        <v>634</v>
      </c>
      <c r="G658">
        <v>20</v>
      </c>
      <c r="H658">
        <f>covid_19_datafeed23[[#This Row],[IC_Bedden_COVID_Nederland]]+covid_19_datafeed23[[#This Row],[IC_Bedden_COVID_Internationaal]]</f>
        <v>654</v>
      </c>
      <c r="I658">
        <v>473</v>
      </c>
      <c r="J658">
        <v>2110</v>
      </c>
      <c r="K658">
        <v>47</v>
      </c>
      <c r="L658">
        <v>251</v>
      </c>
      <c r="M658">
        <f t="shared" ref="M658:N658" si="428">SUM(K652:K658)/7</f>
        <v>40.142857142857146</v>
      </c>
      <c r="N658">
        <f t="shared" si="428"/>
        <v>262</v>
      </c>
      <c r="P658">
        <f t="shared" si="414"/>
        <v>4</v>
      </c>
    </row>
    <row r="659" spans="1:16" x14ac:dyDescent="0.25">
      <c r="A659" t="s">
        <v>595</v>
      </c>
      <c r="B659" t="str">
        <f>LEFT(covid_19_datafeed23[[#This Row],[Datum]],2)</f>
        <v>15</v>
      </c>
      <c r="C659" t="str">
        <f>MID(covid_19_datafeed23[[#This Row],[Datum]],4,2)</f>
        <v>12</v>
      </c>
      <c r="D659" t="str">
        <f>RIGHT(covid_19_datafeed23[[#This Row],[Datum]],4)</f>
        <v>2021</v>
      </c>
      <c r="E659" s="1">
        <f>DATE(covid_19_datafeed23[[#This Row],[year]],covid_19_datafeed23[[#This Row],[month]],covid_19_datafeed23[[#This Row],[day]])</f>
        <v>44545</v>
      </c>
      <c r="F659">
        <v>626</v>
      </c>
      <c r="G659">
        <v>20</v>
      </c>
      <c r="H659">
        <f>covid_19_datafeed23[[#This Row],[IC_Bedden_COVID_Nederland]]+covid_19_datafeed23[[#This Row],[IC_Bedden_COVID_Internationaal]]</f>
        <v>646</v>
      </c>
      <c r="I659">
        <v>468</v>
      </c>
      <c r="J659">
        <v>1996</v>
      </c>
      <c r="K659">
        <v>34</v>
      </c>
      <c r="L659">
        <v>222</v>
      </c>
      <c r="M659">
        <f t="shared" ref="M659:N659" si="429">SUM(K653:K659)/7</f>
        <v>38.428571428571431</v>
      </c>
      <c r="N659">
        <f t="shared" si="429"/>
        <v>249.28571428571428</v>
      </c>
      <c r="P659">
        <f t="shared" si="414"/>
        <v>-8</v>
      </c>
    </row>
    <row r="660" spans="1:16" x14ac:dyDescent="0.25">
      <c r="A660" t="s">
        <v>596</v>
      </c>
      <c r="B660" t="str">
        <f>LEFT(covid_19_datafeed23[[#This Row],[Datum]],2)</f>
        <v>16</v>
      </c>
      <c r="C660" t="str">
        <f>MID(covid_19_datafeed23[[#This Row],[Datum]],4,2)</f>
        <v>12</v>
      </c>
      <c r="D660" t="str">
        <f>RIGHT(covid_19_datafeed23[[#This Row],[Datum]],4)</f>
        <v>2021</v>
      </c>
      <c r="E660" s="1">
        <f>DATE(covid_19_datafeed23[[#This Row],[year]],covid_19_datafeed23[[#This Row],[month]],covid_19_datafeed23[[#This Row],[day]])</f>
        <v>44546</v>
      </c>
      <c r="F660">
        <v>623</v>
      </c>
      <c r="G660">
        <v>22</v>
      </c>
      <c r="H660">
        <f>covid_19_datafeed23[[#This Row],[IC_Bedden_COVID_Nederland]]+covid_19_datafeed23[[#This Row],[IC_Bedden_COVID_Internationaal]]</f>
        <v>645</v>
      </c>
      <c r="I660">
        <v>452</v>
      </c>
      <c r="J660">
        <v>1923</v>
      </c>
      <c r="K660">
        <v>34</v>
      </c>
      <c r="L660">
        <v>205</v>
      </c>
      <c r="M660">
        <f t="shared" ref="M660:N660" si="430">SUM(K654:K660)/7</f>
        <v>38.571428571428569</v>
      </c>
      <c r="N660">
        <f t="shared" si="430"/>
        <v>236.14285714285714</v>
      </c>
      <c r="P660">
        <f t="shared" si="414"/>
        <v>-1</v>
      </c>
    </row>
    <row r="661" spans="1:16" x14ac:dyDescent="0.25">
      <c r="A661" t="s">
        <v>597</v>
      </c>
      <c r="B661" t="str">
        <f>LEFT(covid_19_datafeed23[[#This Row],[Datum]],2)</f>
        <v>17</v>
      </c>
      <c r="C661" t="str">
        <f>MID(covid_19_datafeed23[[#This Row],[Datum]],4,2)</f>
        <v>12</v>
      </c>
      <c r="D661" t="str">
        <f>RIGHT(covid_19_datafeed23[[#This Row],[Datum]],4)</f>
        <v>2021</v>
      </c>
      <c r="E661" s="1">
        <f>DATE(covid_19_datafeed23[[#This Row],[year]],covid_19_datafeed23[[#This Row],[month]],covid_19_datafeed23[[#This Row],[day]])</f>
        <v>44547</v>
      </c>
      <c r="F661">
        <v>622</v>
      </c>
      <c r="G661">
        <v>16</v>
      </c>
      <c r="H661">
        <f>covid_19_datafeed23[[#This Row],[IC_Bedden_COVID_Nederland]]+covid_19_datafeed23[[#This Row],[IC_Bedden_COVID_Internationaal]]</f>
        <v>638</v>
      </c>
      <c r="I661">
        <v>453</v>
      </c>
      <c r="J661">
        <v>1834</v>
      </c>
      <c r="K661">
        <v>38</v>
      </c>
      <c r="L661">
        <v>186</v>
      </c>
      <c r="M661">
        <f t="shared" ref="M661:N661" si="431">SUM(K655:K661)/7</f>
        <v>36.571428571428569</v>
      </c>
      <c r="N661">
        <f t="shared" si="431"/>
        <v>223.71428571428572</v>
      </c>
      <c r="P661">
        <f t="shared" si="414"/>
        <v>-7</v>
      </c>
    </row>
    <row r="662" spans="1:16" x14ac:dyDescent="0.25">
      <c r="A662" t="s">
        <v>598</v>
      </c>
      <c r="B662" t="str">
        <f>LEFT(covid_19_datafeed23[[#This Row],[Datum]],2)</f>
        <v>18</v>
      </c>
      <c r="C662" t="str">
        <f>MID(covid_19_datafeed23[[#This Row],[Datum]],4,2)</f>
        <v>12</v>
      </c>
      <c r="D662" t="str">
        <f>RIGHT(covid_19_datafeed23[[#This Row],[Datum]],4)</f>
        <v>2021</v>
      </c>
      <c r="E662" s="1">
        <f>DATE(covid_19_datafeed23[[#This Row],[year]],covid_19_datafeed23[[#This Row],[month]],covid_19_datafeed23[[#This Row],[day]])</f>
        <v>44548</v>
      </c>
      <c r="F662">
        <v>618</v>
      </c>
      <c r="G662">
        <v>19</v>
      </c>
      <c r="H662">
        <f>covid_19_datafeed23[[#This Row],[IC_Bedden_COVID_Nederland]]+covid_19_datafeed23[[#This Row],[IC_Bedden_COVID_Internationaal]]</f>
        <v>637</v>
      </c>
      <c r="I662">
        <v>451</v>
      </c>
      <c r="J662">
        <v>1736</v>
      </c>
      <c r="K662">
        <v>29</v>
      </c>
      <c r="L662">
        <v>204</v>
      </c>
      <c r="M662">
        <f t="shared" ref="M662:N662" si="432">SUM(K656:K662)/7</f>
        <v>34.857142857142854</v>
      </c>
      <c r="N662">
        <f t="shared" si="432"/>
        <v>209.85714285714286</v>
      </c>
      <c r="P662">
        <f t="shared" si="414"/>
        <v>-1</v>
      </c>
    </row>
    <row r="663" spans="1:16" x14ac:dyDescent="0.25">
      <c r="A663" t="s">
        <v>599</v>
      </c>
      <c r="B663" t="str">
        <f>LEFT(covid_19_datafeed23[[#This Row],[Datum]],2)</f>
        <v>19</v>
      </c>
      <c r="C663" t="str">
        <f>MID(covid_19_datafeed23[[#This Row],[Datum]],4,2)</f>
        <v>12</v>
      </c>
      <c r="D663" t="str">
        <f>RIGHT(covid_19_datafeed23[[#This Row],[Datum]],4)</f>
        <v>2021</v>
      </c>
      <c r="E663" s="1">
        <f>DATE(covid_19_datafeed23[[#This Row],[year]],covid_19_datafeed23[[#This Row],[month]],covid_19_datafeed23[[#This Row],[day]])</f>
        <v>44549</v>
      </c>
      <c r="F663">
        <v>609</v>
      </c>
      <c r="G663">
        <v>19</v>
      </c>
      <c r="H663">
        <f>covid_19_datafeed23[[#This Row],[IC_Bedden_COVID_Nederland]]+covid_19_datafeed23[[#This Row],[IC_Bedden_COVID_Internationaal]]</f>
        <v>628</v>
      </c>
      <c r="I663">
        <v>452</v>
      </c>
      <c r="J663">
        <v>1714</v>
      </c>
      <c r="K663">
        <v>26</v>
      </c>
      <c r="L663">
        <v>146</v>
      </c>
      <c r="M663">
        <f t="shared" ref="M663:N663" si="433">SUM(K657:K663)/7</f>
        <v>33.857142857142854</v>
      </c>
      <c r="N663">
        <f t="shared" si="433"/>
        <v>199.57142857142858</v>
      </c>
      <c r="P663">
        <f t="shared" si="414"/>
        <v>-9</v>
      </c>
    </row>
    <row r="664" spans="1:16" x14ac:dyDescent="0.25">
      <c r="A664" t="s">
        <v>600</v>
      </c>
      <c r="B664" t="str">
        <f>LEFT(covid_19_datafeed23[[#This Row],[Datum]],2)</f>
        <v>20</v>
      </c>
      <c r="C664" t="str">
        <f>MID(covid_19_datafeed23[[#This Row],[Datum]],4,2)</f>
        <v>12</v>
      </c>
      <c r="D664" t="str">
        <f>RIGHT(covid_19_datafeed23[[#This Row],[Datum]],4)</f>
        <v>2021</v>
      </c>
      <c r="E664" s="1">
        <f>DATE(covid_19_datafeed23[[#This Row],[year]],covid_19_datafeed23[[#This Row],[month]],covid_19_datafeed23[[#This Row],[day]])</f>
        <v>44550</v>
      </c>
      <c r="F664">
        <v>596</v>
      </c>
      <c r="G664">
        <v>19</v>
      </c>
      <c r="H664">
        <f>covid_19_datafeed23[[#This Row],[IC_Bedden_COVID_Nederland]]+covid_19_datafeed23[[#This Row],[IC_Bedden_COVID_Internationaal]]</f>
        <v>615</v>
      </c>
      <c r="I664">
        <v>441</v>
      </c>
      <c r="J664">
        <v>1815</v>
      </c>
      <c r="K664">
        <v>29</v>
      </c>
      <c r="L664">
        <v>149</v>
      </c>
      <c r="M664">
        <f t="shared" ref="M664:N664" si="434">SUM(K658:K664)/7</f>
        <v>33.857142857142854</v>
      </c>
      <c r="N664">
        <f t="shared" si="434"/>
        <v>194.71428571428572</v>
      </c>
      <c r="P664">
        <f t="shared" si="414"/>
        <v>-13</v>
      </c>
    </row>
    <row r="665" spans="1:16" x14ac:dyDescent="0.25">
      <c r="A665" t="s">
        <v>601</v>
      </c>
      <c r="B665" t="str">
        <f>LEFT(covid_19_datafeed23[[#This Row],[Datum]],2)</f>
        <v>21</v>
      </c>
      <c r="C665" t="str">
        <f>MID(covid_19_datafeed23[[#This Row],[Datum]],4,2)</f>
        <v>12</v>
      </c>
      <c r="D665" t="str">
        <f>RIGHT(covid_19_datafeed23[[#This Row],[Datum]],4)</f>
        <v>2021</v>
      </c>
      <c r="E665" s="1">
        <f>DATE(covid_19_datafeed23[[#This Row],[year]],covid_19_datafeed23[[#This Row],[month]],covid_19_datafeed23[[#This Row],[day]])</f>
        <v>44551</v>
      </c>
      <c r="F665">
        <v>595</v>
      </c>
      <c r="G665">
        <v>20</v>
      </c>
      <c r="H665">
        <f>covid_19_datafeed23[[#This Row],[IC_Bedden_COVID_Nederland]]+covid_19_datafeed23[[#This Row],[IC_Bedden_COVID_Internationaal]]</f>
        <v>615</v>
      </c>
      <c r="I665">
        <v>470</v>
      </c>
      <c r="J665">
        <v>1754</v>
      </c>
      <c r="K665">
        <v>31</v>
      </c>
      <c r="L665">
        <v>209</v>
      </c>
      <c r="M665">
        <f t="shared" ref="M665:N665" si="435">SUM(K659:K665)/7</f>
        <v>31.571428571428573</v>
      </c>
      <c r="N665">
        <f t="shared" si="435"/>
        <v>188.71428571428572</v>
      </c>
      <c r="P665">
        <f t="shared" si="414"/>
        <v>0</v>
      </c>
    </row>
    <row r="666" spans="1:16" x14ac:dyDescent="0.25">
      <c r="A666" t="s">
        <v>602</v>
      </c>
      <c r="B666" t="str">
        <f>LEFT(covid_19_datafeed23[[#This Row],[Datum]],2)</f>
        <v>22</v>
      </c>
      <c r="C666" t="str">
        <f>MID(covid_19_datafeed23[[#This Row],[Datum]],4,2)</f>
        <v>12</v>
      </c>
      <c r="D666" t="str">
        <f>RIGHT(covid_19_datafeed23[[#This Row],[Datum]],4)</f>
        <v>2021</v>
      </c>
      <c r="E666" s="1">
        <f>DATE(covid_19_datafeed23[[#This Row],[year]],covid_19_datafeed23[[#This Row],[month]],covid_19_datafeed23[[#This Row],[day]])</f>
        <v>44552</v>
      </c>
      <c r="F666">
        <v>581</v>
      </c>
      <c r="G666">
        <v>20</v>
      </c>
      <c r="H666">
        <f>covid_19_datafeed23[[#This Row],[IC_Bedden_COVID_Nederland]]+covid_19_datafeed23[[#This Row],[IC_Bedden_COVID_Internationaal]]</f>
        <v>601</v>
      </c>
      <c r="I666">
        <v>475</v>
      </c>
      <c r="J666">
        <v>1674</v>
      </c>
      <c r="K666">
        <v>28</v>
      </c>
      <c r="L666">
        <v>179</v>
      </c>
      <c r="M666">
        <f t="shared" ref="M666:N666" si="436">SUM(K660:K666)/7</f>
        <v>30.714285714285715</v>
      </c>
      <c r="N666">
        <f t="shared" si="436"/>
        <v>182.57142857142858</v>
      </c>
      <c r="P666">
        <f t="shared" si="414"/>
        <v>-14</v>
      </c>
    </row>
    <row r="667" spans="1:16" x14ac:dyDescent="0.25">
      <c r="A667" t="s">
        <v>603</v>
      </c>
      <c r="B667" t="str">
        <f>LEFT(covid_19_datafeed23[[#This Row],[Datum]],2)</f>
        <v>23</v>
      </c>
      <c r="C667" t="str">
        <f>MID(covid_19_datafeed23[[#This Row],[Datum]],4,2)</f>
        <v>12</v>
      </c>
      <c r="D667" t="str">
        <f>RIGHT(covid_19_datafeed23[[#This Row],[Datum]],4)</f>
        <v>2021</v>
      </c>
      <c r="E667" s="1">
        <f>DATE(covid_19_datafeed23[[#This Row],[year]],covid_19_datafeed23[[#This Row],[month]],covid_19_datafeed23[[#This Row],[day]])</f>
        <v>44553</v>
      </c>
      <c r="F667">
        <v>564</v>
      </c>
      <c r="G667">
        <v>19</v>
      </c>
      <c r="H667">
        <f>covid_19_datafeed23[[#This Row],[IC_Bedden_COVID_Nederland]]+covid_19_datafeed23[[#This Row],[IC_Bedden_COVID_Internationaal]]</f>
        <v>583</v>
      </c>
      <c r="I667">
        <v>482</v>
      </c>
      <c r="J667">
        <v>1657</v>
      </c>
      <c r="K667">
        <v>25</v>
      </c>
      <c r="L667">
        <v>162</v>
      </c>
      <c r="M667">
        <f t="shared" ref="M667:N667" si="437">SUM(K661:K667)/7</f>
        <v>29.428571428571427</v>
      </c>
      <c r="N667">
        <f t="shared" si="437"/>
        <v>176.42857142857142</v>
      </c>
      <c r="P667">
        <f t="shared" si="414"/>
        <v>-18</v>
      </c>
    </row>
    <row r="668" spans="1:16" x14ac:dyDescent="0.25">
      <c r="A668" t="s">
        <v>604</v>
      </c>
      <c r="B668" t="str">
        <f>LEFT(covid_19_datafeed23[[#This Row],[Datum]],2)</f>
        <v>24</v>
      </c>
      <c r="C668" t="str">
        <f>MID(covid_19_datafeed23[[#This Row],[Datum]],4,2)</f>
        <v>12</v>
      </c>
      <c r="D668" t="str">
        <f>RIGHT(covid_19_datafeed23[[#This Row],[Datum]],4)</f>
        <v>2021</v>
      </c>
      <c r="E668" s="1">
        <f>DATE(covid_19_datafeed23[[#This Row],[year]],covid_19_datafeed23[[#This Row],[month]],covid_19_datafeed23[[#This Row],[day]])</f>
        <v>44554</v>
      </c>
      <c r="F668">
        <v>546</v>
      </c>
      <c r="G668">
        <v>19</v>
      </c>
      <c r="H668">
        <f>covid_19_datafeed23[[#This Row],[IC_Bedden_COVID_Nederland]]+covid_19_datafeed23[[#This Row],[IC_Bedden_COVID_Internationaal]]</f>
        <v>565</v>
      </c>
      <c r="I668">
        <v>482</v>
      </c>
      <c r="J668">
        <v>1580</v>
      </c>
      <c r="K668">
        <v>24</v>
      </c>
      <c r="L668">
        <v>145</v>
      </c>
      <c r="M668">
        <f t="shared" ref="M668:N668" si="438">SUM(K662:K668)/7</f>
        <v>27.428571428571427</v>
      </c>
      <c r="N668">
        <f t="shared" si="438"/>
        <v>170.57142857142858</v>
      </c>
      <c r="P668">
        <f t="shared" si="414"/>
        <v>-18</v>
      </c>
    </row>
    <row r="669" spans="1:16" x14ac:dyDescent="0.25">
      <c r="A669" t="s">
        <v>605</v>
      </c>
      <c r="B669" t="str">
        <f>LEFT(covid_19_datafeed23[[#This Row],[Datum]],2)</f>
        <v>25</v>
      </c>
      <c r="C669" t="str">
        <f>MID(covid_19_datafeed23[[#This Row],[Datum]],4,2)</f>
        <v>12</v>
      </c>
      <c r="D669" t="str">
        <f>RIGHT(covid_19_datafeed23[[#This Row],[Datum]],4)</f>
        <v>2021</v>
      </c>
      <c r="E669" s="1">
        <f>DATE(covid_19_datafeed23[[#This Row],[year]],covid_19_datafeed23[[#This Row],[month]],covid_19_datafeed23[[#This Row],[day]])</f>
        <v>44555</v>
      </c>
      <c r="F669">
        <v>534</v>
      </c>
      <c r="G669">
        <v>19</v>
      </c>
      <c r="H669">
        <f>covid_19_datafeed23[[#This Row],[IC_Bedden_COVID_Nederland]]+covid_19_datafeed23[[#This Row],[IC_Bedden_COVID_Internationaal]]</f>
        <v>553</v>
      </c>
      <c r="I669">
        <v>460</v>
      </c>
      <c r="J669">
        <v>1444</v>
      </c>
      <c r="K669">
        <v>22</v>
      </c>
      <c r="L669">
        <v>161</v>
      </c>
      <c r="M669">
        <f t="shared" ref="M669:N669" si="439">SUM(K663:K669)/7</f>
        <v>26.428571428571427</v>
      </c>
      <c r="N669">
        <f t="shared" si="439"/>
        <v>164.42857142857142</v>
      </c>
      <c r="P669">
        <f t="shared" si="414"/>
        <v>-12</v>
      </c>
    </row>
    <row r="670" spans="1:16" x14ac:dyDescent="0.25">
      <c r="A670" t="s">
        <v>606</v>
      </c>
      <c r="B670" t="str">
        <f>LEFT(covid_19_datafeed23[[#This Row],[Datum]],2)</f>
        <v>26</v>
      </c>
      <c r="C670" t="str">
        <f>MID(covid_19_datafeed23[[#This Row],[Datum]],4,2)</f>
        <v>12</v>
      </c>
      <c r="D670" t="str">
        <f>RIGHT(covid_19_datafeed23[[#This Row],[Datum]],4)</f>
        <v>2021</v>
      </c>
      <c r="E670" s="1">
        <f>DATE(covid_19_datafeed23[[#This Row],[year]],covid_19_datafeed23[[#This Row],[month]],covid_19_datafeed23[[#This Row],[day]])</f>
        <v>44556</v>
      </c>
      <c r="F670">
        <v>541</v>
      </c>
      <c r="G670">
        <v>19</v>
      </c>
      <c r="H670">
        <f>covid_19_datafeed23[[#This Row],[IC_Bedden_COVID_Nederland]]+covid_19_datafeed23[[#This Row],[IC_Bedden_COVID_Internationaal]]</f>
        <v>560</v>
      </c>
      <c r="I670">
        <v>440</v>
      </c>
      <c r="J670">
        <v>1442</v>
      </c>
      <c r="K670">
        <v>23</v>
      </c>
      <c r="L670">
        <v>121</v>
      </c>
      <c r="M670">
        <f t="shared" ref="M670:N670" si="440">SUM(K664:K670)/7</f>
        <v>26</v>
      </c>
      <c r="N670">
        <f t="shared" si="440"/>
        <v>160.85714285714286</v>
      </c>
      <c r="P670">
        <f t="shared" si="414"/>
        <v>7</v>
      </c>
    </row>
    <row r="671" spans="1:16" x14ac:dyDescent="0.25">
      <c r="A671" t="s">
        <v>607</v>
      </c>
      <c r="B671" t="str">
        <f>LEFT(covid_19_datafeed23[[#This Row],[Datum]],2)</f>
        <v>27</v>
      </c>
      <c r="C671" t="str">
        <f>MID(covid_19_datafeed23[[#This Row],[Datum]],4,2)</f>
        <v>12</v>
      </c>
      <c r="D671" t="str">
        <f>RIGHT(covid_19_datafeed23[[#This Row],[Datum]],4)</f>
        <v>2021</v>
      </c>
      <c r="E671" s="1">
        <f>DATE(covid_19_datafeed23[[#This Row],[year]],covid_19_datafeed23[[#This Row],[month]],covid_19_datafeed23[[#This Row],[day]])</f>
        <v>44557</v>
      </c>
      <c r="F671">
        <v>533</v>
      </c>
      <c r="G671">
        <v>17</v>
      </c>
      <c r="H671">
        <f>covid_19_datafeed23[[#This Row],[IC_Bedden_COVID_Nederland]]+covid_19_datafeed23[[#This Row],[IC_Bedden_COVID_Internationaal]]</f>
        <v>550</v>
      </c>
      <c r="I671">
        <v>442</v>
      </c>
      <c r="J671">
        <v>1464</v>
      </c>
      <c r="K671">
        <v>28</v>
      </c>
      <c r="L671">
        <v>126</v>
      </c>
      <c r="M671">
        <f t="shared" ref="M671:N671" si="441">SUM(K665:K671)/7</f>
        <v>25.857142857142858</v>
      </c>
      <c r="N671">
        <f t="shared" si="441"/>
        <v>157.57142857142858</v>
      </c>
      <c r="P671">
        <f t="shared" si="414"/>
        <v>-10</v>
      </c>
    </row>
    <row r="672" spans="1:16" x14ac:dyDescent="0.25">
      <c r="A672" t="s">
        <v>608</v>
      </c>
      <c r="B672" t="str">
        <f>LEFT(covid_19_datafeed23[[#This Row],[Datum]],2)</f>
        <v>28</v>
      </c>
      <c r="C672" t="str">
        <f>MID(covid_19_datafeed23[[#This Row],[Datum]],4,2)</f>
        <v>12</v>
      </c>
      <c r="D672" t="str">
        <f>RIGHT(covid_19_datafeed23[[#This Row],[Datum]],4)</f>
        <v>2021</v>
      </c>
      <c r="E672" s="1">
        <f>DATE(covid_19_datafeed23[[#This Row],[year]],covid_19_datafeed23[[#This Row],[month]],covid_19_datafeed23[[#This Row],[day]])</f>
        <v>44558</v>
      </c>
      <c r="F672">
        <v>521</v>
      </c>
      <c r="G672">
        <v>14</v>
      </c>
      <c r="H672">
        <f>covid_19_datafeed23[[#This Row],[IC_Bedden_COVID_Nederland]]+covid_19_datafeed23[[#This Row],[IC_Bedden_COVID_Internationaal]]</f>
        <v>535</v>
      </c>
      <c r="I672">
        <v>457</v>
      </c>
      <c r="J672">
        <v>1471</v>
      </c>
      <c r="K672">
        <v>32</v>
      </c>
      <c r="L672">
        <v>207</v>
      </c>
      <c r="M672">
        <f t="shared" ref="M672:N672" si="442">SUM(K666:K672)/7</f>
        <v>26</v>
      </c>
      <c r="N672">
        <f t="shared" si="442"/>
        <v>157.28571428571428</v>
      </c>
      <c r="P672">
        <f t="shared" si="414"/>
        <v>-15</v>
      </c>
    </row>
    <row r="673" spans="1:16" x14ac:dyDescent="0.25">
      <c r="A673" t="s">
        <v>609</v>
      </c>
      <c r="B673" t="str">
        <f>LEFT(covid_19_datafeed23[[#This Row],[Datum]],2)</f>
        <v>29</v>
      </c>
      <c r="C673" t="str">
        <f>MID(covid_19_datafeed23[[#This Row],[Datum]],4,2)</f>
        <v>12</v>
      </c>
      <c r="D673" t="str">
        <f>RIGHT(covid_19_datafeed23[[#This Row],[Datum]],4)</f>
        <v>2021</v>
      </c>
      <c r="E673" s="1">
        <f>DATE(covid_19_datafeed23[[#This Row],[year]],covid_19_datafeed23[[#This Row],[month]],covid_19_datafeed23[[#This Row],[day]])</f>
        <v>44559</v>
      </c>
      <c r="F673">
        <v>515</v>
      </c>
      <c r="G673">
        <v>13</v>
      </c>
      <c r="H673">
        <f>covid_19_datafeed23[[#This Row],[IC_Bedden_COVID_Nederland]]+covid_19_datafeed23[[#This Row],[IC_Bedden_COVID_Internationaal]]</f>
        <v>528</v>
      </c>
      <c r="I673">
        <v>488</v>
      </c>
      <c r="J673">
        <v>1450</v>
      </c>
      <c r="K673">
        <v>29</v>
      </c>
      <c r="L673">
        <v>182</v>
      </c>
      <c r="M673">
        <f t="shared" ref="M673:N673" si="443">SUM(K667:K673)/7</f>
        <v>26.142857142857142</v>
      </c>
      <c r="N673">
        <f t="shared" si="443"/>
        <v>157.71428571428572</v>
      </c>
      <c r="P673">
        <f t="shared" si="414"/>
        <v>-7</v>
      </c>
    </row>
    <row r="674" spans="1:16" x14ac:dyDescent="0.25">
      <c r="A674" t="s">
        <v>610</v>
      </c>
      <c r="B674" t="str">
        <f>LEFT(covid_19_datafeed23[[#This Row],[Datum]],2)</f>
        <v>30</v>
      </c>
      <c r="C674" t="str">
        <f>MID(covid_19_datafeed23[[#This Row],[Datum]],4,2)</f>
        <v>12</v>
      </c>
      <c r="D674" t="str">
        <f>RIGHT(covid_19_datafeed23[[#This Row],[Datum]],4)</f>
        <v>2021</v>
      </c>
      <c r="E674" s="1">
        <f>DATE(covid_19_datafeed23[[#This Row],[year]],covid_19_datafeed23[[#This Row],[month]],covid_19_datafeed23[[#This Row],[day]])</f>
        <v>44560</v>
      </c>
      <c r="F674">
        <v>492</v>
      </c>
      <c r="G674">
        <v>13</v>
      </c>
      <c r="H674">
        <f>covid_19_datafeed23[[#This Row],[IC_Bedden_COVID_Nederland]]+covid_19_datafeed23[[#This Row],[IC_Bedden_COVID_Internationaal]]</f>
        <v>505</v>
      </c>
      <c r="I674">
        <v>494</v>
      </c>
      <c r="J674">
        <v>1365</v>
      </c>
      <c r="K674">
        <v>19</v>
      </c>
      <c r="L674">
        <v>137</v>
      </c>
      <c r="M674">
        <f t="shared" ref="M674:N674" si="444">SUM(K668:K674)/7</f>
        <v>25.285714285714285</v>
      </c>
      <c r="N674">
        <f t="shared" si="444"/>
        <v>154.14285714285714</v>
      </c>
      <c r="P674">
        <f t="shared" si="414"/>
        <v>-23</v>
      </c>
    </row>
    <row r="675" spans="1:16" x14ac:dyDescent="0.25">
      <c r="A675" t="s">
        <v>611</v>
      </c>
      <c r="B675" t="str">
        <f>LEFT(covid_19_datafeed23[[#This Row],[Datum]],2)</f>
        <v>31</v>
      </c>
      <c r="C675" t="str">
        <f>MID(covid_19_datafeed23[[#This Row],[Datum]],4,2)</f>
        <v>12</v>
      </c>
      <c r="D675" t="str">
        <f>RIGHT(covid_19_datafeed23[[#This Row],[Datum]],4)</f>
        <v>2021</v>
      </c>
      <c r="E675" s="1">
        <f>DATE(covid_19_datafeed23[[#This Row],[year]],covid_19_datafeed23[[#This Row],[month]],covid_19_datafeed23[[#This Row],[day]])</f>
        <v>44561</v>
      </c>
      <c r="F675">
        <v>481</v>
      </c>
      <c r="G675">
        <v>13</v>
      </c>
      <c r="H675">
        <f>covid_19_datafeed23[[#This Row],[IC_Bedden_COVID_Nederland]]+covid_19_datafeed23[[#This Row],[IC_Bedden_COVID_Internationaal]]</f>
        <v>494</v>
      </c>
      <c r="I675">
        <v>466</v>
      </c>
      <c r="J675">
        <v>1285</v>
      </c>
      <c r="K675">
        <v>22</v>
      </c>
      <c r="L675">
        <v>135</v>
      </c>
      <c r="M675">
        <f t="shared" ref="M675:N675" si="445">SUM(K669:K675)/7</f>
        <v>25</v>
      </c>
      <c r="N675">
        <f t="shared" si="445"/>
        <v>152.71428571428572</v>
      </c>
      <c r="P675">
        <f t="shared" si="414"/>
        <v>-11</v>
      </c>
    </row>
    <row r="676" spans="1:16" x14ac:dyDescent="0.25">
      <c r="A676" t="s">
        <v>612</v>
      </c>
      <c r="B676" t="str">
        <f>LEFT(covid_19_datafeed23[[#This Row],[Datum]],2)</f>
        <v>01</v>
      </c>
      <c r="C676" t="str">
        <f>MID(covid_19_datafeed23[[#This Row],[Datum]],4,2)</f>
        <v>01</v>
      </c>
      <c r="D676" t="str">
        <f>RIGHT(covid_19_datafeed23[[#This Row],[Datum]],4)</f>
        <v>2022</v>
      </c>
      <c r="E676" s="1">
        <f>DATE(covid_19_datafeed23[[#This Row],[year]],covid_19_datafeed23[[#This Row],[month]],covid_19_datafeed23[[#This Row],[day]])</f>
        <v>44562</v>
      </c>
      <c r="F676">
        <v>459</v>
      </c>
      <c r="G676">
        <v>13</v>
      </c>
      <c r="H676">
        <f>covid_19_datafeed23[[#This Row],[IC_Bedden_COVID_Nederland]]+covid_19_datafeed23[[#This Row],[IC_Bedden_COVID_Internationaal]]</f>
        <v>472</v>
      </c>
      <c r="I676">
        <v>467</v>
      </c>
      <c r="J676">
        <v>1188</v>
      </c>
      <c r="K676">
        <v>17</v>
      </c>
      <c r="L676">
        <v>133</v>
      </c>
      <c r="M676">
        <f t="shared" ref="M676:N676" si="446">SUM(K670:K676)/7</f>
        <v>24.285714285714285</v>
      </c>
      <c r="N676">
        <f t="shared" si="446"/>
        <v>148.71428571428572</v>
      </c>
      <c r="P676">
        <f t="shared" si="414"/>
        <v>-22</v>
      </c>
    </row>
    <row r="677" spans="1:16" x14ac:dyDescent="0.25">
      <c r="A677" t="s">
        <v>613</v>
      </c>
      <c r="B677" t="str">
        <f>LEFT(covid_19_datafeed23[[#This Row],[Datum]],2)</f>
        <v>02</v>
      </c>
      <c r="C677" t="str">
        <f>MID(covid_19_datafeed23[[#This Row],[Datum]],4,2)</f>
        <v>01</v>
      </c>
      <c r="D677" t="str">
        <f>RIGHT(covid_19_datafeed23[[#This Row],[Datum]],4)</f>
        <v>2022</v>
      </c>
      <c r="E677" s="1">
        <f>DATE(covid_19_datafeed23[[#This Row],[year]],covid_19_datafeed23[[#This Row],[month]],covid_19_datafeed23[[#This Row],[day]])</f>
        <v>44563</v>
      </c>
      <c r="F677">
        <v>462</v>
      </c>
      <c r="G677">
        <v>13</v>
      </c>
      <c r="H677">
        <f>covid_19_datafeed23[[#This Row],[IC_Bedden_COVID_Nederland]]+covid_19_datafeed23[[#This Row],[IC_Bedden_COVID_Internationaal]]</f>
        <v>475</v>
      </c>
      <c r="I677">
        <v>466</v>
      </c>
      <c r="J677">
        <v>1200</v>
      </c>
      <c r="K677">
        <v>17</v>
      </c>
      <c r="L677">
        <v>112</v>
      </c>
      <c r="M677">
        <f t="shared" ref="M677:N677" si="447">SUM(K671:K677)/7</f>
        <v>23.428571428571427</v>
      </c>
      <c r="N677">
        <f t="shared" si="447"/>
        <v>147.42857142857142</v>
      </c>
      <c r="P677">
        <f t="shared" si="414"/>
        <v>3</v>
      </c>
    </row>
    <row r="678" spans="1:16" x14ac:dyDescent="0.25">
      <c r="A678" t="s">
        <v>614</v>
      </c>
      <c r="B678" t="str">
        <f>LEFT(covid_19_datafeed23[[#This Row],[Datum]],2)</f>
        <v>03</v>
      </c>
      <c r="C678" t="str">
        <f>MID(covid_19_datafeed23[[#This Row],[Datum]],4,2)</f>
        <v>01</v>
      </c>
      <c r="D678" t="str">
        <f>RIGHT(covid_19_datafeed23[[#This Row],[Datum]],4)</f>
        <v>2022</v>
      </c>
      <c r="E678" s="1">
        <f>DATE(covid_19_datafeed23[[#This Row],[year]],covid_19_datafeed23[[#This Row],[month]],covid_19_datafeed23[[#This Row],[day]])</f>
        <v>44564</v>
      </c>
      <c r="F678">
        <v>475</v>
      </c>
      <c r="G678">
        <v>13</v>
      </c>
      <c r="H678">
        <f>covid_19_datafeed23[[#This Row],[IC_Bedden_COVID_Nederland]]+covid_19_datafeed23[[#This Row],[IC_Bedden_COVID_Internationaal]]</f>
        <v>488</v>
      </c>
      <c r="I678">
        <v>435</v>
      </c>
      <c r="J678">
        <v>1255</v>
      </c>
      <c r="K678">
        <v>20</v>
      </c>
      <c r="L678">
        <v>105</v>
      </c>
      <c r="M678">
        <f t="shared" ref="M678:N678" si="448">SUM(K672:K678)/7</f>
        <v>22.285714285714285</v>
      </c>
      <c r="N678">
        <f t="shared" si="448"/>
        <v>144.42857142857142</v>
      </c>
      <c r="P678">
        <f t="shared" si="414"/>
        <v>13</v>
      </c>
    </row>
    <row r="679" spans="1:16" x14ac:dyDescent="0.25">
      <c r="A679" t="s">
        <v>615</v>
      </c>
      <c r="B679" t="str">
        <f>LEFT(covid_19_datafeed23[[#This Row],[Datum]],2)</f>
        <v>04</v>
      </c>
      <c r="C679" t="str">
        <f>MID(covid_19_datafeed23[[#This Row],[Datum]],4,2)</f>
        <v>01</v>
      </c>
      <c r="D679" t="str">
        <f>RIGHT(covid_19_datafeed23[[#This Row],[Datum]],4)</f>
        <v>2022</v>
      </c>
      <c r="E679" s="1">
        <f>DATE(covid_19_datafeed23[[#This Row],[year]],covid_19_datafeed23[[#This Row],[month]],covid_19_datafeed23[[#This Row],[day]])</f>
        <v>44565</v>
      </c>
      <c r="F679">
        <v>464</v>
      </c>
      <c r="G679">
        <v>13</v>
      </c>
      <c r="H679">
        <f>covid_19_datafeed23[[#This Row],[IC_Bedden_COVID_Nederland]]+covid_19_datafeed23[[#This Row],[IC_Bedden_COVID_Internationaal]]</f>
        <v>477</v>
      </c>
      <c r="I679">
        <v>504</v>
      </c>
      <c r="J679">
        <v>1229</v>
      </c>
      <c r="K679">
        <v>28</v>
      </c>
      <c r="L679">
        <v>151</v>
      </c>
      <c r="M679">
        <f t="shared" ref="M679:N679" si="449">SUM(K673:K679)/7</f>
        <v>21.714285714285715</v>
      </c>
      <c r="N679">
        <f t="shared" si="449"/>
        <v>136.42857142857142</v>
      </c>
      <c r="P679">
        <f t="shared" si="414"/>
        <v>-11</v>
      </c>
    </row>
    <row r="680" spans="1:16" x14ac:dyDescent="0.25">
      <c r="A680" t="s">
        <v>616</v>
      </c>
      <c r="B680" t="str">
        <f>LEFT(covid_19_datafeed23[[#This Row],[Datum]],2)</f>
        <v>05</v>
      </c>
      <c r="C680" t="str">
        <f>MID(covid_19_datafeed23[[#This Row],[Datum]],4,2)</f>
        <v>01</v>
      </c>
      <c r="D680" t="str">
        <f>RIGHT(covid_19_datafeed23[[#This Row],[Datum]],4)</f>
        <v>2022</v>
      </c>
      <c r="E680" s="1">
        <f>DATE(covid_19_datafeed23[[#This Row],[year]],covid_19_datafeed23[[#This Row],[month]],covid_19_datafeed23[[#This Row],[day]])</f>
        <v>44566</v>
      </c>
      <c r="F680">
        <v>449</v>
      </c>
      <c r="G680">
        <v>10</v>
      </c>
      <c r="H680">
        <f>covid_19_datafeed23[[#This Row],[IC_Bedden_COVID_Nederland]]+covid_19_datafeed23[[#This Row],[IC_Bedden_COVID_Internationaal]]</f>
        <v>459</v>
      </c>
      <c r="I680">
        <v>512</v>
      </c>
      <c r="J680">
        <v>1185</v>
      </c>
      <c r="K680">
        <v>13</v>
      </c>
      <c r="L680">
        <v>147</v>
      </c>
      <c r="M680">
        <f t="shared" ref="M680:N680" si="450">SUM(K674:K680)/7</f>
        <v>19.428571428571427</v>
      </c>
      <c r="N680">
        <f t="shared" si="450"/>
        <v>131.42857142857142</v>
      </c>
      <c r="P680">
        <f t="shared" si="414"/>
        <v>-18</v>
      </c>
    </row>
    <row r="681" spans="1:16" x14ac:dyDescent="0.25">
      <c r="A681" t="s">
        <v>617</v>
      </c>
      <c r="B681" t="str">
        <f>LEFT(covid_19_datafeed23[[#This Row],[Datum]],2)</f>
        <v>06</v>
      </c>
      <c r="C681" t="str">
        <f>MID(covid_19_datafeed23[[#This Row],[Datum]],4,2)</f>
        <v>01</v>
      </c>
      <c r="D681" t="str">
        <f>RIGHT(covid_19_datafeed23[[#This Row],[Datum]],4)</f>
        <v>2022</v>
      </c>
      <c r="E681" s="1">
        <f>DATE(covid_19_datafeed23[[#This Row],[year]],covid_19_datafeed23[[#This Row],[month]],covid_19_datafeed23[[#This Row],[day]])</f>
        <v>44567</v>
      </c>
      <c r="F681">
        <v>419</v>
      </c>
      <c r="G681">
        <v>10</v>
      </c>
      <c r="H681">
        <f>covid_19_datafeed23[[#This Row],[IC_Bedden_COVID_Nederland]]+covid_19_datafeed23[[#This Row],[IC_Bedden_COVID_Internationaal]]</f>
        <v>429</v>
      </c>
      <c r="I681">
        <v>520</v>
      </c>
      <c r="J681">
        <v>1122</v>
      </c>
      <c r="K681">
        <v>12</v>
      </c>
      <c r="L681">
        <v>109</v>
      </c>
      <c r="M681">
        <f t="shared" ref="M681:N681" si="451">SUM(K675:K681)/7</f>
        <v>18.428571428571427</v>
      </c>
      <c r="N681">
        <f t="shared" si="451"/>
        <v>127.42857142857143</v>
      </c>
      <c r="P681">
        <f t="shared" si="414"/>
        <v>-30</v>
      </c>
    </row>
    <row r="682" spans="1:16" x14ac:dyDescent="0.25">
      <c r="A682" t="s">
        <v>618</v>
      </c>
      <c r="B682" t="str">
        <f>LEFT(covid_19_datafeed23[[#This Row],[Datum]],2)</f>
        <v>07</v>
      </c>
      <c r="C682" t="str">
        <f>MID(covid_19_datafeed23[[#This Row],[Datum]],4,2)</f>
        <v>01</v>
      </c>
      <c r="D682" t="str">
        <f>RIGHT(covid_19_datafeed23[[#This Row],[Datum]],4)</f>
        <v>2022</v>
      </c>
      <c r="E682" s="1">
        <f>DATE(covid_19_datafeed23[[#This Row],[year]],covid_19_datafeed23[[#This Row],[month]],covid_19_datafeed23[[#This Row],[day]])</f>
        <v>44568</v>
      </c>
      <c r="F682">
        <v>409</v>
      </c>
      <c r="G682">
        <v>10</v>
      </c>
      <c r="H682">
        <f>covid_19_datafeed23[[#This Row],[IC_Bedden_COVID_Nederland]]+covid_19_datafeed23[[#This Row],[IC_Bedden_COVID_Internationaal]]</f>
        <v>419</v>
      </c>
      <c r="I682">
        <v>492</v>
      </c>
      <c r="J682">
        <v>1107</v>
      </c>
      <c r="K682">
        <v>16</v>
      </c>
      <c r="L682">
        <v>115</v>
      </c>
      <c r="M682">
        <f t="shared" ref="M682:N682" si="452">SUM(K676:K682)/7</f>
        <v>17.571428571428573</v>
      </c>
      <c r="N682">
        <f t="shared" si="452"/>
        <v>124.57142857142857</v>
      </c>
      <c r="P682">
        <f t="shared" si="414"/>
        <v>-10</v>
      </c>
    </row>
    <row r="683" spans="1:16" x14ac:dyDescent="0.25">
      <c r="A683" t="s">
        <v>619</v>
      </c>
      <c r="B683" t="str">
        <f>LEFT(covid_19_datafeed23[[#This Row],[Datum]],2)</f>
        <v>08</v>
      </c>
      <c r="C683" t="str">
        <f>MID(covid_19_datafeed23[[#This Row],[Datum]],4,2)</f>
        <v>01</v>
      </c>
      <c r="D683" t="str">
        <f>RIGHT(covid_19_datafeed23[[#This Row],[Datum]],4)</f>
        <v>2022</v>
      </c>
      <c r="E683" s="1">
        <f>DATE(covid_19_datafeed23[[#This Row],[year]],covid_19_datafeed23[[#This Row],[month]],covid_19_datafeed23[[#This Row],[day]])</f>
        <v>44569</v>
      </c>
      <c r="F683">
        <v>405</v>
      </c>
      <c r="G683">
        <v>9</v>
      </c>
      <c r="H683">
        <f>covid_19_datafeed23[[#This Row],[IC_Bedden_COVID_Nederland]]+covid_19_datafeed23[[#This Row],[IC_Bedden_COVID_Internationaal]]</f>
        <v>414</v>
      </c>
      <c r="I683">
        <v>485</v>
      </c>
      <c r="J683">
        <v>1076</v>
      </c>
      <c r="K683">
        <v>16</v>
      </c>
      <c r="L683">
        <v>149</v>
      </c>
      <c r="M683">
        <f t="shared" ref="M683:N683" si="453">SUM(K677:K683)/7</f>
        <v>17.428571428571427</v>
      </c>
      <c r="N683">
        <f t="shared" si="453"/>
        <v>126.85714285714286</v>
      </c>
      <c r="P683">
        <f t="shared" si="414"/>
        <v>-5</v>
      </c>
    </row>
    <row r="684" spans="1:16" x14ac:dyDescent="0.25">
      <c r="A684" t="s">
        <v>620</v>
      </c>
      <c r="B684" t="str">
        <f>LEFT(covid_19_datafeed23[[#This Row],[Datum]],2)</f>
        <v>09</v>
      </c>
      <c r="C684" t="str">
        <f>MID(covid_19_datafeed23[[#This Row],[Datum]],4,2)</f>
        <v>01</v>
      </c>
      <c r="D684" t="str">
        <f>RIGHT(covid_19_datafeed23[[#This Row],[Datum]],4)</f>
        <v>2022</v>
      </c>
      <c r="E684" s="1">
        <f>DATE(covid_19_datafeed23[[#This Row],[year]],covid_19_datafeed23[[#This Row],[month]],covid_19_datafeed23[[#This Row],[day]])</f>
        <v>44570</v>
      </c>
      <c r="F684">
        <v>397</v>
      </c>
      <c r="G684">
        <v>9</v>
      </c>
      <c r="H684">
        <f>covid_19_datafeed23[[#This Row],[IC_Bedden_COVID_Nederland]]+covid_19_datafeed23[[#This Row],[IC_Bedden_COVID_Internationaal]]</f>
        <v>406</v>
      </c>
      <c r="I684">
        <v>443</v>
      </c>
      <c r="J684">
        <v>1073</v>
      </c>
      <c r="K684">
        <v>13</v>
      </c>
      <c r="L684">
        <v>107</v>
      </c>
      <c r="M684">
        <f t="shared" ref="M684:N684" si="454">SUM(K678:K684)/7</f>
        <v>16.857142857142858</v>
      </c>
      <c r="N684">
        <f t="shared" si="454"/>
        <v>126.14285714285714</v>
      </c>
      <c r="P684">
        <f t="shared" si="414"/>
        <v>-8</v>
      </c>
    </row>
    <row r="685" spans="1:16" x14ac:dyDescent="0.25">
      <c r="A685" t="s">
        <v>621</v>
      </c>
      <c r="B685" t="str">
        <f>LEFT(covid_19_datafeed23[[#This Row],[Datum]],2)</f>
        <v>10</v>
      </c>
      <c r="C685" t="str">
        <f>MID(covid_19_datafeed23[[#This Row],[Datum]],4,2)</f>
        <v>01</v>
      </c>
      <c r="D685" t="str">
        <f>RIGHT(covid_19_datafeed23[[#This Row],[Datum]],4)</f>
        <v>2022</v>
      </c>
      <c r="E685" s="1">
        <f>DATE(covid_19_datafeed23[[#This Row],[year]],covid_19_datafeed23[[#This Row],[month]],covid_19_datafeed23[[#This Row],[day]])</f>
        <v>44571</v>
      </c>
      <c r="F685">
        <v>396</v>
      </c>
      <c r="G685">
        <v>9</v>
      </c>
      <c r="H685">
        <f>covid_19_datafeed23[[#This Row],[IC_Bedden_COVID_Nederland]]+covid_19_datafeed23[[#This Row],[IC_Bedden_COVID_Internationaal]]</f>
        <v>405</v>
      </c>
      <c r="I685">
        <v>436</v>
      </c>
      <c r="J685">
        <v>1130</v>
      </c>
      <c r="K685">
        <v>21</v>
      </c>
      <c r="L685">
        <v>115</v>
      </c>
      <c r="M685">
        <f t="shared" ref="M685:N685" si="455">SUM(K679:K685)/7</f>
        <v>17</v>
      </c>
      <c r="N685">
        <f t="shared" si="455"/>
        <v>127.57142857142857</v>
      </c>
      <c r="P685">
        <f t="shared" si="414"/>
        <v>-1</v>
      </c>
    </row>
    <row r="686" spans="1:16" x14ac:dyDescent="0.25">
      <c r="A686" t="s">
        <v>622</v>
      </c>
      <c r="B686" t="str">
        <f>LEFT(covid_19_datafeed23[[#This Row],[Datum]],2)</f>
        <v>11</v>
      </c>
      <c r="C686" t="str">
        <f>MID(covid_19_datafeed23[[#This Row],[Datum]],4,2)</f>
        <v>01</v>
      </c>
      <c r="D686" t="str">
        <f>RIGHT(covid_19_datafeed23[[#This Row],[Datum]],4)</f>
        <v>2022</v>
      </c>
      <c r="E686" s="1">
        <f>DATE(covid_19_datafeed23[[#This Row],[year]],covid_19_datafeed23[[#This Row],[month]],covid_19_datafeed23[[#This Row],[day]])</f>
        <v>44572</v>
      </c>
      <c r="F686">
        <v>386</v>
      </c>
      <c r="G686">
        <v>9</v>
      </c>
      <c r="H686">
        <f>covid_19_datafeed23[[#This Row],[IC_Bedden_COVID_Nederland]]+covid_19_datafeed23[[#This Row],[IC_Bedden_COVID_Internationaal]]</f>
        <v>395</v>
      </c>
      <c r="I686">
        <v>504</v>
      </c>
      <c r="J686">
        <v>1102</v>
      </c>
      <c r="K686">
        <v>21</v>
      </c>
      <c r="L686">
        <v>146</v>
      </c>
      <c r="M686">
        <f t="shared" ref="M686:N686" si="456">SUM(K680:K686)/7</f>
        <v>16</v>
      </c>
      <c r="N686">
        <f t="shared" si="456"/>
        <v>126.85714285714286</v>
      </c>
      <c r="P686">
        <f t="shared" si="414"/>
        <v>-10</v>
      </c>
    </row>
    <row r="687" spans="1:16" x14ac:dyDescent="0.25">
      <c r="A687" t="s">
        <v>623</v>
      </c>
      <c r="B687" t="str">
        <f>LEFT(covid_19_datafeed23[[#This Row],[Datum]],2)</f>
        <v>12</v>
      </c>
      <c r="C687" t="str">
        <f>MID(covid_19_datafeed23[[#This Row],[Datum]],4,2)</f>
        <v>01</v>
      </c>
      <c r="D687" t="str">
        <f>RIGHT(covid_19_datafeed23[[#This Row],[Datum]],4)</f>
        <v>2022</v>
      </c>
      <c r="E687" s="1">
        <f>DATE(covid_19_datafeed23[[#This Row],[year]],covid_19_datafeed23[[#This Row],[month]],covid_19_datafeed23[[#This Row],[day]])</f>
        <v>44573</v>
      </c>
      <c r="F687">
        <v>375</v>
      </c>
      <c r="G687">
        <v>3</v>
      </c>
      <c r="H687">
        <f>covid_19_datafeed23[[#This Row],[IC_Bedden_COVID_Nederland]]+covid_19_datafeed23[[#This Row],[IC_Bedden_COVID_Internationaal]]</f>
        <v>378</v>
      </c>
      <c r="I687">
        <v>530</v>
      </c>
      <c r="J687">
        <v>1057</v>
      </c>
      <c r="K687">
        <v>11</v>
      </c>
      <c r="L687">
        <v>94</v>
      </c>
      <c r="M687">
        <f t="shared" ref="M687:N687" si="457">SUM(K681:K687)/7</f>
        <v>15.714285714285714</v>
      </c>
      <c r="N687">
        <f t="shared" si="457"/>
        <v>119.28571428571429</v>
      </c>
      <c r="P687">
        <f t="shared" si="414"/>
        <v>-17</v>
      </c>
    </row>
    <row r="688" spans="1:16" x14ac:dyDescent="0.25">
      <c r="A688" t="s">
        <v>624</v>
      </c>
      <c r="B688" t="str">
        <f>LEFT(covid_19_datafeed23[[#This Row],[Datum]],2)</f>
        <v>13</v>
      </c>
      <c r="C688" t="str">
        <f>MID(covid_19_datafeed23[[#This Row],[Datum]],4,2)</f>
        <v>01</v>
      </c>
      <c r="D688" t="str">
        <f>RIGHT(covid_19_datafeed23[[#This Row],[Datum]],4)</f>
        <v>2022</v>
      </c>
      <c r="E688" s="1">
        <f>DATE(covid_19_datafeed23[[#This Row],[year]],covid_19_datafeed23[[#This Row],[month]],covid_19_datafeed23[[#This Row],[day]])</f>
        <v>44574</v>
      </c>
      <c r="F688">
        <v>358</v>
      </c>
      <c r="G688">
        <v>3</v>
      </c>
      <c r="H688">
        <f>covid_19_datafeed23[[#This Row],[IC_Bedden_COVID_Nederland]]+covid_19_datafeed23[[#This Row],[IC_Bedden_COVID_Internationaal]]</f>
        <v>361</v>
      </c>
      <c r="I688">
        <v>555</v>
      </c>
      <c r="J688">
        <v>1002</v>
      </c>
      <c r="K688">
        <v>12</v>
      </c>
      <c r="L688">
        <v>100</v>
      </c>
      <c r="M688">
        <f t="shared" ref="M688:N688" si="458">SUM(K682:K688)/7</f>
        <v>15.714285714285714</v>
      </c>
      <c r="N688">
        <f t="shared" si="458"/>
        <v>118</v>
      </c>
      <c r="P688">
        <f t="shared" si="414"/>
        <v>-17</v>
      </c>
    </row>
    <row r="689" spans="1:16" x14ac:dyDescent="0.25">
      <c r="A689" t="s">
        <v>625</v>
      </c>
      <c r="B689" t="str">
        <f>LEFT(covid_19_datafeed23[[#This Row],[Datum]],2)</f>
        <v>14</v>
      </c>
      <c r="C689" t="str">
        <f>MID(covid_19_datafeed23[[#This Row],[Datum]],4,2)</f>
        <v>01</v>
      </c>
      <c r="D689" t="str">
        <f>RIGHT(covid_19_datafeed23[[#This Row],[Datum]],4)</f>
        <v>2022</v>
      </c>
      <c r="E689" s="1">
        <f>DATE(covid_19_datafeed23[[#This Row],[year]],covid_19_datafeed23[[#This Row],[month]],covid_19_datafeed23[[#This Row],[day]])</f>
        <v>44575</v>
      </c>
      <c r="F689">
        <v>334</v>
      </c>
      <c r="G689">
        <v>1</v>
      </c>
      <c r="H689">
        <f>covid_19_datafeed23[[#This Row],[IC_Bedden_COVID_Nederland]]+covid_19_datafeed23[[#This Row],[IC_Bedden_COVID_Internationaal]]</f>
        <v>335</v>
      </c>
      <c r="I689">
        <v>565</v>
      </c>
      <c r="J689">
        <v>954</v>
      </c>
      <c r="K689">
        <v>12</v>
      </c>
      <c r="L689">
        <v>108</v>
      </c>
      <c r="M689">
        <f t="shared" ref="M689:N689" si="459">SUM(K683:K689)/7</f>
        <v>15.142857142857142</v>
      </c>
      <c r="N689">
        <f t="shared" si="459"/>
        <v>117</v>
      </c>
      <c r="P689">
        <f t="shared" si="414"/>
        <v>-26</v>
      </c>
    </row>
    <row r="690" spans="1:16" x14ac:dyDescent="0.25">
      <c r="A690" t="s">
        <v>626</v>
      </c>
      <c r="B690" t="str">
        <f>LEFT(covid_19_datafeed23[[#This Row],[Datum]],2)</f>
        <v>15</v>
      </c>
      <c r="C690" t="str">
        <f>MID(covid_19_datafeed23[[#This Row],[Datum]],4,2)</f>
        <v>01</v>
      </c>
      <c r="D690" t="str">
        <f>RIGHT(covid_19_datafeed23[[#This Row],[Datum]],4)</f>
        <v>2022</v>
      </c>
      <c r="E690" s="1">
        <f>DATE(covid_19_datafeed23[[#This Row],[year]],covid_19_datafeed23[[#This Row],[month]],covid_19_datafeed23[[#This Row],[day]])</f>
        <v>44576</v>
      </c>
      <c r="F690">
        <v>321</v>
      </c>
      <c r="G690">
        <v>1</v>
      </c>
      <c r="H690">
        <f>covid_19_datafeed23[[#This Row],[IC_Bedden_COVID_Nederland]]+covid_19_datafeed23[[#This Row],[IC_Bedden_COVID_Internationaal]]</f>
        <v>322</v>
      </c>
      <c r="I690">
        <v>511</v>
      </c>
      <c r="J690">
        <v>898</v>
      </c>
      <c r="K690">
        <v>11</v>
      </c>
      <c r="L690">
        <v>127</v>
      </c>
      <c r="M690">
        <f t="shared" ref="M690:N690" si="460">SUM(K684:K690)/7</f>
        <v>14.428571428571429</v>
      </c>
      <c r="N690">
        <f t="shared" si="460"/>
        <v>113.85714285714286</v>
      </c>
      <c r="P690">
        <f t="shared" si="414"/>
        <v>-13</v>
      </c>
    </row>
    <row r="691" spans="1:16" x14ac:dyDescent="0.25">
      <c r="A691" t="s">
        <v>627</v>
      </c>
      <c r="B691" t="str">
        <f>LEFT(covid_19_datafeed23[[#This Row],[Datum]],2)</f>
        <v>16</v>
      </c>
      <c r="C691" t="str">
        <f>MID(covid_19_datafeed23[[#This Row],[Datum]],4,2)</f>
        <v>01</v>
      </c>
      <c r="D691" t="str">
        <f>RIGHT(covid_19_datafeed23[[#This Row],[Datum]],4)</f>
        <v>2022</v>
      </c>
      <c r="E691" s="1">
        <f>DATE(covid_19_datafeed23[[#This Row],[year]],covid_19_datafeed23[[#This Row],[month]],covid_19_datafeed23[[#This Row],[day]])</f>
        <v>44577</v>
      </c>
      <c r="F691">
        <v>311</v>
      </c>
      <c r="G691">
        <v>1</v>
      </c>
      <c r="H691">
        <f>covid_19_datafeed23[[#This Row],[IC_Bedden_COVID_Nederland]]+covid_19_datafeed23[[#This Row],[IC_Bedden_COVID_Internationaal]]</f>
        <v>312</v>
      </c>
      <c r="I691">
        <v>457</v>
      </c>
      <c r="J691">
        <v>906</v>
      </c>
      <c r="K691">
        <v>15</v>
      </c>
      <c r="L691">
        <v>90</v>
      </c>
      <c r="M691">
        <f t="shared" ref="M691:N691" si="461">SUM(K685:K691)/7</f>
        <v>14.714285714285714</v>
      </c>
      <c r="N691">
        <f t="shared" si="461"/>
        <v>111.42857142857143</v>
      </c>
      <c r="P691">
        <f t="shared" si="414"/>
        <v>-10</v>
      </c>
    </row>
    <row r="692" spans="1:16" x14ac:dyDescent="0.25">
      <c r="A692" t="s">
        <v>628</v>
      </c>
      <c r="B692" t="str">
        <f>LEFT(covid_19_datafeed23[[#This Row],[Datum]],2)</f>
        <v>17</v>
      </c>
      <c r="C692" t="str">
        <f>MID(covid_19_datafeed23[[#This Row],[Datum]],4,2)</f>
        <v>01</v>
      </c>
      <c r="D692" t="str">
        <f>RIGHT(covid_19_datafeed23[[#This Row],[Datum]],4)</f>
        <v>2022</v>
      </c>
      <c r="E692" s="1">
        <f>DATE(covid_19_datafeed23[[#This Row],[year]],covid_19_datafeed23[[#This Row],[month]],covid_19_datafeed23[[#This Row],[day]])</f>
        <v>44578</v>
      </c>
      <c r="F692">
        <v>316</v>
      </c>
      <c r="G692">
        <v>1</v>
      </c>
      <c r="H692">
        <f>covid_19_datafeed23[[#This Row],[IC_Bedden_COVID_Nederland]]+covid_19_datafeed23[[#This Row],[IC_Bedden_COVID_Internationaal]]</f>
        <v>317</v>
      </c>
      <c r="I692">
        <v>463</v>
      </c>
      <c r="J692">
        <v>923</v>
      </c>
      <c r="K692">
        <v>11</v>
      </c>
      <c r="L692">
        <v>82</v>
      </c>
      <c r="M692">
        <f t="shared" ref="M692:N692" si="462">SUM(K686:K692)/7</f>
        <v>13.285714285714286</v>
      </c>
      <c r="N692">
        <f t="shared" si="462"/>
        <v>106.71428571428571</v>
      </c>
      <c r="P692">
        <f t="shared" si="414"/>
        <v>5</v>
      </c>
    </row>
    <row r="693" spans="1:16" x14ac:dyDescent="0.25">
      <c r="A693" t="s">
        <v>629</v>
      </c>
      <c r="B693" t="str">
        <f>LEFT(covid_19_datafeed23[[#This Row],[Datum]],2)</f>
        <v>18</v>
      </c>
      <c r="C693" t="str">
        <f>MID(covid_19_datafeed23[[#This Row],[Datum]],4,2)</f>
        <v>01</v>
      </c>
      <c r="D693" t="str">
        <f>RIGHT(covid_19_datafeed23[[#This Row],[Datum]],4)</f>
        <v>2022</v>
      </c>
      <c r="E693" s="1">
        <f>DATE(covid_19_datafeed23[[#This Row],[year]],covid_19_datafeed23[[#This Row],[month]],covid_19_datafeed23[[#This Row],[day]])</f>
        <v>44579</v>
      </c>
      <c r="F693">
        <v>302</v>
      </c>
      <c r="G693">
        <v>1</v>
      </c>
      <c r="H693">
        <f>covid_19_datafeed23[[#This Row],[IC_Bedden_COVID_Nederland]]+covid_19_datafeed23[[#This Row],[IC_Bedden_COVID_Internationaal]]</f>
        <v>303</v>
      </c>
      <c r="I693">
        <v>530</v>
      </c>
      <c r="J693">
        <v>883</v>
      </c>
      <c r="K693">
        <v>7</v>
      </c>
      <c r="L693">
        <v>100</v>
      </c>
      <c r="M693">
        <f t="shared" ref="M693:N693" si="463">SUM(K687:K693)/7</f>
        <v>11.285714285714286</v>
      </c>
      <c r="N693">
        <f t="shared" si="463"/>
        <v>100.14285714285714</v>
      </c>
      <c r="P693">
        <f t="shared" si="414"/>
        <v>-14</v>
      </c>
    </row>
    <row r="694" spans="1:16" x14ac:dyDescent="0.25">
      <c r="A694" t="s">
        <v>630</v>
      </c>
      <c r="B694" t="str">
        <f>LEFT(covid_19_datafeed23[[#This Row],[Datum]],2)</f>
        <v>19</v>
      </c>
      <c r="C694" t="str">
        <f>MID(covid_19_datafeed23[[#This Row],[Datum]],4,2)</f>
        <v>01</v>
      </c>
      <c r="D694" t="str">
        <f>RIGHT(covid_19_datafeed23[[#This Row],[Datum]],4)</f>
        <v>2022</v>
      </c>
      <c r="E694" s="1">
        <f>DATE(covid_19_datafeed23[[#This Row],[year]],covid_19_datafeed23[[#This Row],[month]],covid_19_datafeed23[[#This Row],[day]])</f>
        <v>44580</v>
      </c>
      <c r="F694">
        <v>302</v>
      </c>
      <c r="G694">
        <v>1</v>
      </c>
      <c r="H694">
        <f>covid_19_datafeed23[[#This Row],[IC_Bedden_COVID_Nederland]]+covid_19_datafeed23[[#This Row],[IC_Bedden_COVID_Internationaal]]</f>
        <v>303</v>
      </c>
      <c r="I694">
        <v>551</v>
      </c>
      <c r="J694">
        <v>846</v>
      </c>
      <c r="K694">
        <v>7</v>
      </c>
      <c r="L694">
        <v>108</v>
      </c>
      <c r="M694">
        <f t="shared" ref="M694:N694" si="464">SUM(K688:K694)/7</f>
        <v>10.714285714285714</v>
      </c>
      <c r="N694">
        <f t="shared" si="464"/>
        <v>102.14285714285714</v>
      </c>
      <c r="P694">
        <f t="shared" si="414"/>
        <v>0</v>
      </c>
    </row>
    <row r="695" spans="1:16" x14ac:dyDescent="0.25">
      <c r="A695" t="s">
        <v>631</v>
      </c>
      <c r="B695" t="str">
        <f>LEFT(covid_19_datafeed23[[#This Row],[Datum]],2)</f>
        <v>20</v>
      </c>
      <c r="C695" t="str">
        <f>MID(covid_19_datafeed23[[#This Row],[Datum]],4,2)</f>
        <v>01</v>
      </c>
      <c r="D695" t="str">
        <f>RIGHT(covid_19_datafeed23[[#This Row],[Datum]],4)</f>
        <v>2022</v>
      </c>
      <c r="E695" s="1">
        <f>DATE(covid_19_datafeed23[[#This Row],[year]],covid_19_datafeed23[[#This Row],[month]],covid_19_datafeed23[[#This Row],[day]])</f>
        <v>44581</v>
      </c>
      <c r="F695">
        <v>289</v>
      </c>
      <c r="G695">
        <v>1</v>
      </c>
      <c r="H695">
        <f>covid_19_datafeed23[[#This Row],[IC_Bedden_COVID_Nederland]]+covid_19_datafeed23[[#This Row],[IC_Bedden_COVID_Internationaal]]</f>
        <v>290</v>
      </c>
      <c r="I695">
        <v>546</v>
      </c>
      <c r="J695">
        <v>834</v>
      </c>
      <c r="K695">
        <v>16</v>
      </c>
      <c r="L695">
        <v>133</v>
      </c>
      <c r="M695">
        <f t="shared" ref="M695:N695" si="465">SUM(K689:K695)/7</f>
        <v>11.285714285714286</v>
      </c>
      <c r="N695">
        <f t="shared" si="465"/>
        <v>106.85714285714286</v>
      </c>
      <c r="P695">
        <f t="shared" si="414"/>
        <v>-13</v>
      </c>
    </row>
    <row r="696" spans="1:16" x14ac:dyDescent="0.25">
      <c r="A696" t="s">
        <v>632</v>
      </c>
      <c r="B696" t="str">
        <f>LEFT(covid_19_datafeed23[[#This Row],[Datum]],2)</f>
        <v>21</v>
      </c>
      <c r="C696" t="str">
        <f>MID(covid_19_datafeed23[[#This Row],[Datum]],4,2)</f>
        <v>01</v>
      </c>
      <c r="D696" t="str">
        <f>RIGHT(covid_19_datafeed23[[#This Row],[Datum]],4)</f>
        <v>2022</v>
      </c>
      <c r="E696" s="1">
        <f>DATE(covid_19_datafeed23[[#This Row],[year]],covid_19_datafeed23[[#This Row],[month]],covid_19_datafeed23[[#This Row],[day]])</f>
        <v>44582</v>
      </c>
      <c r="F696">
        <v>287</v>
      </c>
      <c r="G696">
        <v>0</v>
      </c>
      <c r="H696">
        <f>covid_19_datafeed23[[#This Row],[IC_Bedden_COVID_Nederland]]+covid_19_datafeed23[[#This Row],[IC_Bedden_COVID_Internationaal]]</f>
        <v>287</v>
      </c>
      <c r="I696">
        <v>528</v>
      </c>
      <c r="J696">
        <v>821</v>
      </c>
      <c r="K696">
        <v>11</v>
      </c>
      <c r="L696">
        <v>117</v>
      </c>
      <c r="M696">
        <f t="shared" ref="M696:N696" si="466">SUM(K690:K696)/7</f>
        <v>11.142857142857142</v>
      </c>
      <c r="N696">
        <f t="shared" si="466"/>
        <v>108.14285714285714</v>
      </c>
      <c r="P696">
        <f t="shared" si="414"/>
        <v>-3</v>
      </c>
    </row>
    <row r="697" spans="1:16" x14ac:dyDescent="0.25">
      <c r="A697" t="s">
        <v>633</v>
      </c>
      <c r="B697" t="str">
        <f>LEFT(covid_19_datafeed23[[#This Row],[Datum]],2)</f>
        <v>22</v>
      </c>
      <c r="C697" t="str">
        <f>MID(covid_19_datafeed23[[#This Row],[Datum]],4,2)</f>
        <v>01</v>
      </c>
      <c r="D697" t="str">
        <f>RIGHT(covid_19_datafeed23[[#This Row],[Datum]],4)</f>
        <v>2022</v>
      </c>
      <c r="E697" s="1">
        <f>DATE(covid_19_datafeed23[[#This Row],[year]],covid_19_datafeed23[[#This Row],[month]],covid_19_datafeed23[[#This Row],[day]])</f>
        <v>44583</v>
      </c>
      <c r="F697">
        <v>287</v>
      </c>
      <c r="G697">
        <v>0</v>
      </c>
      <c r="H697">
        <f>covid_19_datafeed23[[#This Row],[IC_Bedden_COVID_Nederland]]+covid_19_datafeed23[[#This Row],[IC_Bedden_COVID_Internationaal]]</f>
        <v>287</v>
      </c>
      <c r="I697">
        <v>524</v>
      </c>
      <c r="J697">
        <v>796</v>
      </c>
      <c r="K697">
        <v>8</v>
      </c>
      <c r="L697">
        <v>124</v>
      </c>
      <c r="M697">
        <f t="shared" ref="M697:N697" si="467">SUM(K691:K697)/7</f>
        <v>10.714285714285714</v>
      </c>
      <c r="N697">
        <f t="shared" si="467"/>
        <v>107.71428571428571</v>
      </c>
      <c r="P697">
        <f t="shared" si="414"/>
        <v>0</v>
      </c>
    </row>
    <row r="698" spans="1:16" x14ac:dyDescent="0.25">
      <c r="A698" t="s">
        <v>634</v>
      </c>
      <c r="B698" t="str">
        <f>LEFT(covid_19_datafeed23[[#This Row],[Datum]],2)</f>
        <v>23</v>
      </c>
      <c r="C698" t="str">
        <f>MID(covid_19_datafeed23[[#This Row],[Datum]],4,2)</f>
        <v>01</v>
      </c>
      <c r="D698" t="str">
        <f>RIGHT(covid_19_datafeed23[[#This Row],[Datum]],4)</f>
        <v>2022</v>
      </c>
      <c r="E698" s="1">
        <f>DATE(covid_19_datafeed23[[#This Row],[year]],covid_19_datafeed23[[#This Row],[month]],covid_19_datafeed23[[#This Row],[day]])</f>
        <v>44584</v>
      </c>
      <c r="F698">
        <v>275</v>
      </c>
      <c r="G698">
        <v>0</v>
      </c>
      <c r="H698">
        <f>covid_19_datafeed23[[#This Row],[IC_Bedden_COVID_Nederland]]+covid_19_datafeed23[[#This Row],[IC_Bedden_COVID_Internationaal]]</f>
        <v>275</v>
      </c>
      <c r="I698">
        <v>496</v>
      </c>
      <c r="J698">
        <v>818</v>
      </c>
      <c r="K698">
        <v>8</v>
      </c>
      <c r="L698">
        <v>92</v>
      </c>
      <c r="M698">
        <f t="shared" ref="M698:N698" si="468">SUM(K692:K698)/7</f>
        <v>9.7142857142857135</v>
      </c>
      <c r="N698">
        <f t="shared" si="468"/>
        <v>108</v>
      </c>
      <c r="P698">
        <f t="shared" si="414"/>
        <v>-12</v>
      </c>
    </row>
    <row r="699" spans="1:16" x14ac:dyDescent="0.25">
      <c r="A699" t="s">
        <v>635</v>
      </c>
      <c r="B699" t="str">
        <f>LEFT(covid_19_datafeed23[[#This Row],[Datum]],2)</f>
        <v>24</v>
      </c>
      <c r="C699" t="str">
        <f>MID(covid_19_datafeed23[[#This Row],[Datum]],4,2)</f>
        <v>01</v>
      </c>
      <c r="D699" t="str">
        <f>RIGHT(covid_19_datafeed23[[#This Row],[Datum]],4)</f>
        <v>2022</v>
      </c>
      <c r="E699" s="1">
        <f>DATE(covid_19_datafeed23[[#This Row],[year]],covid_19_datafeed23[[#This Row],[month]],covid_19_datafeed23[[#This Row],[day]])</f>
        <v>44585</v>
      </c>
      <c r="F699">
        <v>262</v>
      </c>
      <c r="G699">
        <v>0</v>
      </c>
      <c r="H699">
        <f>covid_19_datafeed23[[#This Row],[IC_Bedden_COVID_Nederland]]+covid_19_datafeed23[[#This Row],[IC_Bedden_COVID_Internationaal]]</f>
        <v>262</v>
      </c>
      <c r="I699">
        <v>507</v>
      </c>
      <c r="J699">
        <v>879</v>
      </c>
      <c r="K699">
        <v>10</v>
      </c>
      <c r="L699">
        <v>127</v>
      </c>
      <c r="M699">
        <f t="shared" ref="M699:N699" si="469">SUM(K693:K699)/7</f>
        <v>9.5714285714285712</v>
      </c>
      <c r="N699">
        <f t="shared" si="469"/>
        <v>114.42857142857143</v>
      </c>
      <c r="P699">
        <f t="shared" si="414"/>
        <v>-13</v>
      </c>
    </row>
    <row r="700" spans="1:16" x14ac:dyDescent="0.25">
      <c r="A700" t="s">
        <v>636</v>
      </c>
      <c r="B700" t="str">
        <f>LEFT(covid_19_datafeed23[[#This Row],[Datum]],2)</f>
        <v>25</v>
      </c>
      <c r="C700" t="str">
        <f>MID(covid_19_datafeed23[[#This Row],[Datum]],4,2)</f>
        <v>01</v>
      </c>
      <c r="D700" t="str">
        <f>RIGHT(covid_19_datafeed23[[#This Row],[Datum]],4)</f>
        <v>2022</v>
      </c>
      <c r="E700" s="1">
        <f>DATE(covid_19_datafeed23[[#This Row],[year]],covid_19_datafeed23[[#This Row],[month]],covid_19_datafeed23[[#This Row],[day]])</f>
        <v>44586</v>
      </c>
      <c r="F700">
        <v>252</v>
      </c>
      <c r="G700">
        <v>0</v>
      </c>
      <c r="H700">
        <f>covid_19_datafeed23[[#This Row],[IC_Bedden_COVID_Nederland]]+covid_19_datafeed23[[#This Row],[IC_Bedden_COVID_Internationaal]]</f>
        <v>252</v>
      </c>
      <c r="I700">
        <v>550</v>
      </c>
      <c r="J700">
        <v>911</v>
      </c>
      <c r="K700">
        <v>7</v>
      </c>
      <c r="L700">
        <v>151</v>
      </c>
      <c r="M700">
        <f t="shared" ref="M700:N700" si="470">SUM(K694:K700)/7</f>
        <v>9.5714285714285712</v>
      </c>
      <c r="N700">
        <f t="shared" si="470"/>
        <v>121.71428571428571</v>
      </c>
      <c r="P700">
        <f t="shared" si="414"/>
        <v>-10</v>
      </c>
    </row>
    <row r="701" spans="1:16" x14ac:dyDescent="0.25">
      <c r="A701" t="s">
        <v>637</v>
      </c>
      <c r="B701" t="str">
        <f>LEFT(covid_19_datafeed23[[#This Row],[Datum]],2)</f>
        <v>26</v>
      </c>
      <c r="C701" t="str">
        <f>MID(covid_19_datafeed23[[#This Row],[Datum]],4,2)</f>
        <v>01</v>
      </c>
      <c r="D701" t="str">
        <f>RIGHT(covid_19_datafeed23[[#This Row],[Datum]],4)</f>
        <v>2022</v>
      </c>
      <c r="E701" s="1">
        <f>DATE(covid_19_datafeed23[[#This Row],[year]],covid_19_datafeed23[[#This Row],[month]],covid_19_datafeed23[[#This Row],[day]])</f>
        <v>44587</v>
      </c>
      <c r="F701">
        <v>249</v>
      </c>
      <c r="G701">
        <v>0</v>
      </c>
      <c r="H701">
        <f>covid_19_datafeed23[[#This Row],[IC_Bedden_COVID_Nederland]]+covid_19_datafeed23[[#This Row],[IC_Bedden_COVID_Internationaal]]</f>
        <v>249</v>
      </c>
      <c r="I701">
        <v>543</v>
      </c>
      <c r="J701">
        <v>905</v>
      </c>
      <c r="K701">
        <v>15</v>
      </c>
      <c r="L701">
        <v>133</v>
      </c>
      <c r="M701">
        <f t="shared" ref="M701:N701" si="471">SUM(K695:K701)/7</f>
        <v>10.714285714285714</v>
      </c>
      <c r="N701">
        <f t="shared" si="471"/>
        <v>125.28571428571429</v>
      </c>
      <c r="P701">
        <f t="shared" si="414"/>
        <v>-3</v>
      </c>
    </row>
    <row r="702" spans="1:16" x14ac:dyDescent="0.25">
      <c r="A702" t="s">
        <v>638</v>
      </c>
      <c r="B702" t="str">
        <f>LEFT(covid_19_datafeed23[[#This Row],[Datum]],2)</f>
        <v>27</v>
      </c>
      <c r="C702" t="str">
        <f>MID(covid_19_datafeed23[[#This Row],[Datum]],4,2)</f>
        <v>01</v>
      </c>
      <c r="D702" t="str">
        <f>RIGHT(covid_19_datafeed23[[#This Row],[Datum]],4)</f>
        <v>2022</v>
      </c>
      <c r="E702" s="1">
        <f>DATE(covid_19_datafeed23[[#This Row],[year]],covid_19_datafeed23[[#This Row],[month]],covid_19_datafeed23[[#This Row],[day]])</f>
        <v>44588</v>
      </c>
      <c r="F702">
        <v>233</v>
      </c>
      <c r="G702">
        <v>0</v>
      </c>
      <c r="H702">
        <f>covid_19_datafeed23[[#This Row],[IC_Bedden_COVID_Nederland]]+covid_19_datafeed23[[#This Row],[IC_Bedden_COVID_Internationaal]]</f>
        <v>233</v>
      </c>
      <c r="I702">
        <v>539</v>
      </c>
      <c r="J702">
        <v>898</v>
      </c>
      <c r="K702">
        <v>11</v>
      </c>
      <c r="L702">
        <v>150</v>
      </c>
      <c r="M702">
        <f t="shared" ref="M702:N702" si="472">SUM(K696:K702)/7</f>
        <v>10</v>
      </c>
      <c r="N702">
        <f t="shared" si="472"/>
        <v>127.71428571428571</v>
      </c>
      <c r="P702">
        <f t="shared" si="414"/>
        <v>-16</v>
      </c>
    </row>
    <row r="703" spans="1:16" x14ac:dyDescent="0.25">
      <c r="A703" t="s">
        <v>639</v>
      </c>
      <c r="B703" t="str">
        <f>LEFT(covid_19_datafeed23[[#This Row],[Datum]],2)</f>
        <v>28</v>
      </c>
      <c r="C703" t="str">
        <f>MID(covid_19_datafeed23[[#This Row],[Datum]],4,2)</f>
        <v>01</v>
      </c>
      <c r="D703" t="str">
        <f>RIGHT(covid_19_datafeed23[[#This Row],[Datum]],4)</f>
        <v>2022</v>
      </c>
      <c r="E703" s="1">
        <f>DATE(covid_19_datafeed23[[#This Row],[year]],covid_19_datafeed23[[#This Row],[month]],covid_19_datafeed23[[#This Row],[day]])</f>
        <v>44589</v>
      </c>
      <c r="F703">
        <v>238</v>
      </c>
      <c r="G703">
        <v>0</v>
      </c>
      <c r="H703">
        <f>covid_19_datafeed23[[#This Row],[IC_Bedden_COVID_Nederland]]+covid_19_datafeed23[[#This Row],[IC_Bedden_COVID_Internationaal]]</f>
        <v>238</v>
      </c>
      <c r="I703">
        <v>560</v>
      </c>
      <c r="J703">
        <v>903</v>
      </c>
      <c r="K703">
        <v>17</v>
      </c>
      <c r="L703">
        <v>143</v>
      </c>
      <c r="M703">
        <f t="shared" ref="M703:N703" si="473">SUM(K697:K703)/7</f>
        <v>10.857142857142858</v>
      </c>
      <c r="N703">
        <f t="shared" si="473"/>
        <v>131.42857142857142</v>
      </c>
      <c r="P703">
        <f t="shared" si="414"/>
        <v>5</v>
      </c>
    </row>
    <row r="704" spans="1:16" x14ac:dyDescent="0.25">
      <c r="A704" t="s">
        <v>640</v>
      </c>
      <c r="B704" t="str">
        <f>LEFT(covid_19_datafeed23[[#This Row],[Datum]],2)</f>
        <v>29</v>
      </c>
      <c r="C704" t="str">
        <f>MID(covid_19_datafeed23[[#This Row],[Datum]],4,2)</f>
        <v>01</v>
      </c>
      <c r="D704" t="str">
        <f>RIGHT(covid_19_datafeed23[[#This Row],[Datum]],4)</f>
        <v>2022</v>
      </c>
      <c r="E704" s="1">
        <f>DATE(covid_19_datafeed23[[#This Row],[year]],covid_19_datafeed23[[#This Row],[month]],covid_19_datafeed23[[#This Row],[day]])</f>
        <v>44590</v>
      </c>
      <c r="F704">
        <v>213</v>
      </c>
      <c r="G704">
        <v>0</v>
      </c>
      <c r="H704">
        <f>covid_19_datafeed23[[#This Row],[IC_Bedden_COVID_Nederland]]+covid_19_datafeed23[[#This Row],[IC_Bedden_COVID_Internationaal]]</f>
        <v>213</v>
      </c>
      <c r="I704">
        <v>569</v>
      </c>
      <c r="J704">
        <v>916</v>
      </c>
      <c r="K704">
        <v>10</v>
      </c>
      <c r="L704">
        <v>164</v>
      </c>
      <c r="M704">
        <f t="shared" ref="M704:N704" si="474">SUM(K698:K704)/7</f>
        <v>11.142857142857142</v>
      </c>
      <c r="N704">
        <f t="shared" si="474"/>
        <v>137.14285714285714</v>
      </c>
      <c r="P704">
        <f t="shared" si="414"/>
        <v>-25</v>
      </c>
    </row>
    <row r="705" spans="1:16" x14ac:dyDescent="0.25">
      <c r="A705" t="s">
        <v>641</v>
      </c>
      <c r="B705" t="str">
        <f>LEFT(covid_19_datafeed23[[#This Row],[Datum]],2)</f>
        <v>30</v>
      </c>
      <c r="C705" t="str">
        <f>MID(covid_19_datafeed23[[#This Row],[Datum]],4,2)</f>
        <v>01</v>
      </c>
      <c r="D705" t="str">
        <f>RIGHT(covid_19_datafeed23[[#This Row],[Datum]],4)</f>
        <v>2022</v>
      </c>
      <c r="E705" s="1">
        <f>DATE(covid_19_datafeed23[[#This Row],[year]],covid_19_datafeed23[[#This Row],[month]],covid_19_datafeed23[[#This Row],[day]])</f>
        <v>44591</v>
      </c>
      <c r="F705">
        <v>209</v>
      </c>
      <c r="G705">
        <v>0</v>
      </c>
      <c r="H705">
        <f>covid_19_datafeed23[[#This Row],[IC_Bedden_COVID_Nederland]]+covid_19_datafeed23[[#This Row],[IC_Bedden_COVID_Internationaal]]</f>
        <v>209</v>
      </c>
      <c r="I705">
        <v>523</v>
      </c>
      <c r="J705">
        <v>945</v>
      </c>
      <c r="K705">
        <v>10</v>
      </c>
      <c r="L705">
        <v>140</v>
      </c>
      <c r="M705">
        <f t="shared" ref="M705:N705" si="475">SUM(K699:K705)/7</f>
        <v>11.428571428571429</v>
      </c>
      <c r="N705">
        <f t="shared" si="475"/>
        <v>144</v>
      </c>
      <c r="P705">
        <f t="shared" si="414"/>
        <v>-4</v>
      </c>
    </row>
    <row r="706" spans="1:16" x14ac:dyDescent="0.25">
      <c r="A706" t="s">
        <v>642</v>
      </c>
      <c r="B706" t="str">
        <f>LEFT(covid_19_datafeed23[[#This Row],[Datum]],2)</f>
        <v>31</v>
      </c>
      <c r="C706" t="str">
        <f>MID(covid_19_datafeed23[[#This Row],[Datum]],4,2)</f>
        <v>01</v>
      </c>
      <c r="D706" t="str">
        <f>RIGHT(covid_19_datafeed23[[#This Row],[Datum]],4)</f>
        <v>2022</v>
      </c>
      <c r="E706" s="1">
        <f>DATE(covid_19_datafeed23[[#This Row],[year]],covid_19_datafeed23[[#This Row],[month]],covid_19_datafeed23[[#This Row],[day]])</f>
        <v>44592</v>
      </c>
      <c r="F706">
        <v>212</v>
      </c>
      <c r="G706">
        <v>0</v>
      </c>
      <c r="H706">
        <f>covid_19_datafeed23[[#This Row],[IC_Bedden_COVID_Nederland]]+covid_19_datafeed23[[#This Row],[IC_Bedden_COVID_Internationaal]]</f>
        <v>212</v>
      </c>
      <c r="I706">
        <v>523</v>
      </c>
      <c r="J706">
        <v>1035</v>
      </c>
      <c r="K706">
        <v>11</v>
      </c>
      <c r="L706">
        <v>138</v>
      </c>
      <c r="M706">
        <f t="shared" ref="M706:N706" si="476">SUM(K700:K706)/7</f>
        <v>11.571428571428571</v>
      </c>
      <c r="N706">
        <f t="shared" si="476"/>
        <v>145.57142857142858</v>
      </c>
      <c r="P706">
        <f t="shared" si="414"/>
        <v>3</v>
      </c>
    </row>
    <row r="707" spans="1:16" x14ac:dyDescent="0.25">
      <c r="A707" t="s">
        <v>643</v>
      </c>
      <c r="B707" t="str">
        <f>LEFT(covid_19_datafeed23[[#This Row],[Datum]],2)</f>
        <v>01</v>
      </c>
      <c r="C707" t="str">
        <f>MID(covid_19_datafeed23[[#This Row],[Datum]],4,2)</f>
        <v>02</v>
      </c>
      <c r="D707" t="str">
        <f>RIGHT(covid_19_datafeed23[[#This Row],[Datum]],4)</f>
        <v>2022</v>
      </c>
      <c r="E707" s="1">
        <f>DATE(covid_19_datafeed23[[#This Row],[year]],covid_19_datafeed23[[#This Row],[month]],covid_19_datafeed23[[#This Row],[day]])</f>
        <v>44593</v>
      </c>
      <c r="F707">
        <v>206</v>
      </c>
      <c r="G707">
        <v>0</v>
      </c>
      <c r="H707">
        <f>covid_19_datafeed23[[#This Row],[IC_Bedden_COVID_Nederland]]+covid_19_datafeed23[[#This Row],[IC_Bedden_COVID_Internationaal]]</f>
        <v>206</v>
      </c>
      <c r="I707">
        <v>566</v>
      </c>
      <c r="J707">
        <v>1137</v>
      </c>
      <c r="K707">
        <v>19</v>
      </c>
      <c r="L707">
        <v>237</v>
      </c>
      <c r="M707">
        <f t="shared" ref="M707:N707" si="477">SUM(K701:K707)/7</f>
        <v>13.285714285714286</v>
      </c>
      <c r="N707">
        <f t="shared" si="477"/>
        <v>157.85714285714286</v>
      </c>
      <c r="P707">
        <f t="shared" si="414"/>
        <v>-6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D7A17B-3E27-4A04-9EA9-4B46E8EC2B8B}">
  <dimension ref="A1:BY242"/>
  <sheetViews>
    <sheetView topLeftCell="BI261" zoomScale="80" zoomScaleNormal="80" workbookViewId="0">
      <selection activeCell="BZ252" sqref="BZ252"/>
    </sheetView>
  </sheetViews>
  <sheetFormatPr defaultColWidth="9.140625" defaultRowHeight="15" x14ac:dyDescent="0.25"/>
  <cols>
    <col min="1" max="1" width="29.7109375" style="2" customWidth="1"/>
    <col min="2" max="3" width="11.42578125" style="2" customWidth="1"/>
    <col min="4" max="9" width="9.140625" style="2"/>
    <col min="10" max="10" width="9.85546875" style="2" bestFit="1" customWidth="1"/>
    <col min="11" max="12" width="10.140625" style="2" customWidth="1"/>
    <col min="13" max="19" width="9.140625" style="2"/>
    <col min="20" max="20" width="12.42578125" style="2" bestFit="1" customWidth="1"/>
    <col min="21" max="29" width="9.140625" style="2"/>
    <col min="30" max="30" width="12.5703125" style="2" bestFit="1" customWidth="1"/>
    <col min="31" max="32" width="10.42578125" style="2" customWidth="1"/>
    <col min="33" max="39" width="9.140625" style="2"/>
    <col min="40" max="40" width="12.5703125" style="2" bestFit="1" customWidth="1"/>
    <col min="41" max="49" width="9.140625" style="2"/>
    <col min="50" max="50" width="9.85546875" style="2" bestFit="1" customWidth="1"/>
    <col min="51" max="52" width="9.42578125" style="2" customWidth="1"/>
    <col min="53" max="61" width="9.140625" style="2"/>
    <col min="62" max="62" width="9.85546875" style="2" bestFit="1" customWidth="1"/>
    <col min="63" max="63" width="9.140625" style="2"/>
    <col min="64" max="64" width="21" style="2" bestFit="1" customWidth="1"/>
    <col min="65" max="65" width="16.42578125" style="2" bestFit="1" customWidth="1"/>
    <col min="66" max="66" width="16.85546875" style="2" bestFit="1" customWidth="1"/>
    <col min="67" max="67" width="16.42578125" style="2" bestFit="1" customWidth="1"/>
    <col min="68" max="68" width="16.85546875" style="2" bestFit="1" customWidth="1"/>
    <col min="69" max="69" width="16.42578125" style="2" bestFit="1" customWidth="1"/>
    <col min="70" max="70" width="16.85546875" style="2" bestFit="1" customWidth="1"/>
    <col min="71" max="71" width="16.42578125" style="2" bestFit="1" customWidth="1"/>
    <col min="72" max="72" width="16.85546875" style="2" bestFit="1" customWidth="1"/>
    <col min="73" max="73" width="16.42578125" style="2" bestFit="1" customWidth="1"/>
    <col min="74" max="74" width="16.85546875" style="2" bestFit="1" customWidth="1"/>
    <col min="75" max="75" width="16.42578125" style="2" bestFit="1" customWidth="1"/>
    <col min="76" max="76" width="16.85546875" style="2" bestFit="1" customWidth="1"/>
    <col min="77" max="16384" width="9.140625" style="2"/>
  </cols>
  <sheetData>
    <row r="1" spans="1:77" customFormat="1" x14ac:dyDescent="0.25">
      <c r="A1" t="s">
        <v>0</v>
      </c>
    </row>
    <row r="2" spans="1:77" customFormat="1" x14ac:dyDescent="0.25"/>
    <row r="3" spans="1:77" customFormat="1" x14ac:dyDescent="0.25">
      <c r="A3" t="s">
        <v>1</v>
      </c>
      <c r="B3" s="1">
        <v>44454</v>
      </c>
      <c r="C3" s="1"/>
      <c r="J3" s="1">
        <v>44503</v>
      </c>
      <c r="K3" s="1"/>
      <c r="L3" s="1"/>
      <c r="T3" s="1">
        <v>44515</v>
      </c>
      <c r="AD3" s="1">
        <v>44551</v>
      </c>
      <c r="AE3" s="1"/>
      <c r="AF3" s="1"/>
      <c r="AN3" s="1">
        <v>44216</v>
      </c>
      <c r="AX3" s="1">
        <v>44222</v>
      </c>
      <c r="AY3" s="1"/>
      <c r="AZ3" s="1"/>
    </row>
    <row r="4" spans="1:77" customFormat="1" x14ac:dyDescent="0.25">
      <c r="A4" t="s">
        <v>2</v>
      </c>
      <c r="BO4" s="1"/>
      <c r="BP4" s="1"/>
    </row>
    <row r="5" spans="1:77" customFormat="1" x14ac:dyDescent="0.25">
      <c r="A5" t="s">
        <v>6</v>
      </c>
      <c r="B5" s="1">
        <v>44440</v>
      </c>
      <c r="C5" s="1"/>
      <c r="J5" s="1">
        <v>44470</v>
      </c>
      <c r="K5" s="3">
        <v>30</v>
      </c>
      <c r="L5" s="3"/>
      <c r="T5" s="1">
        <v>44470</v>
      </c>
      <c r="U5" s="3">
        <v>30</v>
      </c>
      <c r="V5" s="3"/>
      <c r="W5" s="2"/>
      <c r="AD5" s="1">
        <v>44531</v>
      </c>
      <c r="AE5" s="3">
        <v>91</v>
      </c>
      <c r="AF5" s="3"/>
      <c r="AG5" s="2"/>
      <c r="AN5" s="1">
        <v>44531</v>
      </c>
      <c r="AO5">
        <v>91</v>
      </c>
      <c r="AX5" s="1">
        <v>44531</v>
      </c>
      <c r="AY5">
        <v>91</v>
      </c>
    </row>
    <row r="6" spans="1:77" customFormat="1" x14ac:dyDescent="0.25">
      <c r="B6" s="1"/>
      <c r="C6" s="1"/>
      <c r="D6" s="2"/>
      <c r="H6" s="2"/>
      <c r="J6" s="1"/>
      <c r="K6" s="3"/>
      <c r="L6" s="3"/>
      <c r="M6" s="2"/>
      <c r="R6" s="2"/>
      <c r="T6" s="1"/>
      <c r="U6" s="3"/>
      <c r="V6" s="3"/>
      <c r="W6" s="2"/>
      <c r="AB6" s="2"/>
      <c r="AD6" s="1"/>
      <c r="AE6" s="3"/>
      <c r="AF6" s="3"/>
      <c r="AG6" s="2"/>
      <c r="AN6" s="1"/>
      <c r="AX6" s="1"/>
    </row>
    <row r="7" spans="1:77" customFormat="1" x14ac:dyDescent="0.25">
      <c r="B7" t="s">
        <v>4</v>
      </c>
      <c r="D7" t="s">
        <v>3</v>
      </c>
      <c r="F7" t="s">
        <v>4</v>
      </c>
      <c r="H7" t="s">
        <v>5</v>
      </c>
      <c r="K7" t="s">
        <v>4</v>
      </c>
      <c r="M7" t="s">
        <v>3</v>
      </c>
      <c r="P7" t="s">
        <v>4</v>
      </c>
      <c r="R7" t="s">
        <v>5</v>
      </c>
      <c r="U7" t="s">
        <v>4</v>
      </c>
      <c r="W7" t="s">
        <v>3</v>
      </c>
      <c r="Z7" t="s">
        <v>4</v>
      </c>
      <c r="AB7" t="s">
        <v>5</v>
      </c>
      <c r="AE7" t="s">
        <v>4</v>
      </c>
      <c r="AG7" t="s">
        <v>3</v>
      </c>
      <c r="AJ7" t="s">
        <v>4</v>
      </c>
      <c r="AL7" t="s">
        <v>5</v>
      </c>
      <c r="AO7" t="s">
        <v>4</v>
      </c>
      <c r="AQ7" t="s">
        <v>3</v>
      </c>
      <c r="AT7" t="s">
        <v>4</v>
      </c>
      <c r="AV7" t="s">
        <v>5</v>
      </c>
      <c r="AY7" t="s">
        <v>4</v>
      </c>
      <c r="BA7" t="s">
        <v>3</v>
      </c>
      <c r="BD7" t="s">
        <v>4</v>
      </c>
      <c r="BF7" t="s">
        <v>5</v>
      </c>
      <c r="BK7" t="s">
        <v>10</v>
      </c>
      <c r="BL7" t="s">
        <v>7</v>
      </c>
      <c r="BM7" t="s">
        <v>8</v>
      </c>
      <c r="BN7" t="s">
        <v>9</v>
      </c>
      <c r="BO7" s="1" t="s">
        <v>11</v>
      </c>
      <c r="BP7" t="s">
        <v>12</v>
      </c>
      <c r="BQ7" t="s">
        <v>14</v>
      </c>
      <c r="BR7" t="s">
        <v>13</v>
      </c>
      <c r="BS7" t="s">
        <v>15</v>
      </c>
      <c r="BT7" t="s">
        <v>16</v>
      </c>
      <c r="BU7" t="s">
        <v>17</v>
      </c>
      <c r="BV7" t="s">
        <v>18</v>
      </c>
      <c r="BW7" t="s">
        <v>19</v>
      </c>
      <c r="BX7" t="s">
        <v>20</v>
      </c>
      <c r="BY7" t="s">
        <v>741</v>
      </c>
    </row>
    <row r="8" spans="1:77" x14ac:dyDescent="0.25">
      <c r="B8" s="2">
        <v>7.1884984025559104</v>
      </c>
      <c r="C8" s="2">
        <f>ROUND(B8,0)</f>
        <v>7</v>
      </c>
      <c r="D8" s="2">
        <v>34.578146611341602</v>
      </c>
      <c r="F8">
        <v>27.559808612440101</v>
      </c>
      <c r="G8" s="2">
        <f>ROUND(F8,0)</f>
        <v>28</v>
      </c>
      <c r="H8">
        <v>57.617728531855903</v>
      </c>
      <c r="J8" s="2">
        <v>25.650001575851199</v>
      </c>
      <c r="K8" s="2">
        <v>55.650001575851199</v>
      </c>
      <c r="L8" s="2">
        <f>ROUND(K8,0)</f>
        <v>56</v>
      </c>
      <c r="M8" s="2">
        <v>103.89609787391301</v>
      </c>
      <c r="O8">
        <v>23.399994932556599</v>
      </c>
      <c r="P8">
        <v>53.399994932556595</v>
      </c>
      <c r="Q8" s="2">
        <f>ROUND(P8,0)</f>
        <v>53</v>
      </c>
      <c r="R8">
        <v>145.45452275552</v>
      </c>
      <c r="T8">
        <v>35.923970201412303</v>
      </c>
      <c r="U8">
        <v>65.923970201412303</v>
      </c>
      <c r="V8" s="2">
        <f>ROUND(U8,0)</f>
        <v>66</v>
      </c>
      <c r="W8">
        <v>148.79678508920301</v>
      </c>
      <c r="Y8">
        <v>33.262937691916299</v>
      </c>
      <c r="Z8">
        <v>63.262937691916299</v>
      </c>
      <c r="AA8" s="2">
        <f>ROUND(Z8,0)</f>
        <v>63</v>
      </c>
      <c r="AB8">
        <v>199.33155247363899</v>
      </c>
      <c r="AD8">
        <v>14.6153852474053</v>
      </c>
      <c r="AE8">
        <v>105.6153852474053</v>
      </c>
      <c r="AF8" s="2">
        <f>ROUND(AE8,0)</f>
        <v>106</v>
      </c>
      <c r="AG8">
        <v>215.70010682532899</v>
      </c>
      <c r="AI8">
        <v>14.358974238589401</v>
      </c>
      <c r="AJ8">
        <v>105.3589742385894</v>
      </c>
      <c r="AK8" s="2">
        <f>ROUND(AJ8,0)</f>
        <v>105</v>
      </c>
      <c r="AL8">
        <v>304.10177721328398</v>
      </c>
      <c r="AN8">
        <v>39.272729016012399</v>
      </c>
      <c r="AO8">
        <v>130.27272901601239</v>
      </c>
      <c r="AP8" s="2">
        <f>ROUND(AO8,0)</f>
        <v>130</v>
      </c>
      <c r="AQ8">
        <v>109.983081334838</v>
      </c>
      <c r="AS8">
        <v>38.545454036996297</v>
      </c>
      <c r="AT8">
        <v>129.54545403699629</v>
      </c>
      <c r="AU8" s="2">
        <f>ROUND(AT8,0)</f>
        <v>130</v>
      </c>
      <c r="AV8">
        <v>162.43656662401099</v>
      </c>
      <c r="AX8" s="2">
        <v>48.571424367476901</v>
      </c>
      <c r="AY8" s="2">
        <v>139.57142436747691</v>
      </c>
      <c r="AZ8" s="2">
        <f>ROUND(AY8,0)</f>
        <v>140</v>
      </c>
      <c r="BA8" s="2">
        <v>88.3651874819287</v>
      </c>
      <c r="BC8">
        <v>47.857136551215397</v>
      </c>
      <c r="BD8">
        <v>138.8571365512154</v>
      </c>
      <c r="BE8" s="2">
        <f>ROUND(BD8,0)</f>
        <v>139</v>
      </c>
      <c r="BF8">
        <v>147.27536640374399</v>
      </c>
      <c r="BJ8" s="1"/>
      <c r="BK8" s="2">
        <f t="shared" ref="BK8:BK71" si="0">BL8-$B$5</f>
        <v>7</v>
      </c>
      <c r="BL8" s="1">
        <f>B5+7</f>
        <v>44447</v>
      </c>
      <c r="BM8" s="2">
        <f t="shared" ref="BM8:BM71" si="1">VLOOKUP($BK8,$C$8:$D$43,2,FALSE)</f>
        <v>34.578146611341602</v>
      </c>
      <c r="BN8" s="2" t="e">
        <f t="shared" ref="BN8:BN71" si="2">VLOOKUP($BK8,$G$8:$H$49,2,FALSE)</f>
        <v>#N/A</v>
      </c>
      <c r="BO8" s="2" t="e">
        <f>VLOOKUP($BK8,$L$8:$M$36,2,FALSE)</f>
        <v>#N/A</v>
      </c>
      <c r="BP8" s="2" t="e">
        <f>VLOOKUP($BK8,$Q$8:$R$62,2,FALSE)</f>
        <v>#N/A</v>
      </c>
      <c r="BQ8" s="2" t="e">
        <f>VLOOKUP($BK8,$V$8:$W$45,2,FALSE)</f>
        <v>#N/A</v>
      </c>
      <c r="BR8" s="2" t="e">
        <f>VLOOKUP($BK8,$AA$8:$AB$67,2,FALSE)</f>
        <v>#N/A</v>
      </c>
      <c r="BS8" s="2" t="e">
        <f>VLOOKUP($BK8,$AF$8:$AG$50,2,FALSE)</f>
        <v>#N/A</v>
      </c>
      <c r="BT8" s="2" t="e">
        <f>VLOOKUP($BK8,$AK$8:$AL$75,2,FALSE)</f>
        <v>#N/A</v>
      </c>
      <c r="BU8" s="2" t="e">
        <f>VLOOKUP($BK8,$AP$8:$AQ$40,2,FALSE)</f>
        <v>#N/A</v>
      </c>
      <c r="BV8" s="2" t="e">
        <f>VLOOKUP($BK8,$AU$8:$AV$58,2,FALSE)</f>
        <v>#N/A</v>
      </c>
      <c r="BW8" s="2" t="e">
        <f>VLOOKUP($BK8,AZ$8:BA$39,2,FALSE)</f>
        <v>#N/A</v>
      </c>
      <c r="BX8" s="2" t="e">
        <f>VLOOKUP($BK8,$BE$8:$BF$57,2,FALSE)</f>
        <v>#N/A</v>
      </c>
      <c r="BY8" s="2">
        <f>VLOOKUP($BL8,covid_19_datafeed23[[#All],[new_date]:[Zkh_7dgn_gem]],10,FALSE)</f>
        <v>59.857142857142854</v>
      </c>
    </row>
    <row r="9" spans="1:77" x14ac:dyDescent="0.25">
      <c r="B9" s="2">
        <v>8.9137380191693296</v>
      </c>
      <c r="C9" s="2">
        <f t="shared" ref="C9:C43" si="3">ROUND(B9,0)</f>
        <v>9</v>
      </c>
      <c r="D9" s="2">
        <v>31.811894882434299</v>
      </c>
      <c r="F9">
        <v>14.066985645933</v>
      </c>
      <c r="G9" s="2">
        <f t="shared" ref="G9:G49" si="4">ROUND(F9,0)</f>
        <v>14</v>
      </c>
      <c r="H9">
        <v>53.185595567866997</v>
      </c>
      <c r="J9" s="2">
        <v>30.374996987343099</v>
      </c>
      <c r="K9" s="2">
        <v>60.374996987343096</v>
      </c>
      <c r="L9" s="2">
        <f t="shared" ref="L9:L36" si="5">ROUND(K9,0)</f>
        <v>60</v>
      </c>
      <c r="M9" s="2">
        <v>111.688293621741</v>
      </c>
      <c r="O9">
        <v>25.4249947317128</v>
      </c>
      <c r="P9">
        <v>55.4249947317128</v>
      </c>
      <c r="Q9" s="2">
        <f t="shared" ref="Q9:Q62" si="6">ROUND(P9,0)</f>
        <v>55</v>
      </c>
      <c r="R9">
        <v>160.38961513787501</v>
      </c>
      <c r="T9">
        <v>38.965151703846601</v>
      </c>
      <c r="U9">
        <v>68.965151703846601</v>
      </c>
      <c r="V9" s="2">
        <f t="shared" ref="V9:V45" si="7">ROUND(U9,0)</f>
        <v>69</v>
      </c>
      <c r="W9">
        <v>152.005350840858</v>
      </c>
      <c r="Y9">
        <v>37.064417180227203</v>
      </c>
      <c r="Z9">
        <v>67.064417180227196</v>
      </c>
      <c r="AA9" s="2">
        <f t="shared" ref="AA9:AA67" si="8">ROUND(Z9,0)</f>
        <v>67</v>
      </c>
      <c r="AB9">
        <v>217.37967974818599</v>
      </c>
      <c r="AD9">
        <v>16.282053283450399</v>
      </c>
      <c r="AE9">
        <v>107.2820532834504</v>
      </c>
      <c r="AF9" s="2">
        <f t="shared" ref="AF9:AF50" si="9">ROUND(AE9,0)</f>
        <v>107</v>
      </c>
      <c r="AG9">
        <v>212.16412547629099</v>
      </c>
      <c r="AI9">
        <v>16.538464292266301</v>
      </c>
      <c r="AJ9">
        <v>107.5384642922663</v>
      </c>
      <c r="AK9" s="2">
        <f t="shared" ref="AK9:AK72" si="10">ROUND(AJ9,0)</f>
        <v>108</v>
      </c>
      <c r="AL9">
        <v>314.71010974439798</v>
      </c>
      <c r="AN9">
        <v>40.909092725012997</v>
      </c>
      <c r="AO9">
        <v>131.90909272501301</v>
      </c>
      <c r="AP9" s="2">
        <f t="shared" ref="AP9:AP40" si="11">ROUND(AO9,0)</f>
        <v>132</v>
      </c>
      <c r="AQ9">
        <v>116.751290974783</v>
      </c>
      <c r="AS9">
        <v>41.272730214520998</v>
      </c>
      <c r="AT9">
        <v>132.272730214521</v>
      </c>
      <c r="AU9" s="2">
        <f t="shared" ref="AU9:AU58" si="12">ROUND(AT9,0)</f>
        <v>132</v>
      </c>
      <c r="AV9">
        <v>174.28088702044801</v>
      </c>
      <c r="AX9" s="2">
        <v>51.607142681978203</v>
      </c>
      <c r="AY9" s="2">
        <v>142.60714268197819</v>
      </c>
      <c r="AZ9" s="2">
        <f t="shared" ref="AZ9:AZ39" si="13">ROUND(AY9,0)</f>
        <v>143</v>
      </c>
      <c r="BA9" s="2">
        <v>91.310704518098902</v>
      </c>
      <c r="BC9">
        <v>50.8928548657166</v>
      </c>
      <c r="BD9">
        <v>141.8928548657166</v>
      </c>
      <c r="BE9" s="2">
        <f t="shared" ref="BE9:BE57" si="14">ROUND(BD9,0)</f>
        <v>142</v>
      </c>
      <c r="BF9">
        <v>162.002951584595</v>
      </c>
      <c r="BK9" s="2">
        <f t="shared" si="0"/>
        <v>8</v>
      </c>
      <c r="BL9" s="1">
        <f>BL8+1</f>
        <v>44448</v>
      </c>
      <c r="BM9" s="2" t="e">
        <f t="shared" si="1"/>
        <v>#N/A</v>
      </c>
      <c r="BN9" s="2" t="e">
        <f t="shared" si="2"/>
        <v>#N/A</v>
      </c>
      <c r="BO9" s="2" t="e">
        <f t="shared" ref="BO9:BO72" si="15">VLOOKUP($BK9,$L$8:$M$36,2,FALSE)</f>
        <v>#N/A</v>
      </c>
      <c r="BP9" s="2" t="e">
        <f t="shared" ref="BP9:BP72" si="16">VLOOKUP($BK9,$Q$8:$R$62,2,FALSE)</f>
        <v>#N/A</v>
      </c>
      <c r="BQ9" s="2" t="e">
        <f t="shared" ref="BQ9:BQ72" si="17">VLOOKUP($BK9,$V$8:$W$45,2,FALSE)</f>
        <v>#N/A</v>
      </c>
      <c r="BR9" s="2" t="e">
        <f t="shared" ref="BR9:BR72" si="18">VLOOKUP($BK9,$AA$8:$AB$67,2,FALSE)</f>
        <v>#N/A</v>
      </c>
      <c r="BS9" s="2" t="e">
        <f t="shared" ref="BS9:BS72" si="19">VLOOKUP($BK9,$AF$8:$AG$50,2,FALSE)</f>
        <v>#N/A</v>
      </c>
      <c r="BT9" s="2" t="e">
        <f t="shared" ref="BT9:BT72" si="20">VLOOKUP($BK9,$AK$8:$AL$75,2,FALSE)</f>
        <v>#N/A</v>
      </c>
      <c r="BU9" s="2" t="e">
        <f t="shared" ref="BU9:BU72" si="21">VLOOKUP($BK9,$AP$8:$AQ$40,2,FALSE)</f>
        <v>#N/A</v>
      </c>
      <c r="BV9" s="2" t="e">
        <f t="shared" ref="BV9:BV72" si="22">VLOOKUP($BK9,$AU$8:$AV$58,2,FALSE)</f>
        <v>#N/A</v>
      </c>
      <c r="BW9" s="2" t="e">
        <f t="shared" ref="BW9:BW72" si="23">VLOOKUP($BK9,AZ$8:BA$39,2,FALSE)</f>
        <v>#N/A</v>
      </c>
      <c r="BX9" s="2" t="e">
        <f t="shared" ref="BX9:BX72" si="24">VLOOKUP($BK9,$BE$8:$BF$57,2,FALSE)</f>
        <v>#N/A</v>
      </c>
      <c r="BY9" s="2">
        <f>VLOOKUP($BL9,covid_19_datafeed23[[#All],[new_date]:[Zkh_7dgn_gem]],10,FALSE)</f>
        <v>59.714285714285715</v>
      </c>
    </row>
    <row r="10" spans="1:77" x14ac:dyDescent="0.25">
      <c r="B10" s="2">
        <v>12.3642172523961</v>
      </c>
      <c r="C10" s="2">
        <f t="shared" si="3"/>
        <v>12</v>
      </c>
      <c r="D10" s="2">
        <v>28.2157676348547</v>
      </c>
      <c r="F10">
        <v>19.2344497607655</v>
      </c>
      <c r="G10" s="2">
        <f t="shared" si="4"/>
        <v>19</v>
      </c>
      <c r="H10">
        <v>54.8476454293628</v>
      </c>
      <c r="J10" s="2">
        <v>35.775000571632297</v>
      </c>
      <c r="K10" s="2">
        <v>65.77500057163229</v>
      </c>
      <c r="L10" s="2">
        <f t="shared" si="5"/>
        <v>66</v>
      </c>
      <c r="M10" s="2">
        <v>114.28570409431499</v>
      </c>
      <c r="O10">
        <v>27.899995859527898</v>
      </c>
      <c r="P10">
        <v>57.899995859527898</v>
      </c>
      <c r="Q10" s="2">
        <f t="shared" si="6"/>
        <v>58</v>
      </c>
      <c r="R10">
        <v>168.18181088570299</v>
      </c>
      <c r="T10">
        <v>43.336859902100997</v>
      </c>
      <c r="U10">
        <v>73.336859902100997</v>
      </c>
      <c r="V10" s="2">
        <f t="shared" si="7"/>
        <v>73</v>
      </c>
      <c r="W10">
        <v>151.60429113760401</v>
      </c>
      <c r="Y10">
        <v>39.345300696784903</v>
      </c>
      <c r="Z10">
        <v>69.345300696784903</v>
      </c>
      <c r="AA10" s="2">
        <f t="shared" si="8"/>
        <v>69</v>
      </c>
      <c r="AB10">
        <v>233.021393724695</v>
      </c>
      <c r="AD10">
        <v>18.461536294609999</v>
      </c>
      <c r="AE10">
        <v>109.46153629461</v>
      </c>
      <c r="AF10" s="2">
        <f t="shared" si="9"/>
        <v>109</v>
      </c>
      <c r="AG10">
        <v>219.236282416367</v>
      </c>
      <c r="AI10">
        <v>18.846156329092601</v>
      </c>
      <c r="AJ10">
        <v>109.84615632909259</v>
      </c>
      <c r="AK10" s="2">
        <f t="shared" si="10"/>
        <v>110</v>
      </c>
      <c r="AL10">
        <v>332.390404973589</v>
      </c>
      <c r="AN10">
        <v>44.727271383490297</v>
      </c>
      <c r="AO10">
        <v>135.72727138349029</v>
      </c>
      <c r="AP10" s="2">
        <f t="shared" si="11"/>
        <v>136</v>
      </c>
      <c r="AQ10">
        <v>121.827494678207</v>
      </c>
      <c r="AS10">
        <v>44.363633893982303</v>
      </c>
      <c r="AT10">
        <v>135.3636338939823</v>
      </c>
      <c r="AU10" s="2">
        <f t="shared" si="12"/>
        <v>135</v>
      </c>
      <c r="AV10">
        <v>191.20141112031001</v>
      </c>
      <c r="AX10" s="2">
        <v>54.642851187258998</v>
      </c>
      <c r="AY10" s="2">
        <v>145.642851187259</v>
      </c>
      <c r="AZ10" s="2">
        <f t="shared" si="13"/>
        <v>146</v>
      </c>
      <c r="BA10" s="2">
        <v>98.674456658127298</v>
      </c>
      <c r="BC10">
        <v>53.035708505280702</v>
      </c>
      <c r="BD10">
        <v>144.0357085052807</v>
      </c>
      <c r="BE10" s="2">
        <f t="shared" si="14"/>
        <v>144</v>
      </c>
      <c r="BF10">
        <v>187.03972504084999</v>
      </c>
      <c r="BK10" s="2">
        <f t="shared" si="0"/>
        <v>9</v>
      </c>
      <c r="BL10" s="1">
        <f t="shared" ref="BL10:BL73" si="25">BL9+1</f>
        <v>44449</v>
      </c>
      <c r="BM10" s="2">
        <f t="shared" si="1"/>
        <v>31.811894882434299</v>
      </c>
      <c r="BN10" s="2" t="e">
        <f t="shared" si="2"/>
        <v>#N/A</v>
      </c>
      <c r="BO10" s="2" t="e">
        <f t="shared" si="15"/>
        <v>#N/A</v>
      </c>
      <c r="BP10" s="2" t="e">
        <f t="shared" si="16"/>
        <v>#N/A</v>
      </c>
      <c r="BQ10" s="2" t="e">
        <f t="shared" si="17"/>
        <v>#N/A</v>
      </c>
      <c r="BR10" s="2" t="e">
        <f t="shared" si="18"/>
        <v>#N/A</v>
      </c>
      <c r="BS10" s="2" t="e">
        <f t="shared" si="19"/>
        <v>#N/A</v>
      </c>
      <c r="BT10" s="2" t="e">
        <f t="shared" si="20"/>
        <v>#N/A</v>
      </c>
      <c r="BU10" s="2" t="e">
        <f t="shared" si="21"/>
        <v>#N/A</v>
      </c>
      <c r="BV10" s="2" t="e">
        <f t="shared" si="22"/>
        <v>#N/A</v>
      </c>
      <c r="BW10" s="2" t="e">
        <f t="shared" si="23"/>
        <v>#N/A</v>
      </c>
      <c r="BX10" s="2" t="e">
        <f t="shared" si="24"/>
        <v>#N/A</v>
      </c>
      <c r="BY10" s="2">
        <f>VLOOKUP($BL10,covid_19_datafeed23[[#All],[new_date]:[Zkh_7dgn_gem]],10,FALSE)</f>
        <v>59.857142857142854</v>
      </c>
    </row>
    <row r="11" spans="1:77" x14ac:dyDescent="0.25">
      <c r="B11" s="2">
        <v>15.527156549520701</v>
      </c>
      <c r="C11" s="2">
        <f t="shared" si="3"/>
        <v>16</v>
      </c>
      <c r="D11" s="2">
        <v>26.5560165975103</v>
      </c>
      <c r="F11">
        <v>23.540669856459299</v>
      </c>
      <c r="G11" s="2">
        <f t="shared" si="4"/>
        <v>24</v>
      </c>
      <c r="H11">
        <v>56.232686980609401</v>
      </c>
      <c r="J11" s="2">
        <v>41.399998640442</v>
      </c>
      <c r="K11" s="2">
        <v>71.399998640441993</v>
      </c>
      <c r="L11" s="2">
        <f t="shared" si="5"/>
        <v>71</v>
      </c>
      <c r="M11" s="2">
        <v>113.636369311119</v>
      </c>
      <c r="O11">
        <v>31.050005160140401</v>
      </c>
      <c r="P11">
        <v>61.050005160140401</v>
      </c>
      <c r="Q11" s="2">
        <f t="shared" si="6"/>
        <v>61</v>
      </c>
      <c r="R11">
        <v>179.220787559196</v>
      </c>
      <c r="T11">
        <v>46.378041404535303</v>
      </c>
      <c r="U11">
        <v>76.37804140453531</v>
      </c>
      <c r="V11" s="2">
        <f t="shared" si="7"/>
        <v>76</v>
      </c>
      <c r="W11">
        <v>148.79678508920301</v>
      </c>
      <c r="Y11">
        <v>40.675816951532902</v>
      </c>
      <c r="Z11">
        <v>70.675816951532909</v>
      </c>
      <c r="AA11" s="2">
        <f t="shared" si="8"/>
        <v>71</v>
      </c>
      <c r="AB11">
        <v>247.05882482537601</v>
      </c>
      <c r="AD11">
        <v>20.769228331436299</v>
      </c>
      <c r="AE11">
        <v>111.7692283314363</v>
      </c>
      <c r="AF11" s="2">
        <f t="shared" si="9"/>
        <v>112</v>
      </c>
      <c r="AG11">
        <v>233.38040205452</v>
      </c>
      <c r="AI11">
        <v>21.666663341033502</v>
      </c>
      <c r="AJ11">
        <v>112.6666633410335</v>
      </c>
      <c r="AK11" s="2">
        <f t="shared" si="10"/>
        <v>113</v>
      </c>
      <c r="AL11">
        <v>385.43148490316202</v>
      </c>
      <c r="AN11">
        <v>47.818185050523098</v>
      </c>
      <c r="AO11">
        <v>138.81818505052308</v>
      </c>
      <c r="AP11" s="2">
        <f t="shared" si="11"/>
        <v>139</v>
      </c>
      <c r="AQ11">
        <v>126.903605434699</v>
      </c>
      <c r="AS11">
        <v>48.181822540031199</v>
      </c>
      <c r="AT11">
        <v>139.18182254003119</v>
      </c>
      <c r="AU11" s="2">
        <f t="shared" si="12"/>
        <v>139</v>
      </c>
      <c r="AV11">
        <v>216.582057849705</v>
      </c>
      <c r="AX11" s="2">
        <v>58.571424367476901</v>
      </c>
      <c r="AY11" s="2">
        <v>149.57142436747691</v>
      </c>
      <c r="AZ11" s="2">
        <f t="shared" si="13"/>
        <v>150</v>
      </c>
      <c r="BA11" s="2">
        <v>114.874759906666</v>
      </c>
      <c r="BC11">
        <v>55.535715862196099</v>
      </c>
      <c r="BD11">
        <v>146.5357158621961</v>
      </c>
      <c r="BE11" s="2">
        <f t="shared" si="14"/>
        <v>147</v>
      </c>
      <c r="BF11">
        <v>219.44033153792799</v>
      </c>
      <c r="BK11" s="2">
        <f t="shared" si="0"/>
        <v>10</v>
      </c>
      <c r="BL11" s="1">
        <f t="shared" si="25"/>
        <v>44450</v>
      </c>
      <c r="BM11" s="2" t="e">
        <f t="shared" si="1"/>
        <v>#N/A</v>
      </c>
      <c r="BN11" s="2" t="e">
        <f t="shared" si="2"/>
        <v>#N/A</v>
      </c>
      <c r="BO11" s="2" t="e">
        <f t="shared" si="15"/>
        <v>#N/A</v>
      </c>
      <c r="BP11" s="2" t="e">
        <f t="shared" si="16"/>
        <v>#N/A</v>
      </c>
      <c r="BQ11" s="2" t="e">
        <f t="shared" si="17"/>
        <v>#N/A</v>
      </c>
      <c r="BR11" s="2" t="e">
        <f t="shared" si="18"/>
        <v>#N/A</v>
      </c>
      <c r="BS11" s="2" t="e">
        <f t="shared" si="19"/>
        <v>#N/A</v>
      </c>
      <c r="BT11" s="2" t="e">
        <f t="shared" si="20"/>
        <v>#N/A</v>
      </c>
      <c r="BU11" s="2" t="e">
        <f t="shared" si="21"/>
        <v>#N/A</v>
      </c>
      <c r="BV11" s="2" t="e">
        <f t="shared" si="22"/>
        <v>#N/A</v>
      </c>
      <c r="BW11" s="2" t="e">
        <f t="shared" si="23"/>
        <v>#N/A</v>
      </c>
      <c r="BX11" s="2" t="e">
        <f t="shared" si="24"/>
        <v>#N/A</v>
      </c>
      <c r="BY11" s="2">
        <f>VLOOKUP($BL11,covid_19_datafeed23[[#All],[new_date]:[Zkh_7dgn_gem]],10,FALSE)</f>
        <v>57.428571428571431</v>
      </c>
    </row>
    <row r="12" spans="1:77" x14ac:dyDescent="0.25">
      <c r="B12" s="2">
        <v>18.115015974440801</v>
      </c>
      <c r="C12" s="2">
        <f t="shared" si="3"/>
        <v>18</v>
      </c>
      <c r="D12" s="2">
        <v>24.343015214384501</v>
      </c>
      <c r="F12">
        <v>30.7177033492822</v>
      </c>
      <c r="G12" s="2">
        <f t="shared" si="4"/>
        <v>31</v>
      </c>
      <c r="H12">
        <v>62.603878116343402</v>
      </c>
      <c r="J12" s="2">
        <v>46.800002224731202</v>
      </c>
      <c r="K12" s="2">
        <v>76.800002224731202</v>
      </c>
      <c r="L12" s="2">
        <f t="shared" si="5"/>
        <v>77</v>
      </c>
      <c r="M12" s="2">
        <v>114.935038877511</v>
      </c>
      <c r="O12">
        <v>34.200002101134999</v>
      </c>
      <c r="P12">
        <v>64.200002101134999</v>
      </c>
      <c r="Q12" s="2">
        <f t="shared" si="6"/>
        <v>64</v>
      </c>
      <c r="R12">
        <v>195.454549507942</v>
      </c>
      <c r="T12">
        <v>49.799371899907896</v>
      </c>
      <c r="U12">
        <v>79.799371899907896</v>
      </c>
      <c r="V12" s="2">
        <f t="shared" si="7"/>
        <v>80</v>
      </c>
      <c r="W12">
        <v>143.98395849312601</v>
      </c>
      <c r="Y12">
        <v>42.386482199219202</v>
      </c>
      <c r="Z12">
        <v>72.386482199219202</v>
      </c>
      <c r="AA12" s="2">
        <f t="shared" si="8"/>
        <v>72</v>
      </c>
      <c r="AB12">
        <v>261.89839736397101</v>
      </c>
      <c r="AD12">
        <v>23.205129393929099</v>
      </c>
      <c r="AE12">
        <v>114.2051293939291</v>
      </c>
      <c r="AF12" s="2">
        <f t="shared" si="9"/>
        <v>114</v>
      </c>
      <c r="AG12">
        <v>254.59687287474901</v>
      </c>
      <c r="AI12">
        <v>23.5897423858944</v>
      </c>
      <c r="AJ12">
        <v>114.5897423858944</v>
      </c>
      <c r="AK12" s="2">
        <f t="shared" si="10"/>
        <v>115</v>
      </c>
      <c r="AL12">
        <v>449.08070312184998</v>
      </c>
      <c r="AN12">
        <v>51.090912468524103</v>
      </c>
      <c r="AO12">
        <v>142.0909124685241</v>
      </c>
      <c r="AP12" s="2">
        <f t="shared" si="11"/>
        <v>142</v>
      </c>
      <c r="AQ12">
        <v>137.05591989461601</v>
      </c>
      <c r="AS12">
        <v>50.181813750968303</v>
      </c>
      <c r="AT12">
        <v>141.1818137509683</v>
      </c>
      <c r="AU12" s="2">
        <f t="shared" si="12"/>
        <v>141</v>
      </c>
      <c r="AV12">
        <v>252.115111985948</v>
      </c>
      <c r="AX12" s="2">
        <v>62.499997547694797</v>
      </c>
      <c r="AY12" s="2">
        <v>153.49999754769479</v>
      </c>
      <c r="AZ12" s="2">
        <f t="shared" si="13"/>
        <v>153</v>
      </c>
      <c r="BA12" s="2">
        <v>144.32984936757401</v>
      </c>
      <c r="BC12">
        <v>57.678569501760201</v>
      </c>
      <c r="BD12">
        <v>148.67856950176019</v>
      </c>
      <c r="BE12" s="2">
        <f t="shared" si="14"/>
        <v>149</v>
      </c>
      <c r="BF12">
        <v>254.78645507117699</v>
      </c>
      <c r="BK12" s="2">
        <f t="shared" si="0"/>
        <v>11</v>
      </c>
      <c r="BL12" s="1">
        <f t="shared" si="25"/>
        <v>44451</v>
      </c>
      <c r="BM12" s="2" t="e">
        <f t="shared" si="1"/>
        <v>#N/A</v>
      </c>
      <c r="BN12" s="2" t="e">
        <f t="shared" si="2"/>
        <v>#N/A</v>
      </c>
      <c r="BO12" s="2" t="e">
        <f t="shared" si="15"/>
        <v>#N/A</v>
      </c>
      <c r="BP12" s="2" t="e">
        <f t="shared" si="16"/>
        <v>#N/A</v>
      </c>
      <c r="BQ12" s="2" t="e">
        <f t="shared" si="17"/>
        <v>#N/A</v>
      </c>
      <c r="BR12" s="2" t="e">
        <f t="shared" si="18"/>
        <v>#N/A</v>
      </c>
      <c r="BS12" s="2" t="e">
        <f t="shared" si="19"/>
        <v>#N/A</v>
      </c>
      <c r="BT12" s="2" t="e">
        <f t="shared" si="20"/>
        <v>#N/A</v>
      </c>
      <c r="BU12" s="2" t="e">
        <f t="shared" si="21"/>
        <v>#N/A</v>
      </c>
      <c r="BV12" s="2" t="e">
        <f t="shared" si="22"/>
        <v>#N/A</v>
      </c>
      <c r="BW12" s="2" t="e">
        <f t="shared" si="23"/>
        <v>#N/A</v>
      </c>
      <c r="BX12" s="2" t="e">
        <f t="shared" si="24"/>
        <v>#N/A</v>
      </c>
      <c r="BY12" s="2">
        <f>VLOOKUP($BL12,covid_19_datafeed23[[#All],[new_date]:[Zkh_7dgn_gem]],10,FALSE)</f>
        <v>55.285714285714285</v>
      </c>
    </row>
    <row r="13" spans="1:77" x14ac:dyDescent="0.25">
      <c r="B13" s="2">
        <v>22.1405750798722</v>
      </c>
      <c r="C13" s="2">
        <f t="shared" si="3"/>
        <v>22</v>
      </c>
      <c r="D13" s="2">
        <v>22.130013831258601</v>
      </c>
      <c r="F13">
        <v>33.014354066985597</v>
      </c>
      <c r="G13" s="2">
        <f t="shared" si="4"/>
        <v>33</v>
      </c>
      <c r="H13">
        <v>68.421052631578902</v>
      </c>
      <c r="J13" s="2">
        <v>52.875001622199797</v>
      </c>
      <c r="K13" s="2">
        <v>82.87500162219979</v>
      </c>
      <c r="L13" s="2">
        <f t="shared" si="5"/>
        <v>83</v>
      </c>
      <c r="M13" s="2">
        <v>114.935038877511</v>
      </c>
      <c r="O13">
        <v>36.899997713470597</v>
      </c>
      <c r="P13">
        <v>66.899997713470597</v>
      </c>
      <c r="Q13" s="2">
        <f t="shared" si="6"/>
        <v>67</v>
      </c>
      <c r="R13">
        <v>220.77921244080301</v>
      </c>
      <c r="T13">
        <v>52.080255416465597</v>
      </c>
      <c r="U13">
        <v>82.080255416465604</v>
      </c>
      <c r="V13" s="2">
        <f t="shared" si="7"/>
        <v>82</v>
      </c>
      <c r="W13">
        <v>139.57219160030201</v>
      </c>
      <c r="Y13">
        <v>43.526929178034102</v>
      </c>
      <c r="Z13">
        <v>73.526929178034095</v>
      </c>
      <c r="AA13" s="2">
        <f t="shared" si="8"/>
        <v>74</v>
      </c>
      <c r="AB13">
        <v>274.33155660452701</v>
      </c>
      <c r="AD13">
        <v>25.384612405088799</v>
      </c>
      <c r="AE13">
        <v>116.3846124050888</v>
      </c>
      <c r="AF13" s="2">
        <f t="shared" si="9"/>
        <v>116</v>
      </c>
      <c r="AG13">
        <v>300.56579586424499</v>
      </c>
      <c r="AI13">
        <v>25.256410421939499</v>
      </c>
      <c r="AJ13">
        <v>116.25641042193951</v>
      </c>
      <c r="AK13" s="2">
        <f t="shared" si="10"/>
        <v>116</v>
      </c>
      <c r="AL13">
        <v>516.265902689575</v>
      </c>
      <c r="AN13">
        <v>54.363639886525199</v>
      </c>
      <c r="AO13">
        <v>145.36363988652519</v>
      </c>
      <c r="AP13" s="2">
        <f t="shared" si="11"/>
        <v>145</v>
      </c>
      <c r="AQ13">
        <v>152.284345111026</v>
      </c>
      <c r="AS13">
        <v>51.818177459968801</v>
      </c>
      <c r="AT13">
        <v>142.81817745996881</v>
      </c>
      <c r="AU13" s="2">
        <f t="shared" si="12"/>
        <v>143</v>
      </c>
      <c r="AV13">
        <v>302.87649839166897</v>
      </c>
      <c r="AX13" s="2">
        <v>64.999995095389707</v>
      </c>
      <c r="AY13" s="2">
        <v>155.99999509538969</v>
      </c>
      <c r="AZ13" s="2">
        <f t="shared" si="13"/>
        <v>156</v>
      </c>
      <c r="BA13" s="2">
        <v>170.83942179231099</v>
      </c>
      <c r="BC13">
        <v>59.821423141324303</v>
      </c>
      <c r="BD13">
        <v>150.82142314132432</v>
      </c>
      <c r="BE13" s="2">
        <f t="shared" si="14"/>
        <v>151</v>
      </c>
      <c r="BF13">
        <v>298.96904881214101</v>
      </c>
      <c r="BK13" s="2">
        <f t="shared" si="0"/>
        <v>12</v>
      </c>
      <c r="BL13" s="1">
        <f t="shared" si="25"/>
        <v>44452</v>
      </c>
      <c r="BM13" s="2">
        <f t="shared" si="1"/>
        <v>28.2157676348547</v>
      </c>
      <c r="BN13" s="2" t="e">
        <f t="shared" si="2"/>
        <v>#N/A</v>
      </c>
      <c r="BO13" s="2" t="e">
        <f t="shared" si="15"/>
        <v>#N/A</v>
      </c>
      <c r="BP13" s="2" t="e">
        <f t="shared" si="16"/>
        <v>#N/A</v>
      </c>
      <c r="BQ13" s="2" t="e">
        <f t="shared" si="17"/>
        <v>#N/A</v>
      </c>
      <c r="BR13" s="2" t="e">
        <f t="shared" si="18"/>
        <v>#N/A</v>
      </c>
      <c r="BS13" s="2" t="e">
        <f t="shared" si="19"/>
        <v>#N/A</v>
      </c>
      <c r="BT13" s="2" t="e">
        <f t="shared" si="20"/>
        <v>#N/A</v>
      </c>
      <c r="BU13" s="2" t="e">
        <f t="shared" si="21"/>
        <v>#N/A</v>
      </c>
      <c r="BV13" s="2" t="e">
        <f t="shared" si="22"/>
        <v>#N/A</v>
      </c>
      <c r="BW13" s="2" t="e">
        <f t="shared" si="23"/>
        <v>#N/A</v>
      </c>
      <c r="BX13" s="2" t="e">
        <f t="shared" si="24"/>
        <v>#N/A</v>
      </c>
      <c r="BY13" s="2">
        <f>VLOOKUP($BL13,covid_19_datafeed23[[#All],[new_date]:[Zkh_7dgn_gem]],10,FALSE)</f>
        <v>55.714285714285715</v>
      </c>
    </row>
    <row r="14" spans="1:77" x14ac:dyDescent="0.25">
      <c r="B14" s="2">
        <v>25.591054313099001</v>
      </c>
      <c r="C14" s="2">
        <f t="shared" si="3"/>
        <v>26</v>
      </c>
      <c r="D14" s="2">
        <v>21.576763485477102</v>
      </c>
      <c r="F14">
        <v>35.598086124401902</v>
      </c>
      <c r="G14" s="2">
        <f t="shared" si="4"/>
        <v>36</v>
      </c>
      <c r="H14">
        <v>73.684210526315795</v>
      </c>
      <c r="J14" s="2">
        <v>58.950001019668399</v>
      </c>
      <c r="K14" s="2">
        <v>88.950001019668406</v>
      </c>
      <c r="L14" s="2">
        <f t="shared" si="5"/>
        <v>89</v>
      </c>
      <c r="M14" s="2">
        <v>113.636369311119</v>
      </c>
      <c r="O14">
        <v>38.700003028106401</v>
      </c>
      <c r="P14">
        <v>68.700003028106408</v>
      </c>
      <c r="Q14" s="2">
        <f t="shared" si="6"/>
        <v>69</v>
      </c>
      <c r="R14">
        <v>243.50648273603699</v>
      </c>
      <c r="T14">
        <v>54.361138933023298</v>
      </c>
      <c r="U14">
        <v>84.361138933023298</v>
      </c>
      <c r="V14" s="2">
        <f t="shared" si="7"/>
        <v>84</v>
      </c>
      <c r="W14">
        <v>133.957223566311</v>
      </c>
      <c r="Y14">
        <v>44.667376156849002</v>
      </c>
      <c r="Z14">
        <v>74.667376156849002</v>
      </c>
      <c r="AA14" s="2">
        <f t="shared" si="8"/>
        <v>75</v>
      </c>
      <c r="AB14">
        <v>285.56149818036101</v>
      </c>
      <c r="AD14">
        <v>28.0769244763976</v>
      </c>
      <c r="AE14">
        <v>119.07692447639761</v>
      </c>
      <c r="AF14" s="2">
        <f t="shared" si="9"/>
        <v>119</v>
      </c>
      <c r="AG14">
        <v>350.07070020278002</v>
      </c>
      <c r="AI14">
        <v>26.6666674491685</v>
      </c>
      <c r="AJ14">
        <v>117.6666674491685</v>
      </c>
      <c r="AK14" s="2">
        <f t="shared" si="10"/>
        <v>118</v>
      </c>
      <c r="AL14">
        <v>611.73973001760703</v>
      </c>
      <c r="AN14">
        <v>58.181818545002599</v>
      </c>
      <c r="AO14">
        <v>149.18181854500261</v>
      </c>
      <c r="AP14" s="2">
        <f t="shared" si="11"/>
        <v>149</v>
      </c>
      <c r="AQ14">
        <v>169.20477626395601</v>
      </c>
      <c r="AS14">
        <v>53.636364907509098</v>
      </c>
      <c r="AT14">
        <v>144.63636490750909</v>
      </c>
      <c r="AU14" s="2">
        <f t="shared" si="12"/>
        <v>145</v>
      </c>
      <c r="AV14">
        <v>365.48229814075899</v>
      </c>
      <c r="AX14" s="2">
        <v>67.678569501760194</v>
      </c>
      <c r="AY14" s="2">
        <v>158.67856950176019</v>
      </c>
      <c r="AZ14" s="2">
        <f t="shared" si="13"/>
        <v>159</v>
      </c>
      <c r="BA14" s="2">
        <v>192.93075911319099</v>
      </c>
      <c r="BC14">
        <v>60.8928548657166</v>
      </c>
      <c r="BD14">
        <v>151.8928548657166</v>
      </c>
      <c r="BE14" s="2">
        <f t="shared" si="14"/>
        <v>152</v>
      </c>
      <c r="BF14">
        <v>337.26068938155998</v>
      </c>
      <c r="BK14" s="2">
        <f t="shared" si="0"/>
        <v>13</v>
      </c>
      <c r="BL14" s="1">
        <f t="shared" si="25"/>
        <v>44453</v>
      </c>
      <c r="BM14" s="2" t="e">
        <f t="shared" si="1"/>
        <v>#N/A</v>
      </c>
      <c r="BN14" s="2" t="e">
        <f t="shared" si="2"/>
        <v>#N/A</v>
      </c>
      <c r="BO14" s="2" t="e">
        <f t="shared" si="15"/>
        <v>#N/A</v>
      </c>
      <c r="BP14" s="2" t="e">
        <f t="shared" si="16"/>
        <v>#N/A</v>
      </c>
      <c r="BQ14" s="2" t="e">
        <f t="shared" si="17"/>
        <v>#N/A</v>
      </c>
      <c r="BR14" s="2" t="e">
        <f t="shared" si="18"/>
        <v>#N/A</v>
      </c>
      <c r="BS14" s="2" t="e">
        <f t="shared" si="19"/>
        <v>#N/A</v>
      </c>
      <c r="BT14" s="2" t="e">
        <f t="shared" si="20"/>
        <v>#N/A</v>
      </c>
      <c r="BU14" s="2" t="e">
        <f t="shared" si="21"/>
        <v>#N/A</v>
      </c>
      <c r="BV14" s="2" t="e">
        <f t="shared" si="22"/>
        <v>#N/A</v>
      </c>
      <c r="BW14" s="2" t="e">
        <f t="shared" si="23"/>
        <v>#N/A</v>
      </c>
      <c r="BX14" s="2" t="e">
        <f t="shared" si="24"/>
        <v>#N/A</v>
      </c>
      <c r="BY14" s="2">
        <f>VLOOKUP($BL14,covid_19_datafeed23[[#All],[new_date]:[Zkh_7dgn_gem]],10,FALSE)</f>
        <v>55.571428571428569</v>
      </c>
    </row>
    <row r="15" spans="1:77" x14ac:dyDescent="0.25">
      <c r="B15" s="2">
        <v>29.904153354632498</v>
      </c>
      <c r="C15" s="2">
        <f t="shared" si="3"/>
        <v>30</v>
      </c>
      <c r="D15" s="2">
        <v>20.193637621023498</v>
      </c>
      <c r="F15">
        <v>37.894736842105203</v>
      </c>
      <c r="G15" s="2">
        <f t="shared" si="4"/>
        <v>38</v>
      </c>
      <c r="H15">
        <v>81.163434903047005</v>
      </c>
      <c r="J15" s="2">
        <v>64.574999088478194</v>
      </c>
      <c r="K15" s="2">
        <v>94.574999088478194</v>
      </c>
      <c r="L15" s="2">
        <f t="shared" si="5"/>
        <v>95</v>
      </c>
      <c r="M15" s="2">
        <v>109.74025360225799</v>
      </c>
      <c r="O15">
        <v>40.9499973117831</v>
      </c>
      <c r="P15">
        <v>70.949997311783108</v>
      </c>
      <c r="Q15" s="2">
        <f t="shared" si="6"/>
        <v>71</v>
      </c>
      <c r="R15">
        <v>267.53245826755898</v>
      </c>
      <c r="T15">
        <v>56.832102166586203</v>
      </c>
      <c r="U15">
        <v>86.832102166586196</v>
      </c>
      <c r="V15" s="2">
        <f t="shared" si="7"/>
        <v>87</v>
      </c>
      <c r="W15">
        <v>127.139032359746</v>
      </c>
      <c r="Y15">
        <v>46.758190397473598</v>
      </c>
      <c r="Z15">
        <v>76.758190397473598</v>
      </c>
      <c r="AA15" s="2">
        <f t="shared" si="8"/>
        <v>77</v>
      </c>
      <c r="AB15">
        <v>298.39572263202302</v>
      </c>
      <c r="AD15">
        <v>29.615383486776</v>
      </c>
      <c r="AE15">
        <v>120.615383486776</v>
      </c>
      <c r="AF15" s="2">
        <f t="shared" si="9"/>
        <v>121</v>
      </c>
      <c r="AG15">
        <v>392.50344760123897</v>
      </c>
      <c r="AI15">
        <v>28.205126459546999</v>
      </c>
      <c r="AJ15">
        <v>119.205126459547</v>
      </c>
      <c r="AK15" s="2">
        <f t="shared" si="10"/>
        <v>119</v>
      </c>
      <c r="AL15">
        <v>703.67757599659899</v>
      </c>
      <c r="AN15">
        <v>60.727270983987502</v>
      </c>
      <c r="AO15">
        <v>151.72727098398749</v>
      </c>
      <c r="AP15" s="2">
        <f t="shared" si="11"/>
        <v>152</v>
      </c>
      <c r="AQ15">
        <v>191.20141112031001</v>
      </c>
      <c r="AS15">
        <v>55.090904877969798</v>
      </c>
      <c r="AT15">
        <v>146.09090487796979</v>
      </c>
      <c r="AU15" s="2">
        <f t="shared" si="12"/>
        <v>146</v>
      </c>
      <c r="AV15">
        <v>429.78010382636899</v>
      </c>
      <c r="AX15" s="2">
        <v>70.535710957585906</v>
      </c>
      <c r="AY15" s="2">
        <v>161.53571095758591</v>
      </c>
      <c r="AZ15" s="2">
        <f t="shared" si="13"/>
        <v>162</v>
      </c>
      <c r="BA15" s="2">
        <v>226.80408367795701</v>
      </c>
      <c r="BC15">
        <v>62.142853639564102</v>
      </c>
      <c r="BD15">
        <v>153.14285363956409</v>
      </c>
      <c r="BE15" s="2">
        <f t="shared" si="14"/>
        <v>153</v>
      </c>
      <c r="BF15">
        <v>387.33431719486498</v>
      </c>
      <c r="BK15" s="2">
        <f t="shared" si="0"/>
        <v>14</v>
      </c>
      <c r="BL15" s="1">
        <f t="shared" si="25"/>
        <v>44454</v>
      </c>
      <c r="BM15" s="2" t="e">
        <f t="shared" si="1"/>
        <v>#N/A</v>
      </c>
      <c r="BN15" s="2">
        <f t="shared" si="2"/>
        <v>53.185595567866997</v>
      </c>
      <c r="BO15" s="2" t="e">
        <f t="shared" si="15"/>
        <v>#N/A</v>
      </c>
      <c r="BP15" s="2" t="e">
        <f t="shared" si="16"/>
        <v>#N/A</v>
      </c>
      <c r="BQ15" s="2" t="e">
        <f t="shared" si="17"/>
        <v>#N/A</v>
      </c>
      <c r="BR15" s="2" t="e">
        <f t="shared" si="18"/>
        <v>#N/A</v>
      </c>
      <c r="BS15" s="2" t="e">
        <f t="shared" si="19"/>
        <v>#N/A</v>
      </c>
      <c r="BT15" s="2" t="e">
        <f t="shared" si="20"/>
        <v>#N/A</v>
      </c>
      <c r="BU15" s="2" t="e">
        <f t="shared" si="21"/>
        <v>#N/A</v>
      </c>
      <c r="BV15" s="2" t="e">
        <f t="shared" si="22"/>
        <v>#N/A</v>
      </c>
      <c r="BW15" s="2" t="e">
        <f t="shared" si="23"/>
        <v>#N/A</v>
      </c>
      <c r="BX15" s="2" t="e">
        <f t="shared" si="24"/>
        <v>#N/A</v>
      </c>
      <c r="BY15" s="2">
        <f>VLOOKUP($BL15,covid_19_datafeed23[[#All],[new_date]:[Zkh_7dgn_gem]],10,FALSE)</f>
        <v>53.571428571428569</v>
      </c>
    </row>
    <row r="16" spans="1:77" x14ac:dyDescent="0.25">
      <c r="B16" s="2">
        <v>34.504792332268302</v>
      </c>
      <c r="C16" s="2">
        <f t="shared" si="3"/>
        <v>35</v>
      </c>
      <c r="D16" s="2">
        <v>18.810511756569799</v>
      </c>
      <c r="F16">
        <v>40.7655502392344</v>
      </c>
      <c r="G16" s="2">
        <f t="shared" si="4"/>
        <v>41</v>
      </c>
      <c r="H16">
        <v>88.6426592797784</v>
      </c>
      <c r="J16" s="2">
        <v>70.874992970467304</v>
      </c>
      <c r="K16" s="2">
        <v>100.8749929704673</v>
      </c>
      <c r="L16" s="2">
        <f t="shared" si="5"/>
        <v>101</v>
      </c>
      <c r="M16" s="2">
        <v>105.1948031102</v>
      </c>
      <c r="O16">
        <v>42.974997110939299</v>
      </c>
      <c r="P16">
        <v>72.974997110939299</v>
      </c>
      <c r="Q16" s="2">
        <f t="shared" si="6"/>
        <v>73</v>
      </c>
      <c r="R16">
        <v>294.15584427165498</v>
      </c>
      <c r="T16">
        <v>60.443501937891902</v>
      </c>
      <c r="U16">
        <v>90.443501937891909</v>
      </c>
      <c r="V16" s="2">
        <f t="shared" si="7"/>
        <v>90</v>
      </c>
      <c r="W16">
        <v>118.315520605505</v>
      </c>
      <c r="Y16">
        <v>47.898626935216399</v>
      </c>
      <c r="Z16">
        <v>77.898626935216399</v>
      </c>
      <c r="AA16" s="2">
        <f t="shared" si="8"/>
        <v>78</v>
      </c>
      <c r="AB16">
        <v>309.62566971570902</v>
      </c>
      <c r="AD16">
        <v>31.410253505970399</v>
      </c>
      <c r="AE16">
        <v>122.4102535059704</v>
      </c>
      <c r="AF16" s="2">
        <f t="shared" si="9"/>
        <v>122</v>
      </c>
      <c r="AG16">
        <v>445.54452753081199</v>
      </c>
      <c r="AI16">
        <v>29.7435925124426</v>
      </c>
      <c r="AJ16">
        <v>120.7435925124426</v>
      </c>
      <c r="AK16" s="2">
        <f t="shared" si="10"/>
        <v>121</v>
      </c>
      <c r="AL16">
        <v>806.22356026470698</v>
      </c>
      <c r="AN16">
        <v>63.636360912480498</v>
      </c>
      <c r="AO16">
        <v>154.63636091248048</v>
      </c>
      <c r="AP16" s="2">
        <f t="shared" si="11"/>
        <v>155</v>
      </c>
      <c r="AQ16">
        <v>208.12184227323999</v>
      </c>
      <c r="AS16">
        <v>56.363641085033699</v>
      </c>
      <c r="AT16">
        <v>147.36364108503369</v>
      </c>
      <c r="AU16" s="2">
        <f t="shared" si="12"/>
        <v>147</v>
      </c>
      <c r="AV16">
        <v>494.07790951197899</v>
      </c>
      <c r="AX16" s="2">
        <v>73.214285363956407</v>
      </c>
      <c r="AY16" s="2">
        <v>164.21428536395641</v>
      </c>
      <c r="AZ16" s="2">
        <f t="shared" si="13"/>
        <v>164</v>
      </c>
      <c r="BA16" s="2">
        <v>256.25917313886498</v>
      </c>
      <c r="BC16">
        <v>63.749996321542298</v>
      </c>
      <c r="BD16">
        <v>154.74999632154231</v>
      </c>
      <c r="BE16" s="2">
        <f t="shared" si="14"/>
        <v>155</v>
      </c>
      <c r="BF16">
        <v>434.462427972</v>
      </c>
      <c r="BK16" s="2">
        <f t="shared" si="0"/>
        <v>15</v>
      </c>
      <c r="BL16" s="1">
        <f t="shared" si="25"/>
        <v>44455</v>
      </c>
      <c r="BM16" s="2" t="e">
        <f t="shared" si="1"/>
        <v>#N/A</v>
      </c>
      <c r="BN16" s="2" t="e">
        <f t="shared" si="2"/>
        <v>#N/A</v>
      </c>
      <c r="BO16" s="2" t="e">
        <f t="shared" si="15"/>
        <v>#N/A</v>
      </c>
      <c r="BP16" s="2" t="e">
        <f t="shared" si="16"/>
        <v>#N/A</v>
      </c>
      <c r="BQ16" s="2" t="e">
        <f t="shared" si="17"/>
        <v>#N/A</v>
      </c>
      <c r="BR16" s="2" t="e">
        <f t="shared" si="18"/>
        <v>#N/A</v>
      </c>
      <c r="BS16" s="2" t="e">
        <f t="shared" si="19"/>
        <v>#N/A</v>
      </c>
      <c r="BT16" s="2" t="e">
        <f t="shared" si="20"/>
        <v>#N/A</v>
      </c>
      <c r="BU16" s="2" t="e">
        <f t="shared" si="21"/>
        <v>#N/A</v>
      </c>
      <c r="BV16" s="2" t="e">
        <f t="shared" si="22"/>
        <v>#N/A</v>
      </c>
      <c r="BW16" s="2" t="e">
        <f t="shared" si="23"/>
        <v>#N/A</v>
      </c>
      <c r="BX16" s="2" t="e">
        <f t="shared" si="24"/>
        <v>#N/A</v>
      </c>
      <c r="BY16" s="2">
        <f>VLOOKUP($BL16,covid_19_datafeed23[[#All],[new_date]:[Zkh_7dgn_gem]],10,FALSE)</f>
        <v>50.857142857142854</v>
      </c>
    </row>
    <row r="17" spans="2:77" x14ac:dyDescent="0.25">
      <c r="B17" s="2">
        <v>40.255591054313101</v>
      </c>
      <c r="C17" s="2">
        <f t="shared" si="3"/>
        <v>40</v>
      </c>
      <c r="D17" s="2">
        <v>17.980636237897599</v>
      </c>
      <c r="F17">
        <v>44.210526315789402</v>
      </c>
      <c r="G17" s="2">
        <f t="shared" si="4"/>
        <v>44</v>
      </c>
      <c r="H17">
        <v>94.736842105263094</v>
      </c>
      <c r="J17" s="2">
        <v>75.3749938974386</v>
      </c>
      <c r="K17" s="2">
        <v>105.3749938974386</v>
      </c>
      <c r="L17" s="2">
        <f t="shared" si="5"/>
        <v>105</v>
      </c>
      <c r="M17" s="2">
        <v>101.298687401339</v>
      </c>
      <c r="O17">
        <v>44.775002425575003</v>
      </c>
      <c r="P17">
        <v>74.775002425574996</v>
      </c>
      <c r="Q17" s="2">
        <f t="shared" si="6"/>
        <v>75</v>
      </c>
      <c r="R17">
        <v>314.28570409431501</v>
      </c>
      <c r="T17">
        <v>62.9144651714548</v>
      </c>
      <c r="U17">
        <v>92.914465171454793</v>
      </c>
      <c r="V17" s="2">
        <f t="shared" si="7"/>
        <v>93</v>
      </c>
      <c r="W17">
        <v>110.294128257772</v>
      </c>
      <c r="Y17">
        <v>49.229143189964397</v>
      </c>
      <c r="Z17">
        <v>79.22914318996439</v>
      </c>
      <c r="AA17" s="2">
        <f t="shared" si="8"/>
        <v>79</v>
      </c>
      <c r="AB17">
        <v>319.65240464252298</v>
      </c>
      <c r="AD17">
        <v>33.589743559647303</v>
      </c>
      <c r="AE17">
        <v>124.5897435596473</v>
      </c>
      <c r="AF17" s="2">
        <f t="shared" si="9"/>
        <v>125</v>
      </c>
      <c r="AG17">
        <v>505.65776440046102</v>
      </c>
      <c r="AI17">
        <v>30.897438530855698</v>
      </c>
      <c r="AJ17">
        <v>121.89743853085569</v>
      </c>
      <c r="AK17" s="2">
        <f t="shared" si="10"/>
        <v>122</v>
      </c>
      <c r="AL17">
        <v>901.69738759273798</v>
      </c>
      <c r="AN17">
        <v>66.363637090005199</v>
      </c>
      <c r="AO17">
        <v>157.3636370900052</v>
      </c>
      <c r="AP17" s="2">
        <f t="shared" si="11"/>
        <v>157</v>
      </c>
      <c r="AQ17">
        <v>218.27415673315599</v>
      </c>
      <c r="AS17">
        <v>57.636367304526203</v>
      </c>
      <c r="AT17">
        <v>148.6363673045262</v>
      </c>
      <c r="AU17" s="2">
        <f t="shared" si="12"/>
        <v>149</v>
      </c>
      <c r="AV17">
        <v>549.91540667419304</v>
      </c>
      <c r="AX17" s="2">
        <v>75.892849961106407</v>
      </c>
      <c r="AY17" s="2">
        <v>166.89284996110641</v>
      </c>
      <c r="AZ17" s="2">
        <f t="shared" si="13"/>
        <v>167</v>
      </c>
      <c r="BA17" s="2">
        <v>296.02353177597098</v>
      </c>
      <c r="BC17">
        <v>64.642851187258998</v>
      </c>
      <c r="BD17">
        <v>155.642851187259</v>
      </c>
      <c r="BE17" s="2">
        <f t="shared" si="14"/>
        <v>156</v>
      </c>
      <c r="BF17">
        <v>480.11782068144601</v>
      </c>
      <c r="BK17" s="2">
        <f t="shared" si="0"/>
        <v>16</v>
      </c>
      <c r="BL17" s="1">
        <f t="shared" si="25"/>
        <v>44456</v>
      </c>
      <c r="BM17" s="2">
        <f t="shared" si="1"/>
        <v>26.5560165975103</v>
      </c>
      <c r="BN17" s="2" t="e">
        <f t="shared" si="2"/>
        <v>#N/A</v>
      </c>
      <c r="BO17" s="2" t="e">
        <f t="shared" si="15"/>
        <v>#N/A</v>
      </c>
      <c r="BP17" s="2" t="e">
        <f t="shared" si="16"/>
        <v>#N/A</v>
      </c>
      <c r="BQ17" s="2" t="e">
        <f t="shared" si="17"/>
        <v>#N/A</v>
      </c>
      <c r="BR17" s="2" t="e">
        <f t="shared" si="18"/>
        <v>#N/A</v>
      </c>
      <c r="BS17" s="2" t="e">
        <f t="shared" si="19"/>
        <v>#N/A</v>
      </c>
      <c r="BT17" s="2" t="e">
        <f t="shared" si="20"/>
        <v>#N/A</v>
      </c>
      <c r="BU17" s="2" t="e">
        <f t="shared" si="21"/>
        <v>#N/A</v>
      </c>
      <c r="BV17" s="2" t="e">
        <f t="shared" si="22"/>
        <v>#N/A</v>
      </c>
      <c r="BW17" s="2" t="e">
        <f t="shared" si="23"/>
        <v>#N/A</v>
      </c>
      <c r="BX17" s="2" t="e">
        <f t="shared" si="24"/>
        <v>#N/A</v>
      </c>
      <c r="BY17" s="2">
        <f>VLOOKUP($BL17,covid_19_datafeed23[[#All],[new_date]:[Zkh_7dgn_gem]],10,FALSE)</f>
        <v>49.571428571428569</v>
      </c>
    </row>
    <row r="18" spans="2:77" x14ac:dyDescent="0.25">
      <c r="B18" s="2">
        <v>44.856230031948797</v>
      </c>
      <c r="C18" s="2">
        <f t="shared" si="3"/>
        <v>45</v>
      </c>
      <c r="D18" s="2">
        <v>18.533886583679099</v>
      </c>
      <c r="F18">
        <v>46.220095693779903</v>
      </c>
      <c r="G18" s="2">
        <f t="shared" si="4"/>
        <v>46</v>
      </c>
      <c r="H18">
        <v>101.66204986149501</v>
      </c>
      <c r="J18" s="2">
        <v>79.649987980271504</v>
      </c>
      <c r="K18" s="2">
        <v>109.6499879802715</v>
      </c>
      <c r="L18" s="2">
        <f t="shared" si="5"/>
        <v>110</v>
      </c>
      <c r="M18" s="2">
        <v>94.805196889799106</v>
      </c>
      <c r="O18">
        <v>46.124994051933797</v>
      </c>
      <c r="P18">
        <v>76.124994051933797</v>
      </c>
      <c r="Q18" s="2">
        <f t="shared" si="6"/>
        <v>76</v>
      </c>
      <c r="R18">
        <v>334.41558175192301</v>
      </c>
      <c r="T18">
        <v>65.385428405017706</v>
      </c>
      <c r="U18">
        <v>95.385428405017706</v>
      </c>
      <c r="V18" s="2">
        <f t="shared" si="7"/>
        <v>95</v>
      </c>
      <c r="W18">
        <v>101.87165417538</v>
      </c>
      <c r="Y18">
        <v>50.559659444712402</v>
      </c>
      <c r="Z18">
        <v>80.559659444712395</v>
      </c>
      <c r="AA18" s="2">
        <f t="shared" si="8"/>
        <v>81</v>
      </c>
      <c r="AB18">
        <v>330.48128376117802</v>
      </c>
      <c r="AD18">
        <v>35.384613578841702</v>
      </c>
      <c r="AE18">
        <v>126.38461357884171</v>
      </c>
      <c r="AF18" s="2">
        <f t="shared" si="9"/>
        <v>126</v>
      </c>
      <c r="AG18">
        <v>565.77080702810997</v>
      </c>
      <c r="AI18">
        <v>31.666664514786401</v>
      </c>
      <c r="AJ18">
        <v>122.6666645147864</v>
      </c>
      <c r="AK18" s="2">
        <f t="shared" si="10"/>
        <v>123</v>
      </c>
      <c r="AL18">
        <v>1011.31533455892</v>
      </c>
      <c r="AN18">
        <v>70.5454532379906</v>
      </c>
      <c r="AO18">
        <v>161.54545323799061</v>
      </c>
      <c r="AP18" s="2">
        <f t="shared" si="11"/>
        <v>162</v>
      </c>
      <c r="AQ18">
        <v>233.50258194956601</v>
      </c>
      <c r="AS18">
        <v>58.363632295970902</v>
      </c>
      <c r="AT18">
        <v>149.36363229597089</v>
      </c>
      <c r="AU18" s="2">
        <f t="shared" si="12"/>
        <v>149</v>
      </c>
      <c r="AV18">
        <v>607.44500271985896</v>
      </c>
      <c r="AX18" s="2">
        <v>78.928568275607702</v>
      </c>
      <c r="AY18" s="2">
        <v>169.92856827560769</v>
      </c>
      <c r="AZ18" s="2">
        <f t="shared" si="13"/>
        <v>170</v>
      </c>
      <c r="BA18" s="2">
        <v>335.78789041307698</v>
      </c>
      <c r="BC18">
        <v>65.892849961106407</v>
      </c>
      <c r="BD18">
        <v>156.89284996110641</v>
      </c>
      <c r="BE18" s="2">
        <f t="shared" si="14"/>
        <v>157</v>
      </c>
      <c r="BF18">
        <v>524.300414422411</v>
      </c>
      <c r="BK18" s="2">
        <f t="shared" si="0"/>
        <v>17</v>
      </c>
      <c r="BL18" s="1">
        <f t="shared" si="25"/>
        <v>44457</v>
      </c>
      <c r="BM18" s="2" t="e">
        <f t="shared" si="1"/>
        <v>#N/A</v>
      </c>
      <c r="BN18" s="2" t="e">
        <f t="shared" si="2"/>
        <v>#N/A</v>
      </c>
      <c r="BO18" s="2" t="e">
        <f t="shared" si="15"/>
        <v>#N/A</v>
      </c>
      <c r="BP18" s="2" t="e">
        <f t="shared" si="16"/>
        <v>#N/A</v>
      </c>
      <c r="BQ18" s="2" t="e">
        <f t="shared" si="17"/>
        <v>#N/A</v>
      </c>
      <c r="BR18" s="2" t="e">
        <f t="shared" si="18"/>
        <v>#N/A</v>
      </c>
      <c r="BS18" s="2" t="e">
        <f t="shared" si="19"/>
        <v>#N/A</v>
      </c>
      <c r="BT18" s="2" t="e">
        <f t="shared" si="20"/>
        <v>#N/A</v>
      </c>
      <c r="BU18" s="2" t="e">
        <f t="shared" si="21"/>
        <v>#N/A</v>
      </c>
      <c r="BV18" s="2" t="e">
        <f t="shared" si="22"/>
        <v>#N/A</v>
      </c>
      <c r="BW18" s="2" t="e">
        <f t="shared" si="23"/>
        <v>#N/A</v>
      </c>
      <c r="BX18" s="2" t="e">
        <f t="shared" si="24"/>
        <v>#N/A</v>
      </c>
      <c r="BY18" s="2">
        <f>VLOOKUP($BL18,covid_19_datafeed23[[#All],[new_date]:[Zkh_7dgn_gem]],10,FALSE)</f>
        <v>48.428571428571431</v>
      </c>
    </row>
    <row r="19" spans="2:77" x14ac:dyDescent="0.25">
      <c r="B19" s="2">
        <v>49.456869009584601</v>
      </c>
      <c r="C19" s="2">
        <f t="shared" si="3"/>
        <v>49</v>
      </c>
      <c r="D19" s="2">
        <v>17.704011065006899</v>
      </c>
      <c r="F19">
        <v>48.229665071770299</v>
      </c>
      <c r="G19" s="2">
        <f t="shared" si="4"/>
        <v>48</v>
      </c>
      <c r="H19">
        <v>108.033240997229</v>
      </c>
      <c r="J19" s="2">
        <v>85.274998408699204</v>
      </c>
      <c r="K19" s="2">
        <v>115.2749984086992</v>
      </c>
      <c r="L19" s="2">
        <f t="shared" si="5"/>
        <v>115</v>
      </c>
      <c r="M19" s="2">
        <v>88.311670708363096</v>
      </c>
      <c r="O19">
        <v>47.700004882049001</v>
      </c>
      <c r="P19">
        <v>77.700004882049001</v>
      </c>
      <c r="Q19" s="2">
        <f t="shared" si="6"/>
        <v>78</v>
      </c>
      <c r="R19">
        <v>359.74026251973203</v>
      </c>
      <c r="T19">
        <v>67.856391638580604</v>
      </c>
      <c r="U19">
        <v>97.856391638580604</v>
      </c>
      <c r="V19" s="2">
        <f t="shared" si="7"/>
        <v>98</v>
      </c>
      <c r="W19">
        <v>95.454544703474795</v>
      </c>
      <c r="Y19">
        <v>51.510037147594197</v>
      </c>
      <c r="Z19">
        <v>81.510037147594204</v>
      </c>
      <c r="AA19" s="2">
        <f t="shared" si="8"/>
        <v>82</v>
      </c>
      <c r="AB19">
        <v>336.89839598700797</v>
      </c>
      <c r="AD19">
        <v>37.564103632518602</v>
      </c>
      <c r="AE19">
        <v>128.5641036325186</v>
      </c>
      <c r="AF19" s="2">
        <f t="shared" si="9"/>
        <v>129</v>
      </c>
      <c r="AG19">
        <v>615.27590560864405</v>
      </c>
      <c r="AI19">
        <v>32.820510533199503</v>
      </c>
      <c r="AJ19">
        <v>123.8205105331995</v>
      </c>
      <c r="AK19" s="2">
        <f t="shared" si="10"/>
        <v>124</v>
      </c>
      <c r="AL19">
        <v>1110.3253374779899</v>
      </c>
      <c r="AN19">
        <v>74.181818145499705</v>
      </c>
      <c r="AO19">
        <v>165.1818181454997</v>
      </c>
      <c r="AP19" s="2">
        <f t="shared" si="11"/>
        <v>165</v>
      </c>
      <c r="AQ19">
        <v>248.731007165976</v>
      </c>
      <c r="AS19">
        <v>59.090907274987003</v>
      </c>
      <c r="AT19">
        <v>150.09090727498699</v>
      </c>
      <c r="AU19" s="2">
        <f t="shared" si="12"/>
        <v>150</v>
      </c>
      <c r="AV19">
        <v>663.28259282900399</v>
      </c>
      <c r="AX19" s="2">
        <v>81.428565823302606</v>
      </c>
      <c r="AY19" s="2">
        <v>172.42856582330262</v>
      </c>
      <c r="AZ19" s="2">
        <f t="shared" si="13"/>
        <v>172</v>
      </c>
      <c r="BA19" s="2">
        <v>371.13401394632598</v>
      </c>
      <c r="BC19">
        <v>67.321425593629499</v>
      </c>
      <c r="BD19">
        <v>158.3214255936295</v>
      </c>
      <c r="BE19" s="2">
        <f t="shared" si="14"/>
        <v>158</v>
      </c>
      <c r="BF19">
        <v>577.31955927188596</v>
      </c>
      <c r="BK19" s="2">
        <f t="shared" si="0"/>
        <v>18</v>
      </c>
      <c r="BL19" s="1">
        <f t="shared" si="25"/>
        <v>44458</v>
      </c>
      <c r="BM19" s="2">
        <f t="shared" si="1"/>
        <v>24.343015214384501</v>
      </c>
      <c r="BN19" s="2" t="e">
        <f t="shared" si="2"/>
        <v>#N/A</v>
      </c>
      <c r="BO19" s="2" t="e">
        <f t="shared" si="15"/>
        <v>#N/A</v>
      </c>
      <c r="BP19" s="2" t="e">
        <f t="shared" si="16"/>
        <v>#N/A</v>
      </c>
      <c r="BQ19" s="2" t="e">
        <f t="shared" si="17"/>
        <v>#N/A</v>
      </c>
      <c r="BR19" s="2" t="e">
        <f t="shared" si="18"/>
        <v>#N/A</v>
      </c>
      <c r="BS19" s="2" t="e">
        <f t="shared" si="19"/>
        <v>#N/A</v>
      </c>
      <c r="BT19" s="2" t="e">
        <f t="shared" si="20"/>
        <v>#N/A</v>
      </c>
      <c r="BU19" s="2" t="e">
        <f t="shared" si="21"/>
        <v>#N/A</v>
      </c>
      <c r="BV19" s="2" t="e">
        <f t="shared" si="22"/>
        <v>#N/A</v>
      </c>
      <c r="BW19" s="2" t="e">
        <f t="shared" si="23"/>
        <v>#N/A</v>
      </c>
      <c r="BX19" s="2" t="e">
        <f t="shared" si="24"/>
        <v>#N/A</v>
      </c>
      <c r="BY19" s="2">
        <f>VLOOKUP($BL19,covid_19_datafeed23[[#All],[new_date]:[Zkh_7dgn_gem]],10,FALSE)</f>
        <v>45.571428571428569</v>
      </c>
    </row>
    <row r="20" spans="2:77" x14ac:dyDescent="0.25">
      <c r="B20" s="2">
        <v>54.057507987220397</v>
      </c>
      <c r="C20" s="2">
        <f t="shared" si="3"/>
        <v>54</v>
      </c>
      <c r="D20" s="2">
        <v>17.150760719225399</v>
      </c>
      <c r="F20">
        <v>51.100478468899503</v>
      </c>
      <c r="G20" s="2">
        <f t="shared" si="4"/>
        <v>51</v>
      </c>
      <c r="H20">
        <v>116.34349030470899</v>
      </c>
      <c r="J20" s="2">
        <v>89.549992491532095</v>
      </c>
      <c r="K20" s="2">
        <v>119.54999249153209</v>
      </c>
      <c r="L20" s="2">
        <f t="shared" si="5"/>
        <v>120</v>
      </c>
      <c r="M20" s="2">
        <v>80.519474960535703</v>
      </c>
      <c r="O20">
        <v>49.725004681205299</v>
      </c>
      <c r="P20">
        <v>79.725004681205291</v>
      </c>
      <c r="Q20" s="2">
        <f t="shared" si="6"/>
        <v>80</v>
      </c>
      <c r="R20">
        <v>381.16882757867899</v>
      </c>
      <c r="T20">
        <v>70.327354872143502</v>
      </c>
      <c r="U20">
        <v>100.3273548721435</v>
      </c>
      <c r="V20" s="2">
        <f t="shared" si="7"/>
        <v>100</v>
      </c>
      <c r="W20">
        <v>88.235293793655799</v>
      </c>
      <c r="Y20">
        <v>53.6008409471467</v>
      </c>
      <c r="Z20">
        <v>83.600840947146708</v>
      </c>
      <c r="AA20" s="2">
        <f t="shared" si="8"/>
        <v>84</v>
      </c>
      <c r="AB20">
        <v>342.513369528851</v>
      </c>
      <c r="AD20">
        <v>39.615384660528903</v>
      </c>
      <c r="AE20">
        <v>130.61538466052889</v>
      </c>
      <c r="AF20" s="2">
        <f t="shared" si="9"/>
        <v>131</v>
      </c>
      <c r="AG20">
        <v>661.24463435614098</v>
      </c>
      <c r="AI20">
        <v>33.717945542796699</v>
      </c>
      <c r="AJ20">
        <v>124.7179455427967</v>
      </c>
      <c r="AK20" s="2">
        <f t="shared" si="10"/>
        <v>125</v>
      </c>
      <c r="AL20">
        <v>1212.87132174609</v>
      </c>
      <c r="AN20">
        <v>77.272731812532498</v>
      </c>
      <c r="AO20">
        <v>168.2727318125325</v>
      </c>
      <c r="AP20" s="2">
        <f t="shared" si="11"/>
        <v>168</v>
      </c>
      <c r="AQ20">
        <v>257.19122274244103</v>
      </c>
      <c r="AS20">
        <v>59.818182254003098</v>
      </c>
      <c r="AT20">
        <v>150.81818225400309</v>
      </c>
      <c r="AU20" s="2">
        <f t="shared" si="12"/>
        <v>151</v>
      </c>
      <c r="AV20">
        <v>730.96450333458699</v>
      </c>
      <c r="AX20" s="2">
        <v>85.535706052975598</v>
      </c>
      <c r="AY20" s="2">
        <v>176.5357060529756</v>
      </c>
      <c r="AZ20" s="2">
        <f t="shared" si="13"/>
        <v>177</v>
      </c>
      <c r="BA20" s="2">
        <v>407.952855547262</v>
      </c>
      <c r="BC20">
        <v>68.214280459346099</v>
      </c>
      <c r="BD20">
        <v>159.2142804593461</v>
      </c>
      <c r="BE20" s="2">
        <f t="shared" si="14"/>
        <v>159</v>
      </c>
      <c r="BF20">
        <v>618.55667642707795</v>
      </c>
      <c r="BK20" s="2">
        <f t="shared" si="0"/>
        <v>19</v>
      </c>
      <c r="BL20" s="1">
        <f t="shared" si="25"/>
        <v>44459</v>
      </c>
      <c r="BM20" s="2" t="e">
        <f t="shared" si="1"/>
        <v>#N/A</v>
      </c>
      <c r="BN20" s="2">
        <f t="shared" si="2"/>
        <v>54.8476454293628</v>
      </c>
      <c r="BO20" s="2" t="e">
        <f t="shared" si="15"/>
        <v>#N/A</v>
      </c>
      <c r="BP20" s="2" t="e">
        <f t="shared" si="16"/>
        <v>#N/A</v>
      </c>
      <c r="BQ20" s="2" t="e">
        <f t="shared" si="17"/>
        <v>#N/A</v>
      </c>
      <c r="BR20" s="2" t="e">
        <f t="shared" si="18"/>
        <v>#N/A</v>
      </c>
      <c r="BS20" s="2" t="e">
        <f t="shared" si="19"/>
        <v>#N/A</v>
      </c>
      <c r="BT20" s="2" t="e">
        <f t="shared" si="20"/>
        <v>#N/A</v>
      </c>
      <c r="BU20" s="2" t="e">
        <f t="shared" si="21"/>
        <v>#N/A</v>
      </c>
      <c r="BV20" s="2" t="e">
        <f t="shared" si="22"/>
        <v>#N/A</v>
      </c>
      <c r="BW20" s="2" t="e">
        <f t="shared" si="23"/>
        <v>#N/A</v>
      </c>
      <c r="BX20" s="2" t="e">
        <f t="shared" si="24"/>
        <v>#N/A</v>
      </c>
      <c r="BY20" s="2">
        <f>VLOOKUP($BL20,covid_19_datafeed23[[#All],[new_date]:[Zkh_7dgn_gem]],10,FALSE)</f>
        <v>44</v>
      </c>
    </row>
    <row r="21" spans="2:77" x14ac:dyDescent="0.25">
      <c r="B21" s="2">
        <v>59.233226837060698</v>
      </c>
      <c r="C21" s="2">
        <f t="shared" si="3"/>
        <v>59</v>
      </c>
      <c r="D21" s="2">
        <v>17.427385892116099</v>
      </c>
      <c r="F21">
        <v>53.110047846889898</v>
      </c>
      <c r="G21" s="2">
        <f t="shared" si="4"/>
        <v>53</v>
      </c>
      <c r="H21">
        <v>123.82271468144</v>
      </c>
      <c r="J21" s="2">
        <v>94.275000262641797</v>
      </c>
      <c r="K21" s="2">
        <v>124.2750002626418</v>
      </c>
      <c r="L21" s="2">
        <f t="shared" si="5"/>
        <v>124</v>
      </c>
      <c r="M21" s="2">
        <v>72.727279212708297</v>
      </c>
      <c r="O21">
        <v>51.524997636222999</v>
      </c>
      <c r="P21">
        <v>81.524997636222992</v>
      </c>
      <c r="Q21" s="2">
        <f t="shared" si="6"/>
        <v>82</v>
      </c>
      <c r="R21">
        <v>404.545450492057</v>
      </c>
      <c r="T21">
        <v>73.178456657572596</v>
      </c>
      <c r="U21">
        <v>103.1784566575726</v>
      </c>
      <c r="V21" s="2">
        <f t="shared" si="7"/>
        <v>103</v>
      </c>
      <c r="W21">
        <v>81.818184321750607</v>
      </c>
      <c r="Y21">
        <v>56.071804180709599</v>
      </c>
      <c r="Z21">
        <v>86.071804180709591</v>
      </c>
      <c r="AA21" s="2">
        <f t="shared" si="8"/>
        <v>86</v>
      </c>
      <c r="AB21">
        <v>346.12299498376098</v>
      </c>
      <c r="AD21">
        <v>41.7948676716886</v>
      </c>
      <c r="AE21">
        <v>132.79486767168859</v>
      </c>
      <c r="AF21" s="2">
        <f t="shared" si="9"/>
        <v>133</v>
      </c>
      <c r="AG21">
        <v>707.21355734563804</v>
      </c>
      <c r="AI21">
        <v>34.615380552393901</v>
      </c>
      <c r="AJ21">
        <v>125.6153805523939</v>
      </c>
      <c r="AK21" s="2">
        <f t="shared" si="10"/>
        <v>126</v>
      </c>
      <c r="AL21">
        <v>1315.4173060142</v>
      </c>
      <c r="AN21">
        <v>80.363635491993705</v>
      </c>
      <c r="AO21">
        <v>171.3636354919937</v>
      </c>
      <c r="AP21" s="2">
        <f t="shared" si="11"/>
        <v>171</v>
      </c>
      <c r="AQ21">
        <v>270.72764202232997</v>
      </c>
      <c r="AS21">
        <v>60.545457233019199</v>
      </c>
      <c r="AT21">
        <v>151.54545723301919</v>
      </c>
      <c r="AU21" s="2">
        <f t="shared" si="12"/>
        <v>152</v>
      </c>
      <c r="AV21">
        <v>786.80204697026704</v>
      </c>
      <c r="AX21" s="2">
        <v>89.821432950544803</v>
      </c>
      <c r="AY21" s="2">
        <v>180.82143295054482</v>
      </c>
      <c r="AZ21" s="2">
        <f t="shared" si="13"/>
        <v>181</v>
      </c>
      <c r="BA21" s="2">
        <v>425.625876863489</v>
      </c>
      <c r="BC21">
        <v>69.642856091869206</v>
      </c>
      <c r="BD21">
        <v>160.64285609186919</v>
      </c>
      <c r="BE21" s="2">
        <f t="shared" si="14"/>
        <v>161</v>
      </c>
      <c r="BF21">
        <v>673.04857979463804</v>
      </c>
      <c r="BK21" s="2">
        <f t="shared" si="0"/>
        <v>20</v>
      </c>
      <c r="BL21" s="1">
        <f t="shared" si="25"/>
        <v>44460</v>
      </c>
      <c r="BM21" s="2" t="e">
        <f t="shared" si="1"/>
        <v>#N/A</v>
      </c>
      <c r="BN21" s="2" t="e">
        <f t="shared" si="2"/>
        <v>#N/A</v>
      </c>
      <c r="BO21" s="2" t="e">
        <f t="shared" si="15"/>
        <v>#N/A</v>
      </c>
      <c r="BP21" s="2" t="e">
        <f t="shared" si="16"/>
        <v>#N/A</v>
      </c>
      <c r="BQ21" s="2" t="e">
        <f t="shared" si="17"/>
        <v>#N/A</v>
      </c>
      <c r="BR21" s="2" t="e">
        <f t="shared" si="18"/>
        <v>#N/A</v>
      </c>
      <c r="BS21" s="2" t="e">
        <f t="shared" si="19"/>
        <v>#N/A</v>
      </c>
      <c r="BT21" s="2" t="e">
        <f t="shared" si="20"/>
        <v>#N/A</v>
      </c>
      <c r="BU21" s="2" t="e">
        <f t="shared" si="21"/>
        <v>#N/A</v>
      </c>
      <c r="BV21" s="2" t="e">
        <f t="shared" si="22"/>
        <v>#N/A</v>
      </c>
      <c r="BW21" s="2" t="e">
        <f t="shared" si="23"/>
        <v>#N/A</v>
      </c>
      <c r="BX21" s="2" t="e">
        <f t="shared" si="24"/>
        <v>#N/A</v>
      </c>
      <c r="BY21" s="2">
        <f>VLOOKUP($BL21,covid_19_datafeed23[[#All],[new_date]:[Zkh_7dgn_gem]],10,FALSE)</f>
        <v>43.142857142857146</v>
      </c>
    </row>
    <row r="22" spans="2:77" x14ac:dyDescent="0.25">
      <c r="B22" s="2">
        <v>64.408945686900907</v>
      </c>
      <c r="C22" s="2">
        <f t="shared" si="3"/>
        <v>64</v>
      </c>
      <c r="D22" s="2">
        <v>17.150760719225399</v>
      </c>
      <c r="F22">
        <v>55.119617224880301</v>
      </c>
      <c r="G22" s="2">
        <f t="shared" si="4"/>
        <v>55</v>
      </c>
      <c r="H22">
        <v>129.91689750692501</v>
      </c>
      <c r="J22" s="2">
        <v>99.4499970027926</v>
      </c>
      <c r="K22" s="2">
        <v>129.4499970027926</v>
      </c>
      <c r="L22" s="2">
        <f t="shared" si="5"/>
        <v>129</v>
      </c>
      <c r="M22" s="2">
        <v>61.038932086123502</v>
      </c>
      <c r="O22">
        <v>53.099996106720297</v>
      </c>
      <c r="P22">
        <v>83.099996106720297</v>
      </c>
      <c r="Q22" s="2">
        <f t="shared" si="6"/>
        <v>83</v>
      </c>
      <c r="R22">
        <v>424.025975531521</v>
      </c>
      <c r="T22">
        <v>75.459350615202396</v>
      </c>
      <c r="U22">
        <v>105.4593506152024</v>
      </c>
      <c r="V22" s="2">
        <f t="shared" si="7"/>
        <v>105</v>
      </c>
      <c r="W22">
        <v>74.598933411931597</v>
      </c>
      <c r="Y22">
        <v>57.402330876529703</v>
      </c>
      <c r="Z22">
        <v>87.402330876529703</v>
      </c>
      <c r="AA22" s="2">
        <f t="shared" si="8"/>
        <v>87</v>
      </c>
      <c r="AB22">
        <v>340.508021441918</v>
      </c>
      <c r="AD22">
        <v>44.615381726146701</v>
      </c>
      <c r="AE22">
        <v>135.61538172614669</v>
      </c>
      <c r="AF22" s="2">
        <f t="shared" si="9"/>
        <v>136</v>
      </c>
      <c r="AG22">
        <v>742.57434204601896</v>
      </c>
      <c r="AI22">
        <v>35.769226570807</v>
      </c>
      <c r="AJ22">
        <v>126.76922657080701</v>
      </c>
      <c r="AK22" s="2">
        <f t="shared" si="10"/>
        <v>127</v>
      </c>
      <c r="AL22">
        <v>1435.6435855115001</v>
      </c>
      <c r="AN22">
        <v>84.363637889010903</v>
      </c>
      <c r="AO22">
        <v>175.3636378890109</v>
      </c>
      <c r="AP22" s="2">
        <f t="shared" si="11"/>
        <v>175</v>
      </c>
      <c r="AQ22">
        <v>277.49575871534302</v>
      </c>
      <c r="AS22">
        <v>61.090908473495602</v>
      </c>
      <c r="AT22">
        <v>152.0909084734956</v>
      </c>
      <c r="AU22" s="2">
        <f t="shared" si="12"/>
        <v>152</v>
      </c>
      <c r="AV22">
        <v>859.56006823234202</v>
      </c>
      <c r="AX22" s="2">
        <v>93.749986512321797</v>
      </c>
      <c r="AY22" s="2">
        <v>184.74998651232181</v>
      </c>
      <c r="AZ22" s="2">
        <f t="shared" si="13"/>
        <v>185</v>
      </c>
      <c r="BA22" s="2">
        <v>421.20764175963097</v>
      </c>
      <c r="BC22">
        <v>71.071421915171797</v>
      </c>
      <c r="BD22">
        <v>162.07142191517181</v>
      </c>
      <c r="BE22" s="2">
        <f t="shared" si="14"/>
        <v>162</v>
      </c>
      <c r="BF22">
        <v>746.686303446907</v>
      </c>
      <c r="BK22" s="2">
        <f t="shared" si="0"/>
        <v>21</v>
      </c>
      <c r="BL22" s="1">
        <f t="shared" si="25"/>
        <v>44461</v>
      </c>
      <c r="BM22" s="2" t="e">
        <f t="shared" si="1"/>
        <v>#N/A</v>
      </c>
      <c r="BN22" s="2" t="e">
        <f t="shared" si="2"/>
        <v>#N/A</v>
      </c>
      <c r="BO22" s="2" t="e">
        <f t="shared" si="15"/>
        <v>#N/A</v>
      </c>
      <c r="BP22" s="2" t="e">
        <f t="shared" si="16"/>
        <v>#N/A</v>
      </c>
      <c r="BQ22" s="2" t="e">
        <f t="shared" si="17"/>
        <v>#N/A</v>
      </c>
      <c r="BR22" s="2" t="e">
        <f t="shared" si="18"/>
        <v>#N/A</v>
      </c>
      <c r="BS22" s="2" t="e">
        <f t="shared" si="19"/>
        <v>#N/A</v>
      </c>
      <c r="BT22" s="2" t="e">
        <f t="shared" si="20"/>
        <v>#N/A</v>
      </c>
      <c r="BU22" s="2" t="e">
        <f t="shared" si="21"/>
        <v>#N/A</v>
      </c>
      <c r="BV22" s="2" t="e">
        <f t="shared" si="22"/>
        <v>#N/A</v>
      </c>
      <c r="BW22" s="2" t="e">
        <f t="shared" si="23"/>
        <v>#N/A</v>
      </c>
      <c r="BX22" s="2" t="e">
        <f t="shared" si="24"/>
        <v>#N/A</v>
      </c>
      <c r="BY22" s="2">
        <f>VLOOKUP($BL22,covid_19_datafeed23[[#All],[new_date]:[Zkh_7dgn_gem]],10,FALSE)</f>
        <v>40</v>
      </c>
    </row>
    <row r="23" spans="2:77" x14ac:dyDescent="0.25">
      <c r="B23" s="2">
        <v>69.297124600638895</v>
      </c>
      <c r="C23" s="2">
        <f t="shared" si="3"/>
        <v>69</v>
      </c>
      <c r="D23" s="2">
        <v>16.874135546334699</v>
      </c>
      <c r="F23">
        <v>57.7033492822966</v>
      </c>
      <c r="G23" s="2">
        <f t="shared" si="4"/>
        <v>58</v>
      </c>
      <c r="H23">
        <v>138.50415512465301</v>
      </c>
      <c r="J23" s="2">
        <v>104.399999258422</v>
      </c>
      <c r="K23" s="2">
        <v>134.39999925842199</v>
      </c>
      <c r="L23" s="2">
        <f t="shared" si="5"/>
        <v>134</v>
      </c>
      <c r="M23" s="2">
        <v>53.896106791387602</v>
      </c>
      <c r="O23">
        <v>54.450000092697103</v>
      </c>
      <c r="P23">
        <v>84.45000009269711</v>
      </c>
      <c r="Q23" s="2">
        <f t="shared" si="6"/>
        <v>84</v>
      </c>
      <c r="R23">
        <v>439.61038486212402</v>
      </c>
      <c r="T23">
        <v>78.690611834641899</v>
      </c>
      <c r="U23">
        <v>108.6906118346419</v>
      </c>
      <c r="V23" s="2">
        <f t="shared" si="7"/>
        <v>109</v>
      </c>
      <c r="W23">
        <v>66.577541064198698</v>
      </c>
      <c r="Y23">
        <v>58.542767414272497</v>
      </c>
      <c r="Z23">
        <v>88.542767414272504</v>
      </c>
      <c r="AA23" s="2">
        <f t="shared" si="8"/>
        <v>89</v>
      </c>
      <c r="AB23">
        <v>333.68984125105601</v>
      </c>
      <c r="AD23">
        <v>47.307693797455499</v>
      </c>
      <c r="AE23">
        <v>138.3076937974555</v>
      </c>
      <c r="AF23" s="2">
        <f t="shared" si="9"/>
        <v>138</v>
      </c>
      <c r="AG23">
        <v>753.18248033513396</v>
      </c>
      <c r="AI23">
        <v>36.666668622921399</v>
      </c>
      <c r="AJ23">
        <v>127.66666862292141</v>
      </c>
      <c r="AK23" s="2">
        <f t="shared" si="10"/>
        <v>128</v>
      </c>
      <c r="AL23">
        <v>1545.26162959868</v>
      </c>
      <c r="AN23">
        <v>87.454551556043697</v>
      </c>
      <c r="AO23">
        <v>178.4545515560437</v>
      </c>
      <c r="AP23" s="2">
        <f t="shared" si="11"/>
        <v>178</v>
      </c>
      <c r="AQ23">
        <v>279.18785759879501</v>
      </c>
      <c r="AS23">
        <v>62.545458431527798</v>
      </c>
      <c r="AT23">
        <v>153.54545843152781</v>
      </c>
      <c r="AU23" s="2">
        <f t="shared" si="12"/>
        <v>154</v>
      </c>
      <c r="AV23">
        <v>923.85787391795202</v>
      </c>
      <c r="AX23" s="2">
        <v>96.607137777367896</v>
      </c>
      <c r="AY23" s="2">
        <v>187.60713777736788</v>
      </c>
      <c r="AZ23" s="2">
        <f t="shared" si="13"/>
        <v>188</v>
      </c>
      <c r="BA23" s="2">
        <v>407.952855547262</v>
      </c>
      <c r="BC23">
        <v>72.321420689019206</v>
      </c>
      <c r="BD23">
        <v>163.32142068901919</v>
      </c>
      <c r="BE23" s="2">
        <f t="shared" si="14"/>
        <v>163</v>
      </c>
      <c r="BF23">
        <v>808.54195895449595</v>
      </c>
      <c r="BK23" s="2">
        <f t="shared" si="0"/>
        <v>22</v>
      </c>
      <c r="BL23" s="1">
        <f t="shared" si="25"/>
        <v>44462</v>
      </c>
      <c r="BM23" s="2">
        <f t="shared" si="1"/>
        <v>22.130013831258601</v>
      </c>
      <c r="BN23" s="2" t="e">
        <f t="shared" si="2"/>
        <v>#N/A</v>
      </c>
      <c r="BO23" s="2" t="e">
        <f t="shared" si="15"/>
        <v>#N/A</v>
      </c>
      <c r="BP23" s="2" t="e">
        <f t="shared" si="16"/>
        <v>#N/A</v>
      </c>
      <c r="BQ23" s="2" t="e">
        <f t="shared" si="17"/>
        <v>#N/A</v>
      </c>
      <c r="BR23" s="2" t="e">
        <f t="shared" si="18"/>
        <v>#N/A</v>
      </c>
      <c r="BS23" s="2" t="e">
        <f t="shared" si="19"/>
        <v>#N/A</v>
      </c>
      <c r="BT23" s="2" t="e">
        <f t="shared" si="20"/>
        <v>#N/A</v>
      </c>
      <c r="BU23" s="2" t="e">
        <f t="shared" si="21"/>
        <v>#N/A</v>
      </c>
      <c r="BV23" s="2" t="e">
        <f t="shared" si="22"/>
        <v>#N/A</v>
      </c>
      <c r="BW23" s="2" t="e">
        <f t="shared" si="23"/>
        <v>#N/A</v>
      </c>
      <c r="BX23" s="2" t="e">
        <f t="shared" si="24"/>
        <v>#N/A</v>
      </c>
      <c r="BY23" s="2">
        <f>VLOOKUP($BL23,covid_19_datafeed23[[#All],[new_date]:[Zkh_7dgn_gem]],10,FALSE)</f>
        <v>38.571428571428569</v>
      </c>
    </row>
    <row r="24" spans="2:77" x14ac:dyDescent="0.25">
      <c r="B24" s="2">
        <v>73.897763578274706</v>
      </c>
      <c r="C24" s="2">
        <f t="shared" si="3"/>
        <v>74</v>
      </c>
      <c r="D24" s="2">
        <v>16.874135546334699</v>
      </c>
      <c r="F24">
        <v>60.574162679425797</v>
      </c>
      <c r="G24" s="2">
        <f t="shared" si="4"/>
        <v>61</v>
      </c>
      <c r="H24">
        <v>145.70637119113499</v>
      </c>
      <c r="J24" s="2">
        <v>110.024984967614</v>
      </c>
      <c r="K24" s="2">
        <v>140.02498496761399</v>
      </c>
      <c r="L24" s="2">
        <f t="shared" si="5"/>
        <v>140</v>
      </c>
      <c r="M24" s="2">
        <v>44.155835354181498</v>
      </c>
      <c r="O24">
        <v>55.574997234535502</v>
      </c>
      <c r="P24">
        <v>85.574997234535502</v>
      </c>
      <c r="Q24" s="2">
        <f t="shared" si="6"/>
        <v>86</v>
      </c>
      <c r="R24">
        <v>450</v>
      </c>
      <c r="T24">
        <v>81.921852171937303</v>
      </c>
      <c r="U24">
        <v>111.9218521719373</v>
      </c>
      <c r="V24" s="2">
        <f t="shared" si="7"/>
        <v>112</v>
      </c>
      <c r="W24">
        <v>57.754007278552002</v>
      </c>
      <c r="Y24">
        <v>60.063363386025699</v>
      </c>
      <c r="Z24">
        <v>90.063363386025699</v>
      </c>
      <c r="AA24" s="2">
        <f t="shared" si="8"/>
        <v>90</v>
      </c>
      <c r="AB24">
        <v>325.26738093829198</v>
      </c>
      <c r="AD24">
        <v>50.512820843878998</v>
      </c>
      <c r="AE24">
        <v>141.51282084387901</v>
      </c>
      <c r="AF24" s="2">
        <f t="shared" si="9"/>
        <v>142</v>
      </c>
      <c r="AG24">
        <v>746.110323395058</v>
      </c>
      <c r="AI24">
        <v>37.9487166244839</v>
      </c>
      <c r="AJ24">
        <v>128.94871662448389</v>
      </c>
      <c r="AK24" s="2">
        <f t="shared" si="10"/>
        <v>129</v>
      </c>
      <c r="AL24">
        <v>1647.80761386679</v>
      </c>
      <c r="AN24">
        <v>91.090906475981299</v>
      </c>
      <c r="AO24">
        <v>182.09090647598128</v>
      </c>
      <c r="AP24" s="2">
        <f t="shared" si="11"/>
        <v>182</v>
      </c>
      <c r="AQ24">
        <v>272.41964795885002</v>
      </c>
      <c r="AS24">
        <v>63.090909672004102</v>
      </c>
      <c r="AT24">
        <v>154.0909096720041</v>
      </c>
      <c r="AU24" s="2">
        <f t="shared" si="12"/>
        <v>154</v>
      </c>
      <c r="AV24">
        <v>981.38751643708304</v>
      </c>
      <c r="AX24" s="2">
        <v>99.464289042414094</v>
      </c>
      <c r="AY24" s="2">
        <v>190.46428904241409</v>
      </c>
      <c r="AZ24" s="2">
        <f t="shared" si="13"/>
        <v>190</v>
      </c>
      <c r="BA24" s="2">
        <v>381.44328312252401</v>
      </c>
      <c r="BC24">
        <v>73.214285363956407</v>
      </c>
      <c r="BD24">
        <v>164.21428536395641</v>
      </c>
      <c r="BE24" s="2">
        <f t="shared" si="14"/>
        <v>164</v>
      </c>
      <c r="BF24">
        <v>871.87037298017003</v>
      </c>
      <c r="BK24" s="2">
        <f t="shared" si="0"/>
        <v>23</v>
      </c>
      <c r="BL24" s="1">
        <f t="shared" si="25"/>
        <v>44463</v>
      </c>
      <c r="BM24" s="2" t="e">
        <f t="shared" si="1"/>
        <v>#N/A</v>
      </c>
      <c r="BN24" s="2" t="e">
        <f t="shared" si="2"/>
        <v>#N/A</v>
      </c>
      <c r="BO24" s="2" t="e">
        <f t="shared" si="15"/>
        <v>#N/A</v>
      </c>
      <c r="BP24" s="2" t="e">
        <f t="shared" si="16"/>
        <v>#N/A</v>
      </c>
      <c r="BQ24" s="2" t="e">
        <f t="shared" si="17"/>
        <v>#N/A</v>
      </c>
      <c r="BR24" s="2" t="e">
        <f t="shared" si="18"/>
        <v>#N/A</v>
      </c>
      <c r="BS24" s="2" t="e">
        <f t="shared" si="19"/>
        <v>#N/A</v>
      </c>
      <c r="BT24" s="2" t="e">
        <f t="shared" si="20"/>
        <v>#N/A</v>
      </c>
      <c r="BU24" s="2" t="e">
        <f t="shared" si="21"/>
        <v>#N/A</v>
      </c>
      <c r="BV24" s="2" t="e">
        <f t="shared" si="22"/>
        <v>#N/A</v>
      </c>
      <c r="BW24" s="2" t="e">
        <f t="shared" si="23"/>
        <v>#N/A</v>
      </c>
      <c r="BX24" s="2" t="e">
        <f t="shared" si="24"/>
        <v>#N/A</v>
      </c>
      <c r="BY24" s="2">
        <f>VLOOKUP($BL24,covid_19_datafeed23[[#All],[new_date]:[Zkh_7dgn_gem]],10,FALSE)</f>
        <v>37.142857142857146</v>
      </c>
    </row>
    <row r="25" spans="2:77" x14ac:dyDescent="0.25">
      <c r="B25" s="2">
        <v>79.073482428115</v>
      </c>
      <c r="C25" s="2">
        <f t="shared" si="3"/>
        <v>79</v>
      </c>
      <c r="D25" s="2">
        <v>17.704011065006899</v>
      </c>
      <c r="F25">
        <v>64.8803827751196</v>
      </c>
      <c r="G25" s="2">
        <f t="shared" si="4"/>
        <v>65</v>
      </c>
      <c r="H25">
        <v>155.95567867035999</v>
      </c>
      <c r="J25" s="2">
        <v>114.749992738724</v>
      </c>
      <c r="K25" s="2">
        <v>144.74999273872402</v>
      </c>
      <c r="L25" s="2">
        <f t="shared" si="5"/>
        <v>145</v>
      </c>
      <c r="M25" s="2">
        <v>37.662309172745502</v>
      </c>
      <c r="O25">
        <v>57.5999970336917</v>
      </c>
      <c r="P25">
        <v>87.599997033691693</v>
      </c>
      <c r="Q25" s="2">
        <f t="shared" si="6"/>
        <v>88</v>
      </c>
      <c r="R25">
        <v>460.389610679138</v>
      </c>
      <c r="T25">
        <v>85.533272825387101</v>
      </c>
      <c r="U25">
        <v>115.5332728253871</v>
      </c>
      <c r="V25" s="2">
        <f t="shared" si="7"/>
        <v>116</v>
      </c>
      <c r="W25">
        <v>48.9304955243108</v>
      </c>
      <c r="Y25">
        <v>61.583959357778902</v>
      </c>
      <c r="Z25">
        <v>91.583959357778895</v>
      </c>
      <c r="AA25" s="2">
        <f t="shared" si="8"/>
        <v>92</v>
      </c>
      <c r="AB25">
        <v>316.44384990657102</v>
      </c>
      <c r="AD25">
        <v>52.948714863854597</v>
      </c>
      <c r="AE25">
        <v>143.9487148638546</v>
      </c>
      <c r="AF25" s="2">
        <f t="shared" si="9"/>
        <v>144</v>
      </c>
      <c r="AG25">
        <v>714.28571428571399</v>
      </c>
      <c r="AI25">
        <v>38.461538642115798</v>
      </c>
      <c r="AJ25">
        <v>129.46153864211578</v>
      </c>
      <c r="AK25" s="2">
        <f t="shared" si="10"/>
        <v>129</v>
      </c>
      <c r="AL25">
        <v>1729.1372244356701</v>
      </c>
      <c r="AN25">
        <v>94.909095122030095</v>
      </c>
      <c r="AO25">
        <v>185.9090951220301</v>
      </c>
      <c r="AP25" s="2">
        <f t="shared" si="11"/>
        <v>186</v>
      </c>
      <c r="AQ25">
        <v>258.88332162589199</v>
      </c>
      <c r="AS25">
        <v>63.636360912480498</v>
      </c>
      <c r="AT25">
        <v>154.63636091248048</v>
      </c>
      <c r="AU25" s="2">
        <f t="shared" si="12"/>
        <v>155</v>
      </c>
      <c r="AV25">
        <v>1057.52964251913</v>
      </c>
      <c r="AX25" s="2">
        <v>101.42856582330199</v>
      </c>
      <c r="AY25" s="2">
        <v>192.42856582330199</v>
      </c>
      <c r="AZ25" s="2">
        <f t="shared" si="13"/>
        <v>192</v>
      </c>
      <c r="BA25" s="2">
        <v>351.98819366161598</v>
      </c>
      <c r="BC25">
        <v>74.464284137803801</v>
      </c>
      <c r="BD25">
        <v>165.46428413780382</v>
      </c>
      <c r="BE25" s="2">
        <f t="shared" si="14"/>
        <v>165</v>
      </c>
      <c r="BF25">
        <v>916.05300717153102</v>
      </c>
      <c r="BK25" s="2">
        <f t="shared" si="0"/>
        <v>24</v>
      </c>
      <c r="BL25" s="1">
        <f t="shared" si="25"/>
        <v>44464</v>
      </c>
      <c r="BM25" s="2" t="e">
        <f t="shared" si="1"/>
        <v>#N/A</v>
      </c>
      <c r="BN25" s="2">
        <f t="shared" si="2"/>
        <v>56.232686980609401</v>
      </c>
      <c r="BO25" s="2" t="e">
        <f t="shared" si="15"/>
        <v>#N/A</v>
      </c>
      <c r="BP25" s="2" t="e">
        <f t="shared" si="16"/>
        <v>#N/A</v>
      </c>
      <c r="BQ25" s="2" t="e">
        <f t="shared" si="17"/>
        <v>#N/A</v>
      </c>
      <c r="BR25" s="2" t="e">
        <f t="shared" si="18"/>
        <v>#N/A</v>
      </c>
      <c r="BS25" s="2" t="e">
        <f t="shared" si="19"/>
        <v>#N/A</v>
      </c>
      <c r="BT25" s="2" t="e">
        <f t="shared" si="20"/>
        <v>#N/A</v>
      </c>
      <c r="BU25" s="2" t="e">
        <f t="shared" si="21"/>
        <v>#N/A</v>
      </c>
      <c r="BV25" s="2" t="e">
        <f t="shared" si="22"/>
        <v>#N/A</v>
      </c>
      <c r="BW25" s="2" t="e">
        <f t="shared" si="23"/>
        <v>#N/A</v>
      </c>
      <c r="BX25" s="2" t="e">
        <f t="shared" si="24"/>
        <v>#N/A</v>
      </c>
      <c r="BY25" s="2">
        <f>VLOOKUP($BL25,covid_19_datafeed23[[#All],[new_date]:[Zkh_7dgn_gem]],10,FALSE)</f>
        <v>34.571428571428569</v>
      </c>
    </row>
    <row r="26" spans="2:77" x14ac:dyDescent="0.25">
      <c r="B26" s="2">
        <v>83.674121405750796</v>
      </c>
      <c r="C26" s="2">
        <f t="shared" si="3"/>
        <v>84</v>
      </c>
      <c r="D26" s="2">
        <v>17.704011065006899</v>
      </c>
      <c r="F26">
        <v>68.899521531100405</v>
      </c>
      <c r="G26" s="2">
        <f t="shared" si="4"/>
        <v>69</v>
      </c>
      <c r="H26">
        <v>161.49584487534599</v>
      </c>
      <c r="J26" s="2">
        <v>120.149983963395</v>
      </c>
      <c r="K26" s="2">
        <v>150.14998396339502</v>
      </c>
      <c r="L26" s="2">
        <f t="shared" si="5"/>
        <v>150</v>
      </c>
      <c r="M26" s="2">
        <v>31.818153444400998</v>
      </c>
      <c r="O26">
        <v>60.074998161506798</v>
      </c>
      <c r="P26">
        <v>90.074998161506798</v>
      </c>
      <c r="Q26" s="2">
        <f t="shared" si="6"/>
        <v>90</v>
      </c>
      <c r="R26">
        <v>465.58441378933901</v>
      </c>
      <c r="T26">
        <v>89.144672596692899</v>
      </c>
      <c r="U26">
        <v>119.1446725966929</v>
      </c>
      <c r="V26" s="2">
        <f t="shared" si="7"/>
        <v>119</v>
      </c>
      <c r="W26">
        <v>42.914445755659798</v>
      </c>
      <c r="Y26">
        <v>62.154167185578203</v>
      </c>
      <c r="Z26">
        <v>92.154167185578203</v>
      </c>
      <c r="AA26" s="2">
        <f t="shared" si="8"/>
        <v>92</v>
      </c>
      <c r="AB26">
        <v>305.61497354184201</v>
      </c>
      <c r="AD26">
        <v>55.512817909496803</v>
      </c>
      <c r="AE26">
        <v>146.51281790949679</v>
      </c>
      <c r="AF26" s="2">
        <f t="shared" si="9"/>
        <v>147</v>
      </c>
      <c r="AG26">
        <v>664.78080994717902</v>
      </c>
      <c r="AI26">
        <v>39.230764626046401</v>
      </c>
      <c r="AJ26">
        <v>130.23076462604641</v>
      </c>
      <c r="AK26" s="2">
        <f t="shared" si="10"/>
        <v>130</v>
      </c>
      <c r="AL26">
        <v>1817.53889482362</v>
      </c>
      <c r="AN26">
        <v>98.727283768079005</v>
      </c>
      <c r="AO26">
        <v>189.72728376807902</v>
      </c>
      <c r="AP26" s="2">
        <f t="shared" si="11"/>
        <v>190</v>
      </c>
      <c r="AQ26">
        <v>248.731007165976</v>
      </c>
      <c r="AS26">
        <v>64.545459630036305</v>
      </c>
      <c r="AT26">
        <v>155.54545963003631</v>
      </c>
      <c r="AU26" s="2">
        <f t="shared" si="12"/>
        <v>156</v>
      </c>
      <c r="AV26">
        <v>1116.75129097478</v>
      </c>
      <c r="AX26" s="2">
        <v>103.749996321542</v>
      </c>
      <c r="AY26" s="2">
        <v>194.749996321542</v>
      </c>
      <c r="AZ26" s="2">
        <f t="shared" si="13"/>
        <v>195</v>
      </c>
      <c r="BA26" s="2">
        <v>322.53310420070898</v>
      </c>
      <c r="BC26">
        <v>75.892849961106407</v>
      </c>
      <c r="BD26">
        <v>166.89284996110641</v>
      </c>
      <c r="BE26" s="2">
        <f t="shared" si="14"/>
        <v>167</v>
      </c>
      <c r="BF26">
        <v>963.18113817386495</v>
      </c>
      <c r="BK26" s="2">
        <f t="shared" si="0"/>
        <v>25</v>
      </c>
      <c r="BL26" s="1">
        <f t="shared" si="25"/>
        <v>44465</v>
      </c>
      <c r="BM26" s="2" t="e">
        <f t="shared" si="1"/>
        <v>#N/A</v>
      </c>
      <c r="BN26" s="2" t="e">
        <f t="shared" si="2"/>
        <v>#N/A</v>
      </c>
      <c r="BO26" s="2" t="e">
        <f t="shared" si="15"/>
        <v>#N/A</v>
      </c>
      <c r="BP26" s="2" t="e">
        <f t="shared" si="16"/>
        <v>#N/A</v>
      </c>
      <c r="BQ26" s="2" t="e">
        <f t="shared" si="17"/>
        <v>#N/A</v>
      </c>
      <c r="BR26" s="2" t="e">
        <f t="shared" si="18"/>
        <v>#N/A</v>
      </c>
      <c r="BS26" s="2" t="e">
        <f t="shared" si="19"/>
        <v>#N/A</v>
      </c>
      <c r="BT26" s="2" t="e">
        <f t="shared" si="20"/>
        <v>#N/A</v>
      </c>
      <c r="BU26" s="2" t="e">
        <f t="shared" si="21"/>
        <v>#N/A</v>
      </c>
      <c r="BV26" s="2" t="e">
        <f t="shared" si="22"/>
        <v>#N/A</v>
      </c>
      <c r="BW26" s="2" t="e">
        <f t="shared" si="23"/>
        <v>#N/A</v>
      </c>
      <c r="BX26" s="2" t="e">
        <f t="shared" si="24"/>
        <v>#N/A</v>
      </c>
      <c r="BY26" s="2">
        <f>VLOOKUP($BL26,covid_19_datafeed23[[#All],[new_date]:[Zkh_7dgn_gem]],10,FALSE)</f>
        <v>34.142857142857146</v>
      </c>
    </row>
    <row r="27" spans="2:77" x14ac:dyDescent="0.25">
      <c r="B27" s="2">
        <v>88.562300319488799</v>
      </c>
      <c r="C27" s="2">
        <f t="shared" si="3"/>
        <v>89</v>
      </c>
      <c r="D27" s="2">
        <v>18.533886583679099</v>
      </c>
      <c r="F27">
        <v>73.492822966507106</v>
      </c>
      <c r="G27" s="2">
        <f t="shared" si="4"/>
        <v>73</v>
      </c>
      <c r="H27">
        <v>167.31301939058099</v>
      </c>
      <c r="J27" s="2">
        <v>126.45000256461999</v>
      </c>
      <c r="K27" s="2">
        <v>156.45000256461998</v>
      </c>
      <c r="L27" s="2">
        <f t="shared" si="5"/>
        <v>156</v>
      </c>
      <c r="M27" s="2">
        <v>25.973997716056601</v>
      </c>
      <c r="O27">
        <v>62.549999289321903</v>
      </c>
      <c r="P27">
        <v>92.549999289321903</v>
      </c>
      <c r="Q27" s="2">
        <f t="shared" si="6"/>
        <v>93</v>
      </c>
      <c r="R27">
        <v>462.98701223423899</v>
      </c>
      <c r="T27">
        <v>92.185843658055106</v>
      </c>
      <c r="U27">
        <v>122.18584365805511</v>
      </c>
      <c r="V27" s="2">
        <f t="shared" si="7"/>
        <v>122</v>
      </c>
      <c r="W27">
        <v>36.898395987008797</v>
      </c>
      <c r="Y27">
        <v>63.4846938813983</v>
      </c>
      <c r="Z27">
        <v>93.4846938813983</v>
      </c>
      <c r="AA27" s="2">
        <f t="shared" si="8"/>
        <v>93</v>
      </c>
      <c r="AB27">
        <v>294.78609717711402</v>
      </c>
      <c r="AD27">
        <v>57.435896954357702</v>
      </c>
      <c r="AE27">
        <v>148.4358969543577</v>
      </c>
      <c r="AF27" s="2">
        <f t="shared" si="9"/>
        <v>148</v>
      </c>
      <c r="AG27">
        <v>629.42002524679799</v>
      </c>
      <c r="AI27">
        <v>40.256408661310097</v>
      </c>
      <c r="AJ27">
        <v>131.2564086613101</v>
      </c>
      <c r="AK27" s="2">
        <f t="shared" si="10"/>
        <v>131</v>
      </c>
      <c r="AL27">
        <v>1920.08487909173</v>
      </c>
      <c r="AN27">
        <v>102.363638688016</v>
      </c>
      <c r="AO27">
        <v>193.36363868801601</v>
      </c>
      <c r="AP27" s="2">
        <f t="shared" si="11"/>
        <v>193</v>
      </c>
      <c r="AQ27">
        <v>225.042366373101</v>
      </c>
      <c r="AS27">
        <v>65.272724621481004</v>
      </c>
      <c r="AT27">
        <v>156.27272462148102</v>
      </c>
      <c r="AU27" s="2">
        <f t="shared" si="12"/>
        <v>156</v>
      </c>
      <c r="AV27">
        <v>1191.2013646468399</v>
      </c>
      <c r="AX27" s="2">
        <v>105.892859770326</v>
      </c>
      <c r="AY27" s="2">
        <v>196.892859770326</v>
      </c>
      <c r="AZ27" s="2">
        <f t="shared" si="13"/>
        <v>197</v>
      </c>
      <c r="BA27" s="2">
        <v>294.55081370828299</v>
      </c>
      <c r="BC27">
        <v>76.964281685498705</v>
      </c>
      <c r="BD27">
        <v>167.96428168549869</v>
      </c>
      <c r="BE27" s="2">
        <f t="shared" si="14"/>
        <v>168</v>
      </c>
      <c r="BF27">
        <v>1007.36377236522</v>
      </c>
      <c r="BK27" s="2">
        <f t="shared" si="0"/>
        <v>26</v>
      </c>
      <c r="BL27" s="1">
        <f t="shared" si="25"/>
        <v>44466</v>
      </c>
      <c r="BM27" s="2">
        <f t="shared" si="1"/>
        <v>21.576763485477102</v>
      </c>
      <c r="BN27" s="2" t="e">
        <f t="shared" si="2"/>
        <v>#N/A</v>
      </c>
      <c r="BO27" s="2" t="e">
        <f t="shared" si="15"/>
        <v>#N/A</v>
      </c>
      <c r="BP27" s="2" t="e">
        <f t="shared" si="16"/>
        <v>#N/A</v>
      </c>
      <c r="BQ27" s="2" t="e">
        <f t="shared" si="17"/>
        <v>#N/A</v>
      </c>
      <c r="BR27" s="2" t="e">
        <f t="shared" si="18"/>
        <v>#N/A</v>
      </c>
      <c r="BS27" s="2" t="e">
        <f t="shared" si="19"/>
        <v>#N/A</v>
      </c>
      <c r="BT27" s="2" t="e">
        <f t="shared" si="20"/>
        <v>#N/A</v>
      </c>
      <c r="BU27" s="2" t="e">
        <f t="shared" si="21"/>
        <v>#N/A</v>
      </c>
      <c r="BV27" s="2" t="e">
        <f t="shared" si="22"/>
        <v>#N/A</v>
      </c>
      <c r="BW27" s="2" t="e">
        <f t="shared" si="23"/>
        <v>#N/A</v>
      </c>
      <c r="BX27" s="2" t="e">
        <f t="shared" si="24"/>
        <v>#N/A</v>
      </c>
      <c r="BY27" s="2">
        <f>VLOOKUP($BL27,covid_19_datafeed23[[#All],[new_date]:[Zkh_7dgn_gem]],10,FALSE)</f>
        <v>33</v>
      </c>
    </row>
    <row r="28" spans="2:77" x14ac:dyDescent="0.25">
      <c r="B28" s="2">
        <v>93.450479233226801</v>
      </c>
      <c r="C28" s="2">
        <f t="shared" si="3"/>
        <v>93</v>
      </c>
      <c r="D28" s="2">
        <v>19.363762102351298</v>
      </c>
      <c r="F28">
        <v>78.947368421052602</v>
      </c>
      <c r="G28" s="2">
        <f t="shared" si="4"/>
        <v>79</v>
      </c>
      <c r="H28">
        <v>174.79224376731301</v>
      </c>
      <c r="J28" s="2">
        <v>132.52500196208899</v>
      </c>
      <c r="K28" s="2">
        <v>162.52500196208899</v>
      </c>
      <c r="L28" s="2">
        <f t="shared" si="5"/>
        <v>163</v>
      </c>
      <c r="M28" s="2">
        <v>21.428547223999299</v>
      </c>
      <c r="O28">
        <v>64.350004603957601</v>
      </c>
      <c r="P28">
        <v>94.350004603957601</v>
      </c>
      <c r="Q28" s="2">
        <f t="shared" si="6"/>
        <v>94</v>
      </c>
      <c r="R28">
        <v>450</v>
      </c>
      <c r="T28">
        <v>95.987333587438002</v>
      </c>
      <c r="U28">
        <v>125.987333587438</v>
      </c>
      <c r="V28" s="2">
        <f t="shared" si="7"/>
        <v>126</v>
      </c>
      <c r="W28">
        <v>32.486629094185503</v>
      </c>
      <c r="Y28">
        <v>64.815199695074298</v>
      </c>
      <c r="Z28">
        <v>94.815199695074298</v>
      </c>
      <c r="AA28" s="2">
        <f t="shared" si="8"/>
        <v>95</v>
      </c>
      <c r="AB28">
        <v>284.75936225029898</v>
      </c>
      <c r="AD28">
        <v>59.358968956701503</v>
      </c>
      <c r="AE28">
        <v>150.35896895670152</v>
      </c>
      <c r="AF28" s="2">
        <f t="shared" si="9"/>
        <v>150</v>
      </c>
      <c r="AG28">
        <v>590.52325919737802</v>
      </c>
      <c r="AI28">
        <v>41.153843670907399</v>
      </c>
      <c r="AJ28">
        <v>132.15384367090741</v>
      </c>
      <c r="AK28" s="2">
        <f t="shared" si="10"/>
        <v>132</v>
      </c>
      <c r="AL28">
        <v>2026.16684470888</v>
      </c>
      <c r="AN28">
        <v>105.81817985698601</v>
      </c>
      <c r="AO28">
        <v>196.81817985698601</v>
      </c>
      <c r="AP28" s="2">
        <f t="shared" si="11"/>
        <v>197</v>
      </c>
      <c r="AQ28">
        <v>206.42983633671901</v>
      </c>
      <c r="AS28">
        <v>65.818185849528803</v>
      </c>
      <c r="AT28">
        <v>156.81818584952879</v>
      </c>
      <c r="AU28" s="2">
        <f t="shared" si="12"/>
        <v>157</v>
      </c>
      <c r="AV28">
        <v>1235.1945878860799</v>
      </c>
      <c r="AX28" s="2">
        <v>108.03570360067</v>
      </c>
      <c r="AY28" s="2">
        <v>199.03570360066999</v>
      </c>
      <c r="AZ28" s="2">
        <f t="shared" si="13"/>
        <v>199</v>
      </c>
      <c r="BA28" s="2">
        <v>268.04124128354601</v>
      </c>
      <c r="BC28">
        <v>78.928568275607702</v>
      </c>
      <c r="BD28">
        <v>169.92856827560769</v>
      </c>
      <c r="BE28" s="2">
        <f t="shared" si="14"/>
        <v>170</v>
      </c>
      <c r="BF28">
        <v>1047.1281310023301</v>
      </c>
      <c r="BK28" s="2">
        <f t="shared" si="0"/>
        <v>27</v>
      </c>
      <c r="BL28" s="1">
        <f t="shared" si="25"/>
        <v>44467</v>
      </c>
      <c r="BM28" s="2" t="e">
        <f t="shared" si="1"/>
        <v>#N/A</v>
      </c>
      <c r="BN28" s="2" t="e">
        <f t="shared" si="2"/>
        <v>#N/A</v>
      </c>
      <c r="BO28" s="2" t="e">
        <f t="shared" si="15"/>
        <v>#N/A</v>
      </c>
      <c r="BP28" s="2" t="e">
        <f t="shared" si="16"/>
        <v>#N/A</v>
      </c>
      <c r="BQ28" s="2" t="e">
        <f t="shared" si="17"/>
        <v>#N/A</v>
      </c>
      <c r="BR28" s="2" t="e">
        <f t="shared" si="18"/>
        <v>#N/A</v>
      </c>
      <c r="BS28" s="2" t="e">
        <f t="shared" si="19"/>
        <v>#N/A</v>
      </c>
      <c r="BT28" s="2" t="e">
        <f t="shared" si="20"/>
        <v>#N/A</v>
      </c>
      <c r="BU28" s="2" t="e">
        <f t="shared" si="21"/>
        <v>#N/A</v>
      </c>
      <c r="BV28" s="2" t="e">
        <f t="shared" si="22"/>
        <v>#N/A</v>
      </c>
      <c r="BW28" s="2" t="e">
        <f t="shared" si="23"/>
        <v>#N/A</v>
      </c>
      <c r="BX28" s="2" t="e">
        <f t="shared" si="24"/>
        <v>#N/A</v>
      </c>
      <c r="BY28" s="2">
        <f>VLOOKUP($BL28,covid_19_datafeed23[[#All],[new_date]:[Zkh_7dgn_gem]],10,FALSE)</f>
        <v>32.142857142857146</v>
      </c>
    </row>
    <row r="29" spans="2:77" x14ac:dyDescent="0.25">
      <c r="B29" s="2">
        <v>98.051118210862597</v>
      </c>
      <c r="C29" s="2">
        <f t="shared" si="3"/>
        <v>98</v>
      </c>
      <c r="D29" s="2">
        <v>20.746887966804898</v>
      </c>
      <c r="F29">
        <v>84.976076555023894</v>
      </c>
      <c r="G29" s="2">
        <f t="shared" si="4"/>
        <v>85</v>
      </c>
      <c r="H29">
        <v>178.393351800554</v>
      </c>
      <c r="J29" s="2">
        <v>138.82499584407799</v>
      </c>
      <c r="K29" s="2">
        <v>168.82499584407799</v>
      </c>
      <c r="L29" s="2">
        <f t="shared" si="5"/>
        <v>169</v>
      </c>
      <c r="M29" s="2">
        <v>17.5324671850335</v>
      </c>
      <c r="O29">
        <v>66.375004403113806</v>
      </c>
      <c r="P29">
        <v>96.375004403113806</v>
      </c>
      <c r="Q29" s="2">
        <f t="shared" si="6"/>
        <v>96</v>
      </c>
      <c r="R29">
        <v>438.31168854331099</v>
      </c>
      <c r="T29">
        <v>100.16896206868699</v>
      </c>
      <c r="U29">
        <v>130.16896206868699</v>
      </c>
      <c r="V29" s="2">
        <f t="shared" si="7"/>
        <v>130</v>
      </c>
      <c r="W29">
        <v>27.673802498108</v>
      </c>
      <c r="Y29">
        <v>65.575497680950804</v>
      </c>
      <c r="Z29">
        <v>95.575497680950804</v>
      </c>
      <c r="AA29" s="2">
        <f t="shared" si="8"/>
        <v>96</v>
      </c>
      <c r="AB29">
        <v>274.732616307782</v>
      </c>
      <c r="AD29">
        <v>60.897435009597103</v>
      </c>
      <c r="AE29">
        <v>151.8974350095971</v>
      </c>
      <c r="AF29" s="2">
        <f t="shared" si="9"/>
        <v>152</v>
      </c>
      <c r="AG29">
        <v>544.55453044987996</v>
      </c>
      <c r="AI29">
        <v>42.435898714987097</v>
      </c>
      <c r="AJ29">
        <v>133.4358987149871</v>
      </c>
      <c r="AK29" s="2">
        <f t="shared" si="10"/>
        <v>133</v>
      </c>
      <c r="AL29">
        <v>2128.7128289769898</v>
      </c>
      <c r="AN29">
        <v>108.72727977305</v>
      </c>
      <c r="AO29">
        <v>199.72727977304999</v>
      </c>
      <c r="AP29" s="2">
        <f t="shared" si="11"/>
        <v>200</v>
      </c>
      <c r="AQ29">
        <v>186.12520741688601</v>
      </c>
      <c r="AS29">
        <v>66.363637090005199</v>
      </c>
      <c r="AT29">
        <v>157.3636370900052</v>
      </c>
      <c r="AU29" s="2">
        <f t="shared" si="12"/>
        <v>157</v>
      </c>
      <c r="AV29">
        <v>1294.4162479601</v>
      </c>
      <c r="AX29" s="2">
        <v>111.071421915171</v>
      </c>
      <c r="AY29" s="2">
        <v>202.07142191517102</v>
      </c>
      <c r="AZ29" s="2">
        <f t="shared" si="13"/>
        <v>202</v>
      </c>
      <c r="BA29" s="2">
        <v>229.74960071412701</v>
      </c>
      <c r="BC29">
        <v>83.392852413411504</v>
      </c>
      <c r="BD29">
        <v>174.3928524134115</v>
      </c>
      <c r="BE29" s="2">
        <f t="shared" si="14"/>
        <v>174</v>
      </c>
      <c r="BF29">
        <v>1048.60087940781</v>
      </c>
      <c r="BK29" s="2">
        <f t="shared" si="0"/>
        <v>28</v>
      </c>
      <c r="BL29" s="1">
        <f t="shared" si="25"/>
        <v>44468</v>
      </c>
      <c r="BM29" s="2" t="e">
        <f t="shared" si="1"/>
        <v>#N/A</v>
      </c>
      <c r="BN29" s="2">
        <f t="shared" si="2"/>
        <v>57.617728531855903</v>
      </c>
      <c r="BO29" s="2" t="e">
        <f t="shared" si="15"/>
        <v>#N/A</v>
      </c>
      <c r="BP29" s="2" t="e">
        <f t="shared" si="16"/>
        <v>#N/A</v>
      </c>
      <c r="BQ29" s="2" t="e">
        <f t="shared" si="17"/>
        <v>#N/A</v>
      </c>
      <c r="BR29" s="2" t="e">
        <f t="shared" si="18"/>
        <v>#N/A</v>
      </c>
      <c r="BS29" s="2" t="e">
        <f t="shared" si="19"/>
        <v>#N/A</v>
      </c>
      <c r="BT29" s="2" t="e">
        <f t="shared" si="20"/>
        <v>#N/A</v>
      </c>
      <c r="BU29" s="2" t="e">
        <f t="shared" si="21"/>
        <v>#N/A</v>
      </c>
      <c r="BV29" s="2" t="e">
        <f t="shared" si="22"/>
        <v>#N/A</v>
      </c>
      <c r="BW29" s="2" t="e">
        <f t="shared" si="23"/>
        <v>#N/A</v>
      </c>
      <c r="BX29" s="2" t="e">
        <f t="shared" si="24"/>
        <v>#N/A</v>
      </c>
      <c r="BY29" s="2">
        <f>VLOOKUP($BL29,covid_19_datafeed23[[#All],[new_date]:[Zkh_7dgn_gem]],10,FALSE)</f>
        <v>34.285714285714285</v>
      </c>
    </row>
    <row r="30" spans="2:77" x14ac:dyDescent="0.25">
      <c r="B30" s="2">
        <v>102.9392971246</v>
      </c>
      <c r="C30" s="2">
        <f t="shared" si="3"/>
        <v>103</v>
      </c>
      <c r="D30" s="2">
        <v>22.683264177040101</v>
      </c>
      <c r="F30">
        <v>91.004784688995201</v>
      </c>
      <c r="G30" s="2">
        <f t="shared" si="4"/>
        <v>91</v>
      </c>
      <c r="H30">
        <v>173.961218836565</v>
      </c>
      <c r="J30" s="2">
        <v>144.45000627250599</v>
      </c>
      <c r="K30" s="2">
        <v>174.45000627250599</v>
      </c>
      <c r="L30" s="2">
        <f t="shared" si="5"/>
        <v>174</v>
      </c>
      <c r="M30" s="2">
        <v>15.5843914956547</v>
      </c>
      <c r="O30">
        <v>67.724996029472706</v>
      </c>
      <c r="P30">
        <v>97.724996029472706</v>
      </c>
      <c r="Q30" s="2">
        <f t="shared" si="6"/>
        <v>98</v>
      </c>
      <c r="R30">
        <v>418.83116350384603</v>
      </c>
      <c r="T30">
        <v>103.590292564059</v>
      </c>
      <c r="U30">
        <v>133.59029256405898</v>
      </c>
      <c r="V30" s="2">
        <f t="shared" si="7"/>
        <v>134</v>
      </c>
      <c r="W30">
        <v>23.262035605284701</v>
      </c>
      <c r="Y30">
        <v>67.096093652703999</v>
      </c>
      <c r="Z30">
        <v>97.096093652703999</v>
      </c>
      <c r="AA30" s="2">
        <f t="shared" si="8"/>
        <v>97</v>
      </c>
      <c r="AB30">
        <v>264.70588138096701</v>
      </c>
      <c r="AD30">
        <v>62.820507011940897</v>
      </c>
      <c r="AE30">
        <v>153.82050701194089</v>
      </c>
      <c r="AF30" s="2">
        <f t="shared" si="9"/>
        <v>154</v>
      </c>
      <c r="AG30">
        <v>505.65776440046102</v>
      </c>
      <c r="AI30">
        <v>43.717946716549598</v>
      </c>
      <c r="AJ30">
        <v>134.71794671654959</v>
      </c>
      <c r="AK30" s="2">
        <f t="shared" si="10"/>
        <v>135</v>
      </c>
      <c r="AL30">
        <v>2227.72273477505</v>
      </c>
      <c r="AN30">
        <v>111.81819344008299</v>
      </c>
      <c r="AO30">
        <v>202.81819344008301</v>
      </c>
      <c r="AP30" s="2">
        <f t="shared" si="11"/>
        <v>203</v>
      </c>
      <c r="AQ30">
        <v>162.43656662401099</v>
      </c>
      <c r="AS30">
        <v>67.636363309497597</v>
      </c>
      <c r="AT30">
        <v>158.6363633094976</v>
      </c>
      <c r="AU30" s="2">
        <f t="shared" si="12"/>
        <v>159</v>
      </c>
      <c r="AV30">
        <v>1363.7901876389401</v>
      </c>
      <c r="AX30" s="2">
        <v>114.10714022967301</v>
      </c>
      <c r="AY30" s="2">
        <v>205.10714022967301</v>
      </c>
      <c r="AZ30" s="2">
        <f t="shared" si="13"/>
        <v>205</v>
      </c>
      <c r="BA30" s="2">
        <v>191.45804104550299</v>
      </c>
      <c r="BC30">
        <v>85.357139003520501</v>
      </c>
      <c r="BD30">
        <v>176.3571390035205</v>
      </c>
      <c r="BE30" s="2">
        <f t="shared" si="14"/>
        <v>176</v>
      </c>
      <c r="BF30">
        <v>1008.83653088331</v>
      </c>
      <c r="BK30" s="2">
        <f t="shared" si="0"/>
        <v>29</v>
      </c>
      <c r="BL30" s="1">
        <f t="shared" si="25"/>
        <v>44469</v>
      </c>
      <c r="BM30" s="2" t="e">
        <f t="shared" si="1"/>
        <v>#N/A</v>
      </c>
      <c r="BN30" s="2" t="e">
        <f t="shared" si="2"/>
        <v>#N/A</v>
      </c>
      <c r="BO30" s="2" t="e">
        <f t="shared" si="15"/>
        <v>#N/A</v>
      </c>
      <c r="BP30" s="2" t="e">
        <f t="shared" si="16"/>
        <v>#N/A</v>
      </c>
      <c r="BQ30" s="2" t="e">
        <f t="shared" si="17"/>
        <v>#N/A</v>
      </c>
      <c r="BR30" s="2" t="e">
        <f t="shared" si="18"/>
        <v>#N/A</v>
      </c>
      <c r="BS30" s="2" t="e">
        <f t="shared" si="19"/>
        <v>#N/A</v>
      </c>
      <c r="BT30" s="2" t="e">
        <f t="shared" si="20"/>
        <v>#N/A</v>
      </c>
      <c r="BU30" s="2" t="e">
        <f t="shared" si="21"/>
        <v>#N/A</v>
      </c>
      <c r="BV30" s="2" t="e">
        <f t="shared" si="22"/>
        <v>#N/A</v>
      </c>
      <c r="BW30" s="2" t="e">
        <f t="shared" si="23"/>
        <v>#N/A</v>
      </c>
      <c r="BX30" s="2" t="e">
        <f t="shared" si="24"/>
        <v>#N/A</v>
      </c>
      <c r="BY30" s="2">
        <f>VLOOKUP($BL30,covid_19_datafeed23[[#All],[new_date]:[Zkh_7dgn_gem]],10,FALSE)</f>
        <v>33.714285714285715</v>
      </c>
    </row>
    <row r="31" spans="2:77" x14ac:dyDescent="0.25">
      <c r="B31" s="2">
        <v>107.25239616613401</v>
      </c>
      <c r="C31" s="2">
        <f t="shared" si="3"/>
        <v>107</v>
      </c>
      <c r="D31" s="2">
        <v>23.513139695712301</v>
      </c>
      <c r="F31">
        <v>93.875598086124398</v>
      </c>
      <c r="G31" s="2">
        <f t="shared" si="4"/>
        <v>94</v>
      </c>
      <c r="H31">
        <v>170.08310249307399</v>
      </c>
      <c r="J31" s="2">
        <v>150.299986466218</v>
      </c>
      <c r="K31" s="2">
        <v>180.299986466218</v>
      </c>
      <c r="L31" s="2">
        <f t="shared" si="5"/>
        <v>180</v>
      </c>
      <c r="M31" s="2">
        <v>12.9870166929761</v>
      </c>
      <c r="O31">
        <v>69.075000015449504</v>
      </c>
      <c r="P31">
        <v>99.075000015449504</v>
      </c>
      <c r="Q31" s="2">
        <f t="shared" si="6"/>
        <v>99</v>
      </c>
      <c r="R31">
        <v>402.59740155510002</v>
      </c>
      <c r="T31">
        <v>108.53221903118499</v>
      </c>
      <c r="U31">
        <v>138.53221903118498</v>
      </c>
      <c r="V31" s="2">
        <f t="shared" si="7"/>
        <v>139</v>
      </c>
      <c r="W31">
        <v>19.251350447120899</v>
      </c>
      <c r="Y31">
        <v>67.096093652703999</v>
      </c>
      <c r="Z31">
        <v>97.096093652703999</v>
      </c>
      <c r="AA31" s="2">
        <f t="shared" si="8"/>
        <v>97</v>
      </c>
      <c r="AB31">
        <v>253.07486357832499</v>
      </c>
      <c r="AD31">
        <v>64.999997065617805</v>
      </c>
      <c r="AE31">
        <v>155.9999970656178</v>
      </c>
      <c r="AF31" s="2">
        <f t="shared" si="9"/>
        <v>156</v>
      </c>
      <c r="AG31">
        <v>459.68884141096402</v>
      </c>
      <c r="AI31">
        <v>44.871792734962703</v>
      </c>
      <c r="AJ31">
        <v>135.8717927349627</v>
      </c>
      <c r="AK31" s="2">
        <f t="shared" si="10"/>
        <v>136</v>
      </c>
      <c r="AL31">
        <v>2305.5162668738999</v>
      </c>
      <c r="AN31">
        <v>114.727273381004</v>
      </c>
      <c r="AO31">
        <v>205.72727338100401</v>
      </c>
      <c r="AP31" s="2">
        <f t="shared" si="11"/>
        <v>206</v>
      </c>
      <c r="AQ31">
        <v>148.900240291053</v>
      </c>
      <c r="AS31">
        <v>80.363635491993705</v>
      </c>
      <c r="AT31">
        <v>171.3636354919937</v>
      </c>
      <c r="AU31" s="2">
        <f t="shared" si="12"/>
        <v>171</v>
      </c>
      <c r="AV31">
        <v>1372.2504264521299</v>
      </c>
      <c r="AX31" s="2">
        <v>118.035713409891</v>
      </c>
      <c r="AY31" s="2">
        <v>209.035713409891</v>
      </c>
      <c r="AZ31" s="2">
        <f t="shared" si="13"/>
        <v>209</v>
      </c>
      <c r="BA31" s="2">
        <v>159.05743454842499</v>
      </c>
      <c r="BC31">
        <v>86.607147586588397</v>
      </c>
      <c r="BD31">
        <v>177.60714758658838</v>
      </c>
      <c r="BE31" s="2">
        <f t="shared" si="14"/>
        <v>178</v>
      </c>
      <c r="BF31">
        <v>967.59941372812</v>
      </c>
      <c r="BK31" s="2">
        <f t="shared" si="0"/>
        <v>30</v>
      </c>
      <c r="BL31" s="1">
        <f t="shared" si="25"/>
        <v>44470</v>
      </c>
      <c r="BM31" s="2">
        <f t="shared" si="1"/>
        <v>20.193637621023498</v>
      </c>
      <c r="BN31" s="2" t="e">
        <f t="shared" si="2"/>
        <v>#N/A</v>
      </c>
      <c r="BO31" s="2" t="e">
        <f t="shared" si="15"/>
        <v>#N/A</v>
      </c>
      <c r="BP31" s="2" t="e">
        <f t="shared" si="16"/>
        <v>#N/A</v>
      </c>
      <c r="BQ31" s="2" t="e">
        <f t="shared" si="17"/>
        <v>#N/A</v>
      </c>
      <c r="BR31" s="2" t="e">
        <f t="shared" si="18"/>
        <v>#N/A</v>
      </c>
      <c r="BS31" s="2" t="e">
        <f t="shared" si="19"/>
        <v>#N/A</v>
      </c>
      <c r="BT31" s="2" t="e">
        <f t="shared" si="20"/>
        <v>#N/A</v>
      </c>
      <c r="BU31" s="2" t="e">
        <f t="shared" si="21"/>
        <v>#N/A</v>
      </c>
      <c r="BV31" s="2" t="e">
        <f t="shared" si="22"/>
        <v>#N/A</v>
      </c>
      <c r="BW31" s="2" t="e">
        <f t="shared" si="23"/>
        <v>#N/A</v>
      </c>
      <c r="BX31" s="2" t="e">
        <f t="shared" si="24"/>
        <v>#N/A</v>
      </c>
      <c r="BY31" s="2">
        <f>VLOOKUP($BL31,covid_19_datafeed23[[#All],[new_date]:[Zkh_7dgn_gem]],10,FALSE)</f>
        <v>34.285714285714285</v>
      </c>
    </row>
    <row r="32" spans="2:77" x14ac:dyDescent="0.25">
      <c r="B32" s="2">
        <v>112.14057507987199</v>
      </c>
      <c r="C32" s="2">
        <f t="shared" si="3"/>
        <v>112</v>
      </c>
      <c r="D32" s="2">
        <v>25.1728907330567</v>
      </c>
      <c r="F32">
        <v>99.617224880382693</v>
      </c>
      <c r="G32" s="2">
        <f t="shared" si="4"/>
        <v>100</v>
      </c>
      <c r="H32">
        <v>166.75900277008299</v>
      </c>
      <c r="J32" s="2">
        <v>155.24998872184801</v>
      </c>
      <c r="K32" s="2">
        <v>185.24998872184801</v>
      </c>
      <c r="L32" s="2">
        <f t="shared" si="5"/>
        <v>185</v>
      </c>
      <c r="M32" s="2">
        <v>10.3896062204018</v>
      </c>
      <c r="O32">
        <v>70.649998485946796</v>
      </c>
      <c r="P32">
        <v>100.6499984859468</v>
      </c>
      <c r="Q32" s="2">
        <f t="shared" si="6"/>
        <v>101</v>
      </c>
      <c r="R32">
        <v>389.61038486212402</v>
      </c>
      <c r="T32">
        <v>113.09398606430101</v>
      </c>
      <c r="U32">
        <v>143.09398606430102</v>
      </c>
      <c r="V32" s="2">
        <f t="shared" si="7"/>
        <v>143</v>
      </c>
      <c r="W32">
        <v>17.2459858366337</v>
      </c>
      <c r="Y32">
        <v>68.236530190446899</v>
      </c>
      <c r="Z32">
        <v>98.236530190446899</v>
      </c>
      <c r="AA32" s="2">
        <f t="shared" si="8"/>
        <v>98</v>
      </c>
      <c r="AB32">
        <v>243.04812865151001</v>
      </c>
      <c r="AD32">
        <v>67.435891085593397</v>
      </c>
      <c r="AE32">
        <v>158.4358910855934</v>
      </c>
      <c r="AF32" s="2">
        <f t="shared" si="9"/>
        <v>158</v>
      </c>
      <c r="AG32">
        <v>392.50344760123897</v>
      </c>
      <c r="AI32">
        <v>46.025638753375802</v>
      </c>
      <c r="AJ32">
        <v>137.0256387533758</v>
      </c>
      <c r="AK32" s="2">
        <f t="shared" si="10"/>
        <v>137</v>
      </c>
      <c r="AL32">
        <v>2365.62940662254</v>
      </c>
      <c r="AN32">
        <v>118.363648276085</v>
      </c>
      <c r="AO32">
        <v>209.363648276085</v>
      </c>
      <c r="AP32" s="2">
        <f t="shared" si="11"/>
        <v>209</v>
      </c>
      <c r="AQ32">
        <v>128.59561137122</v>
      </c>
      <c r="AS32">
        <v>82.181812951962598</v>
      </c>
      <c r="AT32">
        <v>173.1818129519626</v>
      </c>
      <c r="AU32" s="2">
        <f t="shared" si="12"/>
        <v>173</v>
      </c>
      <c r="AV32">
        <v>1294.4162479601</v>
      </c>
      <c r="AX32" s="2">
        <v>121.42856582330199</v>
      </c>
      <c r="AY32" s="2">
        <v>212.42856582330199</v>
      </c>
      <c r="AZ32" s="2">
        <f t="shared" si="13"/>
        <v>212</v>
      </c>
      <c r="BA32" s="2">
        <v>126.65682805134701</v>
      </c>
      <c r="BC32">
        <v>88.2142902685666</v>
      </c>
      <c r="BD32">
        <v>179.2142902685666</v>
      </c>
      <c r="BE32" s="2">
        <f t="shared" si="14"/>
        <v>179</v>
      </c>
      <c r="BF32">
        <v>930.78055190198495</v>
      </c>
      <c r="BK32" s="2">
        <f t="shared" si="0"/>
        <v>31</v>
      </c>
      <c r="BL32" s="1">
        <f t="shared" si="25"/>
        <v>44471</v>
      </c>
      <c r="BM32" s="2" t="e">
        <f t="shared" si="1"/>
        <v>#N/A</v>
      </c>
      <c r="BN32" s="2">
        <f t="shared" si="2"/>
        <v>62.603878116343402</v>
      </c>
      <c r="BO32" s="2" t="e">
        <f t="shared" si="15"/>
        <v>#N/A</v>
      </c>
      <c r="BP32" s="2" t="e">
        <f t="shared" si="16"/>
        <v>#N/A</v>
      </c>
      <c r="BQ32" s="2" t="e">
        <f t="shared" si="17"/>
        <v>#N/A</v>
      </c>
      <c r="BR32" s="2" t="e">
        <f t="shared" si="18"/>
        <v>#N/A</v>
      </c>
      <c r="BS32" s="2" t="e">
        <f t="shared" si="19"/>
        <v>#N/A</v>
      </c>
      <c r="BT32" s="2" t="e">
        <f t="shared" si="20"/>
        <v>#N/A</v>
      </c>
      <c r="BU32" s="2" t="e">
        <f t="shared" si="21"/>
        <v>#N/A</v>
      </c>
      <c r="BV32" s="2" t="e">
        <f t="shared" si="22"/>
        <v>#N/A</v>
      </c>
      <c r="BW32" s="2" t="e">
        <f t="shared" si="23"/>
        <v>#N/A</v>
      </c>
      <c r="BX32" s="2" t="e">
        <f t="shared" si="24"/>
        <v>#N/A</v>
      </c>
      <c r="BY32" s="2">
        <f>VLOOKUP($BL32,covid_19_datafeed23[[#All],[new_date]:[Zkh_7dgn_gem]],10,FALSE)</f>
        <v>34.714285714285715</v>
      </c>
    </row>
    <row r="33" spans="2:77" x14ac:dyDescent="0.25">
      <c r="B33" s="2">
        <v>117.316293929712</v>
      </c>
      <c r="C33" s="2">
        <f t="shared" si="3"/>
        <v>117</v>
      </c>
      <c r="D33" s="2">
        <v>27.6625172890733</v>
      </c>
      <c r="F33">
        <v>102.77511961722399</v>
      </c>
      <c r="G33" s="2">
        <f t="shared" si="4"/>
        <v>103</v>
      </c>
      <c r="H33">
        <v>162.603878116343</v>
      </c>
      <c r="J33" s="2">
        <v>160.199990977478</v>
      </c>
      <c r="K33" s="2">
        <v>190.199990977478</v>
      </c>
      <c r="L33" s="2">
        <f t="shared" si="5"/>
        <v>190</v>
      </c>
      <c r="M33" s="2">
        <v>9.7402357673102902</v>
      </c>
      <c r="O33">
        <v>72.674998285103001</v>
      </c>
      <c r="P33">
        <v>102.674998285103</v>
      </c>
      <c r="Q33" s="2">
        <f t="shared" si="6"/>
        <v>103</v>
      </c>
      <c r="R33">
        <v>369.48051612198998</v>
      </c>
      <c r="T33">
        <v>117.27561454555</v>
      </c>
      <c r="U33">
        <v>147.27561454555001</v>
      </c>
      <c r="V33" s="2">
        <f t="shared" si="7"/>
        <v>147</v>
      </c>
      <c r="W33">
        <v>13.636360381724201</v>
      </c>
      <c r="Y33">
        <v>69.186918334400701</v>
      </c>
      <c r="Z33">
        <v>99.186918334400701</v>
      </c>
      <c r="AA33" s="2">
        <f t="shared" si="8"/>
        <v>99</v>
      </c>
      <c r="AB33">
        <v>233.82353516260901</v>
      </c>
      <c r="AD33">
        <v>69.358977172971606</v>
      </c>
      <c r="AE33">
        <v>160.35897717297161</v>
      </c>
      <c r="AF33" s="2">
        <f t="shared" si="9"/>
        <v>160</v>
      </c>
      <c r="AG33">
        <v>350.07070020278002</v>
      </c>
      <c r="AI33">
        <v>46.666662754157102</v>
      </c>
      <c r="AJ33">
        <v>137.6666627541571</v>
      </c>
      <c r="AK33" s="2">
        <f t="shared" si="10"/>
        <v>138</v>
      </c>
      <c r="AL33">
        <v>2422.2064679011601</v>
      </c>
      <c r="AN33">
        <v>120.90910071507</v>
      </c>
      <c r="AO33">
        <v>211.90910071507</v>
      </c>
      <c r="AP33" s="2">
        <f t="shared" si="11"/>
        <v>212</v>
      </c>
      <c r="AQ33">
        <v>115.059285038262</v>
      </c>
      <c r="AS33">
        <v>84.000010387074298</v>
      </c>
      <c r="AT33">
        <v>175.0000103870743</v>
      </c>
      <c r="AU33" s="2">
        <f t="shared" si="12"/>
        <v>175</v>
      </c>
      <c r="AV33">
        <v>1219.96616266967</v>
      </c>
      <c r="AX33" s="2">
        <v>124.642851187259</v>
      </c>
      <c r="AY33" s="2">
        <v>215.642851187259</v>
      </c>
      <c r="AZ33" s="2">
        <f t="shared" si="13"/>
        <v>216</v>
      </c>
      <c r="BA33" s="2">
        <v>103.09277266278001</v>
      </c>
      <c r="BC33">
        <v>89.464279233193594</v>
      </c>
      <c r="BD33">
        <v>180.46427923319359</v>
      </c>
      <c r="BE33" s="2">
        <f t="shared" si="14"/>
        <v>180</v>
      </c>
      <c r="BF33">
        <v>898.37996563010597</v>
      </c>
      <c r="BK33" s="2">
        <f t="shared" si="0"/>
        <v>32</v>
      </c>
      <c r="BL33" s="1">
        <f t="shared" si="25"/>
        <v>44472</v>
      </c>
      <c r="BM33" s="2" t="e">
        <f t="shared" si="1"/>
        <v>#N/A</v>
      </c>
      <c r="BN33" s="2" t="e">
        <f t="shared" si="2"/>
        <v>#N/A</v>
      </c>
      <c r="BO33" s="2" t="e">
        <f t="shared" si="15"/>
        <v>#N/A</v>
      </c>
      <c r="BP33" s="2" t="e">
        <f t="shared" si="16"/>
        <v>#N/A</v>
      </c>
      <c r="BQ33" s="2" t="e">
        <f t="shared" si="17"/>
        <v>#N/A</v>
      </c>
      <c r="BR33" s="2" t="e">
        <f t="shared" si="18"/>
        <v>#N/A</v>
      </c>
      <c r="BS33" s="2" t="e">
        <f t="shared" si="19"/>
        <v>#N/A</v>
      </c>
      <c r="BT33" s="2" t="e">
        <f t="shared" si="20"/>
        <v>#N/A</v>
      </c>
      <c r="BU33" s="2" t="e">
        <f t="shared" si="21"/>
        <v>#N/A</v>
      </c>
      <c r="BV33" s="2" t="e">
        <f t="shared" si="22"/>
        <v>#N/A</v>
      </c>
      <c r="BW33" s="2" t="e">
        <f t="shared" si="23"/>
        <v>#N/A</v>
      </c>
      <c r="BX33" s="2" t="e">
        <f t="shared" si="24"/>
        <v>#N/A</v>
      </c>
      <c r="BY33" s="2">
        <f>VLOOKUP($BL33,covid_19_datafeed23[[#All],[new_date]:[Zkh_7dgn_gem]],10,FALSE)</f>
        <v>35.714285714285715</v>
      </c>
    </row>
    <row r="34" spans="2:77" x14ac:dyDescent="0.25">
      <c r="B34" s="2">
        <v>122.492012779552</v>
      </c>
      <c r="C34" s="2">
        <f t="shared" si="3"/>
        <v>122</v>
      </c>
      <c r="D34" s="2">
        <v>29.598893499308399</v>
      </c>
      <c r="F34">
        <v>106.794258373205</v>
      </c>
      <c r="G34" s="2">
        <f t="shared" si="4"/>
        <v>107</v>
      </c>
      <c r="H34">
        <v>158.17174515235399</v>
      </c>
      <c r="J34" s="2">
        <v>165.37498771762901</v>
      </c>
      <c r="K34" s="2">
        <v>195.37498771762901</v>
      </c>
      <c r="L34" s="2">
        <f t="shared" si="5"/>
        <v>195</v>
      </c>
      <c r="M34" s="2">
        <v>9.7402357673102902</v>
      </c>
      <c r="O34">
        <v>74.0250022710797</v>
      </c>
      <c r="P34">
        <v>104.0250022710797</v>
      </c>
      <c r="Q34" s="2">
        <f t="shared" si="6"/>
        <v>104</v>
      </c>
      <c r="R34">
        <v>353.24675417324403</v>
      </c>
      <c r="T34">
        <v>122.21754101267599</v>
      </c>
      <c r="U34">
        <v>152.21754101267601</v>
      </c>
      <c r="V34" s="2">
        <f t="shared" si="7"/>
        <v>152</v>
      </c>
      <c r="W34">
        <v>10.828876364728499</v>
      </c>
      <c r="Y34">
        <v>69.947195438133207</v>
      </c>
      <c r="Z34">
        <v>99.947195438133207</v>
      </c>
      <c r="AA34" s="2">
        <f t="shared" si="8"/>
        <v>100</v>
      </c>
      <c r="AB34">
        <v>222.19251735996701</v>
      </c>
      <c r="AD34">
        <v>71.410251158464703</v>
      </c>
      <c r="AE34">
        <v>162.41025115846469</v>
      </c>
      <c r="AF34" s="2">
        <f t="shared" si="9"/>
        <v>162</v>
      </c>
      <c r="AG34">
        <v>286.42148198409302</v>
      </c>
      <c r="AI34">
        <v>48.076919781386103</v>
      </c>
      <c r="AJ34">
        <v>139.0769197813861</v>
      </c>
      <c r="AK34" s="2">
        <f t="shared" si="10"/>
        <v>139</v>
      </c>
      <c r="AL34">
        <v>2485.8556861198399</v>
      </c>
      <c r="AN34">
        <v>123.45455315405501</v>
      </c>
      <c r="AO34">
        <v>214.45455315405502</v>
      </c>
      <c r="AP34" s="2">
        <f t="shared" si="11"/>
        <v>214</v>
      </c>
      <c r="AQ34">
        <v>103.21496464182501</v>
      </c>
      <c r="AS34">
        <v>85.272726618995307</v>
      </c>
      <c r="AT34">
        <v>176.27272661899531</v>
      </c>
      <c r="AU34" s="2">
        <f t="shared" si="12"/>
        <v>176</v>
      </c>
      <c r="AV34">
        <v>1157.3604093940501</v>
      </c>
      <c r="AX34" s="2">
        <v>128.214270650125</v>
      </c>
      <c r="AY34" s="2">
        <v>219.214270650125</v>
      </c>
      <c r="AZ34" s="2">
        <f t="shared" si="13"/>
        <v>219</v>
      </c>
      <c r="BA34" s="2">
        <v>76.583200238042494</v>
      </c>
      <c r="BC34">
        <v>90.535701148365405</v>
      </c>
      <c r="BD34">
        <v>181.5357011483654</v>
      </c>
      <c r="BE34" s="2">
        <f t="shared" si="14"/>
        <v>182</v>
      </c>
      <c r="BF34">
        <v>855.670110182028</v>
      </c>
      <c r="BK34" s="2">
        <f t="shared" si="0"/>
        <v>33</v>
      </c>
      <c r="BL34" s="1">
        <f t="shared" si="25"/>
        <v>44473</v>
      </c>
      <c r="BM34" s="2" t="e">
        <f t="shared" si="1"/>
        <v>#N/A</v>
      </c>
      <c r="BN34" s="2">
        <f t="shared" si="2"/>
        <v>68.421052631578902</v>
      </c>
      <c r="BO34" s="2" t="e">
        <f t="shared" si="15"/>
        <v>#N/A</v>
      </c>
      <c r="BP34" s="2" t="e">
        <f t="shared" si="16"/>
        <v>#N/A</v>
      </c>
      <c r="BQ34" s="2" t="e">
        <f t="shared" si="17"/>
        <v>#N/A</v>
      </c>
      <c r="BR34" s="2" t="e">
        <f t="shared" si="18"/>
        <v>#N/A</v>
      </c>
      <c r="BS34" s="2" t="e">
        <f t="shared" si="19"/>
        <v>#N/A</v>
      </c>
      <c r="BT34" s="2" t="e">
        <f t="shared" si="20"/>
        <v>#N/A</v>
      </c>
      <c r="BU34" s="2" t="e">
        <f t="shared" si="21"/>
        <v>#N/A</v>
      </c>
      <c r="BV34" s="2" t="e">
        <f t="shared" si="22"/>
        <v>#N/A</v>
      </c>
      <c r="BW34" s="2" t="e">
        <f t="shared" si="23"/>
        <v>#N/A</v>
      </c>
      <c r="BX34" s="2" t="e">
        <f t="shared" si="24"/>
        <v>#N/A</v>
      </c>
      <c r="BY34" s="2">
        <f>VLOOKUP($BL34,covid_19_datafeed23[[#All],[new_date]:[Zkh_7dgn_gem]],10,FALSE)</f>
        <v>36.571428571428569</v>
      </c>
    </row>
    <row r="35" spans="2:77" x14ac:dyDescent="0.25">
      <c r="B35" s="2">
        <v>128.81789137380099</v>
      </c>
      <c r="C35" s="2">
        <f t="shared" si="3"/>
        <v>129</v>
      </c>
      <c r="D35" s="2">
        <v>32.641770401106498</v>
      </c>
      <c r="F35">
        <v>114.54545454545401</v>
      </c>
      <c r="G35" s="2">
        <f t="shared" si="4"/>
        <v>115</v>
      </c>
      <c r="H35">
        <v>154.29362880886401</v>
      </c>
      <c r="J35" s="2">
        <v>170.32498997325899</v>
      </c>
      <c r="K35" s="2">
        <v>200.32498997325899</v>
      </c>
      <c r="L35" s="2">
        <f t="shared" si="5"/>
        <v>200</v>
      </c>
      <c r="M35" s="2">
        <v>9.7402357673102902</v>
      </c>
      <c r="O35">
        <v>76.274996554756498</v>
      </c>
      <c r="P35">
        <v>106.2749965547565</v>
      </c>
      <c r="Q35" s="2">
        <f t="shared" si="6"/>
        <v>106</v>
      </c>
      <c r="R35">
        <v>337.66232700769302</v>
      </c>
      <c r="T35">
        <v>126.779308045791</v>
      </c>
      <c r="U35">
        <v>156.779308045791</v>
      </c>
      <c r="V35" s="2">
        <f t="shared" si="7"/>
        <v>157</v>
      </c>
      <c r="W35">
        <v>9.2245934889009007</v>
      </c>
      <c r="Y35">
        <v>71.6578606858195</v>
      </c>
      <c r="Z35">
        <v>101.6578606858195</v>
      </c>
      <c r="AA35" s="2">
        <f t="shared" si="8"/>
        <v>102</v>
      </c>
      <c r="AB35">
        <v>212.566842136406</v>
      </c>
      <c r="AD35">
        <v>74.230765212922805</v>
      </c>
      <c r="AE35">
        <v>165.23076521292279</v>
      </c>
      <c r="AF35" s="2">
        <f t="shared" si="9"/>
        <v>165</v>
      </c>
      <c r="AG35">
        <v>236.91657764555799</v>
      </c>
      <c r="AI35">
        <v>49.358974825465801</v>
      </c>
      <c r="AJ35">
        <v>140.35897482546579</v>
      </c>
      <c r="AK35" s="2">
        <f t="shared" si="10"/>
        <v>140</v>
      </c>
      <c r="AL35">
        <v>2514.14426531965</v>
      </c>
      <c r="AN35">
        <v>126.90909432302399</v>
      </c>
      <c r="AO35">
        <v>217.90909432302399</v>
      </c>
      <c r="AP35" s="2">
        <f t="shared" si="11"/>
        <v>218</v>
      </c>
      <c r="AQ35">
        <v>84.602434605443605</v>
      </c>
      <c r="AS35">
        <v>86.909090327995798</v>
      </c>
      <c r="AT35">
        <v>177.90909032799578</v>
      </c>
      <c r="AU35" s="2">
        <f t="shared" si="12"/>
        <v>178</v>
      </c>
      <c r="AV35">
        <v>1084.60238813197</v>
      </c>
      <c r="AX35" s="2">
        <v>131.42855601408201</v>
      </c>
      <c r="AY35" s="2">
        <v>222.42855601408201</v>
      </c>
      <c r="AZ35" s="2">
        <f t="shared" si="13"/>
        <v>222</v>
      </c>
      <c r="BA35" s="2">
        <v>61.855615057191102</v>
      </c>
      <c r="BC35">
        <v>92.321430498239707</v>
      </c>
      <c r="BD35">
        <v>183.32143049823969</v>
      </c>
      <c r="BE35" s="2">
        <f t="shared" si="14"/>
        <v>183</v>
      </c>
      <c r="BF35">
        <v>810.01471747258097</v>
      </c>
      <c r="BK35" s="2">
        <f t="shared" si="0"/>
        <v>34</v>
      </c>
      <c r="BL35" s="1">
        <f t="shared" si="25"/>
        <v>44474</v>
      </c>
      <c r="BM35" s="2" t="e">
        <f t="shared" si="1"/>
        <v>#N/A</v>
      </c>
      <c r="BN35" s="2" t="e">
        <f t="shared" si="2"/>
        <v>#N/A</v>
      </c>
      <c r="BO35" s="2" t="e">
        <f t="shared" si="15"/>
        <v>#N/A</v>
      </c>
      <c r="BP35" s="2" t="e">
        <f t="shared" si="16"/>
        <v>#N/A</v>
      </c>
      <c r="BQ35" s="2" t="e">
        <f t="shared" si="17"/>
        <v>#N/A</v>
      </c>
      <c r="BR35" s="2" t="e">
        <f t="shared" si="18"/>
        <v>#N/A</v>
      </c>
      <c r="BS35" s="2" t="e">
        <f t="shared" si="19"/>
        <v>#N/A</v>
      </c>
      <c r="BT35" s="2" t="e">
        <f t="shared" si="20"/>
        <v>#N/A</v>
      </c>
      <c r="BU35" s="2" t="e">
        <f t="shared" si="21"/>
        <v>#N/A</v>
      </c>
      <c r="BV35" s="2" t="e">
        <f t="shared" si="22"/>
        <v>#N/A</v>
      </c>
      <c r="BW35" s="2" t="e">
        <f t="shared" si="23"/>
        <v>#N/A</v>
      </c>
      <c r="BX35" s="2" t="e">
        <f t="shared" si="24"/>
        <v>#N/A</v>
      </c>
      <c r="BY35" s="2">
        <f>VLOOKUP($BL35,covid_19_datafeed23[[#All],[new_date]:[Zkh_7dgn_gem]],10,FALSE)</f>
        <v>40.285714285714285</v>
      </c>
    </row>
    <row r="36" spans="2:77" x14ac:dyDescent="0.25">
      <c r="B36" s="2">
        <v>134.56869009584599</v>
      </c>
      <c r="C36" s="2">
        <f t="shared" si="3"/>
        <v>135</v>
      </c>
      <c r="D36" s="2">
        <v>34.578146611341602</v>
      </c>
      <c r="F36">
        <v>119.712918660287</v>
      </c>
      <c r="G36" s="2">
        <f t="shared" si="4"/>
        <v>120</v>
      </c>
      <c r="H36">
        <v>147.36842105263099</v>
      </c>
      <c r="J36" s="2">
        <v>176.62498385524901</v>
      </c>
      <c r="K36" s="2">
        <v>206.62498385524901</v>
      </c>
      <c r="L36" s="2">
        <f t="shared" si="5"/>
        <v>207</v>
      </c>
      <c r="M36" s="2">
        <v>6.4934905115401698</v>
      </c>
      <c r="O36">
        <v>77.625000540733197</v>
      </c>
      <c r="P36">
        <v>107.6250005407332</v>
      </c>
      <c r="Q36" s="2">
        <f t="shared" si="6"/>
        <v>108</v>
      </c>
      <c r="R36">
        <v>321.42856505894702</v>
      </c>
      <c r="T36">
        <v>131.91130378885001</v>
      </c>
      <c r="U36">
        <v>161.91130378885001</v>
      </c>
      <c r="V36" s="2">
        <f t="shared" si="7"/>
        <v>162</v>
      </c>
      <c r="W36">
        <v>8.4224740823923998</v>
      </c>
      <c r="Y36">
        <v>72.418158671696105</v>
      </c>
      <c r="Z36">
        <v>102.4181586716961</v>
      </c>
      <c r="AA36" s="2">
        <f t="shared" si="8"/>
        <v>102</v>
      </c>
      <c r="AB36">
        <v>203.743319366462</v>
      </c>
      <c r="AD36">
        <v>77.179481250530301</v>
      </c>
      <c r="AE36">
        <v>168.1794812505303</v>
      </c>
      <c r="AF36" s="2">
        <f t="shared" si="9"/>
        <v>168</v>
      </c>
      <c r="AG36">
        <v>194.48383024709901</v>
      </c>
      <c r="AI36">
        <v>50.641022827028301</v>
      </c>
      <c r="AJ36">
        <v>141.64102282702831</v>
      </c>
      <c r="AK36" s="2">
        <f t="shared" si="10"/>
        <v>142</v>
      </c>
      <c r="AL36">
        <v>2492.9278430599202</v>
      </c>
      <c r="AN36">
        <v>130.181821741025</v>
      </c>
      <c r="AO36">
        <v>221.181821741025</v>
      </c>
      <c r="AP36" s="2">
        <f t="shared" si="11"/>
        <v>221</v>
      </c>
      <c r="AQ36">
        <v>76.142219028978701</v>
      </c>
      <c r="AS36">
        <v>88.363640286028001</v>
      </c>
      <c r="AT36">
        <v>179.36364028602799</v>
      </c>
      <c r="AU36" s="2">
        <f t="shared" si="12"/>
        <v>179</v>
      </c>
      <c r="AV36">
        <v>1025.38073967632</v>
      </c>
      <c r="AX36" s="2">
        <v>134.64284137803801</v>
      </c>
      <c r="AY36" s="2">
        <v>225.64284137803801</v>
      </c>
      <c r="AZ36" s="2">
        <f t="shared" si="13"/>
        <v>226</v>
      </c>
      <c r="BA36" s="2">
        <v>51.546345880992703</v>
      </c>
      <c r="BC36">
        <v>93.749986512321797</v>
      </c>
      <c r="BD36">
        <v>184.74998651232181</v>
      </c>
      <c r="BE36" s="2">
        <f t="shared" si="14"/>
        <v>185</v>
      </c>
      <c r="BF36">
        <v>764.35932476313405</v>
      </c>
      <c r="BK36" s="2">
        <f t="shared" si="0"/>
        <v>35</v>
      </c>
      <c r="BL36" s="1">
        <f t="shared" si="25"/>
        <v>44475</v>
      </c>
      <c r="BM36" s="2">
        <f t="shared" si="1"/>
        <v>18.810511756569799</v>
      </c>
      <c r="BN36" s="2" t="e">
        <f t="shared" si="2"/>
        <v>#N/A</v>
      </c>
      <c r="BO36" s="2" t="e">
        <f t="shared" si="15"/>
        <v>#N/A</v>
      </c>
      <c r="BP36" s="2" t="e">
        <f t="shared" si="16"/>
        <v>#N/A</v>
      </c>
      <c r="BQ36" s="2" t="e">
        <f t="shared" si="17"/>
        <v>#N/A</v>
      </c>
      <c r="BR36" s="2" t="e">
        <f t="shared" si="18"/>
        <v>#N/A</v>
      </c>
      <c r="BS36" s="2" t="e">
        <f t="shared" si="19"/>
        <v>#N/A</v>
      </c>
      <c r="BT36" s="2" t="e">
        <f t="shared" si="20"/>
        <v>#N/A</v>
      </c>
      <c r="BU36" s="2" t="e">
        <f t="shared" si="21"/>
        <v>#N/A</v>
      </c>
      <c r="BV36" s="2" t="e">
        <f t="shared" si="22"/>
        <v>#N/A</v>
      </c>
      <c r="BW36" s="2" t="e">
        <f t="shared" si="23"/>
        <v>#N/A</v>
      </c>
      <c r="BX36" s="2" t="e">
        <f t="shared" si="24"/>
        <v>#N/A</v>
      </c>
      <c r="BY36" s="2">
        <f>VLOOKUP($BL36,covid_19_datafeed23[[#All],[new_date]:[Zkh_7dgn_gem]],10,FALSE)</f>
        <v>41</v>
      </c>
    </row>
    <row r="37" spans="2:77" x14ac:dyDescent="0.25">
      <c r="B37" s="2">
        <v>141.46964856229999</v>
      </c>
      <c r="C37" s="2">
        <f t="shared" si="3"/>
        <v>141</v>
      </c>
      <c r="D37" s="2">
        <v>34.854771784232298</v>
      </c>
      <c r="F37">
        <v>124.01913875597999</v>
      </c>
      <c r="G37" s="2">
        <f t="shared" si="4"/>
        <v>124</v>
      </c>
      <c r="H37">
        <v>141.551246537396</v>
      </c>
      <c r="O37">
        <v>79.875007184027893</v>
      </c>
      <c r="P37">
        <v>109.87500718402789</v>
      </c>
      <c r="Q37" s="2">
        <f t="shared" si="6"/>
        <v>110</v>
      </c>
      <c r="R37">
        <v>299.35064738185599</v>
      </c>
      <c r="T37">
        <v>136.66316098004299</v>
      </c>
      <c r="U37">
        <v>166.66316098004299</v>
      </c>
      <c r="V37" s="2">
        <f t="shared" si="7"/>
        <v>167</v>
      </c>
      <c r="W37">
        <v>8.0213923477328599</v>
      </c>
      <c r="Y37">
        <v>74.318914077459596</v>
      </c>
      <c r="Z37">
        <v>104.3189140774596</v>
      </c>
      <c r="AA37" s="2">
        <f t="shared" si="8"/>
        <v>104</v>
      </c>
      <c r="AB37">
        <v>193.315513720691</v>
      </c>
      <c r="AD37">
        <v>79.871793321839107</v>
      </c>
      <c r="AE37">
        <v>170.87179332183911</v>
      </c>
      <c r="AF37" s="2">
        <f t="shared" si="9"/>
        <v>171</v>
      </c>
      <c r="AG37">
        <v>155.58706419767901</v>
      </c>
      <c r="AI37">
        <v>52.4358928462227</v>
      </c>
      <c r="AJ37">
        <v>143.43589284622271</v>
      </c>
      <c r="AK37" s="2">
        <f t="shared" si="10"/>
        <v>143</v>
      </c>
      <c r="AL37">
        <v>2429.2786248412299</v>
      </c>
      <c r="AN37">
        <v>133.63636290999401</v>
      </c>
      <c r="AO37">
        <v>224.63636290999401</v>
      </c>
      <c r="AP37" s="2">
        <f t="shared" si="11"/>
        <v>225</v>
      </c>
      <c r="AQ37">
        <v>60.913793812569203</v>
      </c>
      <c r="AS37">
        <v>90.000003995028607</v>
      </c>
      <c r="AT37">
        <v>181.00000399502861</v>
      </c>
      <c r="AU37" s="2">
        <f t="shared" si="12"/>
        <v>181</v>
      </c>
      <c r="AV37">
        <v>961.08293399071601</v>
      </c>
      <c r="AX37" s="2">
        <v>138.392847508801</v>
      </c>
      <c r="AY37" s="2">
        <v>229.392847508801</v>
      </c>
      <c r="AZ37" s="2">
        <f t="shared" si="13"/>
        <v>229</v>
      </c>
      <c r="BA37" s="2">
        <v>38.291559668623897</v>
      </c>
      <c r="BC37">
        <v>94.821428045934596</v>
      </c>
      <c r="BD37">
        <v>185.8214280459346</v>
      </c>
      <c r="BE37" s="2">
        <f t="shared" si="14"/>
        <v>186</v>
      </c>
      <c r="BF37">
        <v>730.48600019836795</v>
      </c>
      <c r="BK37" s="2">
        <f t="shared" si="0"/>
        <v>36</v>
      </c>
      <c r="BL37" s="1">
        <f t="shared" si="25"/>
        <v>44476</v>
      </c>
      <c r="BM37" s="2" t="e">
        <f t="shared" si="1"/>
        <v>#N/A</v>
      </c>
      <c r="BN37" s="2">
        <f t="shared" si="2"/>
        <v>73.684210526315795</v>
      </c>
      <c r="BO37" s="2" t="e">
        <f t="shared" si="15"/>
        <v>#N/A</v>
      </c>
      <c r="BP37" s="2" t="e">
        <f t="shared" si="16"/>
        <v>#N/A</v>
      </c>
      <c r="BQ37" s="2" t="e">
        <f t="shared" si="17"/>
        <v>#N/A</v>
      </c>
      <c r="BR37" s="2" t="e">
        <f t="shared" si="18"/>
        <v>#N/A</v>
      </c>
      <c r="BS37" s="2" t="e">
        <f t="shared" si="19"/>
        <v>#N/A</v>
      </c>
      <c r="BT37" s="2" t="e">
        <f t="shared" si="20"/>
        <v>#N/A</v>
      </c>
      <c r="BU37" s="2" t="e">
        <f t="shared" si="21"/>
        <v>#N/A</v>
      </c>
      <c r="BV37" s="2" t="e">
        <f t="shared" si="22"/>
        <v>#N/A</v>
      </c>
      <c r="BW37" s="2" t="e">
        <f t="shared" si="23"/>
        <v>#N/A</v>
      </c>
      <c r="BX37" s="2" t="e">
        <f t="shared" si="24"/>
        <v>#N/A</v>
      </c>
      <c r="BY37" s="2">
        <f>VLOOKUP($BL37,covid_19_datafeed23[[#All],[new_date]:[Zkh_7dgn_gem]],10,FALSE)</f>
        <v>42</v>
      </c>
    </row>
    <row r="38" spans="2:77" x14ac:dyDescent="0.25">
      <c r="B38" s="2">
        <v>148.94568690095801</v>
      </c>
      <c r="C38" s="2">
        <f t="shared" si="3"/>
        <v>149</v>
      </c>
      <c r="D38" s="2">
        <v>34.301521438450898</v>
      </c>
      <c r="F38">
        <v>129.47368421052599</v>
      </c>
      <c r="G38" s="2">
        <f t="shared" si="4"/>
        <v>129</v>
      </c>
      <c r="H38">
        <v>134.90304709141199</v>
      </c>
      <c r="O38">
        <v>81.449993294907202</v>
      </c>
      <c r="P38">
        <v>111.4499932949072</v>
      </c>
      <c r="Q38" s="2">
        <f t="shared" si="6"/>
        <v>111</v>
      </c>
      <c r="R38">
        <v>283.11688543310999</v>
      </c>
      <c r="T38">
        <v>141.41499728909099</v>
      </c>
      <c r="U38">
        <v>171.41499728909099</v>
      </c>
      <c r="V38" s="2">
        <f t="shared" si="7"/>
        <v>171</v>
      </c>
      <c r="W38">
        <v>7.6203326444785899</v>
      </c>
      <c r="Y38">
        <v>75.459350615202396</v>
      </c>
      <c r="Z38">
        <v>105.4593506152024</v>
      </c>
      <c r="AA38" s="2">
        <f t="shared" si="8"/>
        <v>105</v>
      </c>
      <c r="AB38">
        <v>182.88769705921601</v>
      </c>
      <c r="AD38">
        <v>82.692307376297293</v>
      </c>
      <c r="AE38">
        <v>173.69230737629729</v>
      </c>
      <c r="AF38" s="2">
        <f t="shared" si="9"/>
        <v>174</v>
      </c>
      <c r="AG38">
        <v>127.29843643737399</v>
      </c>
      <c r="AI38">
        <v>53.717947890302398</v>
      </c>
      <c r="AJ38">
        <v>144.71794789030241</v>
      </c>
      <c r="AK38" s="2">
        <f t="shared" si="10"/>
        <v>145</v>
      </c>
      <c r="AL38">
        <v>2376.2375934721599</v>
      </c>
      <c r="AN38">
        <v>138.00001278409101</v>
      </c>
      <c r="AO38">
        <v>229.00001278409101</v>
      </c>
      <c r="AP38" s="2">
        <f t="shared" si="11"/>
        <v>229</v>
      </c>
      <c r="AQ38">
        <v>52.453485289172903</v>
      </c>
      <c r="AS38">
        <v>91.999995205965703</v>
      </c>
      <c r="AT38">
        <v>182.99999520596572</v>
      </c>
      <c r="AU38" s="2">
        <f t="shared" si="12"/>
        <v>183</v>
      </c>
      <c r="AV38">
        <v>910.32150111152896</v>
      </c>
      <c r="AX38" s="2">
        <v>142.67855478792899</v>
      </c>
      <c r="AY38" s="2">
        <v>233.67855478792899</v>
      </c>
      <c r="AZ38" s="2">
        <f t="shared" si="13"/>
        <v>234</v>
      </c>
      <c r="BA38" s="2">
        <v>25.036773456255101</v>
      </c>
      <c r="BC38">
        <v>96.428570727912799</v>
      </c>
      <c r="BD38">
        <v>187.42857072791281</v>
      </c>
      <c r="BE38" s="2">
        <f t="shared" si="14"/>
        <v>187</v>
      </c>
      <c r="BF38">
        <v>692.19440007934702</v>
      </c>
      <c r="BK38" s="2">
        <f t="shared" si="0"/>
        <v>37</v>
      </c>
      <c r="BL38" s="1">
        <f t="shared" si="25"/>
        <v>44477</v>
      </c>
      <c r="BM38" s="2" t="e">
        <f t="shared" si="1"/>
        <v>#N/A</v>
      </c>
      <c r="BN38" s="2" t="e">
        <f t="shared" si="2"/>
        <v>#N/A</v>
      </c>
      <c r="BO38" s="2" t="e">
        <f t="shared" si="15"/>
        <v>#N/A</v>
      </c>
      <c r="BP38" s="2" t="e">
        <f t="shared" si="16"/>
        <v>#N/A</v>
      </c>
      <c r="BQ38" s="2" t="e">
        <f t="shared" si="17"/>
        <v>#N/A</v>
      </c>
      <c r="BR38" s="2" t="e">
        <f t="shared" si="18"/>
        <v>#N/A</v>
      </c>
      <c r="BS38" s="2" t="e">
        <f t="shared" si="19"/>
        <v>#N/A</v>
      </c>
      <c r="BT38" s="2" t="e">
        <f t="shared" si="20"/>
        <v>#N/A</v>
      </c>
      <c r="BU38" s="2" t="e">
        <f t="shared" si="21"/>
        <v>#N/A</v>
      </c>
      <c r="BV38" s="2" t="e">
        <f t="shared" si="22"/>
        <v>#N/A</v>
      </c>
      <c r="BW38" s="2" t="e">
        <f t="shared" si="23"/>
        <v>#N/A</v>
      </c>
      <c r="BX38" s="2" t="e">
        <f t="shared" si="24"/>
        <v>#N/A</v>
      </c>
      <c r="BY38" s="2">
        <f>VLOOKUP($BL38,covid_19_datafeed23[[#All],[new_date]:[Zkh_7dgn_gem]],10,FALSE)</f>
        <v>42.142857142857146</v>
      </c>
    </row>
    <row r="39" spans="2:77" x14ac:dyDescent="0.25">
      <c r="B39" s="2">
        <v>155.55910543130901</v>
      </c>
      <c r="C39" s="2">
        <f t="shared" si="3"/>
        <v>156</v>
      </c>
      <c r="D39" s="2">
        <v>34.301521438450898</v>
      </c>
      <c r="F39">
        <v>134.06698564593299</v>
      </c>
      <c r="G39" s="2">
        <f t="shared" si="4"/>
        <v>134</v>
      </c>
      <c r="H39">
        <v>129.36288088642601</v>
      </c>
      <c r="O39">
        <v>83.474993094063393</v>
      </c>
      <c r="P39">
        <v>113.47499309406339</v>
      </c>
      <c r="Q39" s="2">
        <f t="shared" si="6"/>
        <v>113</v>
      </c>
      <c r="R39">
        <v>264.28571301178903</v>
      </c>
      <c r="T39">
        <v>145.97678520435099</v>
      </c>
      <c r="U39">
        <v>175.97678520435099</v>
      </c>
      <c r="V39" s="2">
        <f t="shared" si="7"/>
        <v>176</v>
      </c>
      <c r="W39">
        <v>6.0160497686509302</v>
      </c>
      <c r="Y39">
        <v>76.979946586955606</v>
      </c>
      <c r="Z39">
        <v>106.97994658695561</v>
      </c>
      <c r="AA39" s="2">
        <f t="shared" si="8"/>
        <v>107</v>
      </c>
      <c r="AB39">
        <v>171.657760991234</v>
      </c>
      <c r="AD39">
        <v>84.743581361790405</v>
      </c>
      <c r="AE39">
        <v>175.7435813617904</v>
      </c>
      <c r="AF39" s="2">
        <f t="shared" si="9"/>
        <v>176</v>
      </c>
      <c r="AG39">
        <v>109.618141208183</v>
      </c>
      <c r="AI39">
        <v>54.999995891864899</v>
      </c>
      <c r="AJ39">
        <v>145.9999958918649</v>
      </c>
      <c r="AK39" s="2">
        <f t="shared" si="10"/>
        <v>146</v>
      </c>
      <c r="AL39">
        <v>2316.1244537235102</v>
      </c>
      <c r="AN39">
        <v>141.81818145499699</v>
      </c>
      <c r="AO39">
        <v>232.81818145499699</v>
      </c>
      <c r="AP39" s="2">
        <f t="shared" si="11"/>
        <v>233</v>
      </c>
      <c r="AQ39">
        <v>43.9932697127078</v>
      </c>
      <c r="AS39">
        <v>94.181820143013994</v>
      </c>
      <c r="AT39">
        <v>185.18182014301399</v>
      </c>
      <c r="AU39" s="2">
        <f t="shared" si="12"/>
        <v>185</v>
      </c>
      <c r="AV39">
        <v>839.25553225943997</v>
      </c>
      <c r="AX39" s="2">
        <v>146.428560918692</v>
      </c>
      <c r="AY39" s="2">
        <v>237.428560918692</v>
      </c>
      <c r="AZ39" s="2">
        <f t="shared" si="13"/>
        <v>237</v>
      </c>
      <c r="BA39" s="2">
        <v>20.618538352397099</v>
      </c>
      <c r="BC39">
        <v>98.035713409891002</v>
      </c>
      <c r="BD39">
        <v>189.035713409891</v>
      </c>
      <c r="BE39" s="2">
        <f t="shared" si="14"/>
        <v>189</v>
      </c>
      <c r="BF39">
        <v>643.59349033372996</v>
      </c>
      <c r="BK39" s="2">
        <f t="shared" si="0"/>
        <v>38</v>
      </c>
      <c r="BL39" s="1">
        <f t="shared" si="25"/>
        <v>44478</v>
      </c>
      <c r="BM39" s="2" t="e">
        <f t="shared" si="1"/>
        <v>#N/A</v>
      </c>
      <c r="BN39" s="2">
        <f t="shared" si="2"/>
        <v>81.163434903047005</v>
      </c>
      <c r="BO39" s="2" t="e">
        <f t="shared" si="15"/>
        <v>#N/A</v>
      </c>
      <c r="BP39" s="2" t="e">
        <f t="shared" si="16"/>
        <v>#N/A</v>
      </c>
      <c r="BQ39" s="2" t="e">
        <f t="shared" si="17"/>
        <v>#N/A</v>
      </c>
      <c r="BR39" s="2" t="e">
        <f t="shared" si="18"/>
        <v>#N/A</v>
      </c>
      <c r="BS39" s="2" t="e">
        <f t="shared" si="19"/>
        <v>#N/A</v>
      </c>
      <c r="BT39" s="2" t="e">
        <f t="shared" si="20"/>
        <v>#N/A</v>
      </c>
      <c r="BU39" s="2" t="e">
        <f t="shared" si="21"/>
        <v>#N/A</v>
      </c>
      <c r="BV39" s="2" t="e">
        <f t="shared" si="22"/>
        <v>#N/A</v>
      </c>
      <c r="BW39" s="2" t="e">
        <f t="shared" si="23"/>
        <v>#N/A</v>
      </c>
      <c r="BX39" s="2" t="e">
        <f t="shared" si="24"/>
        <v>#N/A</v>
      </c>
      <c r="BY39" s="2">
        <f>VLOOKUP($BL39,covid_19_datafeed23[[#All],[new_date]:[Zkh_7dgn_gem]],10,FALSE)</f>
        <v>45.571428571428569</v>
      </c>
    </row>
    <row r="40" spans="2:77" x14ac:dyDescent="0.25">
      <c r="B40" s="2">
        <v>162.46006389776301</v>
      </c>
      <c r="C40" s="2">
        <f t="shared" si="3"/>
        <v>162</v>
      </c>
      <c r="D40" s="2">
        <v>32.918395573997202</v>
      </c>
      <c r="F40">
        <v>139.23444976076499</v>
      </c>
      <c r="G40" s="2">
        <f t="shared" si="4"/>
        <v>139</v>
      </c>
      <c r="H40">
        <v>122.991689750692</v>
      </c>
      <c r="O40">
        <v>85.724987377740206</v>
      </c>
      <c r="P40">
        <v>115.72498737774021</v>
      </c>
      <c r="Q40" s="2">
        <f t="shared" si="6"/>
        <v>116</v>
      </c>
      <c r="R40">
        <v>247.40259844489901</v>
      </c>
      <c r="T40">
        <v>150.34848296153299</v>
      </c>
      <c r="U40">
        <v>180.34848296153299</v>
      </c>
      <c r="V40" s="2">
        <f t="shared" si="7"/>
        <v>180</v>
      </c>
      <c r="W40">
        <v>7.2192509098190101</v>
      </c>
      <c r="Y40">
        <v>78.500521676564702</v>
      </c>
      <c r="Z40">
        <v>108.5005216765647</v>
      </c>
      <c r="AA40" s="2">
        <f t="shared" si="8"/>
        <v>109</v>
      </c>
      <c r="AB40">
        <v>158.82354204742299</v>
      </c>
      <c r="AD40">
        <v>87.820513467581605</v>
      </c>
      <c r="AE40">
        <v>178.82051346758161</v>
      </c>
      <c r="AF40" s="2">
        <f t="shared" si="9"/>
        <v>179</v>
      </c>
      <c r="AG40">
        <v>91.937845978992499</v>
      </c>
      <c r="AI40">
        <v>56.025639927128701</v>
      </c>
      <c r="AJ40">
        <v>147.02563992712871</v>
      </c>
      <c r="AK40" s="2">
        <f t="shared" si="10"/>
        <v>147</v>
      </c>
      <c r="AL40">
        <v>2252.4752355048199</v>
      </c>
      <c r="AN40">
        <v>147.454547561015</v>
      </c>
      <c r="AO40">
        <v>238.454547561015</v>
      </c>
      <c r="AP40" s="2">
        <f t="shared" si="11"/>
        <v>238</v>
      </c>
      <c r="AQ40">
        <v>35.533054136242903</v>
      </c>
      <c r="AS40">
        <v>95.636370101046197</v>
      </c>
      <c r="AT40">
        <v>186.6363701010462</v>
      </c>
      <c r="AU40" s="2">
        <f t="shared" si="12"/>
        <v>187</v>
      </c>
      <c r="AV40">
        <v>786.80204697026704</v>
      </c>
      <c r="BC40">
        <v>99.642856091869206</v>
      </c>
      <c r="BD40">
        <v>190.64285609186919</v>
      </c>
      <c r="BE40" s="2">
        <f t="shared" si="14"/>
        <v>191</v>
      </c>
      <c r="BF40">
        <v>603.82913169662402</v>
      </c>
      <c r="BK40" s="2">
        <f t="shared" si="0"/>
        <v>39</v>
      </c>
      <c r="BL40" s="1">
        <f t="shared" si="25"/>
        <v>44479</v>
      </c>
      <c r="BM40" s="2" t="e">
        <f t="shared" si="1"/>
        <v>#N/A</v>
      </c>
      <c r="BN40" s="2" t="e">
        <f t="shared" si="2"/>
        <v>#N/A</v>
      </c>
      <c r="BO40" s="2" t="e">
        <f t="shared" si="15"/>
        <v>#N/A</v>
      </c>
      <c r="BP40" s="2" t="e">
        <f t="shared" si="16"/>
        <v>#N/A</v>
      </c>
      <c r="BQ40" s="2" t="e">
        <f t="shared" si="17"/>
        <v>#N/A</v>
      </c>
      <c r="BR40" s="2" t="e">
        <f t="shared" si="18"/>
        <v>#N/A</v>
      </c>
      <c r="BS40" s="2" t="e">
        <f t="shared" si="19"/>
        <v>#N/A</v>
      </c>
      <c r="BT40" s="2" t="e">
        <f t="shared" si="20"/>
        <v>#N/A</v>
      </c>
      <c r="BU40" s="2" t="e">
        <f t="shared" si="21"/>
        <v>#N/A</v>
      </c>
      <c r="BV40" s="2" t="e">
        <f t="shared" si="22"/>
        <v>#N/A</v>
      </c>
      <c r="BW40" s="2" t="e">
        <f t="shared" si="23"/>
        <v>#N/A</v>
      </c>
      <c r="BX40" s="2" t="e">
        <f t="shared" si="24"/>
        <v>#N/A</v>
      </c>
      <c r="BY40" s="2">
        <f>VLOOKUP($BL40,covid_19_datafeed23[[#All],[new_date]:[Zkh_7dgn_gem]],10,FALSE)</f>
        <v>47.285714285714285</v>
      </c>
    </row>
    <row r="41" spans="2:77" x14ac:dyDescent="0.25">
      <c r="B41" s="2">
        <v>167.923322683706</v>
      </c>
      <c r="C41" s="2">
        <f t="shared" si="3"/>
        <v>168</v>
      </c>
      <c r="D41" s="2">
        <v>31.535269709543499</v>
      </c>
      <c r="F41">
        <v>144.114832535885</v>
      </c>
      <c r="G41" s="2">
        <f t="shared" si="4"/>
        <v>144</v>
      </c>
      <c r="H41">
        <v>116.066481994459</v>
      </c>
      <c r="O41">
        <v>87.749987176896397</v>
      </c>
      <c r="P41">
        <v>117.7499871768964</v>
      </c>
      <c r="Q41" s="2">
        <f t="shared" si="6"/>
        <v>118</v>
      </c>
      <c r="R41">
        <v>231.16881866120499</v>
      </c>
      <c r="T41">
        <v>155.290388546515</v>
      </c>
      <c r="U41">
        <v>185.290388546515</v>
      </c>
      <c r="V41" s="2">
        <f t="shared" si="7"/>
        <v>185</v>
      </c>
      <c r="W41">
        <v>6.8181912065647801</v>
      </c>
      <c r="Y41">
        <v>80.021117648317897</v>
      </c>
      <c r="Z41">
        <v>110.0211176483179</v>
      </c>
      <c r="AA41" s="2">
        <f t="shared" si="8"/>
        <v>110</v>
      </c>
      <c r="AB41">
        <v>148.79678508920301</v>
      </c>
      <c r="AD41">
        <v>90.769229505189202</v>
      </c>
      <c r="AE41">
        <v>181.7692295051892</v>
      </c>
      <c r="AF41" s="2">
        <f t="shared" si="9"/>
        <v>182</v>
      </c>
      <c r="AG41">
        <v>74.257356507802299</v>
      </c>
      <c r="AI41">
        <v>57.435896954357702</v>
      </c>
      <c r="AJ41">
        <v>148.4358969543577</v>
      </c>
      <c r="AK41" s="2">
        <f t="shared" si="10"/>
        <v>148</v>
      </c>
      <c r="AL41">
        <v>2160.53743808633</v>
      </c>
      <c r="AS41">
        <v>97.818195038094601</v>
      </c>
      <c r="AT41">
        <v>188.81819503809459</v>
      </c>
      <c r="AU41" s="2">
        <f t="shared" si="12"/>
        <v>189</v>
      </c>
      <c r="AV41">
        <v>727.58039851461501</v>
      </c>
      <c r="BC41">
        <v>101.42856582330199</v>
      </c>
      <c r="BD41">
        <v>192.42856582330199</v>
      </c>
      <c r="BE41" s="2">
        <f t="shared" si="14"/>
        <v>192</v>
      </c>
      <c r="BF41">
        <v>562.59201454143204</v>
      </c>
      <c r="BK41" s="2">
        <f t="shared" si="0"/>
        <v>40</v>
      </c>
      <c r="BL41" s="1">
        <f t="shared" si="25"/>
        <v>44480</v>
      </c>
      <c r="BM41" s="2">
        <f t="shared" si="1"/>
        <v>17.980636237897599</v>
      </c>
      <c r="BN41" s="2" t="e">
        <f t="shared" si="2"/>
        <v>#N/A</v>
      </c>
      <c r="BO41" s="2" t="e">
        <f t="shared" si="15"/>
        <v>#N/A</v>
      </c>
      <c r="BP41" s="2" t="e">
        <f t="shared" si="16"/>
        <v>#N/A</v>
      </c>
      <c r="BQ41" s="2" t="e">
        <f t="shared" si="17"/>
        <v>#N/A</v>
      </c>
      <c r="BR41" s="2" t="e">
        <f t="shared" si="18"/>
        <v>#N/A</v>
      </c>
      <c r="BS41" s="2" t="e">
        <f t="shared" si="19"/>
        <v>#N/A</v>
      </c>
      <c r="BT41" s="2" t="e">
        <f t="shared" si="20"/>
        <v>#N/A</v>
      </c>
      <c r="BU41" s="2" t="e">
        <f t="shared" si="21"/>
        <v>#N/A</v>
      </c>
      <c r="BV41" s="2" t="e">
        <f t="shared" si="22"/>
        <v>#N/A</v>
      </c>
      <c r="BW41" s="2" t="e">
        <f t="shared" si="23"/>
        <v>#N/A</v>
      </c>
      <c r="BX41" s="2" t="e">
        <f t="shared" si="24"/>
        <v>#N/A</v>
      </c>
      <c r="BY41" s="2">
        <f>VLOOKUP($BL41,covid_19_datafeed23[[#All],[new_date]:[Zkh_7dgn_gem]],10,FALSE)</f>
        <v>48.714285714285715</v>
      </c>
    </row>
    <row r="42" spans="2:77" x14ac:dyDescent="0.25">
      <c r="B42" s="2">
        <v>173.67412140574999</v>
      </c>
      <c r="C42" s="2">
        <f t="shared" si="3"/>
        <v>174</v>
      </c>
      <c r="D42" s="2">
        <v>29.598893499308399</v>
      </c>
      <c r="F42">
        <v>149.856459330143</v>
      </c>
      <c r="G42" s="2">
        <f t="shared" si="4"/>
        <v>150</v>
      </c>
      <c r="H42">
        <v>109.695290858725</v>
      </c>
      <c r="O42">
        <v>90.674989633370402</v>
      </c>
      <c r="P42">
        <v>120.6749896333704</v>
      </c>
      <c r="Q42" s="2">
        <f t="shared" si="6"/>
        <v>121</v>
      </c>
      <c r="R42">
        <v>212.33764623988401</v>
      </c>
      <c r="T42">
        <v>160.04224573770699</v>
      </c>
      <c r="U42">
        <v>190.04224573770699</v>
      </c>
      <c r="V42" s="2">
        <f t="shared" si="7"/>
        <v>190</v>
      </c>
      <c r="W42">
        <v>6.4171094719052002</v>
      </c>
      <c r="Y42">
        <v>82.302011605947598</v>
      </c>
      <c r="Z42">
        <v>112.3020116059476</v>
      </c>
      <c r="AA42" s="2">
        <f t="shared" si="8"/>
        <v>112</v>
      </c>
      <c r="AB42">
        <v>139.17113189704801</v>
      </c>
      <c r="AD42">
        <v>93.717945542796699</v>
      </c>
      <c r="AE42">
        <v>184.71794554279671</v>
      </c>
      <c r="AF42" s="2">
        <f t="shared" si="9"/>
        <v>185</v>
      </c>
      <c r="AG42">
        <v>60.113236869648702</v>
      </c>
      <c r="AI42">
        <v>58.846146939069598</v>
      </c>
      <c r="AJ42">
        <v>149.8461469390696</v>
      </c>
      <c r="AK42" s="2">
        <f t="shared" si="10"/>
        <v>150</v>
      </c>
      <c r="AL42">
        <v>2089.8160629275699</v>
      </c>
      <c r="AS42">
        <v>99.272725020983899</v>
      </c>
      <c r="AT42">
        <v>190.2727250209839</v>
      </c>
      <c r="AU42" s="2">
        <f t="shared" si="12"/>
        <v>190</v>
      </c>
      <c r="AV42">
        <v>675.12691322544197</v>
      </c>
      <c r="BC42">
        <v>103.571429272087</v>
      </c>
      <c r="BD42">
        <v>194.57142927208702</v>
      </c>
      <c r="BE42" s="2">
        <f t="shared" si="14"/>
        <v>195</v>
      </c>
      <c r="BF42">
        <v>524.300414422411</v>
      </c>
      <c r="BK42" s="2">
        <f t="shared" si="0"/>
        <v>41</v>
      </c>
      <c r="BL42" s="1">
        <f t="shared" si="25"/>
        <v>44481</v>
      </c>
      <c r="BM42" s="2" t="e">
        <f t="shared" si="1"/>
        <v>#N/A</v>
      </c>
      <c r="BN42" s="2">
        <f t="shared" si="2"/>
        <v>88.6426592797784</v>
      </c>
      <c r="BO42" s="2" t="e">
        <f t="shared" si="15"/>
        <v>#N/A</v>
      </c>
      <c r="BP42" s="2" t="e">
        <f t="shared" si="16"/>
        <v>#N/A</v>
      </c>
      <c r="BQ42" s="2" t="e">
        <f t="shared" si="17"/>
        <v>#N/A</v>
      </c>
      <c r="BR42" s="2" t="e">
        <f t="shared" si="18"/>
        <v>#N/A</v>
      </c>
      <c r="BS42" s="2" t="e">
        <f t="shared" si="19"/>
        <v>#N/A</v>
      </c>
      <c r="BT42" s="2" t="e">
        <f t="shared" si="20"/>
        <v>#N/A</v>
      </c>
      <c r="BU42" s="2" t="e">
        <f t="shared" si="21"/>
        <v>#N/A</v>
      </c>
      <c r="BV42" s="2" t="e">
        <f t="shared" si="22"/>
        <v>#N/A</v>
      </c>
      <c r="BW42" s="2" t="e">
        <f t="shared" si="23"/>
        <v>#N/A</v>
      </c>
      <c r="BX42" s="2" t="e">
        <f t="shared" si="24"/>
        <v>#N/A</v>
      </c>
      <c r="BY42" s="2">
        <f>VLOOKUP($BL42,covid_19_datafeed23[[#All],[new_date]:[Zkh_7dgn_gem]],10,FALSE)</f>
        <v>47.857142857142854</v>
      </c>
    </row>
    <row r="43" spans="2:77" x14ac:dyDescent="0.25">
      <c r="B43" s="2">
        <v>177.69968051118201</v>
      </c>
      <c r="C43" s="2">
        <f t="shared" si="3"/>
        <v>178</v>
      </c>
      <c r="D43" s="2">
        <v>27.939142461964</v>
      </c>
      <c r="F43">
        <v>154.44976076555</v>
      </c>
      <c r="G43" s="2">
        <f t="shared" si="4"/>
        <v>154</v>
      </c>
      <c r="H43">
        <v>103.601108033241</v>
      </c>
      <c r="O43">
        <v>92.474994948006099</v>
      </c>
      <c r="P43">
        <v>122.4749949480061</v>
      </c>
      <c r="Q43" s="2">
        <f t="shared" si="6"/>
        <v>122</v>
      </c>
      <c r="R43">
        <v>198.70129476371201</v>
      </c>
      <c r="T43">
        <v>165.554380032632</v>
      </c>
      <c r="U43">
        <v>195.554380032632</v>
      </c>
      <c r="V43" s="2">
        <f t="shared" si="7"/>
        <v>196</v>
      </c>
      <c r="W43">
        <v>6.8181912065647801</v>
      </c>
      <c r="Y43">
        <v>84.392815405500201</v>
      </c>
      <c r="Z43">
        <v>114.3928154055002</v>
      </c>
      <c r="AA43" s="2">
        <f t="shared" si="8"/>
        <v>114</v>
      </c>
      <c r="AB43">
        <v>127.94117379766</v>
      </c>
      <c r="AD43">
        <v>96.153839562772305</v>
      </c>
      <c r="AE43">
        <v>187.1538395627723</v>
      </c>
      <c r="AF43" s="2">
        <f t="shared" si="9"/>
        <v>187</v>
      </c>
      <c r="AG43">
        <v>49.504904338535098</v>
      </c>
      <c r="AI43">
        <v>60.1282090256665</v>
      </c>
      <c r="AJ43">
        <v>151.12820902566651</v>
      </c>
      <c r="AK43" s="2">
        <f t="shared" si="10"/>
        <v>151</v>
      </c>
      <c r="AL43">
        <v>2019.0947848897999</v>
      </c>
      <c r="AS43">
        <v>100.90908872998401</v>
      </c>
      <c r="AT43">
        <v>191.90908872998401</v>
      </c>
      <c r="AU43" s="2">
        <f t="shared" si="12"/>
        <v>192</v>
      </c>
      <c r="AV43">
        <v>624.36552681972</v>
      </c>
      <c r="BC43">
        <v>105.35713900352</v>
      </c>
      <c r="BD43">
        <v>196.35713900351999</v>
      </c>
      <c r="BE43" s="2">
        <f t="shared" si="14"/>
        <v>196</v>
      </c>
      <c r="BF43">
        <v>487.48157282147503</v>
      </c>
      <c r="BK43" s="2">
        <f t="shared" si="0"/>
        <v>42</v>
      </c>
      <c r="BL43" s="1">
        <f t="shared" si="25"/>
        <v>44482</v>
      </c>
      <c r="BM43" s="2" t="e">
        <f t="shared" si="1"/>
        <v>#N/A</v>
      </c>
      <c r="BN43" s="2" t="e">
        <f t="shared" si="2"/>
        <v>#N/A</v>
      </c>
      <c r="BO43" s="2" t="e">
        <f t="shared" si="15"/>
        <v>#N/A</v>
      </c>
      <c r="BP43" s="2" t="e">
        <f t="shared" si="16"/>
        <v>#N/A</v>
      </c>
      <c r="BQ43" s="2" t="e">
        <f t="shared" si="17"/>
        <v>#N/A</v>
      </c>
      <c r="BR43" s="2" t="e">
        <f t="shared" si="18"/>
        <v>#N/A</v>
      </c>
      <c r="BS43" s="2" t="e">
        <f t="shared" si="19"/>
        <v>#N/A</v>
      </c>
      <c r="BT43" s="2" t="e">
        <f t="shared" si="20"/>
        <v>#N/A</v>
      </c>
      <c r="BU43" s="2" t="e">
        <f t="shared" si="21"/>
        <v>#N/A</v>
      </c>
      <c r="BV43" s="2" t="e">
        <f t="shared" si="22"/>
        <v>#N/A</v>
      </c>
      <c r="BW43" s="2" t="e">
        <f t="shared" si="23"/>
        <v>#N/A</v>
      </c>
      <c r="BX43" s="2" t="e">
        <f t="shared" si="24"/>
        <v>#N/A</v>
      </c>
      <c r="BY43" s="2">
        <f>VLOOKUP($BL43,covid_19_datafeed23[[#All],[new_date]:[Zkh_7dgn_gem]],10,FALSE)</f>
        <v>49.714285714285715</v>
      </c>
    </row>
    <row r="44" spans="2:77" x14ac:dyDescent="0.25">
      <c r="F44">
        <v>158.75598086124401</v>
      </c>
      <c r="G44" s="2">
        <f t="shared" si="4"/>
        <v>159</v>
      </c>
      <c r="H44">
        <v>96.675900277008296</v>
      </c>
      <c r="O44">
        <v>95.175002919959695</v>
      </c>
      <c r="P44">
        <v>125.1750029199597</v>
      </c>
      <c r="Q44" s="2">
        <f t="shared" si="6"/>
        <v>125</v>
      </c>
      <c r="R44">
        <v>181.81816236187399</v>
      </c>
      <c r="T44">
        <v>170.686375775691</v>
      </c>
      <c r="U44">
        <v>200.686375775691</v>
      </c>
      <c r="V44" s="2">
        <f t="shared" si="7"/>
        <v>201</v>
      </c>
      <c r="W44">
        <v>4.0107071895690796</v>
      </c>
      <c r="Y44">
        <v>86.293570811263706</v>
      </c>
      <c r="Z44">
        <v>116.29357081126371</v>
      </c>
      <c r="AA44" s="2">
        <f t="shared" si="8"/>
        <v>116</v>
      </c>
      <c r="AB44">
        <v>117.112297432931</v>
      </c>
      <c r="AD44">
        <v>99.999997652494201</v>
      </c>
      <c r="AE44">
        <v>190.99999765249419</v>
      </c>
      <c r="AF44" s="2">
        <f t="shared" si="9"/>
        <v>191</v>
      </c>
      <c r="AG44">
        <v>45.968922989496399</v>
      </c>
      <c r="AI44">
        <v>61.153838975895901</v>
      </c>
      <c r="AJ44">
        <v>152.15383897589589</v>
      </c>
      <c r="AK44" s="2">
        <f t="shared" si="10"/>
        <v>152</v>
      </c>
      <c r="AL44">
        <v>1948.3734097310401</v>
      </c>
      <c r="AS44">
        <v>102.90909991606399</v>
      </c>
      <c r="AT44">
        <v>193.90909991606401</v>
      </c>
      <c r="AU44" s="2">
        <f t="shared" si="12"/>
        <v>194</v>
      </c>
      <c r="AV44">
        <v>566.83593077405499</v>
      </c>
      <c r="BC44">
        <v>108.214270650125</v>
      </c>
      <c r="BD44">
        <v>199.214270650125</v>
      </c>
      <c r="BE44" s="2">
        <f t="shared" si="14"/>
        <v>199</v>
      </c>
      <c r="BF44">
        <v>444.77169714819797</v>
      </c>
      <c r="BK44" s="2">
        <f t="shared" si="0"/>
        <v>43</v>
      </c>
      <c r="BL44" s="1">
        <f t="shared" si="25"/>
        <v>44483</v>
      </c>
      <c r="BM44" s="2" t="e">
        <f t="shared" si="1"/>
        <v>#N/A</v>
      </c>
      <c r="BN44" s="2" t="e">
        <f t="shared" si="2"/>
        <v>#N/A</v>
      </c>
      <c r="BO44" s="2" t="e">
        <f t="shared" si="15"/>
        <v>#N/A</v>
      </c>
      <c r="BP44" s="2" t="e">
        <f t="shared" si="16"/>
        <v>#N/A</v>
      </c>
      <c r="BQ44" s="2" t="e">
        <f t="shared" si="17"/>
        <v>#N/A</v>
      </c>
      <c r="BR44" s="2" t="e">
        <f t="shared" si="18"/>
        <v>#N/A</v>
      </c>
      <c r="BS44" s="2" t="e">
        <f t="shared" si="19"/>
        <v>#N/A</v>
      </c>
      <c r="BT44" s="2" t="e">
        <f t="shared" si="20"/>
        <v>#N/A</v>
      </c>
      <c r="BU44" s="2" t="e">
        <f t="shared" si="21"/>
        <v>#N/A</v>
      </c>
      <c r="BV44" s="2" t="e">
        <f t="shared" si="22"/>
        <v>#N/A</v>
      </c>
      <c r="BW44" s="2" t="e">
        <f t="shared" si="23"/>
        <v>#N/A</v>
      </c>
      <c r="BX44" s="2" t="e">
        <f t="shared" si="24"/>
        <v>#N/A</v>
      </c>
      <c r="BY44" s="2">
        <f>VLOOKUP($BL44,covid_19_datafeed23[[#All],[new_date]:[Zkh_7dgn_gem]],10,FALSE)</f>
        <v>51.285714285714285</v>
      </c>
    </row>
    <row r="45" spans="2:77" x14ac:dyDescent="0.25">
      <c r="F45">
        <v>162.77511961722399</v>
      </c>
      <c r="G45" s="2">
        <f t="shared" si="4"/>
        <v>163</v>
      </c>
      <c r="H45">
        <v>90.858725761772803</v>
      </c>
      <c r="O45">
        <v>97.874986172677396</v>
      </c>
      <c r="P45">
        <v>127.8749861726774</v>
      </c>
      <c r="Q45" s="2">
        <f t="shared" si="6"/>
        <v>128</v>
      </c>
      <c r="R45">
        <v>165.58440041312801</v>
      </c>
      <c r="T45">
        <v>176.388600228694</v>
      </c>
      <c r="U45">
        <v>206.388600228694</v>
      </c>
      <c r="V45" s="2">
        <f t="shared" si="7"/>
        <v>206</v>
      </c>
      <c r="W45">
        <v>4.0107071895690796</v>
      </c>
      <c r="Y45">
        <v>88.004236058949999</v>
      </c>
      <c r="Z45">
        <v>118.00423605895</v>
      </c>
      <c r="AA45" s="2">
        <f t="shared" si="8"/>
        <v>118</v>
      </c>
      <c r="AB45">
        <v>107.88770394402999</v>
      </c>
      <c r="AD45">
        <v>102.692295638768</v>
      </c>
      <c r="AE45">
        <v>193.692295638768</v>
      </c>
      <c r="AF45" s="2">
        <f t="shared" si="9"/>
        <v>194</v>
      </c>
      <c r="AG45">
        <v>45.968922989496399</v>
      </c>
      <c r="AI45">
        <v>62.307684994309</v>
      </c>
      <c r="AJ45">
        <v>153.307684994309</v>
      </c>
      <c r="AK45" s="2">
        <f t="shared" si="10"/>
        <v>153</v>
      </c>
      <c r="AL45">
        <v>1842.2913469928901</v>
      </c>
      <c r="AS45">
        <v>104.545463625065</v>
      </c>
      <c r="AT45">
        <v>195.545463625065</v>
      </c>
      <c r="AU45" s="2">
        <f t="shared" si="12"/>
        <v>196</v>
      </c>
      <c r="AV45">
        <v>522.84266106134601</v>
      </c>
      <c r="BC45">
        <v>110.71428781626101</v>
      </c>
      <c r="BD45">
        <v>201.71428781626099</v>
      </c>
      <c r="BE45" s="2">
        <f t="shared" si="14"/>
        <v>202</v>
      </c>
      <c r="BF45">
        <v>403.53462044340398</v>
      </c>
      <c r="BK45" s="2">
        <f t="shared" si="0"/>
        <v>44</v>
      </c>
      <c r="BL45" s="1">
        <f t="shared" si="25"/>
        <v>44484</v>
      </c>
      <c r="BM45" s="2" t="e">
        <f t="shared" si="1"/>
        <v>#N/A</v>
      </c>
      <c r="BN45" s="2">
        <f t="shared" si="2"/>
        <v>94.736842105263094</v>
      </c>
      <c r="BO45" s="2" t="e">
        <f t="shared" si="15"/>
        <v>#N/A</v>
      </c>
      <c r="BP45" s="2" t="e">
        <f t="shared" si="16"/>
        <v>#N/A</v>
      </c>
      <c r="BQ45" s="2" t="e">
        <f t="shared" si="17"/>
        <v>#N/A</v>
      </c>
      <c r="BR45" s="2" t="e">
        <f t="shared" si="18"/>
        <v>#N/A</v>
      </c>
      <c r="BS45" s="2" t="e">
        <f t="shared" si="19"/>
        <v>#N/A</v>
      </c>
      <c r="BT45" s="2" t="e">
        <f t="shared" si="20"/>
        <v>#N/A</v>
      </c>
      <c r="BU45" s="2" t="e">
        <f t="shared" si="21"/>
        <v>#N/A</v>
      </c>
      <c r="BV45" s="2" t="e">
        <f t="shared" si="22"/>
        <v>#N/A</v>
      </c>
      <c r="BW45" s="2" t="e">
        <f t="shared" si="23"/>
        <v>#N/A</v>
      </c>
      <c r="BX45" s="2" t="e">
        <f t="shared" si="24"/>
        <v>#N/A</v>
      </c>
      <c r="BY45" s="2">
        <f>VLOOKUP($BL45,covid_19_datafeed23[[#All],[new_date]:[Zkh_7dgn_gem]],10,FALSE)</f>
        <v>53.571428571428569</v>
      </c>
    </row>
    <row r="46" spans="2:77" x14ac:dyDescent="0.25">
      <c r="F46">
        <v>166.794258373205</v>
      </c>
      <c r="G46" s="2">
        <f t="shared" si="4"/>
        <v>167</v>
      </c>
      <c r="H46">
        <v>86.426592797783897</v>
      </c>
      <c r="O46">
        <v>100.57499414463101</v>
      </c>
      <c r="P46">
        <v>130.57499414463101</v>
      </c>
      <c r="Q46" s="2">
        <f t="shared" si="6"/>
        <v>131</v>
      </c>
      <c r="R46">
        <v>146.75322799180799</v>
      </c>
      <c r="Y46">
        <v>90.095039858502503</v>
      </c>
      <c r="Z46">
        <v>120.0950398585025</v>
      </c>
      <c r="AA46" s="2">
        <f t="shared" si="8"/>
        <v>120</v>
      </c>
      <c r="AB46">
        <v>99.465251893043899</v>
      </c>
      <c r="AD46">
        <v>105.897429727709</v>
      </c>
      <c r="AE46">
        <v>196.89742972770898</v>
      </c>
      <c r="AF46" s="2">
        <f t="shared" si="9"/>
        <v>197</v>
      </c>
      <c r="AG46">
        <v>38.896766049420201</v>
      </c>
      <c r="AI46">
        <v>63.205127046423399</v>
      </c>
      <c r="AJ46">
        <v>154.2051270464234</v>
      </c>
      <c r="AK46" s="2">
        <f t="shared" si="10"/>
        <v>154</v>
      </c>
      <c r="AL46">
        <v>1775.1060503041699</v>
      </c>
      <c r="AS46">
        <v>106.363641085033</v>
      </c>
      <c r="AT46">
        <v>197.36364108503301</v>
      </c>
      <c r="AU46" s="2">
        <f t="shared" si="12"/>
        <v>197</v>
      </c>
      <c r="AV46">
        <v>472.08127465562501</v>
      </c>
      <c r="BC46">
        <v>113.03569869606</v>
      </c>
      <c r="BD46">
        <v>204.03569869606</v>
      </c>
      <c r="BE46" s="2">
        <f t="shared" si="14"/>
        <v>204</v>
      </c>
      <c r="BF46">
        <v>369.66121497784297</v>
      </c>
      <c r="BK46" s="2">
        <f t="shared" si="0"/>
        <v>45</v>
      </c>
      <c r="BL46" s="1">
        <f t="shared" si="25"/>
        <v>44485</v>
      </c>
      <c r="BM46" s="2">
        <f t="shared" si="1"/>
        <v>18.533886583679099</v>
      </c>
      <c r="BN46" s="2" t="e">
        <f t="shared" si="2"/>
        <v>#N/A</v>
      </c>
      <c r="BO46" s="2" t="e">
        <f t="shared" si="15"/>
        <v>#N/A</v>
      </c>
      <c r="BP46" s="2" t="e">
        <f t="shared" si="16"/>
        <v>#N/A</v>
      </c>
      <c r="BQ46" s="2" t="e">
        <f t="shared" si="17"/>
        <v>#N/A</v>
      </c>
      <c r="BR46" s="2" t="e">
        <f t="shared" si="18"/>
        <v>#N/A</v>
      </c>
      <c r="BS46" s="2" t="e">
        <f t="shared" si="19"/>
        <v>#N/A</v>
      </c>
      <c r="BT46" s="2" t="e">
        <f t="shared" si="20"/>
        <v>#N/A</v>
      </c>
      <c r="BU46" s="2" t="e">
        <f t="shared" si="21"/>
        <v>#N/A</v>
      </c>
      <c r="BV46" s="2" t="e">
        <f t="shared" si="22"/>
        <v>#N/A</v>
      </c>
      <c r="BW46" s="2" t="e">
        <f t="shared" si="23"/>
        <v>#N/A</v>
      </c>
      <c r="BX46" s="2" t="e">
        <f t="shared" si="24"/>
        <v>#N/A</v>
      </c>
      <c r="BY46" s="2">
        <f>VLOOKUP($BL46,covid_19_datafeed23[[#All],[new_date]:[Zkh_7dgn_gem]],10,FALSE)</f>
        <v>53.714285714285715</v>
      </c>
    </row>
    <row r="47" spans="2:77" x14ac:dyDescent="0.25">
      <c r="F47">
        <v>171.387559808612</v>
      </c>
      <c r="G47" s="2">
        <f t="shared" si="4"/>
        <v>171</v>
      </c>
      <c r="H47">
        <v>81.440443213296405</v>
      </c>
      <c r="O47">
        <v>105.07500743122</v>
      </c>
      <c r="P47">
        <v>135.07500743122</v>
      </c>
      <c r="Q47" s="2">
        <f t="shared" si="6"/>
        <v>135</v>
      </c>
      <c r="R47">
        <v>131.16883649615301</v>
      </c>
      <c r="Y47">
        <v>92.5660030920655</v>
      </c>
      <c r="Z47">
        <v>122.5660030920655</v>
      </c>
      <c r="AA47" s="2">
        <f t="shared" si="8"/>
        <v>123</v>
      </c>
      <c r="AB47">
        <v>89.839576669483407</v>
      </c>
      <c r="AD47">
        <v>107.948717798236</v>
      </c>
      <c r="AE47">
        <v>198.948717798236</v>
      </c>
      <c r="AF47" s="2">
        <f t="shared" si="9"/>
        <v>199</v>
      </c>
      <c r="AG47">
        <v>31.824609109343701</v>
      </c>
      <c r="AI47">
        <v>64.358973064836505</v>
      </c>
      <c r="AJ47">
        <v>155.3589730648365</v>
      </c>
      <c r="AK47" s="2">
        <f t="shared" si="10"/>
        <v>155</v>
      </c>
      <c r="AL47">
        <v>1711.4568320854801</v>
      </c>
      <c r="AS47">
        <v>109.272741001098</v>
      </c>
      <c r="AT47">
        <v>200.27274100109798</v>
      </c>
      <c r="AU47" s="2">
        <f t="shared" si="12"/>
        <v>200</v>
      </c>
      <c r="AV47">
        <v>390.86294487015402</v>
      </c>
      <c r="BC47">
        <v>115.17856214484399</v>
      </c>
      <c r="BD47">
        <v>206.17856214484399</v>
      </c>
      <c r="BE47" s="2">
        <f t="shared" si="14"/>
        <v>206</v>
      </c>
      <c r="BF47">
        <v>340.206125516935</v>
      </c>
      <c r="BK47" s="2">
        <f t="shared" si="0"/>
        <v>46</v>
      </c>
      <c r="BL47" s="1">
        <f t="shared" si="25"/>
        <v>44486</v>
      </c>
      <c r="BM47" s="2" t="e">
        <f t="shared" si="1"/>
        <v>#N/A</v>
      </c>
      <c r="BN47" s="2">
        <f t="shared" si="2"/>
        <v>101.66204986149501</v>
      </c>
      <c r="BO47" s="2" t="e">
        <f t="shared" si="15"/>
        <v>#N/A</v>
      </c>
      <c r="BP47" s="2" t="e">
        <f t="shared" si="16"/>
        <v>#N/A</v>
      </c>
      <c r="BQ47" s="2" t="e">
        <f t="shared" si="17"/>
        <v>#N/A</v>
      </c>
      <c r="BR47" s="2" t="e">
        <f t="shared" si="18"/>
        <v>#N/A</v>
      </c>
      <c r="BS47" s="2" t="e">
        <f t="shared" si="19"/>
        <v>#N/A</v>
      </c>
      <c r="BT47" s="2" t="e">
        <f t="shared" si="20"/>
        <v>#N/A</v>
      </c>
      <c r="BU47" s="2" t="e">
        <f t="shared" si="21"/>
        <v>#N/A</v>
      </c>
      <c r="BV47" s="2" t="e">
        <f t="shared" si="22"/>
        <v>#N/A</v>
      </c>
      <c r="BW47" s="2" t="e">
        <f t="shared" si="23"/>
        <v>#N/A</v>
      </c>
      <c r="BX47" s="2" t="e">
        <f t="shared" si="24"/>
        <v>#N/A</v>
      </c>
      <c r="BY47" s="2">
        <f>VLOOKUP($BL47,covid_19_datafeed23[[#All],[new_date]:[Zkh_7dgn_gem]],10,FALSE)</f>
        <v>54.714285714285715</v>
      </c>
    </row>
    <row r="48" spans="2:77" x14ac:dyDescent="0.25">
      <c r="F48">
        <v>175.406698564593</v>
      </c>
      <c r="G48" s="2">
        <f t="shared" si="4"/>
        <v>175</v>
      </c>
      <c r="H48">
        <v>75.900277008310198</v>
      </c>
      <c r="O48">
        <v>108.44999885673499</v>
      </c>
      <c r="P48">
        <v>138.44999885673499</v>
      </c>
      <c r="Q48" s="2">
        <f t="shared" si="6"/>
        <v>138</v>
      </c>
      <c r="R48">
        <v>118.18181980317701</v>
      </c>
      <c r="Y48">
        <v>94.656806891618004</v>
      </c>
      <c r="Z48">
        <v>124.656806891618</v>
      </c>
      <c r="AA48" s="2">
        <f t="shared" si="8"/>
        <v>125</v>
      </c>
      <c r="AB48">
        <v>81.818184321750607</v>
      </c>
      <c r="AD48">
        <v>111.410255853476</v>
      </c>
      <c r="AE48">
        <v>202.410255853476</v>
      </c>
      <c r="AF48" s="2">
        <f t="shared" si="9"/>
        <v>202</v>
      </c>
      <c r="AG48">
        <v>24.752452169267499</v>
      </c>
      <c r="AI48">
        <v>65.1281990487672</v>
      </c>
      <c r="AJ48">
        <v>156.12819904876721</v>
      </c>
      <c r="AK48" s="2">
        <f t="shared" si="10"/>
        <v>156</v>
      </c>
      <c r="AL48">
        <v>1640.73545692672</v>
      </c>
      <c r="AS48">
        <v>111.636359713971</v>
      </c>
      <c r="AT48">
        <v>202.63635971397099</v>
      </c>
      <c r="AU48" s="2">
        <f t="shared" si="12"/>
        <v>203</v>
      </c>
      <c r="AV48">
        <v>340.101558464432</v>
      </c>
      <c r="BC48">
        <v>118.214280459346</v>
      </c>
      <c r="BD48">
        <v>209.21428045934601</v>
      </c>
      <c r="BE48" s="2">
        <f t="shared" si="14"/>
        <v>209</v>
      </c>
      <c r="BF48">
        <v>301.91456584831201</v>
      </c>
      <c r="BK48" s="2">
        <f t="shared" si="0"/>
        <v>47</v>
      </c>
      <c r="BL48" s="1">
        <f t="shared" si="25"/>
        <v>44487</v>
      </c>
      <c r="BM48" s="2" t="e">
        <f t="shared" si="1"/>
        <v>#N/A</v>
      </c>
      <c r="BN48" s="2" t="e">
        <f t="shared" si="2"/>
        <v>#N/A</v>
      </c>
      <c r="BO48" s="2" t="e">
        <f t="shared" si="15"/>
        <v>#N/A</v>
      </c>
      <c r="BP48" s="2" t="e">
        <f t="shared" si="16"/>
        <v>#N/A</v>
      </c>
      <c r="BQ48" s="2" t="e">
        <f t="shared" si="17"/>
        <v>#N/A</v>
      </c>
      <c r="BR48" s="2" t="e">
        <f t="shared" si="18"/>
        <v>#N/A</v>
      </c>
      <c r="BS48" s="2" t="e">
        <f t="shared" si="19"/>
        <v>#N/A</v>
      </c>
      <c r="BT48" s="2" t="e">
        <f t="shared" si="20"/>
        <v>#N/A</v>
      </c>
      <c r="BU48" s="2" t="e">
        <f t="shared" si="21"/>
        <v>#N/A</v>
      </c>
      <c r="BV48" s="2" t="e">
        <f t="shared" si="22"/>
        <v>#N/A</v>
      </c>
      <c r="BW48" s="2" t="e">
        <f t="shared" si="23"/>
        <v>#N/A</v>
      </c>
      <c r="BX48" s="2" t="e">
        <f t="shared" si="24"/>
        <v>#N/A</v>
      </c>
      <c r="BY48" s="2">
        <f>VLOOKUP($BL48,covid_19_datafeed23[[#All],[new_date]:[Zkh_7dgn_gem]],10,FALSE)</f>
        <v>56.571428571428569</v>
      </c>
    </row>
    <row r="49" spans="6:77" x14ac:dyDescent="0.25">
      <c r="F49">
        <v>178.27751196172201</v>
      </c>
      <c r="G49" s="2">
        <f t="shared" si="4"/>
        <v>178</v>
      </c>
      <c r="H49">
        <v>72.022160664819907</v>
      </c>
      <c r="O49">
        <v>112.49999845504701</v>
      </c>
      <c r="P49">
        <v>142.49999845504701</v>
      </c>
      <c r="Q49" s="2">
        <f t="shared" si="6"/>
        <v>142</v>
      </c>
      <c r="R49">
        <v>106.493508346488</v>
      </c>
      <c r="Y49">
        <v>97.888068111057393</v>
      </c>
      <c r="Z49">
        <v>127.88806811105739</v>
      </c>
      <c r="AA49" s="2">
        <f t="shared" si="8"/>
        <v>128</v>
      </c>
      <c r="AB49">
        <v>70.989307957022007</v>
      </c>
      <c r="AD49">
        <v>113.846149873451</v>
      </c>
      <c r="AE49">
        <v>204.846149873451</v>
      </c>
      <c r="AF49" s="2">
        <f t="shared" si="9"/>
        <v>205</v>
      </c>
      <c r="AG49">
        <v>24.752452169267499</v>
      </c>
      <c r="AI49">
        <v>66.153843084030896</v>
      </c>
      <c r="AJ49">
        <v>157.15384308403088</v>
      </c>
      <c r="AK49" s="2">
        <f t="shared" si="10"/>
        <v>157</v>
      </c>
      <c r="AL49">
        <v>1552.33378653876</v>
      </c>
      <c r="AS49">
        <v>114.181832128099</v>
      </c>
      <c r="AT49">
        <v>205.18183212809902</v>
      </c>
      <c r="AU49" s="2">
        <f t="shared" si="12"/>
        <v>205</v>
      </c>
      <c r="AV49">
        <v>277.49575871534302</v>
      </c>
      <c r="BC49">
        <v>120.178557240234</v>
      </c>
      <c r="BD49">
        <v>211.178557240234</v>
      </c>
      <c r="BE49" s="2">
        <f t="shared" si="14"/>
        <v>211</v>
      </c>
      <c r="BF49">
        <v>278.35051045974399</v>
      </c>
      <c r="BK49" s="2">
        <f t="shared" si="0"/>
        <v>48</v>
      </c>
      <c r="BL49" s="1">
        <f t="shared" si="25"/>
        <v>44488</v>
      </c>
      <c r="BM49" s="2" t="e">
        <f t="shared" si="1"/>
        <v>#N/A</v>
      </c>
      <c r="BN49" s="2">
        <f t="shared" si="2"/>
        <v>108.033240997229</v>
      </c>
      <c r="BO49" s="2" t="e">
        <f t="shared" si="15"/>
        <v>#N/A</v>
      </c>
      <c r="BP49" s="2" t="e">
        <f t="shared" si="16"/>
        <v>#N/A</v>
      </c>
      <c r="BQ49" s="2" t="e">
        <f t="shared" si="17"/>
        <v>#N/A</v>
      </c>
      <c r="BR49" s="2" t="e">
        <f t="shared" si="18"/>
        <v>#N/A</v>
      </c>
      <c r="BS49" s="2" t="e">
        <f t="shared" si="19"/>
        <v>#N/A</v>
      </c>
      <c r="BT49" s="2" t="e">
        <f t="shared" si="20"/>
        <v>#N/A</v>
      </c>
      <c r="BU49" s="2" t="e">
        <f t="shared" si="21"/>
        <v>#N/A</v>
      </c>
      <c r="BV49" s="2" t="e">
        <f t="shared" si="22"/>
        <v>#N/A</v>
      </c>
      <c r="BW49" s="2" t="e">
        <f t="shared" si="23"/>
        <v>#N/A</v>
      </c>
      <c r="BX49" s="2" t="e">
        <f t="shared" si="24"/>
        <v>#N/A</v>
      </c>
      <c r="BY49" s="2">
        <f>VLOOKUP($BL49,covid_19_datafeed23[[#All],[new_date]:[Zkh_7dgn_gem]],10,FALSE)</f>
        <v>59.285714285714285</v>
      </c>
    </row>
    <row r="50" spans="6:77" x14ac:dyDescent="0.25">
      <c r="O50">
        <v>115.649995396042</v>
      </c>
      <c r="P50">
        <v>145.64999539604202</v>
      </c>
      <c r="Q50" s="2">
        <f t="shared" si="6"/>
        <v>146</v>
      </c>
      <c r="R50">
        <v>97.402571692477693</v>
      </c>
      <c r="Y50">
        <v>99.978892792754095</v>
      </c>
      <c r="Z50">
        <v>129.9788927927541</v>
      </c>
      <c r="AA50" s="2">
        <f t="shared" si="8"/>
        <v>130</v>
      </c>
      <c r="AB50">
        <v>64.5721984851168</v>
      </c>
      <c r="AD50">
        <v>116.666663927909</v>
      </c>
      <c r="AE50">
        <v>207.66666392790898</v>
      </c>
      <c r="AF50" s="2">
        <f t="shared" si="9"/>
        <v>208</v>
      </c>
      <c r="AG50">
        <v>17.680295229191302</v>
      </c>
      <c r="AI50">
        <v>67.564093068742807</v>
      </c>
      <c r="AJ50">
        <v>158.56409306874281</v>
      </c>
      <c r="AK50" s="2">
        <f t="shared" si="10"/>
        <v>159</v>
      </c>
      <c r="AL50">
        <v>1456.85995921073</v>
      </c>
      <c r="AS50">
        <v>116.363637090005</v>
      </c>
      <c r="AT50">
        <v>207.363637090005</v>
      </c>
      <c r="AU50" s="2">
        <f t="shared" si="12"/>
        <v>207</v>
      </c>
      <c r="AV50">
        <v>243.654896409483</v>
      </c>
      <c r="BC50">
        <v>122.857141455825</v>
      </c>
      <c r="BD50">
        <v>213.857141455825</v>
      </c>
      <c r="BE50" s="2">
        <f t="shared" si="14"/>
        <v>214</v>
      </c>
      <c r="BF50">
        <v>250.36813906652401</v>
      </c>
      <c r="BK50" s="2">
        <f t="shared" si="0"/>
        <v>49</v>
      </c>
      <c r="BL50" s="1">
        <f t="shared" si="25"/>
        <v>44489</v>
      </c>
      <c r="BM50" s="2">
        <f t="shared" si="1"/>
        <v>17.704011065006899</v>
      </c>
      <c r="BN50" s="2" t="e">
        <f t="shared" si="2"/>
        <v>#N/A</v>
      </c>
      <c r="BO50" s="2" t="e">
        <f t="shared" si="15"/>
        <v>#N/A</v>
      </c>
      <c r="BP50" s="2" t="e">
        <f t="shared" si="16"/>
        <v>#N/A</v>
      </c>
      <c r="BQ50" s="2" t="e">
        <f t="shared" si="17"/>
        <v>#N/A</v>
      </c>
      <c r="BR50" s="2" t="e">
        <f t="shared" si="18"/>
        <v>#N/A</v>
      </c>
      <c r="BS50" s="2" t="e">
        <f t="shared" si="19"/>
        <v>#N/A</v>
      </c>
      <c r="BT50" s="2" t="e">
        <f t="shared" si="20"/>
        <v>#N/A</v>
      </c>
      <c r="BU50" s="2" t="e">
        <f t="shared" si="21"/>
        <v>#N/A</v>
      </c>
      <c r="BV50" s="2" t="e">
        <f t="shared" si="22"/>
        <v>#N/A</v>
      </c>
      <c r="BW50" s="2" t="e">
        <f t="shared" si="23"/>
        <v>#N/A</v>
      </c>
      <c r="BX50" s="2" t="e">
        <f t="shared" si="24"/>
        <v>#N/A</v>
      </c>
      <c r="BY50" s="2">
        <f>VLOOKUP($BL50,covid_19_datafeed23[[#All],[new_date]:[Zkh_7dgn_gem]],10,FALSE)</f>
        <v>63.285714285714285</v>
      </c>
    </row>
    <row r="51" spans="6:77" x14ac:dyDescent="0.25">
      <c r="O51">
        <v>119.475000509834</v>
      </c>
      <c r="P51">
        <v>149.47500050983399</v>
      </c>
      <c r="Q51" s="2">
        <f t="shared" si="6"/>
        <v>149</v>
      </c>
      <c r="R51">
        <v>85.7142602357887</v>
      </c>
      <c r="Y51">
        <v>103.400223288126</v>
      </c>
      <c r="Z51">
        <v>133.400223288126</v>
      </c>
      <c r="AA51" s="2">
        <f t="shared" si="8"/>
        <v>133</v>
      </c>
      <c r="AB51">
        <v>57.754007278552002</v>
      </c>
      <c r="AI51">
        <v>68.589737104006502</v>
      </c>
      <c r="AJ51">
        <v>159.5897371040065</v>
      </c>
      <c r="AK51" s="2">
        <f t="shared" si="10"/>
        <v>160</v>
      </c>
      <c r="AL51">
        <v>1379.0664271118901</v>
      </c>
      <c r="AS51">
        <v>120.000011985085</v>
      </c>
      <c r="AT51">
        <v>211.000011985085</v>
      </c>
      <c r="AU51" s="2">
        <f t="shared" si="12"/>
        <v>211</v>
      </c>
      <c r="AV51">
        <v>181.04909666039299</v>
      </c>
      <c r="BC51">
        <v>126.071426819782</v>
      </c>
      <c r="BD51">
        <v>217.071426819782</v>
      </c>
      <c r="BE51" s="2">
        <f t="shared" si="14"/>
        <v>217</v>
      </c>
      <c r="BF51">
        <v>222.38584857409899</v>
      </c>
      <c r="BK51" s="2">
        <f t="shared" si="0"/>
        <v>50</v>
      </c>
      <c r="BL51" s="1">
        <f t="shared" si="25"/>
        <v>44490</v>
      </c>
      <c r="BM51" s="2" t="e">
        <f t="shared" si="1"/>
        <v>#N/A</v>
      </c>
      <c r="BN51" s="2" t="e">
        <f t="shared" si="2"/>
        <v>#N/A</v>
      </c>
      <c r="BO51" s="2" t="e">
        <f t="shared" si="15"/>
        <v>#N/A</v>
      </c>
      <c r="BP51" s="2" t="e">
        <f t="shared" si="16"/>
        <v>#N/A</v>
      </c>
      <c r="BQ51" s="2" t="e">
        <f t="shared" si="17"/>
        <v>#N/A</v>
      </c>
      <c r="BR51" s="2" t="e">
        <f t="shared" si="18"/>
        <v>#N/A</v>
      </c>
      <c r="BS51" s="2" t="e">
        <f t="shared" si="19"/>
        <v>#N/A</v>
      </c>
      <c r="BT51" s="2" t="e">
        <f t="shared" si="20"/>
        <v>#N/A</v>
      </c>
      <c r="BU51" s="2" t="e">
        <f t="shared" si="21"/>
        <v>#N/A</v>
      </c>
      <c r="BV51" s="2" t="e">
        <f t="shared" si="22"/>
        <v>#N/A</v>
      </c>
      <c r="BW51" s="2" t="e">
        <f t="shared" si="23"/>
        <v>#N/A</v>
      </c>
      <c r="BX51" s="2" t="e">
        <f t="shared" si="24"/>
        <v>#N/A</v>
      </c>
      <c r="BY51" s="2">
        <f>VLOOKUP($BL51,covid_19_datafeed23[[#All],[new_date]:[Zkh_7dgn_gem]],10,FALSE)</f>
        <v>68.285714285714292</v>
      </c>
    </row>
    <row r="52" spans="6:77" x14ac:dyDescent="0.25">
      <c r="O52">
        <v>123.525000108146</v>
      </c>
      <c r="P52">
        <v>153.525000108146</v>
      </c>
      <c r="Q52" s="2">
        <f t="shared" si="6"/>
        <v>154</v>
      </c>
      <c r="R52">
        <v>75.324654015386898</v>
      </c>
      <c r="Y52">
        <v>106.441394349489</v>
      </c>
      <c r="Z52">
        <v>136.441394349489</v>
      </c>
      <c r="AA52" s="2">
        <f t="shared" si="8"/>
        <v>136</v>
      </c>
      <c r="AB52">
        <v>51.336897806646903</v>
      </c>
      <c r="AI52">
        <v>69.743583122419693</v>
      </c>
      <c r="AJ52">
        <v>160.74358312241969</v>
      </c>
      <c r="AK52" s="2">
        <f t="shared" si="10"/>
        <v>161</v>
      </c>
      <c r="AL52">
        <v>1255.3040691445501</v>
      </c>
      <c r="AS52">
        <v>124.18182813307099</v>
      </c>
      <c r="AT52">
        <v>215.18182813307101</v>
      </c>
      <c r="AU52" s="2">
        <f t="shared" si="12"/>
        <v>215</v>
      </c>
      <c r="AV52">
        <v>133.671815074644</v>
      </c>
      <c r="BC52">
        <v>129.464279233193</v>
      </c>
      <c r="BD52">
        <v>220.464279233193</v>
      </c>
      <c r="BE52" s="2">
        <f t="shared" si="14"/>
        <v>220</v>
      </c>
      <c r="BF52">
        <v>198.82179318553199</v>
      </c>
      <c r="BK52" s="2">
        <f t="shared" si="0"/>
        <v>51</v>
      </c>
      <c r="BL52" s="1">
        <f t="shared" si="25"/>
        <v>44491</v>
      </c>
      <c r="BM52" s="2" t="e">
        <f t="shared" si="1"/>
        <v>#N/A</v>
      </c>
      <c r="BN52" s="2">
        <f t="shared" si="2"/>
        <v>116.34349030470899</v>
      </c>
      <c r="BO52" s="2" t="e">
        <f t="shared" si="15"/>
        <v>#N/A</v>
      </c>
      <c r="BP52" s="2" t="e">
        <f t="shared" si="16"/>
        <v>#N/A</v>
      </c>
      <c r="BQ52" s="2" t="e">
        <f t="shared" si="17"/>
        <v>#N/A</v>
      </c>
      <c r="BR52" s="2" t="e">
        <f t="shared" si="18"/>
        <v>#N/A</v>
      </c>
      <c r="BS52" s="2" t="e">
        <f t="shared" si="19"/>
        <v>#N/A</v>
      </c>
      <c r="BT52" s="2" t="e">
        <f t="shared" si="20"/>
        <v>#N/A</v>
      </c>
      <c r="BU52" s="2" t="e">
        <f t="shared" si="21"/>
        <v>#N/A</v>
      </c>
      <c r="BV52" s="2" t="e">
        <f t="shared" si="22"/>
        <v>#N/A</v>
      </c>
      <c r="BW52" s="2" t="e">
        <f t="shared" si="23"/>
        <v>#N/A</v>
      </c>
      <c r="BX52" s="2" t="e">
        <f t="shared" si="24"/>
        <v>#N/A</v>
      </c>
      <c r="BY52" s="2">
        <f>VLOOKUP($BL52,covid_19_datafeed23[[#All],[new_date]:[Zkh_7dgn_gem]],10,FALSE)</f>
        <v>76.285714285714292</v>
      </c>
    </row>
    <row r="53" spans="6:77" x14ac:dyDescent="0.25">
      <c r="O53">
        <v>128.47500236377601</v>
      </c>
      <c r="P53">
        <v>158.47500236377601</v>
      </c>
      <c r="Q53" s="2">
        <f t="shared" si="6"/>
        <v>158</v>
      </c>
      <c r="R53">
        <v>65.584418248076602</v>
      </c>
      <c r="Y53">
        <v>110.81309210667099</v>
      </c>
      <c r="Z53">
        <v>140.81309210667098</v>
      </c>
      <c r="AA53" s="2">
        <f t="shared" si="8"/>
        <v>141</v>
      </c>
      <c r="AB53">
        <v>44.518728631487399</v>
      </c>
      <c r="AI53">
        <v>71.282049175315294</v>
      </c>
      <c r="AJ53">
        <v>162.28204917531531</v>
      </c>
      <c r="AK53" s="2">
        <f t="shared" si="10"/>
        <v>162</v>
      </c>
      <c r="AL53">
        <v>1156.2942604674799</v>
      </c>
      <c r="AS53">
        <v>128.18183053008801</v>
      </c>
      <c r="AT53">
        <v>219.18183053008801</v>
      </c>
      <c r="AU53" s="2">
        <f t="shared" si="12"/>
        <v>219</v>
      </c>
      <c r="AV53">
        <v>99.830859821853096</v>
      </c>
      <c r="BC53">
        <v>132.85713164660501</v>
      </c>
      <c r="BD53">
        <v>223.85713164660501</v>
      </c>
      <c r="BE53" s="2">
        <f t="shared" si="14"/>
        <v>224</v>
      </c>
      <c r="BF53">
        <v>173.78493882848201</v>
      </c>
      <c r="BK53" s="2">
        <f t="shared" si="0"/>
        <v>52</v>
      </c>
      <c r="BL53" s="1">
        <f t="shared" si="25"/>
        <v>44492</v>
      </c>
      <c r="BM53" s="2" t="e">
        <f t="shared" si="1"/>
        <v>#N/A</v>
      </c>
      <c r="BN53" s="2" t="e">
        <f t="shared" si="2"/>
        <v>#N/A</v>
      </c>
      <c r="BO53" s="2" t="e">
        <f t="shared" si="15"/>
        <v>#N/A</v>
      </c>
      <c r="BP53" s="2" t="e">
        <f t="shared" si="16"/>
        <v>#N/A</v>
      </c>
      <c r="BQ53" s="2" t="e">
        <f t="shared" si="17"/>
        <v>#N/A</v>
      </c>
      <c r="BR53" s="2" t="e">
        <f t="shared" si="18"/>
        <v>#N/A</v>
      </c>
      <c r="BS53" s="2" t="e">
        <f t="shared" si="19"/>
        <v>#N/A</v>
      </c>
      <c r="BT53" s="2" t="e">
        <f t="shared" si="20"/>
        <v>#N/A</v>
      </c>
      <c r="BU53" s="2" t="e">
        <f t="shared" si="21"/>
        <v>#N/A</v>
      </c>
      <c r="BV53" s="2" t="e">
        <f t="shared" si="22"/>
        <v>#N/A</v>
      </c>
      <c r="BW53" s="2" t="e">
        <f t="shared" si="23"/>
        <v>#N/A</v>
      </c>
      <c r="BX53" s="2" t="e">
        <f t="shared" si="24"/>
        <v>#N/A</v>
      </c>
      <c r="BY53" s="2">
        <f>VLOOKUP($BL53,covid_19_datafeed23[[#All],[new_date]:[Zkh_7dgn_gem]],10,FALSE)</f>
        <v>82.142857142857139</v>
      </c>
    </row>
    <row r="54" spans="6:77" x14ac:dyDescent="0.25">
      <c r="O54">
        <v>133.649999103927</v>
      </c>
      <c r="P54">
        <v>163.649999103927</v>
      </c>
      <c r="Q54" s="2">
        <f t="shared" si="6"/>
        <v>164</v>
      </c>
      <c r="R54">
        <v>56.493481594066203</v>
      </c>
      <c r="Y54">
        <v>114.424512760121</v>
      </c>
      <c r="Z54">
        <v>144.42451276012099</v>
      </c>
      <c r="AA54" s="2">
        <f t="shared" si="8"/>
        <v>144</v>
      </c>
      <c r="AB54">
        <v>38.502678862836497</v>
      </c>
      <c r="AI54">
        <v>72.820515228210994</v>
      </c>
      <c r="AJ54">
        <v>163.82051522821098</v>
      </c>
      <c r="AK54" s="2">
        <f t="shared" si="10"/>
        <v>164</v>
      </c>
      <c r="AL54">
        <v>1064.3564144884899</v>
      </c>
      <c r="AS54">
        <v>131.45455794808899</v>
      </c>
      <c r="AT54">
        <v>222.45455794808899</v>
      </c>
      <c r="AU54" s="2">
        <f t="shared" si="12"/>
        <v>222</v>
      </c>
      <c r="AV54">
        <v>69.3740093890341</v>
      </c>
      <c r="BC54">
        <v>136.07141701056099</v>
      </c>
      <c r="BD54">
        <v>227.07141701056099</v>
      </c>
      <c r="BE54" s="2">
        <f t="shared" si="14"/>
        <v>227</v>
      </c>
      <c r="BF54">
        <v>153.16640047608499</v>
      </c>
      <c r="BK54" s="2">
        <f t="shared" si="0"/>
        <v>53</v>
      </c>
      <c r="BL54" s="1">
        <f t="shared" si="25"/>
        <v>44493</v>
      </c>
      <c r="BM54" s="2" t="e">
        <f t="shared" si="1"/>
        <v>#N/A</v>
      </c>
      <c r="BN54" s="2">
        <f t="shared" si="2"/>
        <v>123.82271468144</v>
      </c>
      <c r="BO54" s="2" t="e">
        <f t="shared" si="15"/>
        <v>#N/A</v>
      </c>
      <c r="BP54" s="2">
        <f t="shared" si="16"/>
        <v>145.45452275552</v>
      </c>
      <c r="BQ54" s="2" t="e">
        <f t="shared" si="17"/>
        <v>#N/A</v>
      </c>
      <c r="BR54" s="2" t="e">
        <f t="shared" si="18"/>
        <v>#N/A</v>
      </c>
      <c r="BS54" s="2" t="e">
        <f t="shared" si="19"/>
        <v>#N/A</v>
      </c>
      <c r="BT54" s="2" t="e">
        <f t="shared" si="20"/>
        <v>#N/A</v>
      </c>
      <c r="BU54" s="2" t="e">
        <f t="shared" si="21"/>
        <v>#N/A</v>
      </c>
      <c r="BV54" s="2" t="e">
        <f t="shared" si="22"/>
        <v>#N/A</v>
      </c>
      <c r="BW54" s="2" t="e">
        <f t="shared" si="23"/>
        <v>#N/A</v>
      </c>
      <c r="BX54" s="2" t="e">
        <f t="shared" si="24"/>
        <v>#N/A</v>
      </c>
      <c r="BY54" s="2">
        <f>VLOOKUP($BL54,covid_19_datafeed23[[#All],[new_date]:[Zkh_7dgn_gem]],10,FALSE)</f>
        <v>86.857142857142861</v>
      </c>
    </row>
    <row r="55" spans="6:77" x14ac:dyDescent="0.25">
      <c r="O55">
        <v>139.72499850139599</v>
      </c>
      <c r="P55">
        <v>169.72499850139599</v>
      </c>
      <c r="Q55" s="2">
        <f t="shared" si="6"/>
        <v>170</v>
      </c>
      <c r="R55">
        <v>45.454540590468703</v>
      </c>
      <c r="Y55">
        <v>117.84584325549299</v>
      </c>
      <c r="Z55">
        <v>147.84584325549298</v>
      </c>
      <c r="AA55" s="2">
        <f t="shared" si="8"/>
        <v>148</v>
      </c>
      <c r="AB55">
        <v>34.491993704672801</v>
      </c>
      <c r="AI55">
        <v>74.102563229773494</v>
      </c>
      <c r="AJ55">
        <v>165.10256322977349</v>
      </c>
      <c r="AK55" s="2">
        <f t="shared" si="10"/>
        <v>165</v>
      </c>
      <c r="AL55">
        <v>983.02690104061605</v>
      </c>
      <c r="AS55">
        <v>135.27272661899499</v>
      </c>
      <c r="AT55">
        <v>226.27272661899499</v>
      </c>
      <c r="AU55" s="2">
        <f t="shared" si="12"/>
        <v>226</v>
      </c>
      <c r="AV55">
        <v>55.837590109145097</v>
      </c>
      <c r="BC55">
        <v>141.24999877384701</v>
      </c>
      <c r="BD55">
        <v>232.24999877384701</v>
      </c>
      <c r="BE55" s="2">
        <f t="shared" si="14"/>
        <v>232</v>
      </c>
      <c r="BF55">
        <v>129.60234508751699</v>
      </c>
      <c r="BK55" s="2">
        <f t="shared" si="0"/>
        <v>54</v>
      </c>
      <c r="BL55" s="1">
        <f t="shared" si="25"/>
        <v>44494</v>
      </c>
      <c r="BM55" s="2">
        <f t="shared" si="1"/>
        <v>17.150760719225399</v>
      </c>
      <c r="BN55" s="2" t="e">
        <f t="shared" si="2"/>
        <v>#N/A</v>
      </c>
      <c r="BO55" s="2" t="e">
        <f t="shared" si="15"/>
        <v>#N/A</v>
      </c>
      <c r="BP55" s="2" t="e">
        <f t="shared" si="16"/>
        <v>#N/A</v>
      </c>
      <c r="BQ55" s="2" t="e">
        <f t="shared" si="17"/>
        <v>#N/A</v>
      </c>
      <c r="BR55" s="2" t="e">
        <f t="shared" si="18"/>
        <v>#N/A</v>
      </c>
      <c r="BS55" s="2" t="e">
        <f t="shared" si="19"/>
        <v>#N/A</v>
      </c>
      <c r="BT55" s="2" t="e">
        <f t="shared" si="20"/>
        <v>#N/A</v>
      </c>
      <c r="BU55" s="2" t="e">
        <f t="shared" si="21"/>
        <v>#N/A</v>
      </c>
      <c r="BV55" s="2" t="e">
        <f t="shared" si="22"/>
        <v>#N/A</v>
      </c>
      <c r="BW55" s="2" t="e">
        <f t="shared" si="23"/>
        <v>#N/A</v>
      </c>
      <c r="BX55" s="2" t="e">
        <f t="shared" si="24"/>
        <v>#N/A</v>
      </c>
      <c r="BY55" s="2">
        <f>VLOOKUP($BL55,covid_19_datafeed23[[#All],[new_date]:[Zkh_7dgn_gem]],10,FALSE)</f>
        <v>90</v>
      </c>
    </row>
    <row r="56" spans="6:77" x14ac:dyDescent="0.25">
      <c r="O56">
        <v>146.02499238338501</v>
      </c>
      <c r="P56">
        <v>176.02499238338501</v>
      </c>
      <c r="Q56" s="2">
        <f t="shared" si="6"/>
        <v>176</v>
      </c>
      <c r="R56">
        <v>35.714269153262599</v>
      </c>
      <c r="Y56">
        <v>121.647312302732</v>
      </c>
      <c r="Z56">
        <v>151.64731230273202</v>
      </c>
      <c r="AA56" s="2">
        <f t="shared" si="8"/>
        <v>152</v>
      </c>
      <c r="AB56">
        <v>28.877003639276001</v>
      </c>
      <c r="AI56">
        <v>75.2564092481866</v>
      </c>
      <c r="AJ56">
        <v>166.2564092481866</v>
      </c>
      <c r="AK56" s="2">
        <f t="shared" si="10"/>
        <v>166</v>
      </c>
      <c r="AL56">
        <v>908.76935029081505</v>
      </c>
      <c r="AS56">
        <v>139.81819024405999</v>
      </c>
      <c r="AT56">
        <v>230.81819024405999</v>
      </c>
      <c r="AU56" s="2">
        <f t="shared" si="12"/>
        <v>231</v>
      </c>
      <c r="AV56">
        <v>42.301263776187497</v>
      </c>
      <c r="BC56">
        <v>144.82141823671401</v>
      </c>
      <c r="BD56">
        <v>235.82141823671401</v>
      </c>
      <c r="BE56" s="2">
        <f t="shared" si="14"/>
        <v>236</v>
      </c>
      <c r="BF56">
        <v>114.874759906666</v>
      </c>
      <c r="BK56" s="2">
        <f t="shared" si="0"/>
        <v>55</v>
      </c>
      <c r="BL56" s="1">
        <f t="shared" si="25"/>
        <v>44495</v>
      </c>
      <c r="BM56" s="2" t="e">
        <f t="shared" si="1"/>
        <v>#N/A</v>
      </c>
      <c r="BN56" s="2">
        <f t="shared" si="2"/>
        <v>129.91689750692501</v>
      </c>
      <c r="BO56" s="2" t="e">
        <f t="shared" si="15"/>
        <v>#N/A</v>
      </c>
      <c r="BP56" s="2">
        <f t="shared" si="16"/>
        <v>160.38961513787501</v>
      </c>
      <c r="BQ56" s="2" t="e">
        <f t="shared" si="17"/>
        <v>#N/A</v>
      </c>
      <c r="BR56" s="2" t="e">
        <f t="shared" si="18"/>
        <v>#N/A</v>
      </c>
      <c r="BS56" s="2" t="e">
        <f t="shared" si="19"/>
        <v>#N/A</v>
      </c>
      <c r="BT56" s="2" t="e">
        <f t="shared" si="20"/>
        <v>#N/A</v>
      </c>
      <c r="BU56" s="2" t="e">
        <f t="shared" si="21"/>
        <v>#N/A</v>
      </c>
      <c r="BV56" s="2" t="e">
        <f t="shared" si="22"/>
        <v>#N/A</v>
      </c>
      <c r="BW56" s="2" t="e">
        <f t="shared" si="23"/>
        <v>#N/A</v>
      </c>
      <c r="BX56" s="2" t="e">
        <f t="shared" si="24"/>
        <v>#N/A</v>
      </c>
      <c r="BY56" s="2">
        <f>VLOOKUP($BL56,covid_19_datafeed23[[#All],[new_date]:[Zkh_7dgn_gem]],10,FALSE)</f>
        <v>96.285714285714292</v>
      </c>
    </row>
    <row r="57" spans="6:77" x14ac:dyDescent="0.25">
      <c r="O57">
        <v>150.52500566997401</v>
      </c>
      <c r="P57">
        <v>180.52500566997401</v>
      </c>
      <c r="Q57" s="2">
        <f t="shared" si="6"/>
        <v>181</v>
      </c>
      <c r="R57">
        <v>29.870113424918099</v>
      </c>
      <c r="Y57">
        <v>126.969377321724</v>
      </c>
      <c r="Z57">
        <v>156.96937732172398</v>
      </c>
      <c r="AA57" s="2">
        <f t="shared" si="8"/>
        <v>157</v>
      </c>
      <c r="AB57">
        <v>24.064177043198502</v>
      </c>
      <c r="AI57">
        <v>76.282053283450395</v>
      </c>
      <c r="AJ57">
        <v>167.28205328345041</v>
      </c>
      <c r="AK57" s="2">
        <f t="shared" si="10"/>
        <v>167</v>
      </c>
      <c r="AL57">
        <v>841.58415072308901</v>
      </c>
      <c r="AS57">
        <v>145.45455635007701</v>
      </c>
      <c r="AT57">
        <v>236.45455635007701</v>
      </c>
      <c r="AU57" s="2">
        <f t="shared" si="12"/>
        <v>236</v>
      </c>
      <c r="AV57">
        <v>32.148949316270702</v>
      </c>
      <c r="BC57">
        <v>147.85713655121501</v>
      </c>
      <c r="BD57">
        <v>238.85713655121501</v>
      </c>
      <c r="BE57" s="2">
        <f t="shared" si="14"/>
        <v>239</v>
      </c>
      <c r="BF57">
        <v>104.565490730467</v>
      </c>
      <c r="BK57" s="2">
        <f t="shared" si="0"/>
        <v>56</v>
      </c>
      <c r="BL57" s="1">
        <f t="shared" si="25"/>
        <v>44496</v>
      </c>
      <c r="BM57" s="2" t="e">
        <f t="shared" si="1"/>
        <v>#N/A</v>
      </c>
      <c r="BN57" s="2" t="e">
        <f t="shared" si="2"/>
        <v>#N/A</v>
      </c>
      <c r="BO57" s="2">
        <f t="shared" si="15"/>
        <v>103.89609787391301</v>
      </c>
      <c r="BP57" s="2" t="e">
        <f t="shared" si="16"/>
        <v>#N/A</v>
      </c>
      <c r="BQ57" s="2" t="e">
        <f t="shared" si="17"/>
        <v>#N/A</v>
      </c>
      <c r="BR57" s="2" t="e">
        <f t="shared" si="18"/>
        <v>#N/A</v>
      </c>
      <c r="BS57" s="2" t="e">
        <f t="shared" si="19"/>
        <v>#N/A</v>
      </c>
      <c r="BT57" s="2" t="e">
        <f t="shared" si="20"/>
        <v>#N/A</v>
      </c>
      <c r="BU57" s="2" t="e">
        <f t="shared" si="21"/>
        <v>#N/A</v>
      </c>
      <c r="BV57" s="2" t="e">
        <f t="shared" si="22"/>
        <v>#N/A</v>
      </c>
      <c r="BW57" s="2" t="e">
        <f t="shared" si="23"/>
        <v>#N/A</v>
      </c>
      <c r="BX57" s="2" t="e">
        <f t="shared" si="24"/>
        <v>#N/A</v>
      </c>
      <c r="BY57" s="2">
        <f>VLOOKUP($BL57,covid_19_datafeed23[[#All],[new_date]:[Zkh_7dgn_gem]],10,FALSE)</f>
        <v>100.42857142857143</v>
      </c>
    </row>
    <row r="58" spans="6:77" x14ac:dyDescent="0.25">
      <c r="O58">
        <v>155.70000241012499</v>
      </c>
      <c r="P58">
        <v>185.70000241012499</v>
      </c>
      <c r="Q58" s="2">
        <f t="shared" si="6"/>
        <v>186</v>
      </c>
      <c r="R58">
        <v>25.3246629328608</v>
      </c>
      <c r="Y58">
        <v>133.43189976060299</v>
      </c>
      <c r="Z58">
        <v>163.43189976060299</v>
      </c>
      <c r="AA58" s="2">
        <f t="shared" si="8"/>
        <v>163</v>
      </c>
      <c r="AB58">
        <v>20.855611291543202</v>
      </c>
      <c r="AI58">
        <v>78.076923302644701</v>
      </c>
      <c r="AJ58">
        <v>169.0769233026447</v>
      </c>
      <c r="AK58" s="2">
        <f t="shared" si="10"/>
        <v>169</v>
      </c>
      <c r="AL58">
        <v>739.03816645498102</v>
      </c>
      <c r="AS58">
        <v>147.81819503809399</v>
      </c>
      <c r="AT58">
        <v>238.81819503809399</v>
      </c>
      <c r="AU58" s="2">
        <f t="shared" si="12"/>
        <v>239</v>
      </c>
      <c r="AV58">
        <v>35.533054136242903</v>
      </c>
      <c r="BK58" s="2">
        <f t="shared" si="0"/>
        <v>57</v>
      </c>
      <c r="BL58" s="1">
        <f t="shared" si="25"/>
        <v>44497</v>
      </c>
      <c r="BM58" s="2" t="e">
        <f t="shared" si="1"/>
        <v>#N/A</v>
      </c>
      <c r="BN58" s="2" t="e">
        <f t="shared" si="2"/>
        <v>#N/A</v>
      </c>
      <c r="BO58" s="2" t="e">
        <f t="shared" si="15"/>
        <v>#N/A</v>
      </c>
      <c r="BP58" s="2" t="e">
        <f t="shared" si="16"/>
        <v>#N/A</v>
      </c>
      <c r="BQ58" s="2" t="e">
        <f t="shared" si="17"/>
        <v>#N/A</v>
      </c>
      <c r="BR58" s="2" t="e">
        <f t="shared" si="18"/>
        <v>#N/A</v>
      </c>
      <c r="BS58" s="2" t="e">
        <f t="shared" si="19"/>
        <v>#N/A</v>
      </c>
      <c r="BT58" s="2" t="e">
        <f t="shared" si="20"/>
        <v>#N/A</v>
      </c>
      <c r="BU58" s="2" t="e">
        <f t="shared" si="21"/>
        <v>#N/A</v>
      </c>
      <c r="BV58" s="2" t="e">
        <f t="shared" si="22"/>
        <v>#N/A</v>
      </c>
      <c r="BW58" s="2" t="e">
        <f t="shared" si="23"/>
        <v>#N/A</v>
      </c>
      <c r="BX58" s="2" t="e">
        <f t="shared" si="24"/>
        <v>#N/A</v>
      </c>
      <c r="BY58" s="2">
        <f>VLOOKUP($BL58,covid_19_datafeed23[[#All],[new_date]:[Zkh_7dgn_gem]],10,FALSE)</f>
        <v>109.85714285714286</v>
      </c>
    </row>
    <row r="59" spans="6:77" x14ac:dyDescent="0.25">
      <c r="O59">
        <v>161.54998260383701</v>
      </c>
      <c r="P59">
        <v>191.54998260383701</v>
      </c>
      <c r="Q59" s="2">
        <f t="shared" si="6"/>
        <v>192</v>
      </c>
      <c r="R59">
        <v>20.129841987712101</v>
      </c>
      <c r="Y59">
        <v>138.94403405552799</v>
      </c>
      <c r="Z59">
        <v>168.94403405552799</v>
      </c>
      <c r="AA59" s="2">
        <f t="shared" si="8"/>
        <v>169</v>
      </c>
      <c r="AB59">
        <v>18.449209009207099</v>
      </c>
      <c r="AI59">
        <v>79.487173287356597</v>
      </c>
      <c r="AJ59">
        <v>170.4871732873566</v>
      </c>
      <c r="AK59" s="2">
        <f t="shared" si="10"/>
        <v>170</v>
      </c>
      <c r="AL59">
        <v>640.02835777791199</v>
      </c>
      <c r="BK59" s="2">
        <f t="shared" si="0"/>
        <v>58</v>
      </c>
      <c r="BL59" s="1">
        <f t="shared" si="25"/>
        <v>44498</v>
      </c>
      <c r="BM59" s="2" t="e">
        <f t="shared" si="1"/>
        <v>#N/A</v>
      </c>
      <c r="BN59" s="2">
        <f t="shared" si="2"/>
        <v>138.50415512465301</v>
      </c>
      <c r="BO59" s="2" t="e">
        <f t="shared" si="15"/>
        <v>#N/A</v>
      </c>
      <c r="BP59" s="2">
        <f t="shared" si="16"/>
        <v>168.18181088570299</v>
      </c>
      <c r="BQ59" s="2" t="e">
        <f t="shared" si="17"/>
        <v>#N/A</v>
      </c>
      <c r="BR59" s="2" t="e">
        <f t="shared" si="18"/>
        <v>#N/A</v>
      </c>
      <c r="BS59" s="2" t="e">
        <f t="shared" si="19"/>
        <v>#N/A</v>
      </c>
      <c r="BT59" s="2" t="e">
        <f t="shared" si="20"/>
        <v>#N/A</v>
      </c>
      <c r="BU59" s="2" t="e">
        <f t="shared" si="21"/>
        <v>#N/A</v>
      </c>
      <c r="BV59" s="2" t="e">
        <f t="shared" si="22"/>
        <v>#N/A</v>
      </c>
      <c r="BW59" s="2" t="e">
        <f t="shared" si="23"/>
        <v>#N/A</v>
      </c>
      <c r="BX59" s="2" t="e">
        <f t="shared" si="24"/>
        <v>#N/A</v>
      </c>
      <c r="BY59" s="2">
        <f>VLOOKUP($BL59,covid_19_datafeed23[[#All],[new_date]:[Zkh_7dgn_gem]],10,FALSE)</f>
        <v>114.28571428571429</v>
      </c>
    </row>
    <row r="60" spans="6:77" x14ac:dyDescent="0.25">
      <c r="O60">
        <v>168.52498465862399</v>
      </c>
      <c r="P60">
        <v>198.52498465862399</v>
      </c>
      <c r="Q60" s="2">
        <f t="shared" si="6"/>
        <v>199</v>
      </c>
      <c r="R60">
        <v>18.181801968229099</v>
      </c>
      <c r="Y60">
        <v>143.88596052265399</v>
      </c>
      <c r="Z60">
        <v>173.88596052265399</v>
      </c>
      <c r="AA60" s="2">
        <f t="shared" si="8"/>
        <v>174</v>
      </c>
      <c r="AB60">
        <v>17.647067571293299</v>
      </c>
      <c r="AI60">
        <v>80.897437357102902</v>
      </c>
      <c r="AJ60">
        <v>171.89743735710289</v>
      </c>
      <c r="AK60" s="2">
        <f t="shared" si="10"/>
        <v>172</v>
      </c>
      <c r="AL60">
        <v>562.23482567907195</v>
      </c>
      <c r="BK60" s="2">
        <f t="shared" si="0"/>
        <v>59</v>
      </c>
      <c r="BL60" s="1">
        <f t="shared" si="25"/>
        <v>44499</v>
      </c>
      <c r="BM60" s="2">
        <f t="shared" si="1"/>
        <v>17.427385892116099</v>
      </c>
      <c r="BN60" s="2" t="e">
        <f t="shared" si="2"/>
        <v>#N/A</v>
      </c>
      <c r="BO60" s="2" t="e">
        <f t="shared" si="15"/>
        <v>#N/A</v>
      </c>
      <c r="BP60" s="2" t="e">
        <f t="shared" si="16"/>
        <v>#N/A</v>
      </c>
      <c r="BQ60" s="2" t="e">
        <f t="shared" si="17"/>
        <v>#N/A</v>
      </c>
      <c r="BR60" s="2" t="e">
        <f t="shared" si="18"/>
        <v>#N/A</v>
      </c>
      <c r="BS60" s="2" t="e">
        <f t="shared" si="19"/>
        <v>#N/A</v>
      </c>
      <c r="BT60" s="2" t="e">
        <f t="shared" si="20"/>
        <v>#N/A</v>
      </c>
      <c r="BU60" s="2" t="e">
        <f t="shared" si="21"/>
        <v>#N/A</v>
      </c>
      <c r="BV60" s="2" t="e">
        <f t="shared" si="22"/>
        <v>#N/A</v>
      </c>
      <c r="BW60" s="2" t="e">
        <f t="shared" si="23"/>
        <v>#N/A</v>
      </c>
      <c r="BX60" s="2" t="e">
        <f t="shared" si="24"/>
        <v>#N/A</v>
      </c>
      <c r="BY60" s="2">
        <f>VLOOKUP($BL60,covid_19_datafeed23[[#All],[new_date]:[Zkh_7dgn_gem]],10,FALSE)</f>
        <v>119.71428571428571</v>
      </c>
    </row>
    <row r="61" spans="6:77" x14ac:dyDescent="0.25">
      <c r="O61">
        <v>175.04999774436899</v>
      </c>
      <c r="P61">
        <v>205.04999774436899</v>
      </c>
      <c r="Q61" s="2">
        <f t="shared" si="6"/>
        <v>205</v>
      </c>
      <c r="R61">
        <v>14.935056712459099</v>
      </c>
      <c r="Y61">
        <v>149.77825425159</v>
      </c>
      <c r="Z61">
        <v>179.77825425159</v>
      </c>
      <c r="AA61" s="2">
        <f t="shared" si="8"/>
        <v>180</v>
      </c>
      <c r="AB61">
        <v>16.042784695465599</v>
      </c>
      <c r="AI61">
        <v>82.435889324964094</v>
      </c>
      <c r="AJ61">
        <v>173.43588932496408</v>
      </c>
      <c r="AK61" s="2">
        <f t="shared" si="10"/>
        <v>173</v>
      </c>
      <c r="AL61">
        <v>484.44129358023201</v>
      </c>
      <c r="BK61" s="2">
        <f t="shared" si="0"/>
        <v>60</v>
      </c>
      <c r="BL61" s="1">
        <f t="shared" si="25"/>
        <v>44500</v>
      </c>
      <c r="BM61" s="2" t="e">
        <f t="shared" si="1"/>
        <v>#N/A</v>
      </c>
      <c r="BN61" s="2" t="e">
        <f t="shared" si="2"/>
        <v>#N/A</v>
      </c>
      <c r="BO61" s="2">
        <f t="shared" si="15"/>
        <v>111.688293621741</v>
      </c>
      <c r="BP61" s="2" t="e">
        <f t="shared" si="16"/>
        <v>#N/A</v>
      </c>
      <c r="BQ61" s="2" t="e">
        <f t="shared" si="17"/>
        <v>#N/A</v>
      </c>
      <c r="BR61" s="2" t="e">
        <f t="shared" si="18"/>
        <v>#N/A</v>
      </c>
      <c r="BS61" s="2" t="e">
        <f t="shared" si="19"/>
        <v>#N/A</v>
      </c>
      <c r="BT61" s="2" t="e">
        <f t="shared" si="20"/>
        <v>#N/A</v>
      </c>
      <c r="BU61" s="2" t="e">
        <f t="shared" si="21"/>
        <v>#N/A</v>
      </c>
      <c r="BV61" s="2" t="e">
        <f t="shared" si="22"/>
        <v>#N/A</v>
      </c>
      <c r="BW61" s="2" t="e">
        <f t="shared" si="23"/>
        <v>#N/A</v>
      </c>
      <c r="BX61" s="2" t="e">
        <f t="shared" si="24"/>
        <v>#N/A</v>
      </c>
      <c r="BY61" s="2">
        <f>VLOOKUP($BL61,covid_19_datafeed23[[#All],[new_date]:[Zkh_7dgn_gem]],10,FALSE)</f>
        <v>126.71428571428571</v>
      </c>
    </row>
    <row r="62" spans="6:77" x14ac:dyDescent="0.25">
      <c r="O62">
        <v>179.099997342682</v>
      </c>
      <c r="P62">
        <v>209.099997342682</v>
      </c>
      <c r="Q62" s="2">
        <f t="shared" si="6"/>
        <v>209</v>
      </c>
      <c r="R62">
        <v>12.9870166929761</v>
      </c>
      <c r="Y62">
        <v>155.290388546515</v>
      </c>
      <c r="Z62">
        <v>185.290388546515</v>
      </c>
      <c r="AA62" s="2">
        <f t="shared" si="8"/>
        <v>185</v>
      </c>
      <c r="AB62">
        <v>15.240643257551801</v>
      </c>
      <c r="AI62">
        <v>83.846153394710399</v>
      </c>
      <c r="AJ62">
        <v>174.8461533947104</v>
      </c>
      <c r="AK62" s="2">
        <f t="shared" si="10"/>
        <v>175</v>
      </c>
      <c r="AL62">
        <v>420.79207536154399</v>
      </c>
      <c r="BK62" s="2">
        <f t="shared" si="0"/>
        <v>61</v>
      </c>
      <c r="BL62" s="1">
        <f t="shared" si="25"/>
        <v>44501</v>
      </c>
      <c r="BM62" s="2" t="e">
        <f t="shared" si="1"/>
        <v>#N/A</v>
      </c>
      <c r="BN62" s="2">
        <f t="shared" si="2"/>
        <v>145.70637119113499</v>
      </c>
      <c r="BO62" s="2" t="e">
        <f t="shared" si="15"/>
        <v>#N/A</v>
      </c>
      <c r="BP62" s="2">
        <f t="shared" si="16"/>
        <v>179.220787559196</v>
      </c>
      <c r="BQ62" s="2" t="e">
        <f t="shared" si="17"/>
        <v>#N/A</v>
      </c>
      <c r="BR62" s="2" t="e">
        <f t="shared" si="18"/>
        <v>#N/A</v>
      </c>
      <c r="BS62" s="2" t="e">
        <f t="shared" si="19"/>
        <v>#N/A</v>
      </c>
      <c r="BT62" s="2" t="e">
        <f t="shared" si="20"/>
        <v>#N/A</v>
      </c>
      <c r="BU62" s="2" t="e">
        <f t="shared" si="21"/>
        <v>#N/A</v>
      </c>
      <c r="BV62" s="2" t="e">
        <f t="shared" si="22"/>
        <v>#N/A</v>
      </c>
      <c r="BW62" s="2" t="e">
        <f t="shared" si="23"/>
        <v>#N/A</v>
      </c>
      <c r="BX62" s="2" t="e">
        <f t="shared" si="24"/>
        <v>#N/A</v>
      </c>
      <c r="BY62" s="2">
        <f>VLOOKUP($BL62,covid_19_datafeed23[[#All],[new_date]:[Zkh_7dgn_gem]],10,FALSE)</f>
        <v>133.85714285714286</v>
      </c>
    </row>
    <row r="63" spans="6:77" x14ac:dyDescent="0.25">
      <c r="Y63">
        <v>160.04224573770699</v>
      </c>
      <c r="Z63">
        <v>190.04224573770699</v>
      </c>
      <c r="AA63" s="2">
        <f t="shared" si="8"/>
        <v>190</v>
      </c>
      <c r="AB63">
        <v>14.0374421163837</v>
      </c>
      <c r="AI63">
        <v>86.153845431536695</v>
      </c>
      <c r="AJ63">
        <v>177.15384543153669</v>
      </c>
      <c r="AK63" s="2">
        <f t="shared" si="10"/>
        <v>177</v>
      </c>
      <c r="AL63">
        <v>346.53471885374199</v>
      </c>
      <c r="BK63" s="2">
        <f t="shared" si="0"/>
        <v>62</v>
      </c>
      <c r="BL63" s="1">
        <f t="shared" si="25"/>
        <v>44502</v>
      </c>
      <c r="BM63" s="2" t="e">
        <f t="shared" si="1"/>
        <v>#N/A</v>
      </c>
      <c r="BN63" s="2" t="e">
        <f t="shared" si="2"/>
        <v>#N/A</v>
      </c>
      <c r="BO63" s="2" t="e">
        <f t="shared" si="15"/>
        <v>#N/A</v>
      </c>
      <c r="BP63" s="2" t="e">
        <f t="shared" si="16"/>
        <v>#N/A</v>
      </c>
      <c r="BQ63" s="2" t="e">
        <f t="shared" si="17"/>
        <v>#N/A</v>
      </c>
      <c r="BR63" s="2" t="e">
        <f t="shared" si="18"/>
        <v>#N/A</v>
      </c>
      <c r="BS63" s="2" t="e">
        <f t="shared" si="19"/>
        <v>#N/A</v>
      </c>
      <c r="BT63" s="2" t="e">
        <f t="shared" si="20"/>
        <v>#N/A</v>
      </c>
      <c r="BU63" s="2" t="e">
        <f t="shared" si="21"/>
        <v>#N/A</v>
      </c>
      <c r="BV63" s="2" t="e">
        <f t="shared" si="22"/>
        <v>#N/A</v>
      </c>
      <c r="BW63" s="2" t="e">
        <f t="shared" si="23"/>
        <v>#N/A</v>
      </c>
      <c r="BX63" s="2" t="e">
        <f t="shared" si="24"/>
        <v>#N/A</v>
      </c>
      <c r="BY63" s="2">
        <f>VLOOKUP($BL63,covid_19_datafeed23[[#All],[new_date]:[Zkh_7dgn_gem]],10,FALSE)</f>
        <v>146.28571428571428</v>
      </c>
    </row>
    <row r="64" spans="6:77" x14ac:dyDescent="0.25">
      <c r="Y64">
        <v>165.934539466643</v>
      </c>
      <c r="Z64">
        <v>195.934539466643</v>
      </c>
      <c r="AA64" s="2">
        <f t="shared" si="8"/>
        <v>196</v>
      </c>
      <c r="AB64">
        <v>12.8342189438104</v>
      </c>
      <c r="AI64">
        <v>88.717941434661597</v>
      </c>
      <c r="AJ64">
        <v>179.71794143466161</v>
      </c>
      <c r="AK64" s="2">
        <f t="shared" si="10"/>
        <v>180</v>
      </c>
      <c r="AL64">
        <v>279.34932504401701</v>
      </c>
      <c r="BK64" s="2">
        <f t="shared" si="0"/>
        <v>63</v>
      </c>
      <c r="BL64" s="1">
        <f t="shared" si="25"/>
        <v>44503</v>
      </c>
      <c r="BM64" s="2" t="e">
        <f t="shared" si="1"/>
        <v>#N/A</v>
      </c>
      <c r="BN64" s="2" t="e">
        <f t="shared" si="2"/>
        <v>#N/A</v>
      </c>
      <c r="BO64" s="2" t="e">
        <f t="shared" si="15"/>
        <v>#N/A</v>
      </c>
      <c r="BP64" s="2" t="e">
        <f t="shared" si="16"/>
        <v>#N/A</v>
      </c>
      <c r="BQ64" s="2" t="e">
        <f t="shared" si="17"/>
        <v>#N/A</v>
      </c>
      <c r="BR64" s="2">
        <f t="shared" si="18"/>
        <v>199.33155247363899</v>
      </c>
      <c r="BS64" s="2" t="e">
        <f t="shared" si="19"/>
        <v>#N/A</v>
      </c>
      <c r="BT64" s="2" t="e">
        <f t="shared" si="20"/>
        <v>#N/A</v>
      </c>
      <c r="BU64" s="2" t="e">
        <f t="shared" si="21"/>
        <v>#N/A</v>
      </c>
      <c r="BV64" s="2" t="e">
        <f t="shared" si="22"/>
        <v>#N/A</v>
      </c>
      <c r="BW64" s="2" t="e">
        <f t="shared" si="23"/>
        <v>#N/A</v>
      </c>
      <c r="BX64" s="2" t="e">
        <f t="shared" si="24"/>
        <v>#N/A</v>
      </c>
      <c r="BY64" s="2">
        <f>VLOOKUP($BL64,covid_19_datafeed23[[#All],[new_date]:[Zkh_7dgn_gem]],10,FALSE)</f>
        <v>153.14285714285714</v>
      </c>
    </row>
    <row r="65" spans="25:77" x14ac:dyDescent="0.25">
      <c r="Y65">
        <v>170.30623722382501</v>
      </c>
      <c r="Z65">
        <v>200.30623722382501</v>
      </c>
      <c r="AA65" s="2">
        <f t="shared" si="8"/>
        <v>200</v>
      </c>
      <c r="AB65">
        <v>12.0320995373019</v>
      </c>
      <c r="AI65">
        <v>91.410253505970402</v>
      </c>
      <c r="AJ65">
        <v>182.41025350597039</v>
      </c>
      <c r="AK65" s="2">
        <f t="shared" si="10"/>
        <v>182</v>
      </c>
      <c r="AL65">
        <v>212.16412547629099</v>
      </c>
      <c r="BK65" s="2">
        <f t="shared" si="0"/>
        <v>64</v>
      </c>
      <c r="BL65" s="1">
        <f t="shared" si="25"/>
        <v>44504</v>
      </c>
      <c r="BM65" s="2">
        <f t="shared" si="1"/>
        <v>17.150760719225399</v>
      </c>
      <c r="BN65" s="2" t="e">
        <f t="shared" si="2"/>
        <v>#N/A</v>
      </c>
      <c r="BO65" s="2" t="e">
        <f t="shared" si="15"/>
        <v>#N/A</v>
      </c>
      <c r="BP65" s="2">
        <f t="shared" si="16"/>
        <v>195.454549507942</v>
      </c>
      <c r="BQ65" s="2" t="e">
        <f t="shared" si="17"/>
        <v>#N/A</v>
      </c>
      <c r="BR65" s="2" t="e">
        <f t="shared" si="18"/>
        <v>#N/A</v>
      </c>
      <c r="BS65" s="2" t="e">
        <f t="shared" si="19"/>
        <v>#N/A</v>
      </c>
      <c r="BT65" s="2" t="e">
        <f t="shared" si="20"/>
        <v>#N/A</v>
      </c>
      <c r="BU65" s="2" t="e">
        <f t="shared" si="21"/>
        <v>#N/A</v>
      </c>
      <c r="BV65" s="2" t="e">
        <f t="shared" si="22"/>
        <v>#N/A</v>
      </c>
      <c r="BW65" s="2" t="e">
        <f t="shared" si="23"/>
        <v>#N/A</v>
      </c>
      <c r="BX65" s="2" t="e">
        <f t="shared" si="24"/>
        <v>#N/A</v>
      </c>
      <c r="BY65" s="2">
        <f>VLOOKUP($BL65,covid_19_datafeed23[[#All],[new_date]:[Zkh_7dgn_gem]],10,FALSE)</f>
        <v>152</v>
      </c>
    </row>
    <row r="66" spans="25:77" x14ac:dyDescent="0.25">
      <c r="Y66">
        <v>173.91763699513101</v>
      </c>
      <c r="Z66">
        <v>203.91763699513101</v>
      </c>
      <c r="AA66" s="2">
        <f t="shared" si="8"/>
        <v>204</v>
      </c>
      <c r="AB66">
        <v>12.0320995373019</v>
      </c>
      <c r="AI66">
        <v>94.358969543577899</v>
      </c>
      <c r="AJ66">
        <v>185.3589695435779</v>
      </c>
      <c r="AK66" s="2">
        <f t="shared" si="10"/>
        <v>185</v>
      </c>
      <c r="AL66">
        <v>155.58706419767901</v>
      </c>
      <c r="BK66" s="2">
        <f t="shared" si="0"/>
        <v>65</v>
      </c>
      <c r="BL66" s="1">
        <f t="shared" si="25"/>
        <v>44505</v>
      </c>
      <c r="BM66" s="2" t="e">
        <f t="shared" si="1"/>
        <v>#N/A</v>
      </c>
      <c r="BN66" s="2">
        <f t="shared" si="2"/>
        <v>155.95567867035999</v>
      </c>
      <c r="BO66" s="2" t="e">
        <f t="shared" si="15"/>
        <v>#N/A</v>
      </c>
      <c r="BP66" s="2" t="e">
        <f t="shared" si="16"/>
        <v>#N/A</v>
      </c>
      <c r="BQ66" s="2" t="e">
        <f t="shared" si="17"/>
        <v>#N/A</v>
      </c>
      <c r="BR66" s="2" t="e">
        <f t="shared" si="18"/>
        <v>#N/A</v>
      </c>
      <c r="BS66" s="2" t="e">
        <f t="shared" si="19"/>
        <v>#N/A</v>
      </c>
      <c r="BT66" s="2" t="e">
        <f t="shared" si="20"/>
        <v>#N/A</v>
      </c>
      <c r="BU66" s="2" t="e">
        <f t="shared" si="21"/>
        <v>#N/A</v>
      </c>
      <c r="BV66" s="2" t="e">
        <f t="shared" si="22"/>
        <v>#N/A</v>
      </c>
      <c r="BW66" s="2" t="e">
        <f t="shared" si="23"/>
        <v>#N/A</v>
      </c>
      <c r="BX66" s="2" t="e">
        <f t="shared" si="24"/>
        <v>#N/A</v>
      </c>
      <c r="BY66" s="2">
        <f>VLOOKUP($BL66,covid_19_datafeed23[[#All],[new_date]:[Zkh_7dgn_gem]],10,FALSE)</f>
        <v>154.71428571428572</v>
      </c>
    </row>
    <row r="67" spans="25:77" x14ac:dyDescent="0.25">
      <c r="Y67">
        <v>179.239702014123</v>
      </c>
      <c r="Z67">
        <v>209.239702014123</v>
      </c>
      <c r="AA67" s="2">
        <f t="shared" si="8"/>
        <v>209</v>
      </c>
      <c r="AB67">
        <v>11.631017802642299</v>
      </c>
      <c r="AI67">
        <v>96.5384595972548</v>
      </c>
      <c r="AJ67">
        <v>187.53845959725481</v>
      </c>
      <c r="AK67" s="2">
        <f t="shared" si="10"/>
        <v>188</v>
      </c>
      <c r="AL67">
        <v>130.83461202841201</v>
      </c>
      <c r="BK67" s="2">
        <f t="shared" si="0"/>
        <v>66</v>
      </c>
      <c r="BL67" s="1">
        <f t="shared" si="25"/>
        <v>44506</v>
      </c>
      <c r="BM67" s="2" t="e">
        <f t="shared" si="1"/>
        <v>#N/A</v>
      </c>
      <c r="BN67" s="2" t="e">
        <f t="shared" si="2"/>
        <v>#N/A</v>
      </c>
      <c r="BO67" s="2">
        <f t="shared" si="15"/>
        <v>114.28570409431499</v>
      </c>
      <c r="BP67" s="2" t="e">
        <f t="shared" si="16"/>
        <v>#N/A</v>
      </c>
      <c r="BQ67" s="2">
        <f t="shared" si="17"/>
        <v>148.79678508920301</v>
      </c>
      <c r="BR67" s="2" t="e">
        <f t="shared" si="18"/>
        <v>#N/A</v>
      </c>
      <c r="BS67" s="2" t="e">
        <f t="shared" si="19"/>
        <v>#N/A</v>
      </c>
      <c r="BT67" s="2" t="e">
        <f t="shared" si="20"/>
        <v>#N/A</v>
      </c>
      <c r="BU67" s="2" t="e">
        <f t="shared" si="21"/>
        <v>#N/A</v>
      </c>
      <c r="BV67" s="2" t="e">
        <f t="shared" si="22"/>
        <v>#N/A</v>
      </c>
      <c r="BW67" s="2" t="e">
        <f t="shared" si="23"/>
        <v>#N/A</v>
      </c>
      <c r="BX67" s="2" t="e">
        <f t="shared" si="24"/>
        <v>#N/A</v>
      </c>
      <c r="BY67" s="2">
        <f>VLOOKUP($BL67,covid_19_datafeed23[[#All],[new_date]:[Zkh_7dgn_gem]],10,FALSE)</f>
        <v>162.57142857142858</v>
      </c>
    </row>
    <row r="68" spans="25:77" x14ac:dyDescent="0.25">
      <c r="AI68">
        <v>98.974353617230506</v>
      </c>
      <c r="AJ68">
        <v>189.97435361723052</v>
      </c>
      <c r="AK68" s="2">
        <f t="shared" si="10"/>
        <v>190</v>
      </c>
      <c r="AL68">
        <v>106.081965617146</v>
      </c>
      <c r="BK68" s="2">
        <f t="shared" si="0"/>
        <v>67</v>
      </c>
      <c r="BL68" s="1">
        <f t="shared" si="25"/>
        <v>44507</v>
      </c>
      <c r="BM68" s="2" t="e">
        <f t="shared" si="1"/>
        <v>#N/A</v>
      </c>
      <c r="BN68" s="2" t="e">
        <f t="shared" si="2"/>
        <v>#N/A</v>
      </c>
      <c r="BO68" s="2" t="e">
        <f t="shared" si="15"/>
        <v>#N/A</v>
      </c>
      <c r="BP68" s="2">
        <f t="shared" si="16"/>
        <v>220.77921244080301</v>
      </c>
      <c r="BQ68" s="2" t="e">
        <f t="shared" si="17"/>
        <v>#N/A</v>
      </c>
      <c r="BR68" s="2">
        <f t="shared" si="18"/>
        <v>217.37967974818599</v>
      </c>
      <c r="BS68" s="2" t="e">
        <f t="shared" si="19"/>
        <v>#N/A</v>
      </c>
      <c r="BT68" s="2" t="e">
        <f t="shared" si="20"/>
        <v>#N/A</v>
      </c>
      <c r="BU68" s="2" t="e">
        <f t="shared" si="21"/>
        <v>#N/A</v>
      </c>
      <c r="BV68" s="2" t="e">
        <f t="shared" si="22"/>
        <v>#N/A</v>
      </c>
      <c r="BW68" s="2" t="e">
        <f t="shared" si="23"/>
        <v>#N/A</v>
      </c>
      <c r="BX68" s="2" t="e">
        <f t="shared" si="24"/>
        <v>#N/A</v>
      </c>
      <c r="BY68" s="2">
        <f>VLOOKUP($BL68,covid_19_datafeed23[[#All],[new_date]:[Zkh_7dgn_gem]],10,FALSE)</f>
        <v>166.14285714285714</v>
      </c>
    </row>
    <row r="69" spans="25:77" x14ac:dyDescent="0.25">
      <c r="AI69">
        <v>102.179487706171</v>
      </c>
      <c r="AJ69">
        <v>193.17948770617102</v>
      </c>
      <c r="AK69" s="2">
        <f t="shared" si="10"/>
        <v>193</v>
      </c>
      <c r="AL69">
        <v>81.329513447878796</v>
      </c>
      <c r="BK69" s="2">
        <f t="shared" si="0"/>
        <v>68</v>
      </c>
      <c r="BL69" s="1">
        <f t="shared" si="25"/>
        <v>44508</v>
      </c>
      <c r="BM69" s="2" t="e">
        <f t="shared" si="1"/>
        <v>#N/A</v>
      </c>
      <c r="BN69" s="2" t="e">
        <f t="shared" si="2"/>
        <v>#N/A</v>
      </c>
      <c r="BO69" s="2" t="e">
        <f t="shared" si="15"/>
        <v>#N/A</v>
      </c>
      <c r="BP69" s="2" t="e">
        <f t="shared" si="16"/>
        <v>#N/A</v>
      </c>
      <c r="BQ69" s="2" t="e">
        <f t="shared" si="17"/>
        <v>#N/A</v>
      </c>
      <c r="BR69" s="2" t="e">
        <f t="shared" si="18"/>
        <v>#N/A</v>
      </c>
      <c r="BS69" s="2" t="e">
        <f t="shared" si="19"/>
        <v>#N/A</v>
      </c>
      <c r="BT69" s="2" t="e">
        <f t="shared" si="20"/>
        <v>#N/A</v>
      </c>
      <c r="BU69" s="2" t="e">
        <f t="shared" si="21"/>
        <v>#N/A</v>
      </c>
      <c r="BV69" s="2" t="e">
        <f t="shared" si="22"/>
        <v>#N/A</v>
      </c>
      <c r="BW69" s="2" t="e">
        <f t="shared" si="23"/>
        <v>#N/A</v>
      </c>
      <c r="BX69" s="2" t="e">
        <f t="shared" si="24"/>
        <v>#N/A</v>
      </c>
      <c r="BY69" s="2">
        <f>VLOOKUP($BL69,covid_19_datafeed23[[#All],[new_date]:[Zkh_7dgn_gem]],10,FALSE)</f>
        <v>170.42857142857142</v>
      </c>
    </row>
    <row r="70" spans="25:77" x14ac:dyDescent="0.25">
      <c r="AI70">
        <v>104.999987675594</v>
      </c>
      <c r="AJ70">
        <v>195.99998767559401</v>
      </c>
      <c r="AK70" s="2">
        <f t="shared" si="10"/>
        <v>196</v>
      </c>
      <c r="AL70">
        <v>63.649218218687402</v>
      </c>
      <c r="BK70" s="2">
        <f t="shared" si="0"/>
        <v>69</v>
      </c>
      <c r="BL70" s="1">
        <f t="shared" si="25"/>
        <v>44509</v>
      </c>
      <c r="BM70" s="2">
        <f t="shared" si="1"/>
        <v>16.874135546334699</v>
      </c>
      <c r="BN70" s="2">
        <f t="shared" si="2"/>
        <v>161.49584487534599</v>
      </c>
      <c r="BO70" s="2" t="e">
        <f t="shared" si="15"/>
        <v>#N/A</v>
      </c>
      <c r="BP70" s="2">
        <f t="shared" si="16"/>
        <v>243.50648273603699</v>
      </c>
      <c r="BQ70" s="2">
        <f t="shared" si="17"/>
        <v>152.005350840858</v>
      </c>
      <c r="BR70" s="2">
        <f t="shared" si="18"/>
        <v>233.021393724695</v>
      </c>
      <c r="BS70" s="2" t="e">
        <f t="shared" si="19"/>
        <v>#N/A</v>
      </c>
      <c r="BT70" s="2" t="e">
        <f t="shared" si="20"/>
        <v>#N/A</v>
      </c>
      <c r="BU70" s="2" t="e">
        <f t="shared" si="21"/>
        <v>#N/A</v>
      </c>
      <c r="BV70" s="2" t="e">
        <f t="shared" si="22"/>
        <v>#N/A</v>
      </c>
      <c r="BW70" s="2" t="e">
        <f t="shared" si="23"/>
        <v>#N/A</v>
      </c>
      <c r="BX70" s="2" t="e">
        <f t="shared" si="24"/>
        <v>#N/A</v>
      </c>
      <c r="BY70" s="2">
        <f>VLOOKUP($BL70,covid_19_datafeed23[[#All],[new_date]:[Zkh_7dgn_gem]],10,FALSE)</f>
        <v>172.85714285714286</v>
      </c>
    </row>
    <row r="71" spans="25:77" x14ac:dyDescent="0.25">
      <c r="AI71">
        <v>107.435895780604</v>
      </c>
      <c r="AJ71">
        <v>198.435895780604</v>
      </c>
      <c r="AK71" s="2">
        <f t="shared" si="10"/>
        <v>198</v>
      </c>
      <c r="AL71">
        <v>45.968922989496399</v>
      </c>
      <c r="BK71" s="2">
        <f t="shared" si="0"/>
        <v>70</v>
      </c>
      <c r="BL71" s="1">
        <f t="shared" si="25"/>
        <v>44510</v>
      </c>
      <c r="BM71" s="2" t="e">
        <f t="shared" si="1"/>
        <v>#N/A</v>
      </c>
      <c r="BN71" s="2" t="e">
        <f t="shared" si="2"/>
        <v>#N/A</v>
      </c>
      <c r="BO71" s="2" t="e">
        <f t="shared" si="15"/>
        <v>#N/A</v>
      </c>
      <c r="BP71" s="2" t="e">
        <f t="shared" si="16"/>
        <v>#N/A</v>
      </c>
      <c r="BQ71" s="2" t="e">
        <f t="shared" si="17"/>
        <v>#N/A</v>
      </c>
      <c r="BR71" s="2" t="e">
        <f t="shared" si="18"/>
        <v>#N/A</v>
      </c>
      <c r="BS71" s="2" t="e">
        <f t="shared" si="19"/>
        <v>#N/A</v>
      </c>
      <c r="BT71" s="2" t="e">
        <f t="shared" si="20"/>
        <v>#N/A</v>
      </c>
      <c r="BU71" s="2" t="e">
        <f t="shared" si="21"/>
        <v>#N/A</v>
      </c>
      <c r="BV71" s="2" t="e">
        <f t="shared" si="22"/>
        <v>#N/A</v>
      </c>
      <c r="BW71" s="2" t="e">
        <f t="shared" si="23"/>
        <v>#N/A</v>
      </c>
      <c r="BX71" s="2" t="e">
        <f t="shared" si="24"/>
        <v>#N/A</v>
      </c>
      <c r="BY71" s="2">
        <f>VLOOKUP($BL71,covid_19_datafeed23[[#All],[new_date]:[Zkh_7dgn_gem]],10,FALSE)</f>
        <v>175.14285714285714</v>
      </c>
    </row>
    <row r="72" spans="25:77" x14ac:dyDescent="0.25">
      <c r="AI72">
        <v>110.38461181821199</v>
      </c>
      <c r="AJ72">
        <v>201.38461181821199</v>
      </c>
      <c r="AK72" s="2">
        <f t="shared" si="10"/>
        <v>201</v>
      </c>
      <c r="AL72">
        <v>49.504904338535098</v>
      </c>
      <c r="BK72" s="2">
        <f t="shared" ref="BK72:BK135" si="26">BL72-$B$5</f>
        <v>71</v>
      </c>
      <c r="BL72" s="1">
        <f t="shared" si="25"/>
        <v>44511</v>
      </c>
      <c r="BM72" s="2" t="e">
        <f t="shared" ref="BM72:BM135" si="27">VLOOKUP($BK72,$C$8:$D$43,2,FALSE)</f>
        <v>#N/A</v>
      </c>
      <c r="BN72" s="2" t="e">
        <f t="shared" ref="BN72:BN135" si="28">VLOOKUP($BK72,$G$8:$H$49,2,FALSE)</f>
        <v>#N/A</v>
      </c>
      <c r="BO72" s="2">
        <f t="shared" si="15"/>
        <v>113.636369311119</v>
      </c>
      <c r="BP72" s="2">
        <f t="shared" si="16"/>
        <v>267.53245826755898</v>
      </c>
      <c r="BQ72" s="2" t="e">
        <f t="shared" si="17"/>
        <v>#N/A</v>
      </c>
      <c r="BR72" s="2">
        <f t="shared" si="18"/>
        <v>247.05882482537601</v>
      </c>
      <c r="BS72" s="2" t="e">
        <f t="shared" si="19"/>
        <v>#N/A</v>
      </c>
      <c r="BT72" s="2" t="e">
        <f t="shared" si="20"/>
        <v>#N/A</v>
      </c>
      <c r="BU72" s="2" t="e">
        <f t="shared" si="21"/>
        <v>#N/A</v>
      </c>
      <c r="BV72" s="2" t="e">
        <f t="shared" si="22"/>
        <v>#N/A</v>
      </c>
      <c r="BW72" s="2" t="e">
        <f t="shared" si="23"/>
        <v>#N/A</v>
      </c>
      <c r="BX72" s="2" t="e">
        <f t="shared" si="24"/>
        <v>#N/A</v>
      </c>
      <c r="BY72" s="2">
        <f>VLOOKUP($BL72,covid_19_datafeed23[[#All],[new_date]:[Zkh_7dgn_gem]],10,FALSE)</f>
        <v>182.42857142857142</v>
      </c>
    </row>
    <row r="73" spans="25:77" x14ac:dyDescent="0.25">
      <c r="AI73">
        <v>113.461529838969</v>
      </c>
      <c r="AJ73">
        <v>204.461529838969</v>
      </c>
      <c r="AK73" s="2">
        <f t="shared" ref="AK73:AK75" si="29">ROUND(AJ73,0)</f>
        <v>204</v>
      </c>
      <c r="AL73">
        <v>42.432747398458503</v>
      </c>
      <c r="BK73" s="2">
        <f t="shared" si="26"/>
        <v>72</v>
      </c>
      <c r="BL73" s="1">
        <f t="shared" si="25"/>
        <v>44512</v>
      </c>
      <c r="BM73" s="2" t="e">
        <f t="shared" si="27"/>
        <v>#N/A</v>
      </c>
      <c r="BN73" s="2" t="e">
        <f t="shared" si="28"/>
        <v>#N/A</v>
      </c>
      <c r="BO73" s="2" t="e">
        <f t="shared" ref="BO73:BO136" si="30">VLOOKUP($BK73,$L$8:$M$36,2,FALSE)</f>
        <v>#N/A</v>
      </c>
      <c r="BP73" s="2" t="e">
        <f t="shared" ref="BP73:BP136" si="31">VLOOKUP($BK73,$Q$8:$R$62,2,FALSE)</f>
        <v>#N/A</v>
      </c>
      <c r="BQ73" s="2" t="e">
        <f t="shared" ref="BQ73:BQ136" si="32">VLOOKUP($BK73,$V$8:$W$45,2,FALSE)</f>
        <v>#N/A</v>
      </c>
      <c r="BR73" s="2">
        <f t="shared" ref="BR73:BR136" si="33">VLOOKUP($BK73,$AA$8:$AB$67,2,FALSE)</f>
        <v>261.89839736397101</v>
      </c>
      <c r="BS73" s="2" t="e">
        <f t="shared" ref="BS73:BS136" si="34">VLOOKUP($BK73,$AF$8:$AG$50,2,FALSE)</f>
        <v>#N/A</v>
      </c>
      <c r="BT73" s="2" t="e">
        <f t="shared" ref="BT73:BT136" si="35">VLOOKUP($BK73,$AK$8:$AL$75,2,FALSE)</f>
        <v>#N/A</v>
      </c>
      <c r="BU73" s="2" t="e">
        <f t="shared" ref="BU73:BU136" si="36">VLOOKUP($BK73,$AP$8:$AQ$40,2,FALSE)</f>
        <v>#N/A</v>
      </c>
      <c r="BV73" s="2" t="e">
        <f t="shared" ref="BV73:BV136" si="37">VLOOKUP($BK73,$AU$8:$AV$58,2,FALSE)</f>
        <v>#N/A</v>
      </c>
      <c r="BW73" s="2" t="e">
        <f t="shared" ref="BW73:BW136" si="38">VLOOKUP($BK73,AZ$8:BA$39,2,FALSE)</f>
        <v>#N/A</v>
      </c>
      <c r="BX73" s="2" t="e">
        <f t="shared" ref="BX73:BX136" si="39">VLOOKUP($BK73,$BE$8:$BF$57,2,FALSE)</f>
        <v>#N/A</v>
      </c>
      <c r="BY73" s="2">
        <f>VLOOKUP($BL73,covid_19_datafeed23[[#All],[new_date]:[Zkh_7dgn_gem]],10,FALSE)</f>
        <v>190.57142857142858</v>
      </c>
    </row>
    <row r="74" spans="25:77" x14ac:dyDescent="0.25">
      <c r="AI74">
        <v>115.89742385894399</v>
      </c>
      <c r="AJ74">
        <v>206.89742385894399</v>
      </c>
      <c r="AK74" s="2">
        <f t="shared" si="29"/>
        <v>207</v>
      </c>
      <c r="AL74">
        <v>38.896766049420201</v>
      </c>
      <c r="BK74" s="2">
        <f t="shared" si="26"/>
        <v>73</v>
      </c>
      <c r="BL74" s="1">
        <f t="shared" ref="BL74:BL137" si="40">BL73+1</f>
        <v>44513</v>
      </c>
      <c r="BM74" s="2" t="e">
        <f t="shared" si="27"/>
        <v>#N/A</v>
      </c>
      <c r="BN74" s="2">
        <f t="shared" si="28"/>
        <v>167.31301939058099</v>
      </c>
      <c r="BO74" s="2" t="e">
        <f t="shared" si="30"/>
        <v>#N/A</v>
      </c>
      <c r="BP74" s="2">
        <f t="shared" si="31"/>
        <v>294.15584427165498</v>
      </c>
      <c r="BQ74" s="2">
        <f t="shared" si="32"/>
        <v>151.60429113760401</v>
      </c>
      <c r="BR74" s="2" t="e">
        <f t="shared" si="33"/>
        <v>#N/A</v>
      </c>
      <c r="BS74" s="2" t="e">
        <f t="shared" si="34"/>
        <v>#N/A</v>
      </c>
      <c r="BT74" s="2" t="e">
        <f t="shared" si="35"/>
        <v>#N/A</v>
      </c>
      <c r="BU74" s="2" t="e">
        <f t="shared" si="36"/>
        <v>#N/A</v>
      </c>
      <c r="BV74" s="2" t="e">
        <f t="shared" si="37"/>
        <v>#N/A</v>
      </c>
      <c r="BW74" s="2" t="e">
        <f t="shared" si="38"/>
        <v>#N/A</v>
      </c>
      <c r="BX74" s="2" t="e">
        <f t="shared" si="39"/>
        <v>#N/A</v>
      </c>
      <c r="BY74" s="2">
        <f>VLOOKUP($BL74,covid_19_datafeed23[[#All],[new_date]:[Zkh_7dgn_gem]],10,FALSE)</f>
        <v>195.42857142857142</v>
      </c>
    </row>
    <row r="75" spans="25:77" x14ac:dyDescent="0.25">
      <c r="AI75">
        <v>118.589735930253</v>
      </c>
      <c r="AJ75">
        <v>209.589735930253</v>
      </c>
      <c r="AK75" s="2">
        <f t="shared" si="29"/>
        <v>210</v>
      </c>
      <c r="AL75">
        <v>42.432747398458503</v>
      </c>
      <c r="BK75" s="2">
        <f t="shared" si="26"/>
        <v>74</v>
      </c>
      <c r="BL75" s="1">
        <f t="shared" si="40"/>
        <v>44514</v>
      </c>
      <c r="BM75" s="2">
        <f t="shared" si="27"/>
        <v>16.874135546334699</v>
      </c>
      <c r="BN75" s="2" t="e">
        <f t="shared" si="28"/>
        <v>#N/A</v>
      </c>
      <c r="BO75" s="2" t="e">
        <f t="shared" si="30"/>
        <v>#N/A</v>
      </c>
      <c r="BP75" s="2" t="e">
        <f t="shared" si="31"/>
        <v>#N/A</v>
      </c>
      <c r="BQ75" s="2" t="e">
        <f t="shared" si="32"/>
        <v>#N/A</v>
      </c>
      <c r="BR75" s="2">
        <f t="shared" si="33"/>
        <v>274.33155660452701</v>
      </c>
      <c r="BS75" s="2" t="e">
        <f t="shared" si="34"/>
        <v>#N/A</v>
      </c>
      <c r="BT75" s="2" t="e">
        <f t="shared" si="35"/>
        <v>#N/A</v>
      </c>
      <c r="BU75" s="2" t="e">
        <f t="shared" si="36"/>
        <v>#N/A</v>
      </c>
      <c r="BV75" s="2" t="e">
        <f t="shared" si="37"/>
        <v>#N/A</v>
      </c>
      <c r="BW75" s="2" t="e">
        <f t="shared" si="38"/>
        <v>#N/A</v>
      </c>
      <c r="BX75" s="2" t="e">
        <f t="shared" si="39"/>
        <v>#N/A</v>
      </c>
      <c r="BY75" s="2">
        <f>VLOOKUP($BL75,covid_19_datafeed23[[#All],[new_date]:[Zkh_7dgn_gem]],10,FALSE)</f>
        <v>198.85714285714286</v>
      </c>
    </row>
    <row r="76" spans="25:77" x14ac:dyDescent="0.25">
      <c r="BK76" s="2">
        <f t="shared" si="26"/>
        <v>75</v>
      </c>
      <c r="BL76" s="1">
        <f t="shared" si="40"/>
        <v>44515</v>
      </c>
      <c r="BM76" s="2" t="e">
        <f t="shared" si="27"/>
        <v>#N/A</v>
      </c>
      <c r="BN76" s="2" t="e">
        <f t="shared" si="28"/>
        <v>#N/A</v>
      </c>
      <c r="BO76" s="2" t="e">
        <f t="shared" si="30"/>
        <v>#N/A</v>
      </c>
      <c r="BP76" s="2">
        <f t="shared" si="31"/>
        <v>314.28570409431501</v>
      </c>
      <c r="BQ76" s="2" t="e">
        <f t="shared" si="32"/>
        <v>#N/A</v>
      </c>
      <c r="BR76" s="2">
        <f t="shared" si="33"/>
        <v>285.56149818036101</v>
      </c>
      <c r="BS76" s="2" t="e">
        <f t="shared" si="34"/>
        <v>#N/A</v>
      </c>
      <c r="BT76" s="2" t="e">
        <f t="shared" si="35"/>
        <v>#N/A</v>
      </c>
      <c r="BU76" s="2" t="e">
        <f t="shared" si="36"/>
        <v>#N/A</v>
      </c>
      <c r="BV76" s="2" t="e">
        <f t="shared" si="37"/>
        <v>#N/A</v>
      </c>
      <c r="BW76" s="2" t="e">
        <f t="shared" si="38"/>
        <v>#N/A</v>
      </c>
      <c r="BX76" s="2" t="e">
        <f t="shared" si="39"/>
        <v>#N/A</v>
      </c>
      <c r="BY76" s="2">
        <f>VLOOKUP($BL76,covid_19_datafeed23[[#All],[new_date]:[Zkh_7dgn_gem]],10,FALSE)</f>
        <v>208.14285714285714</v>
      </c>
    </row>
    <row r="77" spans="25:77" x14ac:dyDescent="0.25">
      <c r="BK77" s="2">
        <f t="shared" si="26"/>
        <v>76</v>
      </c>
      <c r="BL77" s="1">
        <f t="shared" si="40"/>
        <v>44516</v>
      </c>
      <c r="BM77" s="2" t="e">
        <f t="shared" si="27"/>
        <v>#N/A</v>
      </c>
      <c r="BN77" s="2" t="e">
        <f t="shared" si="28"/>
        <v>#N/A</v>
      </c>
      <c r="BO77" s="2" t="e">
        <f t="shared" si="30"/>
        <v>#N/A</v>
      </c>
      <c r="BP77" s="2">
        <f t="shared" si="31"/>
        <v>334.41558175192301</v>
      </c>
      <c r="BQ77" s="2">
        <f t="shared" si="32"/>
        <v>148.79678508920301</v>
      </c>
      <c r="BR77" s="2" t="e">
        <f t="shared" si="33"/>
        <v>#N/A</v>
      </c>
      <c r="BS77" s="2" t="e">
        <f t="shared" si="34"/>
        <v>#N/A</v>
      </c>
      <c r="BT77" s="2" t="e">
        <f t="shared" si="35"/>
        <v>#N/A</v>
      </c>
      <c r="BU77" s="2" t="e">
        <f t="shared" si="36"/>
        <v>#N/A</v>
      </c>
      <c r="BV77" s="2" t="e">
        <f t="shared" si="37"/>
        <v>#N/A</v>
      </c>
      <c r="BW77" s="2" t="e">
        <f t="shared" si="38"/>
        <v>#N/A</v>
      </c>
      <c r="BX77" s="2" t="e">
        <f t="shared" si="39"/>
        <v>#N/A</v>
      </c>
      <c r="BY77" s="2">
        <f>VLOOKUP($BL77,covid_19_datafeed23[[#All],[new_date]:[Zkh_7dgn_gem]],10,FALSE)</f>
        <v>214</v>
      </c>
    </row>
    <row r="78" spans="25:77" x14ac:dyDescent="0.25">
      <c r="BK78" s="2">
        <f t="shared" si="26"/>
        <v>77</v>
      </c>
      <c r="BL78" s="1">
        <f t="shared" si="40"/>
        <v>44517</v>
      </c>
      <c r="BM78" s="2" t="e">
        <f t="shared" si="27"/>
        <v>#N/A</v>
      </c>
      <c r="BN78" s="2" t="e">
        <f t="shared" si="28"/>
        <v>#N/A</v>
      </c>
      <c r="BO78" s="2">
        <f t="shared" si="30"/>
        <v>114.935038877511</v>
      </c>
      <c r="BP78" s="2" t="e">
        <f t="shared" si="31"/>
        <v>#N/A</v>
      </c>
      <c r="BQ78" s="2" t="e">
        <f t="shared" si="32"/>
        <v>#N/A</v>
      </c>
      <c r="BR78" s="2">
        <f t="shared" si="33"/>
        <v>298.39572263202302</v>
      </c>
      <c r="BS78" s="2" t="e">
        <f t="shared" si="34"/>
        <v>#N/A</v>
      </c>
      <c r="BT78" s="2" t="e">
        <f t="shared" si="35"/>
        <v>#N/A</v>
      </c>
      <c r="BU78" s="2" t="e">
        <f t="shared" si="36"/>
        <v>#N/A</v>
      </c>
      <c r="BV78" s="2" t="e">
        <f t="shared" si="37"/>
        <v>#N/A</v>
      </c>
      <c r="BW78" s="2" t="e">
        <f t="shared" si="38"/>
        <v>#N/A</v>
      </c>
      <c r="BX78" s="2" t="e">
        <f t="shared" si="39"/>
        <v>#N/A</v>
      </c>
      <c r="BY78" s="2">
        <f>VLOOKUP($BL78,covid_19_datafeed23[[#All],[new_date]:[Zkh_7dgn_gem]],10,FALSE)</f>
        <v>226.57142857142858</v>
      </c>
    </row>
    <row r="79" spans="25:77" x14ac:dyDescent="0.25">
      <c r="BK79" s="2">
        <f t="shared" si="26"/>
        <v>78</v>
      </c>
      <c r="BL79" s="1">
        <f t="shared" si="40"/>
        <v>44518</v>
      </c>
      <c r="BM79" s="2" t="e">
        <f t="shared" si="27"/>
        <v>#N/A</v>
      </c>
      <c r="BN79" s="2" t="e">
        <f t="shared" si="28"/>
        <v>#N/A</v>
      </c>
      <c r="BO79" s="2" t="e">
        <f t="shared" si="30"/>
        <v>#N/A</v>
      </c>
      <c r="BP79" s="2">
        <f t="shared" si="31"/>
        <v>359.74026251973203</v>
      </c>
      <c r="BQ79" s="2" t="e">
        <f t="shared" si="32"/>
        <v>#N/A</v>
      </c>
      <c r="BR79" s="2">
        <f t="shared" si="33"/>
        <v>309.62566971570902</v>
      </c>
      <c r="BS79" s="2" t="e">
        <f t="shared" si="34"/>
        <v>#N/A</v>
      </c>
      <c r="BT79" s="2" t="e">
        <f t="shared" si="35"/>
        <v>#N/A</v>
      </c>
      <c r="BU79" s="2" t="e">
        <f t="shared" si="36"/>
        <v>#N/A</v>
      </c>
      <c r="BV79" s="2" t="e">
        <f t="shared" si="37"/>
        <v>#N/A</v>
      </c>
      <c r="BW79" s="2" t="e">
        <f t="shared" si="38"/>
        <v>#N/A</v>
      </c>
      <c r="BX79" s="2" t="e">
        <f t="shared" si="39"/>
        <v>#N/A</v>
      </c>
      <c r="BY79" s="2">
        <f>VLOOKUP($BL79,covid_19_datafeed23[[#All],[new_date]:[Zkh_7dgn_gem]],10,FALSE)</f>
        <v>232.28571428571428</v>
      </c>
    </row>
    <row r="80" spans="25:77" x14ac:dyDescent="0.25">
      <c r="BK80" s="2">
        <f t="shared" si="26"/>
        <v>79</v>
      </c>
      <c r="BL80" s="1">
        <f t="shared" si="40"/>
        <v>44519</v>
      </c>
      <c r="BM80" s="2">
        <f t="shared" si="27"/>
        <v>17.704011065006899</v>
      </c>
      <c r="BN80" s="2">
        <f t="shared" si="28"/>
        <v>174.79224376731301</v>
      </c>
      <c r="BO80" s="2" t="e">
        <f t="shared" si="30"/>
        <v>#N/A</v>
      </c>
      <c r="BP80" s="2" t="e">
        <f t="shared" si="31"/>
        <v>#N/A</v>
      </c>
      <c r="BQ80" s="2" t="e">
        <f t="shared" si="32"/>
        <v>#N/A</v>
      </c>
      <c r="BR80" s="2">
        <f t="shared" si="33"/>
        <v>319.65240464252298</v>
      </c>
      <c r="BS80" s="2" t="e">
        <f t="shared" si="34"/>
        <v>#N/A</v>
      </c>
      <c r="BT80" s="2" t="e">
        <f t="shared" si="35"/>
        <v>#N/A</v>
      </c>
      <c r="BU80" s="2" t="e">
        <f t="shared" si="36"/>
        <v>#N/A</v>
      </c>
      <c r="BV80" s="2" t="e">
        <f t="shared" si="37"/>
        <v>#N/A</v>
      </c>
      <c r="BW80" s="2" t="e">
        <f t="shared" si="38"/>
        <v>#N/A</v>
      </c>
      <c r="BX80" s="2" t="e">
        <f t="shared" si="39"/>
        <v>#N/A</v>
      </c>
      <c r="BY80" s="2">
        <f>VLOOKUP($BL80,covid_19_datafeed23[[#All],[new_date]:[Zkh_7dgn_gem]],10,FALSE)</f>
        <v>238.42857142857142</v>
      </c>
    </row>
    <row r="81" spans="63:77" x14ac:dyDescent="0.25">
      <c r="BK81" s="2">
        <f t="shared" si="26"/>
        <v>80</v>
      </c>
      <c r="BL81" s="1">
        <f t="shared" si="40"/>
        <v>44520</v>
      </c>
      <c r="BM81" s="2" t="e">
        <f t="shared" si="27"/>
        <v>#N/A</v>
      </c>
      <c r="BN81" s="2" t="e">
        <f t="shared" si="28"/>
        <v>#N/A</v>
      </c>
      <c r="BO81" s="2" t="e">
        <f t="shared" si="30"/>
        <v>#N/A</v>
      </c>
      <c r="BP81" s="2">
        <f t="shared" si="31"/>
        <v>381.16882757867899</v>
      </c>
      <c r="BQ81" s="2">
        <f t="shared" si="32"/>
        <v>143.98395849312601</v>
      </c>
      <c r="BR81" s="2" t="e">
        <f t="shared" si="33"/>
        <v>#N/A</v>
      </c>
      <c r="BS81" s="2" t="e">
        <f t="shared" si="34"/>
        <v>#N/A</v>
      </c>
      <c r="BT81" s="2" t="e">
        <f t="shared" si="35"/>
        <v>#N/A</v>
      </c>
      <c r="BU81" s="2" t="e">
        <f t="shared" si="36"/>
        <v>#N/A</v>
      </c>
      <c r="BV81" s="2" t="e">
        <f t="shared" si="37"/>
        <v>#N/A</v>
      </c>
      <c r="BW81" s="2" t="e">
        <f t="shared" si="38"/>
        <v>#N/A</v>
      </c>
      <c r="BX81" s="2" t="e">
        <f t="shared" si="39"/>
        <v>#N/A</v>
      </c>
      <c r="BY81" s="2">
        <f>VLOOKUP($BL81,covid_19_datafeed23[[#All],[new_date]:[Zkh_7dgn_gem]],10,FALSE)</f>
        <v>251.28571428571428</v>
      </c>
    </row>
    <row r="82" spans="63:77" x14ac:dyDescent="0.25">
      <c r="BK82" s="2">
        <f t="shared" si="26"/>
        <v>81</v>
      </c>
      <c r="BL82" s="1">
        <f t="shared" si="40"/>
        <v>44521</v>
      </c>
      <c r="BM82" s="2" t="e">
        <f t="shared" si="27"/>
        <v>#N/A</v>
      </c>
      <c r="BN82" s="2" t="e">
        <f t="shared" si="28"/>
        <v>#N/A</v>
      </c>
      <c r="BO82" s="2" t="e">
        <f t="shared" si="30"/>
        <v>#N/A</v>
      </c>
      <c r="BP82" s="2" t="e">
        <f t="shared" si="31"/>
        <v>#N/A</v>
      </c>
      <c r="BQ82" s="2" t="e">
        <f t="shared" si="32"/>
        <v>#N/A</v>
      </c>
      <c r="BR82" s="2">
        <f t="shared" si="33"/>
        <v>330.48128376117802</v>
      </c>
      <c r="BS82" s="2" t="e">
        <f t="shared" si="34"/>
        <v>#N/A</v>
      </c>
      <c r="BT82" s="2" t="e">
        <f t="shared" si="35"/>
        <v>#N/A</v>
      </c>
      <c r="BU82" s="2" t="e">
        <f t="shared" si="36"/>
        <v>#N/A</v>
      </c>
      <c r="BV82" s="2" t="e">
        <f t="shared" si="37"/>
        <v>#N/A</v>
      </c>
      <c r="BW82" s="2" t="e">
        <f t="shared" si="38"/>
        <v>#N/A</v>
      </c>
      <c r="BX82" s="2" t="e">
        <f t="shared" si="39"/>
        <v>#N/A</v>
      </c>
      <c r="BY82" s="2">
        <f>VLOOKUP($BL82,covid_19_datafeed23[[#All],[new_date]:[Zkh_7dgn_gem]],10,FALSE)</f>
        <v>260.71428571428572</v>
      </c>
    </row>
    <row r="83" spans="63:77" x14ac:dyDescent="0.25">
      <c r="BK83" s="2">
        <f t="shared" si="26"/>
        <v>82</v>
      </c>
      <c r="BL83" s="1">
        <f t="shared" si="40"/>
        <v>44522</v>
      </c>
      <c r="BM83" s="2" t="e">
        <f t="shared" si="27"/>
        <v>#N/A</v>
      </c>
      <c r="BN83" s="2" t="e">
        <f t="shared" si="28"/>
        <v>#N/A</v>
      </c>
      <c r="BO83" s="2" t="e">
        <f t="shared" si="30"/>
        <v>#N/A</v>
      </c>
      <c r="BP83" s="2">
        <f t="shared" si="31"/>
        <v>404.545450492057</v>
      </c>
      <c r="BQ83" s="2">
        <f t="shared" si="32"/>
        <v>139.57219160030201</v>
      </c>
      <c r="BR83" s="2">
        <f t="shared" si="33"/>
        <v>336.89839598700797</v>
      </c>
      <c r="BS83" s="2" t="e">
        <f t="shared" si="34"/>
        <v>#N/A</v>
      </c>
      <c r="BT83" s="2" t="e">
        <f t="shared" si="35"/>
        <v>#N/A</v>
      </c>
      <c r="BU83" s="2" t="e">
        <f t="shared" si="36"/>
        <v>#N/A</v>
      </c>
      <c r="BV83" s="2" t="e">
        <f t="shared" si="37"/>
        <v>#N/A</v>
      </c>
      <c r="BW83" s="2" t="e">
        <f t="shared" si="38"/>
        <v>#N/A</v>
      </c>
      <c r="BX83" s="2" t="e">
        <f t="shared" si="39"/>
        <v>#N/A</v>
      </c>
      <c r="BY83" s="2">
        <f>VLOOKUP($BL83,covid_19_datafeed23[[#All],[new_date]:[Zkh_7dgn_gem]],10,FALSE)</f>
        <v>265.85714285714283</v>
      </c>
    </row>
    <row r="84" spans="63:77" x14ac:dyDescent="0.25">
      <c r="BK84" s="2">
        <f t="shared" si="26"/>
        <v>83</v>
      </c>
      <c r="BL84" s="1">
        <f t="shared" si="40"/>
        <v>44523</v>
      </c>
      <c r="BM84" s="2" t="e">
        <f t="shared" si="27"/>
        <v>#N/A</v>
      </c>
      <c r="BN84" s="2" t="e">
        <f t="shared" si="28"/>
        <v>#N/A</v>
      </c>
      <c r="BO84" s="2">
        <f t="shared" si="30"/>
        <v>114.935038877511</v>
      </c>
      <c r="BP84" s="2">
        <f t="shared" si="31"/>
        <v>424.025975531521</v>
      </c>
      <c r="BQ84" s="2" t="e">
        <f t="shared" si="32"/>
        <v>#N/A</v>
      </c>
      <c r="BR84" s="2" t="e">
        <f t="shared" si="33"/>
        <v>#N/A</v>
      </c>
      <c r="BS84" s="2" t="e">
        <f t="shared" si="34"/>
        <v>#N/A</v>
      </c>
      <c r="BT84" s="2" t="e">
        <f t="shared" si="35"/>
        <v>#N/A</v>
      </c>
      <c r="BU84" s="2" t="e">
        <f t="shared" si="36"/>
        <v>#N/A</v>
      </c>
      <c r="BV84" s="2" t="e">
        <f t="shared" si="37"/>
        <v>#N/A</v>
      </c>
      <c r="BW84" s="2" t="e">
        <f t="shared" si="38"/>
        <v>#N/A</v>
      </c>
      <c r="BX84" s="2" t="e">
        <f t="shared" si="39"/>
        <v>#N/A</v>
      </c>
      <c r="BY84" s="2">
        <f>VLOOKUP($BL84,covid_19_datafeed23[[#All],[new_date]:[Zkh_7dgn_gem]],10,FALSE)</f>
        <v>277.57142857142856</v>
      </c>
    </row>
    <row r="85" spans="63:77" x14ac:dyDescent="0.25">
      <c r="BK85" s="2">
        <f t="shared" si="26"/>
        <v>84</v>
      </c>
      <c r="BL85" s="1">
        <f t="shared" si="40"/>
        <v>44524</v>
      </c>
      <c r="BM85" s="2">
        <f t="shared" si="27"/>
        <v>17.704011065006899</v>
      </c>
      <c r="BN85" s="2" t="e">
        <f t="shared" si="28"/>
        <v>#N/A</v>
      </c>
      <c r="BO85" s="2" t="e">
        <f t="shared" si="30"/>
        <v>#N/A</v>
      </c>
      <c r="BP85" s="2">
        <f t="shared" si="31"/>
        <v>439.61038486212402</v>
      </c>
      <c r="BQ85" s="2">
        <f t="shared" si="32"/>
        <v>133.957223566311</v>
      </c>
      <c r="BR85" s="2">
        <f t="shared" si="33"/>
        <v>342.513369528851</v>
      </c>
      <c r="BS85" s="2" t="e">
        <f t="shared" si="34"/>
        <v>#N/A</v>
      </c>
      <c r="BT85" s="2" t="e">
        <f t="shared" si="35"/>
        <v>#N/A</v>
      </c>
      <c r="BU85" s="2" t="e">
        <f t="shared" si="36"/>
        <v>#N/A</v>
      </c>
      <c r="BV85" s="2" t="e">
        <f t="shared" si="37"/>
        <v>#N/A</v>
      </c>
      <c r="BW85" s="2" t="e">
        <f t="shared" si="38"/>
        <v>#N/A</v>
      </c>
      <c r="BX85" s="2" t="e">
        <f t="shared" si="39"/>
        <v>#N/A</v>
      </c>
      <c r="BY85" s="2">
        <f>VLOOKUP($BL85,covid_19_datafeed23[[#All],[new_date]:[Zkh_7dgn_gem]],10,FALSE)</f>
        <v>278.57142857142856</v>
      </c>
    </row>
    <row r="86" spans="63:77" x14ac:dyDescent="0.25">
      <c r="BK86" s="2">
        <f t="shared" si="26"/>
        <v>85</v>
      </c>
      <c r="BL86" s="1">
        <f t="shared" si="40"/>
        <v>44525</v>
      </c>
      <c r="BM86" s="2" t="e">
        <f t="shared" si="27"/>
        <v>#N/A</v>
      </c>
      <c r="BN86" s="2">
        <f t="shared" si="28"/>
        <v>178.393351800554</v>
      </c>
      <c r="BO86" s="2" t="e">
        <f t="shared" si="30"/>
        <v>#N/A</v>
      </c>
      <c r="BP86" s="2" t="e">
        <f t="shared" si="31"/>
        <v>#N/A</v>
      </c>
      <c r="BQ86" s="2" t="e">
        <f t="shared" si="32"/>
        <v>#N/A</v>
      </c>
      <c r="BR86" s="2" t="e">
        <f t="shared" si="33"/>
        <v>#N/A</v>
      </c>
      <c r="BS86" s="2" t="e">
        <f t="shared" si="34"/>
        <v>#N/A</v>
      </c>
      <c r="BT86" s="2" t="e">
        <f t="shared" si="35"/>
        <v>#N/A</v>
      </c>
      <c r="BU86" s="2" t="e">
        <f t="shared" si="36"/>
        <v>#N/A</v>
      </c>
      <c r="BV86" s="2" t="e">
        <f t="shared" si="37"/>
        <v>#N/A</v>
      </c>
      <c r="BW86" s="2" t="e">
        <f t="shared" si="38"/>
        <v>#N/A</v>
      </c>
      <c r="BX86" s="2" t="e">
        <f t="shared" si="39"/>
        <v>#N/A</v>
      </c>
      <c r="BY86" s="2">
        <f>VLOOKUP($BL86,covid_19_datafeed23[[#All],[new_date]:[Zkh_7dgn_gem]],10,FALSE)</f>
        <v>288.14285714285717</v>
      </c>
    </row>
    <row r="87" spans="63:77" x14ac:dyDescent="0.25">
      <c r="BK87" s="2">
        <f t="shared" si="26"/>
        <v>86</v>
      </c>
      <c r="BL87" s="1">
        <f t="shared" si="40"/>
        <v>44526</v>
      </c>
      <c r="BM87" s="2" t="e">
        <f t="shared" si="27"/>
        <v>#N/A</v>
      </c>
      <c r="BN87" s="2" t="e">
        <f t="shared" si="28"/>
        <v>#N/A</v>
      </c>
      <c r="BO87" s="2" t="e">
        <f t="shared" si="30"/>
        <v>#N/A</v>
      </c>
      <c r="BP87" s="2">
        <f t="shared" si="31"/>
        <v>450</v>
      </c>
      <c r="BQ87" s="2" t="e">
        <f t="shared" si="32"/>
        <v>#N/A</v>
      </c>
      <c r="BR87" s="2">
        <f t="shared" si="33"/>
        <v>346.12299498376098</v>
      </c>
      <c r="BS87" s="2" t="e">
        <f t="shared" si="34"/>
        <v>#N/A</v>
      </c>
      <c r="BT87" s="2" t="e">
        <f t="shared" si="35"/>
        <v>#N/A</v>
      </c>
      <c r="BU87" s="2" t="e">
        <f t="shared" si="36"/>
        <v>#N/A</v>
      </c>
      <c r="BV87" s="2" t="e">
        <f t="shared" si="37"/>
        <v>#N/A</v>
      </c>
      <c r="BW87" s="2" t="e">
        <f t="shared" si="38"/>
        <v>#N/A</v>
      </c>
      <c r="BX87" s="2" t="e">
        <f t="shared" si="39"/>
        <v>#N/A</v>
      </c>
      <c r="BY87" s="2">
        <f>VLOOKUP($BL87,covid_19_datafeed23[[#All],[new_date]:[Zkh_7dgn_gem]],10,FALSE)</f>
        <v>298.14285714285717</v>
      </c>
    </row>
    <row r="88" spans="63:77" x14ac:dyDescent="0.25">
      <c r="BK88" s="2">
        <f t="shared" si="26"/>
        <v>87</v>
      </c>
      <c r="BL88" s="1">
        <f t="shared" si="40"/>
        <v>44527</v>
      </c>
      <c r="BM88" s="2" t="e">
        <f t="shared" si="27"/>
        <v>#N/A</v>
      </c>
      <c r="BN88" s="2" t="e">
        <f t="shared" si="28"/>
        <v>#N/A</v>
      </c>
      <c r="BO88" s="2" t="e">
        <f t="shared" si="30"/>
        <v>#N/A</v>
      </c>
      <c r="BP88" s="2" t="e">
        <f t="shared" si="31"/>
        <v>#N/A</v>
      </c>
      <c r="BQ88" s="2">
        <f t="shared" si="32"/>
        <v>127.139032359746</v>
      </c>
      <c r="BR88" s="2">
        <f t="shared" si="33"/>
        <v>340.508021441918</v>
      </c>
      <c r="BS88" s="2" t="e">
        <f t="shared" si="34"/>
        <v>#N/A</v>
      </c>
      <c r="BT88" s="2" t="e">
        <f t="shared" si="35"/>
        <v>#N/A</v>
      </c>
      <c r="BU88" s="2" t="e">
        <f t="shared" si="36"/>
        <v>#N/A</v>
      </c>
      <c r="BV88" s="2" t="e">
        <f t="shared" si="37"/>
        <v>#N/A</v>
      </c>
      <c r="BW88" s="2" t="e">
        <f t="shared" si="38"/>
        <v>#N/A</v>
      </c>
      <c r="BX88" s="2" t="e">
        <f t="shared" si="39"/>
        <v>#N/A</v>
      </c>
      <c r="BY88" s="2">
        <f>VLOOKUP($BL88,covid_19_datafeed23[[#All],[new_date]:[Zkh_7dgn_gem]],10,FALSE)</f>
        <v>303.28571428571428</v>
      </c>
    </row>
    <row r="89" spans="63:77" x14ac:dyDescent="0.25">
      <c r="BK89" s="2">
        <f t="shared" si="26"/>
        <v>88</v>
      </c>
      <c r="BL89" s="1">
        <f t="shared" si="40"/>
        <v>44528</v>
      </c>
      <c r="BM89" s="2" t="e">
        <f t="shared" si="27"/>
        <v>#N/A</v>
      </c>
      <c r="BN89" s="2" t="e">
        <f t="shared" si="28"/>
        <v>#N/A</v>
      </c>
      <c r="BO89" s="2" t="e">
        <f t="shared" si="30"/>
        <v>#N/A</v>
      </c>
      <c r="BP89" s="2">
        <f t="shared" si="31"/>
        <v>460.389610679138</v>
      </c>
      <c r="BQ89" s="2" t="e">
        <f t="shared" si="32"/>
        <v>#N/A</v>
      </c>
      <c r="BR89" s="2" t="e">
        <f t="shared" si="33"/>
        <v>#N/A</v>
      </c>
      <c r="BS89" s="2" t="e">
        <f t="shared" si="34"/>
        <v>#N/A</v>
      </c>
      <c r="BT89" s="2" t="e">
        <f t="shared" si="35"/>
        <v>#N/A</v>
      </c>
      <c r="BU89" s="2" t="e">
        <f t="shared" si="36"/>
        <v>#N/A</v>
      </c>
      <c r="BV89" s="2" t="e">
        <f t="shared" si="37"/>
        <v>#N/A</v>
      </c>
      <c r="BW89" s="2" t="e">
        <f t="shared" si="38"/>
        <v>#N/A</v>
      </c>
      <c r="BX89" s="2" t="e">
        <f t="shared" si="39"/>
        <v>#N/A</v>
      </c>
      <c r="BY89" s="2">
        <f>VLOOKUP($BL89,covid_19_datafeed23[[#All],[new_date]:[Zkh_7dgn_gem]],10,FALSE)</f>
        <v>300.14285714285717</v>
      </c>
    </row>
    <row r="90" spans="63:77" x14ac:dyDescent="0.25">
      <c r="BK90" s="2">
        <f t="shared" si="26"/>
        <v>89</v>
      </c>
      <c r="BL90" s="1">
        <f t="shared" si="40"/>
        <v>44529</v>
      </c>
      <c r="BM90" s="2">
        <f t="shared" si="27"/>
        <v>18.533886583679099</v>
      </c>
      <c r="BN90" s="2" t="e">
        <f t="shared" si="28"/>
        <v>#N/A</v>
      </c>
      <c r="BO90" s="2">
        <f t="shared" si="30"/>
        <v>113.636369311119</v>
      </c>
      <c r="BP90" s="2" t="e">
        <f t="shared" si="31"/>
        <v>#N/A</v>
      </c>
      <c r="BQ90" s="2" t="e">
        <f t="shared" si="32"/>
        <v>#N/A</v>
      </c>
      <c r="BR90" s="2">
        <f t="shared" si="33"/>
        <v>333.68984125105601</v>
      </c>
      <c r="BS90" s="2" t="e">
        <f t="shared" si="34"/>
        <v>#N/A</v>
      </c>
      <c r="BT90" s="2" t="e">
        <f t="shared" si="35"/>
        <v>#N/A</v>
      </c>
      <c r="BU90" s="2" t="e">
        <f t="shared" si="36"/>
        <v>#N/A</v>
      </c>
      <c r="BV90" s="2" t="e">
        <f t="shared" si="37"/>
        <v>#N/A</v>
      </c>
      <c r="BW90" s="2" t="e">
        <f t="shared" si="38"/>
        <v>#N/A</v>
      </c>
      <c r="BX90" s="2" t="e">
        <f t="shared" si="39"/>
        <v>#N/A</v>
      </c>
      <c r="BY90" s="2">
        <f>VLOOKUP($BL90,covid_19_datafeed23[[#All],[new_date]:[Zkh_7dgn_gem]],10,FALSE)</f>
        <v>299.42857142857144</v>
      </c>
    </row>
    <row r="91" spans="63:77" x14ac:dyDescent="0.25">
      <c r="BK91" s="2">
        <f t="shared" si="26"/>
        <v>90</v>
      </c>
      <c r="BL91" s="1">
        <f t="shared" si="40"/>
        <v>44530</v>
      </c>
      <c r="BM91" s="2" t="e">
        <f t="shared" si="27"/>
        <v>#N/A</v>
      </c>
      <c r="BN91" s="2" t="e">
        <f t="shared" si="28"/>
        <v>#N/A</v>
      </c>
      <c r="BO91" s="2" t="e">
        <f t="shared" si="30"/>
        <v>#N/A</v>
      </c>
      <c r="BP91" s="2">
        <f t="shared" si="31"/>
        <v>465.58441378933901</v>
      </c>
      <c r="BQ91" s="2">
        <f t="shared" si="32"/>
        <v>118.315520605505</v>
      </c>
      <c r="BR91" s="2">
        <f t="shared" si="33"/>
        <v>325.26738093829198</v>
      </c>
      <c r="BS91" s="2" t="e">
        <f t="shared" si="34"/>
        <v>#N/A</v>
      </c>
      <c r="BT91" s="2" t="e">
        <f t="shared" si="35"/>
        <v>#N/A</v>
      </c>
      <c r="BU91" s="2" t="e">
        <f t="shared" si="36"/>
        <v>#N/A</v>
      </c>
      <c r="BV91" s="2" t="e">
        <f t="shared" si="37"/>
        <v>#N/A</v>
      </c>
      <c r="BW91" s="2" t="e">
        <f t="shared" si="38"/>
        <v>#N/A</v>
      </c>
      <c r="BX91" s="2" t="e">
        <f t="shared" si="39"/>
        <v>#N/A</v>
      </c>
      <c r="BY91" s="2">
        <f>VLOOKUP($BL91,covid_19_datafeed23[[#All],[new_date]:[Zkh_7dgn_gem]],10,FALSE)</f>
        <v>298</v>
      </c>
    </row>
    <row r="92" spans="63:77" x14ac:dyDescent="0.25">
      <c r="BK92" s="2">
        <f t="shared" si="26"/>
        <v>91</v>
      </c>
      <c r="BL92" s="1">
        <f t="shared" si="40"/>
        <v>44531</v>
      </c>
      <c r="BM92" s="2" t="e">
        <f t="shared" si="27"/>
        <v>#N/A</v>
      </c>
      <c r="BN92" s="2">
        <f t="shared" si="28"/>
        <v>173.961218836565</v>
      </c>
      <c r="BO92" s="2" t="e">
        <f t="shared" si="30"/>
        <v>#N/A</v>
      </c>
      <c r="BP92" s="2" t="e">
        <f t="shared" si="31"/>
        <v>#N/A</v>
      </c>
      <c r="BQ92" s="2" t="e">
        <f t="shared" si="32"/>
        <v>#N/A</v>
      </c>
      <c r="BR92" s="2" t="e">
        <f t="shared" si="33"/>
        <v>#N/A</v>
      </c>
      <c r="BS92" s="2" t="e">
        <f t="shared" si="34"/>
        <v>#N/A</v>
      </c>
      <c r="BT92" s="2" t="e">
        <f t="shared" si="35"/>
        <v>#N/A</v>
      </c>
      <c r="BU92" s="2" t="e">
        <f t="shared" si="36"/>
        <v>#N/A</v>
      </c>
      <c r="BV92" s="2" t="e">
        <f t="shared" si="37"/>
        <v>#N/A</v>
      </c>
      <c r="BW92" s="2" t="e">
        <f t="shared" si="38"/>
        <v>#N/A</v>
      </c>
      <c r="BX92" s="2" t="e">
        <f t="shared" si="39"/>
        <v>#N/A</v>
      </c>
      <c r="BY92" s="2">
        <f>VLOOKUP($BL92,covid_19_datafeed23[[#All],[new_date]:[Zkh_7dgn_gem]],10,FALSE)</f>
        <v>305.14285714285717</v>
      </c>
    </row>
    <row r="93" spans="63:77" x14ac:dyDescent="0.25">
      <c r="BK93" s="2">
        <f t="shared" si="26"/>
        <v>92</v>
      </c>
      <c r="BL93" s="1">
        <f t="shared" si="40"/>
        <v>44532</v>
      </c>
      <c r="BM93" s="2" t="e">
        <f t="shared" si="27"/>
        <v>#N/A</v>
      </c>
      <c r="BN93" s="2" t="e">
        <f t="shared" si="28"/>
        <v>#N/A</v>
      </c>
      <c r="BO93" s="2" t="e">
        <f t="shared" si="30"/>
        <v>#N/A</v>
      </c>
      <c r="BP93" s="2" t="e">
        <f t="shared" si="31"/>
        <v>#N/A</v>
      </c>
      <c r="BQ93" s="2" t="e">
        <f t="shared" si="32"/>
        <v>#N/A</v>
      </c>
      <c r="BR93" s="2">
        <f t="shared" si="33"/>
        <v>316.44384990657102</v>
      </c>
      <c r="BS93" s="2" t="e">
        <f t="shared" si="34"/>
        <v>#N/A</v>
      </c>
      <c r="BT93" s="2" t="e">
        <f t="shared" si="35"/>
        <v>#N/A</v>
      </c>
      <c r="BU93" s="2" t="e">
        <f t="shared" si="36"/>
        <v>#N/A</v>
      </c>
      <c r="BV93" s="2" t="e">
        <f t="shared" si="37"/>
        <v>#N/A</v>
      </c>
      <c r="BW93" s="2" t="e">
        <f t="shared" si="38"/>
        <v>#N/A</v>
      </c>
      <c r="BX93" s="2" t="e">
        <f t="shared" si="39"/>
        <v>#N/A</v>
      </c>
      <c r="BY93" s="2">
        <f>VLOOKUP($BL93,covid_19_datafeed23[[#All],[new_date]:[Zkh_7dgn_gem]],10,FALSE)</f>
        <v>312</v>
      </c>
    </row>
    <row r="94" spans="63:77" x14ac:dyDescent="0.25">
      <c r="BK94" s="2">
        <f t="shared" si="26"/>
        <v>93</v>
      </c>
      <c r="BL94" s="1">
        <f t="shared" si="40"/>
        <v>44533</v>
      </c>
      <c r="BM94" s="2">
        <f t="shared" si="27"/>
        <v>19.363762102351298</v>
      </c>
      <c r="BN94" s="2" t="e">
        <f t="shared" si="28"/>
        <v>#N/A</v>
      </c>
      <c r="BO94" s="2" t="e">
        <f t="shared" si="30"/>
        <v>#N/A</v>
      </c>
      <c r="BP94" s="2">
        <f t="shared" si="31"/>
        <v>462.98701223423899</v>
      </c>
      <c r="BQ94" s="2">
        <f t="shared" si="32"/>
        <v>110.294128257772</v>
      </c>
      <c r="BR94" s="2">
        <f t="shared" si="33"/>
        <v>294.78609717711402</v>
      </c>
      <c r="BS94" s="2" t="e">
        <f t="shared" si="34"/>
        <v>#N/A</v>
      </c>
      <c r="BT94" s="2" t="e">
        <f t="shared" si="35"/>
        <v>#N/A</v>
      </c>
      <c r="BU94" s="2" t="e">
        <f t="shared" si="36"/>
        <v>#N/A</v>
      </c>
      <c r="BV94" s="2" t="e">
        <f t="shared" si="37"/>
        <v>#N/A</v>
      </c>
      <c r="BW94" s="2" t="e">
        <f t="shared" si="38"/>
        <v>#N/A</v>
      </c>
      <c r="BX94" s="2" t="e">
        <f t="shared" si="39"/>
        <v>#N/A</v>
      </c>
      <c r="BY94" s="2">
        <f>VLOOKUP($BL94,covid_19_datafeed23[[#All],[new_date]:[Zkh_7dgn_gem]],10,FALSE)</f>
        <v>300.71428571428572</v>
      </c>
    </row>
    <row r="95" spans="63:77" x14ac:dyDescent="0.25">
      <c r="BK95" s="2">
        <f t="shared" si="26"/>
        <v>94</v>
      </c>
      <c r="BL95" s="1">
        <f t="shared" si="40"/>
        <v>44534</v>
      </c>
      <c r="BM95" s="2" t="e">
        <f t="shared" si="27"/>
        <v>#N/A</v>
      </c>
      <c r="BN95" s="2">
        <f t="shared" si="28"/>
        <v>170.08310249307399</v>
      </c>
      <c r="BO95" s="2" t="e">
        <f t="shared" si="30"/>
        <v>#N/A</v>
      </c>
      <c r="BP95" s="2">
        <f t="shared" si="31"/>
        <v>450</v>
      </c>
      <c r="BQ95" s="2" t="e">
        <f t="shared" si="32"/>
        <v>#N/A</v>
      </c>
      <c r="BR95" s="2" t="e">
        <f t="shared" si="33"/>
        <v>#N/A</v>
      </c>
      <c r="BS95" s="2" t="e">
        <f t="shared" si="34"/>
        <v>#N/A</v>
      </c>
      <c r="BT95" s="2" t="e">
        <f t="shared" si="35"/>
        <v>#N/A</v>
      </c>
      <c r="BU95" s="2" t="e">
        <f t="shared" si="36"/>
        <v>#N/A</v>
      </c>
      <c r="BV95" s="2" t="e">
        <f t="shared" si="37"/>
        <v>#N/A</v>
      </c>
      <c r="BW95" s="2" t="e">
        <f t="shared" si="38"/>
        <v>#N/A</v>
      </c>
      <c r="BX95" s="2" t="e">
        <f t="shared" si="39"/>
        <v>#N/A</v>
      </c>
      <c r="BY95" s="2">
        <f>VLOOKUP($BL95,covid_19_datafeed23[[#All],[new_date]:[Zkh_7dgn_gem]],10,FALSE)</f>
        <v>290.28571428571428</v>
      </c>
    </row>
    <row r="96" spans="63:77" x14ac:dyDescent="0.25">
      <c r="BK96" s="2">
        <f t="shared" si="26"/>
        <v>95</v>
      </c>
      <c r="BL96" s="1">
        <f t="shared" si="40"/>
        <v>44535</v>
      </c>
      <c r="BM96" s="2" t="e">
        <f t="shared" si="27"/>
        <v>#N/A</v>
      </c>
      <c r="BN96" s="2" t="e">
        <f t="shared" si="28"/>
        <v>#N/A</v>
      </c>
      <c r="BO96" s="2">
        <f t="shared" si="30"/>
        <v>109.74025360225799</v>
      </c>
      <c r="BP96" s="2" t="e">
        <f t="shared" si="31"/>
        <v>#N/A</v>
      </c>
      <c r="BQ96" s="2">
        <f t="shared" si="32"/>
        <v>101.87165417538</v>
      </c>
      <c r="BR96" s="2">
        <f t="shared" si="33"/>
        <v>284.75936225029898</v>
      </c>
      <c r="BS96" s="2" t="e">
        <f t="shared" si="34"/>
        <v>#N/A</v>
      </c>
      <c r="BT96" s="2" t="e">
        <f t="shared" si="35"/>
        <v>#N/A</v>
      </c>
      <c r="BU96" s="2" t="e">
        <f t="shared" si="36"/>
        <v>#N/A</v>
      </c>
      <c r="BV96" s="2" t="e">
        <f t="shared" si="37"/>
        <v>#N/A</v>
      </c>
      <c r="BW96" s="2" t="e">
        <f t="shared" si="38"/>
        <v>#N/A</v>
      </c>
      <c r="BX96" s="2" t="e">
        <f t="shared" si="39"/>
        <v>#N/A</v>
      </c>
      <c r="BY96" s="2">
        <f>VLOOKUP($BL96,covid_19_datafeed23[[#All],[new_date]:[Zkh_7dgn_gem]],10,FALSE)</f>
        <v>289.57142857142856</v>
      </c>
    </row>
    <row r="97" spans="63:77" x14ac:dyDescent="0.25">
      <c r="BK97" s="2">
        <f t="shared" si="26"/>
        <v>96</v>
      </c>
      <c r="BL97" s="1">
        <f t="shared" si="40"/>
        <v>44536</v>
      </c>
      <c r="BM97" s="2" t="e">
        <f t="shared" si="27"/>
        <v>#N/A</v>
      </c>
      <c r="BN97" s="2" t="e">
        <f t="shared" si="28"/>
        <v>#N/A</v>
      </c>
      <c r="BO97" s="2" t="e">
        <f t="shared" si="30"/>
        <v>#N/A</v>
      </c>
      <c r="BP97" s="2">
        <f t="shared" si="31"/>
        <v>438.31168854331099</v>
      </c>
      <c r="BQ97" s="2" t="e">
        <f t="shared" si="32"/>
        <v>#N/A</v>
      </c>
      <c r="BR97" s="2">
        <f t="shared" si="33"/>
        <v>274.732616307782</v>
      </c>
      <c r="BS97" s="2" t="e">
        <f t="shared" si="34"/>
        <v>#N/A</v>
      </c>
      <c r="BT97" s="2" t="e">
        <f t="shared" si="35"/>
        <v>#N/A</v>
      </c>
      <c r="BU97" s="2" t="e">
        <f t="shared" si="36"/>
        <v>#N/A</v>
      </c>
      <c r="BV97" s="2" t="e">
        <f t="shared" si="37"/>
        <v>#N/A</v>
      </c>
      <c r="BW97" s="2" t="e">
        <f t="shared" si="38"/>
        <v>#N/A</v>
      </c>
      <c r="BX97" s="2" t="e">
        <f t="shared" si="39"/>
        <v>#N/A</v>
      </c>
      <c r="BY97" s="2">
        <f>VLOOKUP($BL97,covid_19_datafeed23[[#All],[new_date]:[Zkh_7dgn_gem]],10,FALSE)</f>
        <v>284.14285714285717</v>
      </c>
    </row>
    <row r="98" spans="63:77" x14ac:dyDescent="0.25">
      <c r="BK98" s="2">
        <f t="shared" si="26"/>
        <v>97</v>
      </c>
      <c r="BL98" s="1">
        <f t="shared" si="40"/>
        <v>44537</v>
      </c>
      <c r="BM98" s="2" t="e">
        <f t="shared" si="27"/>
        <v>#N/A</v>
      </c>
      <c r="BN98" s="2" t="e">
        <f t="shared" si="28"/>
        <v>#N/A</v>
      </c>
      <c r="BO98" s="2" t="e">
        <f t="shared" si="30"/>
        <v>#N/A</v>
      </c>
      <c r="BP98" s="2" t="e">
        <f t="shared" si="31"/>
        <v>#N/A</v>
      </c>
      <c r="BQ98" s="2" t="e">
        <f t="shared" si="32"/>
        <v>#N/A</v>
      </c>
      <c r="BR98" s="2">
        <f t="shared" si="33"/>
        <v>264.70588138096701</v>
      </c>
      <c r="BS98" s="2" t="e">
        <f t="shared" si="34"/>
        <v>#N/A</v>
      </c>
      <c r="BT98" s="2" t="e">
        <f t="shared" si="35"/>
        <v>#N/A</v>
      </c>
      <c r="BU98" s="2" t="e">
        <f t="shared" si="36"/>
        <v>#N/A</v>
      </c>
      <c r="BV98" s="2" t="e">
        <f t="shared" si="37"/>
        <v>#N/A</v>
      </c>
      <c r="BW98" s="2" t="e">
        <f t="shared" si="38"/>
        <v>#N/A</v>
      </c>
      <c r="BX98" s="2" t="e">
        <f t="shared" si="39"/>
        <v>#N/A</v>
      </c>
      <c r="BY98" s="2">
        <f>VLOOKUP($BL98,covid_19_datafeed23[[#All],[new_date]:[Zkh_7dgn_gem]],10,FALSE)</f>
        <v>281.57142857142856</v>
      </c>
    </row>
    <row r="99" spans="63:77" x14ac:dyDescent="0.25">
      <c r="BK99" s="2">
        <f t="shared" si="26"/>
        <v>98</v>
      </c>
      <c r="BL99" s="1">
        <f t="shared" si="40"/>
        <v>44538</v>
      </c>
      <c r="BM99" s="2">
        <f t="shared" si="27"/>
        <v>20.746887966804898</v>
      </c>
      <c r="BN99" s="2" t="e">
        <f t="shared" si="28"/>
        <v>#N/A</v>
      </c>
      <c r="BO99" s="2" t="e">
        <f t="shared" si="30"/>
        <v>#N/A</v>
      </c>
      <c r="BP99" s="2">
        <f t="shared" si="31"/>
        <v>418.83116350384603</v>
      </c>
      <c r="BQ99" s="2">
        <f t="shared" si="32"/>
        <v>95.454544703474795</v>
      </c>
      <c r="BR99" s="2">
        <f t="shared" si="33"/>
        <v>243.04812865151001</v>
      </c>
      <c r="BS99" s="2" t="e">
        <f t="shared" si="34"/>
        <v>#N/A</v>
      </c>
      <c r="BT99" s="2" t="e">
        <f t="shared" si="35"/>
        <v>#N/A</v>
      </c>
      <c r="BU99" s="2" t="e">
        <f t="shared" si="36"/>
        <v>#N/A</v>
      </c>
      <c r="BV99" s="2" t="e">
        <f t="shared" si="37"/>
        <v>#N/A</v>
      </c>
      <c r="BW99" s="2" t="e">
        <f t="shared" si="38"/>
        <v>#N/A</v>
      </c>
      <c r="BX99" s="2" t="e">
        <f t="shared" si="39"/>
        <v>#N/A</v>
      </c>
      <c r="BY99" s="2">
        <f>VLOOKUP($BL99,covid_19_datafeed23[[#All],[new_date]:[Zkh_7dgn_gem]],10,FALSE)</f>
        <v>280</v>
      </c>
    </row>
    <row r="100" spans="63:77" x14ac:dyDescent="0.25">
      <c r="BK100" s="2">
        <f t="shared" si="26"/>
        <v>99</v>
      </c>
      <c r="BL100" s="1">
        <f t="shared" si="40"/>
        <v>44539</v>
      </c>
      <c r="BM100" s="2" t="e">
        <f t="shared" si="27"/>
        <v>#N/A</v>
      </c>
      <c r="BN100" s="2" t="e">
        <f t="shared" si="28"/>
        <v>#N/A</v>
      </c>
      <c r="BO100" s="2" t="e">
        <f t="shared" si="30"/>
        <v>#N/A</v>
      </c>
      <c r="BP100" s="2">
        <f t="shared" si="31"/>
        <v>402.59740155510002</v>
      </c>
      <c r="BQ100" s="2" t="e">
        <f t="shared" si="32"/>
        <v>#N/A</v>
      </c>
      <c r="BR100" s="2">
        <f t="shared" si="33"/>
        <v>233.82353516260901</v>
      </c>
      <c r="BS100" s="2" t="e">
        <f t="shared" si="34"/>
        <v>#N/A</v>
      </c>
      <c r="BT100" s="2" t="e">
        <f t="shared" si="35"/>
        <v>#N/A</v>
      </c>
      <c r="BU100" s="2" t="e">
        <f t="shared" si="36"/>
        <v>#N/A</v>
      </c>
      <c r="BV100" s="2" t="e">
        <f t="shared" si="37"/>
        <v>#N/A</v>
      </c>
      <c r="BW100" s="2" t="e">
        <f t="shared" si="38"/>
        <v>#N/A</v>
      </c>
      <c r="BX100" s="2" t="e">
        <f t="shared" si="39"/>
        <v>#N/A</v>
      </c>
      <c r="BY100" s="2">
        <f>VLOOKUP($BL100,covid_19_datafeed23[[#All],[new_date]:[Zkh_7dgn_gem]],10,FALSE)</f>
        <v>272.14285714285717</v>
      </c>
    </row>
    <row r="101" spans="63:77" x14ac:dyDescent="0.25">
      <c r="BK101" s="2">
        <f t="shared" si="26"/>
        <v>100</v>
      </c>
      <c r="BL101" s="1">
        <f t="shared" si="40"/>
        <v>44540</v>
      </c>
      <c r="BM101" s="2" t="e">
        <f t="shared" si="27"/>
        <v>#N/A</v>
      </c>
      <c r="BN101" s="2">
        <f t="shared" si="28"/>
        <v>166.75900277008299</v>
      </c>
      <c r="BO101" s="2" t="e">
        <f t="shared" si="30"/>
        <v>#N/A</v>
      </c>
      <c r="BP101" s="2" t="e">
        <f t="shared" si="31"/>
        <v>#N/A</v>
      </c>
      <c r="BQ101" s="2">
        <f t="shared" si="32"/>
        <v>88.235293793655799</v>
      </c>
      <c r="BR101" s="2">
        <f t="shared" si="33"/>
        <v>222.19251735996701</v>
      </c>
      <c r="BS101" s="2" t="e">
        <f t="shared" si="34"/>
        <v>#N/A</v>
      </c>
      <c r="BT101" s="2" t="e">
        <f t="shared" si="35"/>
        <v>#N/A</v>
      </c>
      <c r="BU101" s="2" t="e">
        <f t="shared" si="36"/>
        <v>#N/A</v>
      </c>
      <c r="BV101" s="2" t="e">
        <f t="shared" si="37"/>
        <v>#N/A</v>
      </c>
      <c r="BW101" s="2" t="e">
        <f t="shared" si="38"/>
        <v>#N/A</v>
      </c>
      <c r="BX101" s="2" t="e">
        <f t="shared" si="39"/>
        <v>#N/A</v>
      </c>
      <c r="BY101" s="2">
        <f>VLOOKUP($BL101,covid_19_datafeed23[[#All],[new_date]:[Zkh_7dgn_gem]],10,FALSE)</f>
        <v>274.14285714285717</v>
      </c>
    </row>
    <row r="102" spans="63:77" x14ac:dyDescent="0.25">
      <c r="BK102" s="2">
        <f t="shared" si="26"/>
        <v>101</v>
      </c>
      <c r="BL102" s="1">
        <f t="shared" si="40"/>
        <v>44541</v>
      </c>
      <c r="BM102" s="2" t="e">
        <f t="shared" si="27"/>
        <v>#N/A</v>
      </c>
      <c r="BN102" s="2" t="e">
        <f t="shared" si="28"/>
        <v>#N/A</v>
      </c>
      <c r="BO102" s="2">
        <f t="shared" si="30"/>
        <v>105.1948031102</v>
      </c>
      <c r="BP102" s="2">
        <f t="shared" si="31"/>
        <v>389.61038486212402</v>
      </c>
      <c r="BQ102" s="2" t="e">
        <f t="shared" si="32"/>
        <v>#N/A</v>
      </c>
      <c r="BR102" s="2" t="e">
        <f t="shared" si="33"/>
        <v>#N/A</v>
      </c>
      <c r="BS102" s="2" t="e">
        <f t="shared" si="34"/>
        <v>#N/A</v>
      </c>
      <c r="BT102" s="2" t="e">
        <f t="shared" si="35"/>
        <v>#N/A</v>
      </c>
      <c r="BU102" s="2" t="e">
        <f t="shared" si="36"/>
        <v>#N/A</v>
      </c>
      <c r="BV102" s="2" t="e">
        <f t="shared" si="37"/>
        <v>#N/A</v>
      </c>
      <c r="BW102" s="2" t="e">
        <f t="shared" si="38"/>
        <v>#N/A</v>
      </c>
      <c r="BX102" s="2" t="e">
        <f t="shared" si="39"/>
        <v>#N/A</v>
      </c>
      <c r="BY102" s="2">
        <f>VLOOKUP($BL102,covid_19_datafeed23[[#All],[new_date]:[Zkh_7dgn_gem]],10,FALSE)</f>
        <v>277</v>
      </c>
    </row>
    <row r="103" spans="63:77" x14ac:dyDescent="0.25">
      <c r="BK103" s="2">
        <f t="shared" si="26"/>
        <v>102</v>
      </c>
      <c r="BL103" s="1">
        <f t="shared" si="40"/>
        <v>44542</v>
      </c>
      <c r="BM103" s="2" t="e">
        <f t="shared" si="27"/>
        <v>#N/A</v>
      </c>
      <c r="BN103" s="2" t="e">
        <f t="shared" si="28"/>
        <v>#N/A</v>
      </c>
      <c r="BO103" s="2" t="e">
        <f t="shared" si="30"/>
        <v>#N/A</v>
      </c>
      <c r="BP103" s="2" t="e">
        <f t="shared" si="31"/>
        <v>#N/A</v>
      </c>
      <c r="BQ103" s="2" t="e">
        <f t="shared" si="32"/>
        <v>#N/A</v>
      </c>
      <c r="BR103" s="2">
        <f t="shared" si="33"/>
        <v>212.566842136406</v>
      </c>
      <c r="BS103" s="2" t="e">
        <f t="shared" si="34"/>
        <v>#N/A</v>
      </c>
      <c r="BT103" s="2" t="e">
        <f t="shared" si="35"/>
        <v>#N/A</v>
      </c>
      <c r="BU103" s="2" t="e">
        <f t="shared" si="36"/>
        <v>#N/A</v>
      </c>
      <c r="BV103" s="2" t="e">
        <f t="shared" si="37"/>
        <v>#N/A</v>
      </c>
      <c r="BW103" s="2" t="e">
        <f t="shared" si="38"/>
        <v>#N/A</v>
      </c>
      <c r="BX103" s="2" t="e">
        <f t="shared" si="39"/>
        <v>#N/A</v>
      </c>
      <c r="BY103" s="2">
        <f>VLOOKUP($BL103,covid_19_datafeed23[[#All],[new_date]:[Zkh_7dgn_gem]],10,FALSE)</f>
        <v>276</v>
      </c>
    </row>
    <row r="104" spans="63:77" x14ac:dyDescent="0.25">
      <c r="BK104" s="2">
        <f t="shared" si="26"/>
        <v>103</v>
      </c>
      <c r="BL104" s="1">
        <f t="shared" si="40"/>
        <v>44543</v>
      </c>
      <c r="BM104" s="2">
        <f t="shared" si="27"/>
        <v>22.683264177040101</v>
      </c>
      <c r="BN104" s="2">
        <f t="shared" si="28"/>
        <v>162.603878116343</v>
      </c>
      <c r="BO104" s="2" t="e">
        <f t="shared" si="30"/>
        <v>#N/A</v>
      </c>
      <c r="BP104" s="2">
        <f t="shared" si="31"/>
        <v>369.48051612198998</v>
      </c>
      <c r="BQ104" s="2">
        <f t="shared" si="32"/>
        <v>81.818184321750607</v>
      </c>
      <c r="BR104" s="2" t="e">
        <f t="shared" si="33"/>
        <v>#N/A</v>
      </c>
      <c r="BS104" s="2" t="e">
        <f t="shared" si="34"/>
        <v>#N/A</v>
      </c>
      <c r="BT104" s="2" t="e">
        <f t="shared" si="35"/>
        <v>#N/A</v>
      </c>
      <c r="BU104" s="2" t="e">
        <f t="shared" si="36"/>
        <v>#N/A</v>
      </c>
      <c r="BV104" s="2" t="e">
        <f t="shared" si="37"/>
        <v>#N/A</v>
      </c>
      <c r="BW104" s="2" t="e">
        <f t="shared" si="38"/>
        <v>#N/A</v>
      </c>
      <c r="BX104" s="2" t="e">
        <f t="shared" si="39"/>
        <v>#N/A</v>
      </c>
      <c r="BY104" s="2">
        <f>VLOOKUP($BL104,covid_19_datafeed23[[#All],[new_date]:[Zkh_7dgn_gem]],10,FALSE)</f>
        <v>272</v>
      </c>
    </row>
    <row r="105" spans="63:77" x14ac:dyDescent="0.25">
      <c r="BK105" s="2">
        <f t="shared" si="26"/>
        <v>104</v>
      </c>
      <c r="BL105" s="1">
        <f t="shared" si="40"/>
        <v>44544</v>
      </c>
      <c r="BM105" s="2" t="e">
        <f t="shared" si="27"/>
        <v>#N/A</v>
      </c>
      <c r="BN105" s="2" t="e">
        <f t="shared" si="28"/>
        <v>#N/A</v>
      </c>
      <c r="BO105" s="2" t="e">
        <f t="shared" si="30"/>
        <v>#N/A</v>
      </c>
      <c r="BP105" s="2">
        <f t="shared" si="31"/>
        <v>353.24675417324403</v>
      </c>
      <c r="BQ105" s="2" t="e">
        <f t="shared" si="32"/>
        <v>#N/A</v>
      </c>
      <c r="BR105" s="2">
        <f t="shared" si="33"/>
        <v>193.315513720691</v>
      </c>
      <c r="BS105" s="2" t="e">
        <f t="shared" si="34"/>
        <v>#N/A</v>
      </c>
      <c r="BT105" s="2" t="e">
        <f t="shared" si="35"/>
        <v>#N/A</v>
      </c>
      <c r="BU105" s="2" t="e">
        <f t="shared" si="36"/>
        <v>#N/A</v>
      </c>
      <c r="BV105" s="2" t="e">
        <f t="shared" si="37"/>
        <v>#N/A</v>
      </c>
      <c r="BW105" s="2" t="e">
        <f t="shared" si="38"/>
        <v>#N/A</v>
      </c>
      <c r="BX105" s="2" t="e">
        <f t="shared" si="39"/>
        <v>#N/A</v>
      </c>
      <c r="BY105" s="2">
        <f>VLOOKUP($BL105,covid_19_datafeed23[[#All],[new_date]:[Zkh_7dgn_gem]],10,FALSE)</f>
        <v>262</v>
      </c>
    </row>
    <row r="106" spans="63:77" x14ac:dyDescent="0.25">
      <c r="BK106" s="2">
        <f t="shared" si="26"/>
        <v>105</v>
      </c>
      <c r="BL106" s="1">
        <f t="shared" si="40"/>
        <v>44545</v>
      </c>
      <c r="BM106" s="2" t="e">
        <f t="shared" si="27"/>
        <v>#N/A</v>
      </c>
      <c r="BN106" s="2" t="e">
        <f t="shared" si="28"/>
        <v>#N/A</v>
      </c>
      <c r="BO106" s="2">
        <f t="shared" si="30"/>
        <v>101.298687401339</v>
      </c>
      <c r="BP106" s="2" t="e">
        <f t="shared" si="31"/>
        <v>#N/A</v>
      </c>
      <c r="BQ106" s="2">
        <f t="shared" si="32"/>
        <v>74.598933411931597</v>
      </c>
      <c r="BR106" s="2">
        <f t="shared" si="33"/>
        <v>182.88769705921601</v>
      </c>
      <c r="BS106" s="2" t="e">
        <f t="shared" si="34"/>
        <v>#N/A</v>
      </c>
      <c r="BT106" s="2">
        <f t="shared" si="35"/>
        <v>304.10177721328398</v>
      </c>
      <c r="BU106" s="2" t="e">
        <f t="shared" si="36"/>
        <v>#N/A</v>
      </c>
      <c r="BV106" s="2" t="e">
        <f t="shared" si="37"/>
        <v>#N/A</v>
      </c>
      <c r="BW106" s="2" t="e">
        <f t="shared" si="38"/>
        <v>#N/A</v>
      </c>
      <c r="BX106" s="2" t="e">
        <f t="shared" si="39"/>
        <v>#N/A</v>
      </c>
      <c r="BY106" s="2">
        <f>VLOOKUP($BL106,covid_19_datafeed23[[#All],[new_date]:[Zkh_7dgn_gem]],10,FALSE)</f>
        <v>249.28571428571428</v>
      </c>
    </row>
    <row r="107" spans="63:77" x14ac:dyDescent="0.25">
      <c r="BK107" s="2">
        <f t="shared" si="26"/>
        <v>106</v>
      </c>
      <c r="BL107" s="1">
        <f t="shared" si="40"/>
        <v>44546</v>
      </c>
      <c r="BM107" s="2" t="e">
        <f t="shared" si="27"/>
        <v>#N/A</v>
      </c>
      <c r="BN107" s="2" t="e">
        <f t="shared" si="28"/>
        <v>#N/A</v>
      </c>
      <c r="BO107" s="2" t="e">
        <f t="shared" si="30"/>
        <v>#N/A</v>
      </c>
      <c r="BP107" s="2">
        <f t="shared" si="31"/>
        <v>337.66232700769302</v>
      </c>
      <c r="BQ107" s="2" t="e">
        <f t="shared" si="32"/>
        <v>#N/A</v>
      </c>
      <c r="BR107" s="2" t="e">
        <f t="shared" si="33"/>
        <v>#N/A</v>
      </c>
      <c r="BS107" s="2">
        <f t="shared" si="34"/>
        <v>215.70010682532899</v>
      </c>
      <c r="BT107" s="2" t="e">
        <f t="shared" si="35"/>
        <v>#N/A</v>
      </c>
      <c r="BU107" s="2" t="e">
        <f t="shared" si="36"/>
        <v>#N/A</v>
      </c>
      <c r="BV107" s="2" t="e">
        <f t="shared" si="37"/>
        <v>#N/A</v>
      </c>
      <c r="BW107" s="2" t="e">
        <f t="shared" si="38"/>
        <v>#N/A</v>
      </c>
      <c r="BX107" s="2" t="e">
        <f t="shared" si="39"/>
        <v>#N/A</v>
      </c>
      <c r="BY107" s="2">
        <f>VLOOKUP($BL107,covid_19_datafeed23[[#All],[new_date]:[Zkh_7dgn_gem]],10,FALSE)</f>
        <v>236.14285714285714</v>
      </c>
    </row>
    <row r="108" spans="63:77" x14ac:dyDescent="0.25">
      <c r="BK108" s="2">
        <f t="shared" si="26"/>
        <v>107</v>
      </c>
      <c r="BL108" s="1">
        <f t="shared" si="40"/>
        <v>44547</v>
      </c>
      <c r="BM108" s="2">
        <f t="shared" si="27"/>
        <v>23.513139695712301</v>
      </c>
      <c r="BN108" s="2">
        <f t="shared" si="28"/>
        <v>158.17174515235399</v>
      </c>
      <c r="BO108" s="2" t="e">
        <f t="shared" si="30"/>
        <v>#N/A</v>
      </c>
      <c r="BP108" s="2" t="e">
        <f t="shared" si="31"/>
        <v>#N/A</v>
      </c>
      <c r="BQ108" s="2" t="e">
        <f t="shared" si="32"/>
        <v>#N/A</v>
      </c>
      <c r="BR108" s="2">
        <f t="shared" si="33"/>
        <v>171.657760991234</v>
      </c>
      <c r="BS108" s="2">
        <f t="shared" si="34"/>
        <v>212.16412547629099</v>
      </c>
      <c r="BT108" s="2" t="e">
        <f t="shared" si="35"/>
        <v>#N/A</v>
      </c>
      <c r="BU108" s="2" t="e">
        <f t="shared" si="36"/>
        <v>#N/A</v>
      </c>
      <c r="BV108" s="2" t="e">
        <f t="shared" si="37"/>
        <v>#N/A</v>
      </c>
      <c r="BW108" s="2" t="e">
        <f t="shared" si="38"/>
        <v>#N/A</v>
      </c>
      <c r="BX108" s="2" t="e">
        <f t="shared" si="39"/>
        <v>#N/A</v>
      </c>
      <c r="BY108" s="2">
        <f>VLOOKUP($BL108,covid_19_datafeed23[[#All],[new_date]:[Zkh_7dgn_gem]],10,FALSE)</f>
        <v>223.71428571428572</v>
      </c>
    </row>
    <row r="109" spans="63:77" x14ac:dyDescent="0.25">
      <c r="BK109" s="2">
        <f t="shared" si="26"/>
        <v>108</v>
      </c>
      <c r="BL109" s="1">
        <f t="shared" si="40"/>
        <v>44548</v>
      </c>
      <c r="BM109" s="2" t="e">
        <f t="shared" si="27"/>
        <v>#N/A</v>
      </c>
      <c r="BN109" s="2" t="e">
        <f t="shared" si="28"/>
        <v>#N/A</v>
      </c>
      <c r="BO109" s="2" t="e">
        <f t="shared" si="30"/>
        <v>#N/A</v>
      </c>
      <c r="BP109" s="2">
        <f t="shared" si="31"/>
        <v>321.42856505894702</v>
      </c>
      <c r="BQ109" s="2" t="e">
        <f t="shared" si="32"/>
        <v>#N/A</v>
      </c>
      <c r="BR109" s="2" t="e">
        <f t="shared" si="33"/>
        <v>#N/A</v>
      </c>
      <c r="BS109" s="2" t="e">
        <f t="shared" si="34"/>
        <v>#N/A</v>
      </c>
      <c r="BT109" s="2">
        <f t="shared" si="35"/>
        <v>314.71010974439798</v>
      </c>
      <c r="BU109" s="2" t="e">
        <f t="shared" si="36"/>
        <v>#N/A</v>
      </c>
      <c r="BV109" s="2" t="e">
        <f t="shared" si="37"/>
        <v>#N/A</v>
      </c>
      <c r="BW109" s="2" t="e">
        <f t="shared" si="38"/>
        <v>#N/A</v>
      </c>
      <c r="BX109" s="2" t="e">
        <f t="shared" si="39"/>
        <v>#N/A</v>
      </c>
      <c r="BY109" s="2">
        <f>VLOOKUP($BL109,covid_19_datafeed23[[#All],[new_date]:[Zkh_7dgn_gem]],10,FALSE)</f>
        <v>209.85714285714286</v>
      </c>
    </row>
    <row r="110" spans="63:77" x14ac:dyDescent="0.25">
      <c r="BK110" s="2">
        <f t="shared" si="26"/>
        <v>109</v>
      </c>
      <c r="BL110" s="1">
        <f t="shared" si="40"/>
        <v>44549</v>
      </c>
      <c r="BM110" s="2" t="e">
        <f t="shared" si="27"/>
        <v>#N/A</v>
      </c>
      <c r="BN110" s="2" t="e">
        <f t="shared" si="28"/>
        <v>#N/A</v>
      </c>
      <c r="BO110" s="2" t="e">
        <f t="shared" si="30"/>
        <v>#N/A</v>
      </c>
      <c r="BP110" s="2" t="e">
        <f t="shared" si="31"/>
        <v>#N/A</v>
      </c>
      <c r="BQ110" s="2">
        <f t="shared" si="32"/>
        <v>66.577541064198698</v>
      </c>
      <c r="BR110" s="2">
        <f t="shared" si="33"/>
        <v>158.82354204742299</v>
      </c>
      <c r="BS110" s="2">
        <f t="shared" si="34"/>
        <v>219.236282416367</v>
      </c>
      <c r="BT110" s="2" t="e">
        <f t="shared" si="35"/>
        <v>#N/A</v>
      </c>
      <c r="BU110" s="2" t="e">
        <f t="shared" si="36"/>
        <v>#N/A</v>
      </c>
      <c r="BV110" s="2" t="e">
        <f t="shared" si="37"/>
        <v>#N/A</v>
      </c>
      <c r="BW110" s="2" t="e">
        <f t="shared" si="38"/>
        <v>#N/A</v>
      </c>
      <c r="BX110" s="2" t="e">
        <f t="shared" si="39"/>
        <v>#N/A</v>
      </c>
      <c r="BY110" s="2">
        <f>VLOOKUP($BL110,covid_19_datafeed23[[#All],[new_date]:[Zkh_7dgn_gem]],10,FALSE)</f>
        <v>199.57142857142858</v>
      </c>
    </row>
    <row r="111" spans="63:77" x14ac:dyDescent="0.25">
      <c r="BK111" s="2">
        <f t="shared" si="26"/>
        <v>110</v>
      </c>
      <c r="BL111" s="1">
        <f t="shared" si="40"/>
        <v>44550</v>
      </c>
      <c r="BM111" s="2" t="e">
        <f t="shared" si="27"/>
        <v>#N/A</v>
      </c>
      <c r="BN111" s="2" t="e">
        <f t="shared" si="28"/>
        <v>#N/A</v>
      </c>
      <c r="BO111" s="2">
        <f t="shared" si="30"/>
        <v>94.805196889799106</v>
      </c>
      <c r="BP111" s="2">
        <f t="shared" si="31"/>
        <v>299.35064738185599</v>
      </c>
      <c r="BQ111" s="2" t="e">
        <f t="shared" si="32"/>
        <v>#N/A</v>
      </c>
      <c r="BR111" s="2">
        <f t="shared" si="33"/>
        <v>148.79678508920301</v>
      </c>
      <c r="BS111" s="2" t="e">
        <f t="shared" si="34"/>
        <v>#N/A</v>
      </c>
      <c r="BT111" s="2">
        <f t="shared" si="35"/>
        <v>332.390404973589</v>
      </c>
      <c r="BU111" s="2" t="e">
        <f t="shared" si="36"/>
        <v>#N/A</v>
      </c>
      <c r="BV111" s="2" t="e">
        <f t="shared" si="37"/>
        <v>#N/A</v>
      </c>
      <c r="BW111" s="2" t="e">
        <f t="shared" si="38"/>
        <v>#N/A</v>
      </c>
      <c r="BX111" s="2" t="e">
        <f t="shared" si="39"/>
        <v>#N/A</v>
      </c>
      <c r="BY111" s="2">
        <f>VLOOKUP($BL111,covid_19_datafeed23[[#All],[new_date]:[Zkh_7dgn_gem]],10,FALSE)</f>
        <v>194.71428571428572</v>
      </c>
    </row>
    <row r="112" spans="63:77" x14ac:dyDescent="0.25">
      <c r="BK112" s="2">
        <f t="shared" si="26"/>
        <v>111</v>
      </c>
      <c r="BL112" s="1">
        <f t="shared" si="40"/>
        <v>44551</v>
      </c>
      <c r="BM112" s="2" t="e">
        <f t="shared" si="27"/>
        <v>#N/A</v>
      </c>
      <c r="BN112" s="2" t="e">
        <f t="shared" si="28"/>
        <v>#N/A</v>
      </c>
      <c r="BO112" s="2" t="e">
        <f t="shared" si="30"/>
        <v>#N/A</v>
      </c>
      <c r="BP112" s="2">
        <f t="shared" si="31"/>
        <v>283.11688543310999</v>
      </c>
      <c r="BQ112" s="2" t="e">
        <f t="shared" si="32"/>
        <v>#N/A</v>
      </c>
      <c r="BR112" s="2" t="e">
        <f t="shared" si="33"/>
        <v>#N/A</v>
      </c>
      <c r="BS112" s="2" t="e">
        <f t="shared" si="34"/>
        <v>#N/A</v>
      </c>
      <c r="BT112" s="2" t="e">
        <f t="shared" si="35"/>
        <v>#N/A</v>
      </c>
      <c r="BU112" s="2" t="e">
        <f t="shared" si="36"/>
        <v>#N/A</v>
      </c>
      <c r="BV112" s="2" t="e">
        <f t="shared" si="37"/>
        <v>#N/A</v>
      </c>
      <c r="BW112" s="2" t="e">
        <f t="shared" si="38"/>
        <v>#N/A</v>
      </c>
      <c r="BX112" s="2" t="e">
        <f t="shared" si="39"/>
        <v>#N/A</v>
      </c>
      <c r="BY112" s="2">
        <f>VLOOKUP($BL112,covid_19_datafeed23[[#All],[new_date]:[Zkh_7dgn_gem]],10,FALSE)</f>
        <v>188.71428571428572</v>
      </c>
    </row>
    <row r="113" spans="63:77" x14ac:dyDescent="0.25">
      <c r="BK113" s="2">
        <f t="shared" si="26"/>
        <v>112</v>
      </c>
      <c r="BL113" s="1">
        <f t="shared" si="40"/>
        <v>44552</v>
      </c>
      <c r="BM113" s="2">
        <f t="shared" si="27"/>
        <v>25.1728907330567</v>
      </c>
      <c r="BN113" s="2" t="e">
        <f t="shared" si="28"/>
        <v>#N/A</v>
      </c>
      <c r="BO113" s="2" t="e">
        <f t="shared" si="30"/>
        <v>#N/A</v>
      </c>
      <c r="BP113" s="2" t="e">
        <f t="shared" si="31"/>
        <v>#N/A</v>
      </c>
      <c r="BQ113" s="2">
        <f t="shared" si="32"/>
        <v>57.754007278552002</v>
      </c>
      <c r="BR113" s="2">
        <f t="shared" si="33"/>
        <v>139.17113189704801</v>
      </c>
      <c r="BS113" s="2">
        <f t="shared" si="34"/>
        <v>233.38040205452</v>
      </c>
      <c r="BT113" s="2" t="e">
        <f t="shared" si="35"/>
        <v>#N/A</v>
      </c>
      <c r="BU113" s="2" t="e">
        <f t="shared" si="36"/>
        <v>#N/A</v>
      </c>
      <c r="BV113" s="2" t="e">
        <f t="shared" si="37"/>
        <v>#N/A</v>
      </c>
      <c r="BW113" s="2" t="e">
        <f t="shared" si="38"/>
        <v>#N/A</v>
      </c>
      <c r="BX113" s="2" t="e">
        <f t="shared" si="39"/>
        <v>#N/A</v>
      </c>
      <c r="BY113" s="2">
        <f>VLOOKUP($BL113,covid_19_datafeed23[[#All],[new_date]:[Zkh_7dgn_gem]],10,FALSE)</f>
        <v>182.57142857142858</v>
      </c>
    </row>
    <row r="114" spans="63:77" x14ac:dyDescent="0.25">
      <c r="BK114" s="2">
        <f t="shared" si="26"/>
        <v>113</v>
      </c>
      <c r="BL114" s="1">
        <f t="shared" si="40"/>
        <v>44553</v>
      </c>
      <c r="BM114" s="2" t="e">
        <f t="shared" si="27"/>
        <v>#N/A</v>
      </c>
      <c r="BN114" s="2" t="e">
        <f t="shared" si="28"/>
        <v>#N/A</v>
      </c>
      <c r="BO114" s="2" t="e">
        <f t="shared" si="30"/>
        <v>#N/A</v>
      </c>
      <c r="BP114" s="2">
        <f t="shared" si="31"/>
        <v>264.28571301178903</v>
      </c>
      <c r="BQ114" s="2" t="e">
        <f t="shared" si="32"/>
        <v>#N/A</v>
      </c>
      <c r="BR114" s="2" t="e">
        <f t="shared" si="33"/>
        <v>#N/A</v>
      </c>
      <c r="BS114" s="2" t="e">
        <f t="shared" si="34"/>
        <v>#N/A</v>
      </c>
      <c r="BT114" s="2">
        <f t="shared" si="35"/>
        <v>385.43148490316202</v>
      </c>
      <c r="BU114" s="2" t="e">
        <f t="shared" si="36"/>
        <v>#N/A</v>
      </c>
      <c r="BV114" s="2" t="e">
        <f t="shared" si="37"/>
        <v>#N/A</v>
      </c>
      <c r="BW114" s="2" t="e">
        <f t="shared" si="38"/>
        <v>#N/A</v>
      </c>
      <c r="BX114" s="2" t="e">
        <f t="shared" si="39"/>
        <v>#N/A</v>
      </c>
      <c r="BY114" s="2">
        <f>VLOOKUP($BL114,covid_19_datafeed23[[#All],[new_date]:[Zkh_7dgn_gem]],10,FALSE)</f>
        <v>176.42857142857142</v>
      </c>
    </row>
    <row r="115" spans="63:77" x14ac:dyDescent="0.25">
      <c r="BK115" s="2">
        <f t="shared" si="26"/>
        <v>114</v>
      </c>
      <c r="BL115" s="1">
        <f t="shared" si="40"/>
        <v>44554</v>
      </c>
      <c r="BM115" s="2" t="e">
        <f t="shared" si="27"/>
        <v>#N/A</v>
      </c>
      <c r="BN115" s="2" t="e">
        <f t="shared" si="28"/>
        <v>#N/A</v>
      </c>
      <c r="BO115" s="2" t="e">
        <f t="shared" si="30"/>
        <v>#N/A</v>
      </c>
      <c r="BP115" s="2" t="e">
        <f t="shared" si="31"/>
        <v>#N/A</v>
      </c>
      <c r="BQ115" s="2" t="e">
        <f t="shared" si="32"/>
        <v>#N/A</v>
      </c>
      <c r="BR115" s="2">
        <f t="shared" si="33"/>
        <v>127.94117379766</v>
      </c>
      <c r="BS115" s="2">
        <f t="shared" si="34"/>
        <v>254.59687287474901</v>
      </c>
      <c r="BT115" s="2" t="e">
        <f t="shared" si="35"/>
        <v>#N/A</v>
      </c>
      <c r="BU115" s="2" t="e">
        <f t="shared" si="36"/>
        <v>#N/A</v>
      </c>
      <c r="BV115" s="2" t="e">
        <f t="shared" si="37"/>
        <v>#N/A</v>
      </c>
      <c r="BW115" s="2" t="e">
        <f t="shared" si="38"/>
        <v>#N/A</v>
      </c>
      <c r="BX115" s="2" t="e">
        <f t="shared" si="39"/>
        <v>#N/A</v>
      </c>
      <c r="BY115" s="2">
        <f>VLOOKUP($BL115,covid_19_datafeed23[[#All],[new_date]:[Zkh_7dgn_gem]],10,FALSE)</f>
        <v>170.57142857142858</v>
      </c>
    </row>
    <row r="116" spans="63:77" x14ac:dyDescent="0.25">
      <c r="BK116" s="2">
        <f t="shared" si="26"/>
        <v>115</v>
      </c>
      <c r="BL116" s="1">
        <f t="shared" si="40"/>
        <v>44555</v>
      </c>
      <c r="BM116" s="2" t="e">
        <f t="shared" si="27"/>
        <v>#N/A</v>
      </c>
      <c r="BN116" s="2">
        <f t="shared" si="28"/>
        <v>154.29362880886401</v>
      </c>
      <c r="BO116" s="2">
        <f t="shared" si="30"/>
        <v>88.311670708363096</v>
      </c>
      <c r="BP116" s="2" t="e">
        <f t="shared" si="31"/>
        <v>#N/A</v>
      </c>
      <c r="BQ116" s="2" t="e">
        <f t="shared" si="32"/>
        <v>#N/A</v>
      </c>
      <c r="BR116" s="2" t="e">
        <f t="shared" si="33"/>
        <v>#N/A</v>
      </c>
      <c r="BS116" s="2" t="e">
        <f t="shared" si="34"/>
        <v>#N/A</v>
      </c>
      <c r="BT116" s="2">
        <f t="shared" si="35"/>
        <v>449.08070312184998</v>
      </c>
      <c r="BU116" s="2" t="e">
        <f t="shared" si="36"/>
        <v>#N/A</v>
      </c>
      <c r="BV116" s="2" t="e">
        <f t="shared" si="37"/>
        <v>#N/A</v>
      </c>
      <c r="BW116" s="2" t="e">
        <f t="shared" si="38"/>
        <v>#N/A</v>
      </c>
      <c r="BX116" s="2" t="e">
        <f t="shared" si="39"/>
        <v>#N/A</v>
      </c>
      <c r="BY116" s="2">
        <f>VLOOKUP($BL116,covid_19_datafeed23[[#All],[new_date]:[Zkh_7dgn_gem]],10,FALSE)</f>
        <v>164.42857142857142</v>
      </c>
    </row>
    <row r="117" spans="63:77" x14ac:dyDescent="0.25">
      <c r="BK117" s="2">
        <f t="shared" si="26"/>
        <v>116</v>
      </c>
      <c r="BL117" s="1">
        <f t="shared" si="40"/>
        <v>44556</v>
      </c>
      <c r="BM117" s="2" t="e">
        <f t="shared" si="27"/>
        <v>#N/A</v>
      </c>
      <c r="BN117" s="2" t="e">
        <f t="shared" si="28"/>
        <v>#N/A</v>
      </c>
      <c r="BO117" s="2" t="e">
        <f t="shared" si="30"/>
        <v>#N/A</v>
      </c>
      <c r="BP117" s="2">
        <f t="shared" si="31"/>
        <v>247.40259844489901</v>
      </c>
      <c r="BQ117" s="2">
        <f t="shared" si="32"/>
        <v>48.9304955243108</v>
      </c>
      <c r="BR117" s="2">
        <f t="shared" si="33"/>
        <v>117.112297432931</v>
      </c>
      <c r="BS117" s="2">
        <f t="shared" si="34"/>
        <v>300.56579586424499</v>
      </c>
      <c r="BT117" s="2">
        <f t="shared" si="35"/>
        <v>516.265902689575</v>
      </c>
      <c r="BU117" s="2" t="e">
        <f t="shared" si="36"/>
        <v>#N/A</v>
      </c>
      <c r="BV117" s="2" t="e">
        <f t="shared" si="37"/>
        <v>#N/A</v>
      </c>
      <c r="BW117" s="2" t="e">
        <f t="shared" si="38"/>
        <v>#N/A</v>
      </c>
      <c r="BX117" s="2" t="e">
        <f t="shared" si="39"/>
        <v>#N/A</v>
      </c>
      <c r="BY117" s="2">
        <f>VLOOKUP($BL117,covid_19_datafeed23[[#All],[new_date]:[Zkh_7dgn_gem]],10,FALSE)</f>
        <v>160.85714285714286</v>
      </c>
    </row>
    <row r="118" spans="63:77" x14ac:dyDescent="0.25">
      <c r="BK118" s="2">
        <f t="shared" si="26"/>
        <v>117</v>
      </c>
      <c r="BL118" s="1">
        <f t="shared" si="40"/>
        <v>44557</v>
      </c>
      <c r="BM118" s="2">
        <f t="shared" si="27"/>
        <v>27.6625172890733</v>
      </c>
      <c r="BN118" s="2" t="e">
        <f t="shared" si="28"/>
        <v>#N/A</v>
      </c>
      <c r="BO118" s="2" t="e">
        <f t="shared" si="30"/>
        <v>#N/A</v>
      </c>
      <c r="BP118" s="2" t="e">
        <f t="shared" si="31"/>
        <v>#N/A</v>
      </c>
      <c r="BQ118" s="2" t="e">
        <f t="shared" si="32"/>
        <v>#N/A</v>
      </c>
      <c r="BR118" s="2" t="e">
        <f t="shared" si="33"/>
        <v>#N/A</v>
      </c>
      <c r="BS118" s="2" t="e">
        <f t="shared" si="34"/>
        <v>#N/A</v>
      </c>
      <c r="BT118" s="2" t="e">
        <f t="shared" si="35"/>
        <v>#N/A</v>
      </c>
      <c r="BU118" s="2" t="e">
        <f t="shared" si="36"/>
        <v>#N/A</v>
      </c>
      <c r="BV118" s="2" t="e">
        <f t="shared" si="37"/>
        <v>#N/A</v>
      </c>
      <c r="BW118" s="2" t="e">
        <f t="shared" si="38"/>
        <v>#N/A</v>
      </c>
      <c r="BX118" s="2" t="e">
        <f t="shared" si="39"/>
        <v>#N/A</v>
      </c>
      <c r="BY118" s="2">
        <f>VLOOKUP($BL118,covid_19_datafeed23[[#All],[new_date]:[Zkh_7dgn_gem]],10,FALSE)</f>
        <v>157.57142857142858</v>
      </c>
    </row>
    <row r="119" spans="63:77" x14ac:dyDescent="0.25">
      <c r="BK119" s="2">
        <f t="shared" si="26"/>
        <v>118</v>
      </c>
      <c r="BL119" s="1">
        <f t="shared" si="40"/>
        <v>44558</v>
      </c>
      <c r="BM119" s="2" t="e">
        <f t="shared" si="27"/>
        <v>#N/A</v>
      </c>
      <c r="BN119" s="2" t="e">
        <f t="shared" si="28"/>
        <v>#N/A</v>
      </c>
      <c r="BO119" s="2" t="e">
        <f t="shared" si="30"/>
        <v>#N/A</v>
      </c>
      <c r="BP119" s="2">
        <f t="shared" si="31"/>
        <v>231.16881866120499</v>
      </c>
      <c r="BQ119" s="2" t="e">
        <f t="shared" si="32"/>
        <v>#N/A</v>
      </c>
      <c r="BR119" s="2">
        <f t="shared" si="33"/>
        <v>107.88770394402999</v>
      </c>
      <c r="BS119" s="2" t="e">
        <f t="shared" si="34"/>
        <v>#N/A</v>
      </c>
      <c r="BT119" s="2">
        <f t="shared" si="35"/>
        <v>611.73973001760703</v>
      </c>
      <c r="BU119" s="2" t="e">
        <f t="shared" si="36"/>
        <v>#N/A</v>
      </c>
      <c r="BV119" s="2" t="e">
        <f t="shared" si="37"/>
        <v>#N/A</v>
      </c>
      <c r="BW119" s="2" t="e">
        <f t="shared" si="38"/>
        <v>#N/A</v>
      </c>
      <c r="BX119" s="2" t="e">
        <f t="shared" si="39"/>
        <v>#N/A</v>
      </c>
      <c r="BY119" s="2">
        <f>VLOOKUP($BL119,covid_19_datafeed23[[#All],[new_date]:[Zkh_7dgn_gem]],10,FALSE)</f>
        <v>157.28571428571428</v>
      </c>
    </row>
    <row r="120" spans="63:77" x14ac:dyDescent="0.25">
      <c r="BK120" s="2">
        <f t="shared" si="26"/>
        <v>119</v>
      </c>
      <c r="BL120" s="1">
        <f t="shared" si="40"/>
        <v>44559</v>
      </c>
      <c r="BM120" s="2" t="e">
        <f t="shared" si="27"/>
        <v>#N/A</v>
      </c>
      <c r="BN120" s="2" t="e">
        <f t="shared" si="28"/>
        <v>#N/A</v>
      </c>
      <c r="BO120" s="2" t="e">
        <f t="shared" si="30"/>
        <v>#N/A</v>
      </c>
      <c r="BP120" s="2" t="e">
        <f t="shared" si="31"/>
        <v>#N/A</v>
      </c>
      <c r="BQ120" s="2">
        <f t="shared" si="32"/>
        <v>42.914445755659798</v>
      </c>
      <c r="BR120" s="2" t="e">
        <f t="shared" si="33"/>
        <v>#N/A</v>
      </c>
      <c r="BS120" s="2">
        <f t="shared" si="34"/>
        <v>350.07070020278002</v>
      </c>
      <c r="BT120" s="2">
        <f t="shared" si="35"/>
        <v>703.67757599659899</v>
      </c>
      <c r="BU120" s="2" t="e">
        <f t="shared" si="36"/>
        <v>#N/A</v>
      </c>
      <c r="BV120" s="2" t="e">
        <f t="shared" si="37"/>
        <v>#N/A</v>
      </c>
      <c r="BW120" s="2" t="e">
        <f t="shared" si="38"/>
        <v>#N/A</v>
      </c>
      <c r="BX120" s="2" t="e">
        <f t="shared" si="39"/>
        <v>#N/A</v>
      </c>
      <c r="BY120" s="2">
        <f>VLOOKUP($BL120,covid_19_datafeed23[[#All],[new_date]:[Zkh_7dgn_gem]],10,FALSE)</f>
        <v>157.71428571428572</v>
      </c>
    </row>
    <row r="121" spans="63:77" x14ac:dyDescent="0.25">
      <c r="BK121" s="2">
        <f t="shared" si="26"/>
        <v>120</v>
      </c>
      <c r="BL121" s="1">
        <f t="shared" si="40"/>
        <v>44560</v>
      </c>
      <c r="BM121" s="2" t="e">
        <f t="shared" si="27"/>
        <v>#N/A</v>
      </c>
      <c r="BN121" s="2">
        <f t="shared" si="28"/>
        <v>147.36842105263099</v>
      </c>
      <c r="BO121" s="2">
        <f t="shared" si="30"/>
        <v>80.519474960535703</v>
      </c>
      <c r="BP121" s="2" t="e">
        <f t="shared" si="31"/>
        <v>#N/A</v>
      </c>
      <c r="BQ121" s="2" t="e">
        <f t="shared" si="32"/>
        <v>#N/A</v>
      </c>
      <c r="BR121" s="2">
        <f t="shared" si="33"/>
        <v>99.465251893043899</v>
      </c>
      <c r="BS121" s="2" t="e">
        <f t="shared" si="34"/>
        <v>#N/A</v>
      </c>
      <c r="BT121" s="2" t="e">
        <f t="shared" si="35"/>
        <v>#N/A</v>
      </c>
      <c r="BU121" s="2" t="e">
        <f t="shared" si="36"/>
        <v>#N/A</v>
      </c>
      <c r="BV121" s="2" t="e">
        <f t="shared" si="37"/>
        <v>#N/A</v>
      </c>
      <c r="BW121" s="2" t="e">
        <f t="shared" si="38"/>
        <v>#N/A</v>
      </c>
      <c r="BX121" s="2" t="e">
        <f t="shared" si="39"/>
        <v>#N/A</v>
      </c>
      <c r="BY121" s="2">
        <f>VLOOKUP($BL121,covid_19_datafeed23[[#All],[new_date]:[Zkh_7dgn_gem]],10,FALSE)</f>
        <v>154.14285714285714</v>
      </c>
    </row>
    <row r="122" spans="63:77" x14ac:dyDescent="0.25">
      <c r="BK122" s="2">
        <f t="shared" si="26"/>
        <v>121</v>
      </c>
      <c r="BL122" s="1">
        <f t="shared" si="40"/>
        <v>44561</v>
      </c>
      <c r="BM122" s="2" t="e">
        <f t="shared" si="27"/>
        <v>#N/A</v>
      </c>
      <c r="BN122" s="2" t="e">
        <f t="shared" si="28"/>
        <v>#N/A</v>
      </c>
      <c r="BO122" s="2" t="e">
        <f t="shared" si="30"/>
        <v>#N/A</v>
      </c>
      <c r="BP122" s="2">
        <f t="shared" si="31"/>
        <v>212.33764623988401</v>
      </c>
      <c r="BQ122" s="2" t="e">
        <f t="shared" si="32"/>
        <v>#N/A</v>
      </c>
      <c r="BR122" s="2" t="e">
        <f t="shared" si="33"/>
        <v>#N/A</v>
      </c>
      <c r="BS122" s="2">
        <f t="shared" si="34"/>
        <v>392.50344760123897</v>
      </c>
      <c r="BT122" s="2">
        <f t="shared" si="35"/>
        <v>806.22356026470698</v>
      </c>
      <c r="BU122" s="2" t="e">
        <f t="shared" si="36"/>
        <v>#N/A</v>
      </c>
      <c r="BV122" s="2" t="e">
        <f t="shared" si="37"/>
        <v>#N/A</v>
      </c>
      <c r="BW122" s="2" t="e">
        <f t="shared" si="38"/>
        <v>#N/A</v>
      </c>
      <c r="BX122" s="2" t="e">
        <f t="shared" si="39"/>
        <v>#N/A</v>
      </c>
      <c r="BY122" s="2">
        <f>VLOOKUP($BL122,covid_19_datafeed23[[#All],[new_date]:[Zkh_7dgn_gem]],10,FALSE)</f>
        <v>152.71428571428572</v>
      </c>
    </row>
    <row r="123" spans="63:77" x14ac:dyDescent="0.25">
      <c r="BK123" s="2">
        <f t="shared" si="26"/>
        <v>122</v>
      </c>
      <c r="BL123" s="1">
        <f t="shared" si="40"/>
        <v>44562</v>
      </c>
      <c r="BM123" s="2">
        <f t="shared" si="27"/>
        <v>29.598893499308399</v>
      </c>
      <c r="BN123" s="2" t="e">
        <f t="shared" si="28"/>
        <v>#N/A</v>
      </c>
      <c r="BO123" s="2" t="e">
        <f t="shared" si="30"/>
        <v>#N/A</v>
      </c>
      <c r="BP123" s="2">
        <f t="shared" si="31"/>
        <v>198.70129476371201</v>
      </c>
      <c r="BQ123" s="2">
        <f t="shared" si="32"/>
        <v>36.898395987008797</v>
      </c>
      <c r="BR123" s="2" t="e">
        <f t="shared" si="33"/>
        <v>#N/A</v>
      </c>
      <c r="BS123" s="2">
        <f t="shared" si="34"/>
        <v>445.54452753081199</v>
      </c>
      <c r="BT123" s="2">
        <f t="shared" si="35"/>
        <v>901.69738759273798</v>
      </c>
      <c r="BU123" s="2" t="e">
        <f t="shared" si="36"/>
        <v>#N/A</v>
      </c>
      <c r="BV123" s="2" t="e">
        <f t="shared" si="37"/>
        <v>#N/A</v>
      </c>
      <c r="BW123" s="2" t="e">
        <f t="shared" si="38"/>
        <v>#N/A</v>
      </c>
      <c r="BX123" s="2" t="e">
        <f t="shared" si="39"/>
        <v>#N/A</v>
      </c>
      <c r="BY123" s="2">
        <f>VLOOKUP($BL123,covid_19_datafeed23[[#All],[new_date]:[Zkh_7dgn_gem]],10,FALSE)</f>
        <v>148.71428571428572</v>
      </c>
    </row>
    <row r="124" spans="63:77" x14ac:dyDescent="0.25">
      <c r="BK124" s="2">
        <f t="shared" si="26"/>
        <v>123</v>
      </c>
      <c r="BL124" s="1">
        <f t="shared" si="40"/>
        <v>44563</v>
      </c>
      <c r="BM124" s="2" t="e">
        <f t="shared" si="27"/>
        <v>#N/A</v>
      </c>
      <c r="BN124" s="2" t="e">
        <f t="shared" si="28"/>
        <v>#N/A</v>
      </c>
      <c r="BO124" s="2" t="e">
        <f t="shared" si="30"/>
        <v>#N/A</v>
      </c>
      <c r="BP124" s="2" t="e">
        <f t="shared" si="31"/>
        <v>#N/A</v>
      </c>
      <c r="BQ124" s="2" t="e">
        <f t="shared" si="32"/>
        <v>#N/A</v>
      </c>
      <c r="BR124" s="2">
        <f t="shared" si="33"/>
        <v>89.839576669483407</v>
      </c>
      <c r="BS124" s="2" t="e">
        <f t="shared" si="34"/>
        <v>#N/A</v>
      </c>
      <c r="BT124" s="2">
        <f t="shared" si="35"/>
        <v>1011.31533455892</v>
      </c>
      <c r="BU124" s="2" t="e">
        <f t="shared" si="36"/>
        <v>#N/A</v>
      </c>
      <c r="BV124" s="2" t="e">
        <f t="shared" si="37"/>
        <v>#N/A</v>
      </c>
      <c r="BW124" s="2" t="e">
        <f t="shared" si="38"/>
        <v>#N/A</v>
      </c>
      <c r="BX124" s="2" t="e">
        <f t="shared" si="39"/>
        <v>#N/A</v>
      </c>
      <c r="BY124" s="2">
        <f>VLOOKUP($BL124,covid_19_datafeed23[[#All],[new_date]:[Zkh_7dgn_gem]],10,FALSE)</f>
        <v>147.42857142857142</v>
      </c>
    </row>
    <row r="125" spans="63:77" x14ac:dyDescent="0.25">
      <c r="BK125" s="2">
        <f t="shared" si="26"/>
        <v>124</v>
      </c>
      <c r="BL125" s="1">
        <f t="shared" si="40"/>
        <v>44564</v>
      </c>
      <c r="BM125" s="2" t="e">
        <f t="shared" si="27"/>
        <v>#N/A</v>
      </c>
      <c r="BN125" s="2">
        <f t="shared" si="28"/>
        <v>141.551246537396</v>
      </c>
      <c r="BO125" s="2">
        <f t="shared" si="30"/>
        <v>72.727279212708297</v>
      </c>
      <c r="BP125" s="2" t="e">
        <f t="shared" si="31"/>
        <v>#N/A</v>
      </c>
      <c r="BQ125" s="2" t="e">
        <f t="shared" si="32"/>
        <v>#N/A</v>
      </c>
      <c r="BR125" s="2" t="e">
        <f t="shared" si="33"/>
        <v>#N/A</v>
      </c>
      <c r="BS125" s="2" t="e">
        <f t="shared" si="34"/>
        <v>#N/A</v>
      </c>
      <c r="BT125" s="2">
        <f t="shared" si="35"/>
        <v>1110.3253374779899</v>
      </c>
      <c r="BU125" s="2" t="e">
        <f t="shared" si="36"/>
        <v>#N/A</v>
      </c>
      <c r="BV125" s="2" t="e">
        <f t="shared" si="37"/>
        <v>#N/A</v>
      </c>
      <c r="BW125" s="2" t="e">
        <f t="shared" si="38"/>
        <v>#N/A</v>
      </c>
      <c r="BX125" s="2" t="e">
        <f t="shared" si="39"/>
        <v>#N/A</v>
      </c>
      <c r="BY125" s="2">
        <f>VLOOKUP($BL125,covid_19_datafeed23[[#All],[new_date]:[Zkh_7dgn_gem]],10,FALSE)</f>
        <v>144.42857142857142</v>
      </c>
    </row>
    <row r="126" spans="63:77" x14ac:dyDescent="0.25">
      <c r="BK126" s="2">
        <f t="shared" si="26"/>
        <v>125</v>
      </c>
      <c r="BL126" s="1">
        <f t="shared" si="40"/>
        <v>44565</v>
      </c>
      <c r="BM126" s="2" t="e">
        <f t="shared" si="27"/>
        <v>#N/A</v>
      </c>
      <c r="BN126" s="2" t="e">
        <f t="shared" si="28"/>
        <v>#N/A</v>
      </c>
      <c r="BO126" s="2" t="e">
        <f t="shared" si="30"/>
        <v>#N/A</v>
      </c>
      <c r="BP126" s="2">
        <f t="shared" si="31"/>
        <v>181.81816236187399</v>
      </c>
      <c r="BQ126" s="2" t="e">
        <f t="shared" si="32"/>
        <v>#N/A</v>
      </c>
      <c r="BR126" s="2">
        <f t="shared" si="33"/>
        <v>81.818184321750607</v>
      </c>
      <c r="BS126" s="2">
        <f t="shared" si="34"/>
        <v>505.65776440046102</v>
      </c>
      <c r="BT126" s="2">
        <f t="shared" si="35"/>
        <v>1212.87132174609</v>
      </c>
      <c r="BU126" s="2" t="e">
        <f t="shared" si="36"/>
        <v>#N/A</v>
      </c>
      <c r="BV126" s="2" t="e">
        <f t="shared" si="37"/>
        <v>#N/A</v>
      </c>
      <c r="BW126" s="2" t="e">
        <f t="shared" si="38"/>
        <v>#N/A</v>
      </c>
      <c r="BX126" s="2" t="e">
        <f t="shared" si="39"/>
        <v>#N/A</v>
      </c>
      <c r="BY126" s="2">
        <f>VLOOKUP($BL126,covid_19_datafeed23[[#All],[new_date]:[Zkh_7dgn_gem]],10,FALSE)</f>
        <v>136.42857142857142</v>
      </c>
    </row>
    <row r="127" spans="63:77" x14ac:dyDescent="0.25">
      <c r="BK127" s="2">
        <f t="shared" si="26"/>
        <v>126</v>
      </c>
      <c r="BL127" s="1">
        <f t="shared" si="40"/>
        <v>44566</v>
      </c>
      <c r="BM127" s="2" t="e">
        <f t="shared" si="27"/>
        <v>#N/A</v>
      </c>
      <c r="BN127" s="2" t="e">
        <f t="shared" si="28"/>
        <v>#N/A</v>
      </c>
      <c r="BO127" s="2" t="e">
        <f t="shared" si="30"/>
        <v>#N/A</v>
      </c>
      <c r="BP127" s="2" t="e">
        <f t="shared" si="31"/>
        <v>#N/A</v>
      </c>
      <c r="BQ127" s="2">
        <f t="shared" si="32"/>
        <v>32.486629094185503</v>
      </c>
      <c r="BR127" s="2" t="e">
        <f t="shared" si="33"/>
        <v>#N/A</v>
      </c>
      <c r="BS127" s="2">
        <f t="shared" si="34"/>
        <v>565.77080702810997</v>
      </c>
      <c r="BT127" s="2">
        <f t="shared" si="35"/>
        <v>1315.4173060142</v>
      </c>
      <c r="BU127" s="2" t="e">
        <f t="shared" si="36"/>
        <v>#N/A</v>
      </c>
      <c r="BV127" s="2" t="e">
        <f t="shared" si="37"/>
        <v>#N/A</v>
      </c>
      <c r="BW127" s="2" t="e">
        <f t="shared" si="38"/>
        <v>#N/A</v>
      </c>
      <c r="BX127" s="2" t="e">
        <f t="shared" si="39"/>
        <v>#N/A</v>
      </c>
      <c r="BY127" s="2">
        <f>VLOOKUP($BL127,covid_19_datafeed23[[#All],[new_date]:[Zkh_7dgn_gem]],10,FALSE)</f>
        <v>131.42857142857142</v>
      </c>
    </row>
    <row r="128" spans="63:77" x14ac:dyDescent="0.25">
      <c r="BK128" s="2">
        <f t="shared" si="26"/>
        <v>127</v>
      </c>
      <c r="BL128" s="1">
        <f t="shared" si="40"/>
        <v>44567</v>
      </c>
      <c r="BM128" s="2" t="e">
        <f t="shared" si="27"/>
        <v>#N/A</v>
      </c>
      <c r="BN128" s="2" t="e">
        <f t="shared" si="28"/>
        <v>#N/A</v>
      </c>
      <c r="BO128" s="2" t="e">
        <f t="shared" si="30"/>
        <v>#N/A</v>
      </c>
      <c r="BP128" s="2" t="e">
        <f t="shared" si="31"/>
        <v>#N/A</v>
      </c>
      <c r="BQ128" s="2" t="e">
        <f t="shared" si="32"/>
        <v>#N/A</v>
      </c>
      <c r="BR128" s="2" t="e">
        <f t="shared" si="33"/>
        <v>#N/A</v>
      </c>
      <c r="BS128" s="2" t="e">
        <f t="shared" si="34"/>
        <v>#N/A</v>
      </c>
      <c r="BT128" s="2">
        <f t="shared" si="35"/>
        <v>1435.6435855115001</v>
      </c>
      <c r="BU128" s="2" t="e">
        <f t="shared" si="36"/>
        <v>#N/A</v>
      </c>
      <c r="BV128" s="2" t="e">
        <f t="shared" si="37"/>
        <v>#N/A</v>
      </c>
      <c r="BW128" s="2" t="e">
        <f t="shared" si="38"/>
        <v>#N/A</v>
      </c>
      <c r="BX128" s="2" t="e">
        <f t="shared" si="39"/>
        <v>#N/A</v>
      </c>
      <c r="BY128" s="2">
        <f>VLOOKUP($BL128,covid_19_datafeed23[[#All],[new_date]:[Zkh_7dgn_gem]],10,FALSE)</f>
        <v>127.42857142857143</v>
      </c>
    </row>
    <row r="129" spans="63:77" x14ac:dyDescent="0.25">
      <c r="BK129" s="2">
        <f t="shared" si="26"/>
        <v>128</v>
      </c>
      <c r="BL129" s="1">
        <f t="shared" si="40"/>
        <v>44568</v>
      </c>
      <c r="BM129" s="2" t="e">
        <f t="shared" si="27"/>
        <v>#N/A</v>
      </c>
      <c r="BN129" s="2" t="e">
        <f t="shared" si="28"/>
        <v>#N/A</v>
      </c>
      <c r="BO129" s="2" t="e">
        <f t="shared" si="30"/>
        <v>#N/A</v>
      </c>
      <c r="BP129" s="2">
        <f t="shared" si="31"/>
        <v>165.58440041312801</v>
      </c>
      <c r="BQ129" s="2" t="e">
        <f t="shared" si="32"/>
        <v>#N/A</v>
      </c>
      <c r="BR129" s="2">
        <f t="shared" si="33"/>
        <v>70.989307957022007</v>
      </c>
      <c r="BS129" s="2" t="e">
        <f t="shared" si="34"/>
        <v>#N/A</v>
      </c>
      <c r="BT129" s="2">
        <f t="shared" si="35"/>
        <v>1545.26162959868</v>
      </c>
      <c r="BU129" s="2" t="e">
        <f t="shared" si="36"/>
        <v>#N/A</v>
      </c>
      <c r="BV129" s="2" t="e">
        <f t="shared" si="37"/>
        <v>#N/A</v>
      </c>
      <c r="BW129" s="2" t="e">
        <f t="shared" si="38"/>
        <v>#N/A</v>
      </c>
      <c r="BX129" s="2" t="e">
        <f t="shared" si="39"/>
        <v>#N/A</v>
      </c>
      <c r="BY129" s="2">
        <f>VLOOKUP($BL129,covid_19_datafeed23[[#All],[new_date]:[Zkh_7dgn_gem]],10,FALSE)</f>
        <v>124.57142857142857</v>
      </c>
    </row>
    <row r="130" spans="63:77" x14ac:dyDescent="0.25">
      <c r="BK130" s="2">
        <f t="shared" si="26"/>
        <v>129</v>
      </c>
      <c r="BL130" s="1">
        <f t="shared" si="40"/>
        <v>44569</v>
      </c>
      <c r="BM130" s="2">
        <f t="shared" si="27"/>
        <v>32.641770401106498</v>
      </c>
      <c r="BN130" s="2">
        <f t="shared" si="28"/>
        <v>134.90304709141199</v>
      </c>
      <c r="BO130" s="2">
        <f t="shared" si="30"/>
        <v>61.038932086123502</v>
      </c>
      <c r="BP130" s="2" t="e">
        <f t="shared" si="31"/>
        <v>#N/A</v>
      </c>
      <c r="BQ130" s="2" t="e">
        <f t="shared" si="32"/>
        <v>#N/A</v>
      </c>
      <c r="BR130" s="2" t="e">
        <f t="shared" si="33"/>
        <v>#N/A</v>
      </c>
      <c r="BS130" s="2">
        <f t="shared" si="34"/>
        <v>615.27590560864405</v>
      </c>
      <c r="BT130" s="2">
        <f t="shared" si="35"/>
        <v>1647.80761386679</v>
      </c>
      <c r="BU130" s="2" t="e">
        <f t="shared" si="36"/>
        <v>#N/A</v>
      </c>
      <c r="BV130" s="2" t="e">
        <f t="shared" si="37"/>
        <v>#N/A</v>
      </c>
      <c r="BW130" s="2" t="e">
        <f t="shared" si="38"/>
        <v>#N/A</v>
      </c>
      <c r="BX130" s="2" t="e">
        <f t="shared" si="39"/>
        <v>#N/A</v>
      </c>
      <c r="BY130" s="2">
        <f>VLOOKUP($BL130,covid_19_datafeed23[[#All],[new_date]:[Zkh_7dgn_gem]],10,FALSE)</f>
        <v>126.85714285714286</v>
      </c>
    </row>
    <row r="131" spans="63:77" x14ac:dyDescent="0.25">
      <c r="BK131" s="2">
        <f t="shared" si="26"/>
        <v>130</v>
      </c>
      <c r="BL131" s="1">
        <f t="shared" si="40"/>
        <v>44570</v>
      </c>
      <c r="BM131" s="2" t="e">
        <f t="shared" si="27"/>
        <v>#N/A</v>
      </c>
      <c r="BN131" s="2" t="e">
        <f t="shared" si="28"/>
        <v>#N/A</v>
      </c>
      <c r="BO131" s="2" t="e">
        <f t="shared" si="30"/>
        <v>#N/A</v>
      </c>
      <c r="BP131" s="2" t="e">
        <f t="shared" si="31"/>
        <v>#N/A</v>
      </c>
      <c r="BQ131" s="2">
        <f t="shared" si="32"/>
        <v>27.673802498108</v>
      </c>
      <c r="BR131" s="2">
        <f t="shared" si="33"/>
        <v>64.5721984851168</v>
      </c>
      <c r="BS131" s="2" t="e">
        <f t="shared" si="34"/>
        <v>#N/A</v>
      </c>
      <c r="BT131" s="2">
        <f t="shared" si="35"/>
        <v>1817.53889482362</v>
      </c>
      <c r="BU131" s="2">
        <f t="shared" si="36"/>
        <v>109.983081334838</v>
      </c>
      <c r="BV131" s="2">
        <f t="shared" si="37"/>
        <v>162.43656662401099</v>
      </c>
      <c r="BW131" s="2" t="e">
        <f t="shared" si="38"/>
        <v>#N/A</v>
      </c>
      <c r="BX131" s="2" t="e">
        <f t="shared" si="39"/>
        <v>#N/A</v>
      </c>
      <c r="BY131" s="2">
        <f>VLOOKUP($BL131,covid_19_datafeed23[[#All],[new_date]:[Zkh_7dgn_gem]],10,FALSE)</f>
        <v>126.14285714285714</v>
      </c>
    </row>
    <row r="132" spans="63:77" x14ac:dyDescent="0.25">
      <c r="BK132" s="2">
        <f t="shared" si="26"/>
        <v>131</v>
      </c>
      <c r="BL132" s="1">
        <f t="shared" si="40"/>
        <v>44571</v>
      </c>
      <c r="BM132" s="2" t="e">
        <f t="shared" si="27"/>
        <v>#N/A</v>
      </c>
      <c r="BN132" s="2" t="e">
        <f t="shared" si="28"/>
        <v>#N/A</v>
      </c>
      <c r="BO132" s="2" t="e">
        <f t="shared" si="30"/>
        <v>#N/A</v>
      </c>
      <c r="BP132" s="2">
        <f t="shared" si="31"/>
        <v>146.75322799180799</v>
      </c>
      <c r="BQ132" s="2" t="e">
        <f t="shared" si="32"/>
        <v>#N/A</v>
      </c>
      <c r="BR132" s="2" t="e">
        <f t="shared" si="33"/>
        <v>#N/A</v>
      </c>
      <c r="BS132" s="2">
        <f t="shared" si="34"/>
        <v>661.24463435614098</v>
      </c>
      <c r="BT132" s="2">
        <f t="shared" si="35"/>
        <v>1920.08487909173</v>
      </c>
      <c r="BU132" s="2" t="e">
        <f t="shared" si="36"/>
        <v>#N/A</v>
      </c>
      <c r="BV132" s="2" t="e">
        <f t="shared" si="37"/>
        <v>#N/A</v>
      </c>
      <c r="BW132" s="2" t="e">
        <f t="shared" si="38"/>
        <v>#N/A</v>
      </c>
      <c r="BX132" s="2" t="e">
        <f t="shared" si="39"/>
        <v>#N/A</v>
      </c>
      <c r="BY132" s="2">
        <f>VLOOKUP($BL132,covid_19_datafeed23[[#All],[new_date]:[Zkh_7dgn_gem]],10,FALSE)</f>
        <v>127.57142857142857</v>
      </c>
    </row>
    <row r="133" spans="63:77" x14ac:dyDescent="0.25">
      <c r="BK133" s="2">
        <f t="shared" si="26"/>
        <v>132</v>
      </c>
      <c r="BL133" s="1">
        <f t="shared" si="40"/>
        <v>44572</v>
      </c>
      <c r="BM133" s="2" t="e">
        <f t="shared" si="27"/>
        <v>#N/A</v>
      </c>
      <c r="BN133" s="2" t="e">
        <f t="shared" si="28"/>
        <v>#N/A</v>
      </c>
      <c r="BO133" s="2" t="e">
        <f t="shared" si="30"/>
        <v>#N/A</v>
      </c>
      <c r="BP133" s="2" t="e">
        <f t="shared" si="31"/>
        <v>#N/A</v>
      </c>
      <c r="BQ133" s="2" t="e">
        <f t="shared" si="32"/>
        <v>#N/A</v>
      </c>
      <c r="BR133" s="2" t="e">
        <f t="shared" si="33"/>
        <v>#N/A</v>
      </c>
      <c r="BS133" s="2" t="e">
        <f t="shared" si="34"/>
        <v>#N/A</v>
      </c>
      <c r="BT133" s="2">
        <f t="shared" si="35"/>
        <v>2026.16684470888</v>
      </c>
      <c r="BU133" s="2">
        <f t="shared" si="36"/>
        <v>116.751290974783</v>
      </c>
      <c r="BV133" s="2">
        <f t="shared" si="37"/>
        <v>174.28088702044801</v>
      </c>
      <c r="BW133" s="2" t="e">
        <f t="shared" si="38"/>
        <v>#N/A</v>
      </c>
      <c r="BX133" s="2" t="e">
        <f t="shared" si="39"/>
        <v>#N/A</v>
      </c>
      <c r="BY133" s="2">
        <f>VLOOKUP($BL133,covid_19_datafeed23[[#All],[new_date]:[Zkh_7dgn_gem]],10,FALSE)</f>
        <v>126.85714285714286</v>
      </c>
    </row>
    <row r="134" spans="63:77" x14ac:dyDescent="0.25">
      <c r="BK134" s="2">
        <f t="shared" si="26"/>
        <v>133</v>
      </c>
      <c r="BL134" s="1">
        <f t="shared" si="40"/>
        <v>44573</v>
      </c>
      <c r="BM134" s="2" t="e">
        <f t="shared" si="27"/>
        <v>#N/A</v>
      </c>
      <c r="BN134" s="2" t="e">
        <f t="shared" si="28"/>
        <v>#N/A</v>
      </c>
      <c r="BO134" s="2" t="e">
        <f t="shared" si="30"/>
        <v>#N/A</v>
      </c>
      <c r="BP134" s="2" t="e">
        <f t="shared" si="31"/>
        <v>#N/A</v>
      </c>
      <c r="BQ134" s="2" t="e">
        <f t="shared" si="32"/>
        <v>#N/A</v>
      </c>
      <c r="BR134" s="2">
        <f t="shared" si="33"/>
        <v>57.754007278552002</v>
      </c>
      <c r="BS134" s="2">
        <f t="shared" si="34"/>
        <v>707.21355734563804</v>
      </c>
      <c r="BT134" s="2">
        <f t="shared" si="35"/>
        <v>2128.7128289769898</v>
      </c>
      <c r="BU134" s="2" t="e">
        <f t="shared" si="36"/>
        <v>#N/A</v>
      </c>
      <c r="BV134" s="2" t="e">
        <f t="shared" si="37"/>
        <v>#N/A</v>
      </c>
      <c r="BW134" s="2" t="e">
        <f t="shared" si="38"/>
        <v>#N/A</v>
      </c>
      <c r="BX134" s="2" t="e">
        <f t="shared" si="39"/>
        <v>#N/A</v>
      </c>
      <c r="BY134" s="2">
        <f>VLOOKUP($BL134,covid_19_datafeed23[[#All],[new_date]:[Zkh_7dgn_gem]],10,FALSE)</f>
        <v>119.28571428571429</v>
      </c>
    </row>
    <row r="135" spans="63:77" x14ac:dyDescent="0.25">
      <c r="BK135" s="2">
        <f t="shared" si="26"/>
        <v>134</v>
      </c>
      <c r="BL135" s="1">
        <f t="shared" si="40"/>
        <v>44574</v>
      </c>
      <c r="BM135" s="2" t="e">
        <f t="shared" si="27"/>
        <v>#N/A</v>
      </c>
      <c r="BN135" s="2">
        <f t="shared" si="28"/>
        <v>129.36288088642601</v>
      </c>
      <c r="BO135" s="2">
        <f t="shared" si="30"/>
        <v>53.896106791387602</v>
      </c>
      <c r="BP135" s="2" t="e">
        <f t="shared" si="31"/>
        <v>#N/A</v>
      </c>
      <c r="BQ135" s="2">
        <f t="shared" si="32"/>
        <v>23.262035605284701</v>
      </c>
      <c r="BR135" s="2" t="e">
        <f t="shared" si="33"/>
        <v>#N/A</v>
      </c>
      <c r="BS135" s="2" t="e">
        <f t="shared" si="34"/>
        <v>#N/A</v>
      </c>
      <c r="BT135" s="2" t="e">
        <f t="shared" si="35"/>
        <v>#N/A</v>
      </c>
      <c r="BU135" s="2" t="e">
        <f t="shared" si="36"/>
        <v>#N/A</v>
      </c>
      <c r="BV135" s="2" t="e">
        <f t="shared" si="37"/>
        <v>#N/A</v>
      </c>
      <c r="BW135" s="2" t="e">
        <f t="shared" si="38"/>
        <v>#N/A</v>
      </c>
      <c r="BX135" s="2" t="e">
        <f t="shared" si="39"/>
        <v>#N/A</v>
      </c>
      <c r="BY135" s="2">
        <f>VLOOKUP($BL135,covid_19_datafeed23[[#All],[new_date]:[Zkh_7dgn_gem]],10,FALSE)</f>
        <v>118</v>
      </c>
    </row>
    <row r="136" spans="63:77" x14ac:dyDescent="0.25">
      <c r="BK136" s="2">
        <f t="shared" ref="BK136:BK199" si="41">BL136-$B$5</f>
        <v>135</v>
      </c>
      <c r="BL136" s="1">
        <f t="shared" si="40"/>
        <v>44575</v>
      </c>
      <c r="BM136" s="2">
        <f t="shared" ref="BM136:BM199" si="42">VLOOKUP($BK136,$C$8:$D$43,2,FALSE)</f>
        <v>34.578146611341602</v>
      </c>
      <c r="BN136" s="2" t="e">
        <f t="shared" ref="BN136:BN199" si="43">VLOOKUP($BK136,$G$8:$H$49,2,FALSE)</f>
        <v>#N/A</v>
      </c>
      <c r="BO136" s="2" t="e">
        <f t="shared" si="30"/>
        <v>#N/A</v>
      </c>
      <c r="BP136" s="2">
        <f t="shared" si="31"/>
        <v>131.16883649615301</v>
      </c>
      <c r="BQ136" s="2" t="e">
        <f t="shared" si="32"/>
        <v>#N/A</v>
      </c>
      <c r="BR136" s="2" t="e">
        <f t="shared" si="33"/>
        <v>#N/A</v>
      </c>
      <c r="BS136" s="2" t="e">
        <f t="shared" si="34"/>
        <v>#N/A</v>
      </c>
      <c r="BT136" s="2">
        <f t="shared" si="35"/>
        <v>2227.72273477505</v>
      </c>
      <c r="BU136" s="2" t="e">
        <f t="shared" si="36"/>
        <v>#N/A</v>
      </c>
      <c r="BV136" s="2">
        <f t="shared" si="37"/>
        <v>191.20141112031001</v>
      </c>
      <c r="BW136" s="2" t="e">
        <f t="shared" si="38"/>
        <v>#N/A</v>
      </c>
      <c r="BX136" s="2" t="e">
        <f t="shared" si="39"/>
        <v>#N/A</v>
      </c>
      <c r="BY136" s="2">
        <f>VLOOKUP($BL136,covid_19_datafeed23[[#All],[new_date]:[Zkh_7dgn_gem]],10,FALSE)</f>
        <v>117</v>
      </c>
    </row>
    <row r="137" spans="63:77" x14ac:dyDescent="0.25">
      <c r="BK137" s="2">
        <f t="shared" si="41"/>
        <v>136</v>
      </c>
      <c r="BL137" s="1">
        <f t="shared" si="40"/>
        <v>44576</v>
      </c>
      <c r="BM137" s="2" t="e">
        <f t="shared" si="42"/>
        <v>#N/A</v>
      </c>
      <c r="BN137" s="2" t="e">
        <f t="shared" si="43"/>
        <v>#N/A</v>
      </c>
      <c r="BO137" s="2" t="e">
        <f t="shared" ref="BO137:BO200" si="44">VLOOKUP($BK137,$L$8:$M$36,2,FALSE)</f>
        <v>#N/A</v>
      </c>
      <c r="BP137" s="2" t="e">
        <f t="shared" ref="BP137:BP200" si="45">VLOOKUP($BK137,$Q$8:$R$62,2,FALSE)</f>
        <v>#N/A</v>
      </c>
      <c r="BQ137" s="2" t="e">
        <f t="shared" ref="BQ137:BQ200" si="46">VLOOKUP($BK137,$V$8:$W$45,2,FALSE)</f>
        <v>#N/A</v>
      </c>
      <c r="BR137" s="2">
        <f t="shared" ref="BR137:BR200" si="47">VLOOKUP($BK137,$AA$8:$AB$67,2,FALSE)</f>
        <v>51.336897806646903</v>
      </c>
      <c r="BS137" s="2">
        <f t="shared" ref="BS137:BS200" si="48">VLOOKUP($BK137,$AF$8:$AG$50,2,FALSE)</f>
        <v>742.57434204601896</v>
      </c>
      <c r="BT137" s="2">
        <f t="shared" ref="BT137:BT200" si="49">VLOOKUP($BK137,$AK$8:$AL$75,2,FALSE)</f>
        <v>2305.5162668738999</v>
      </c>
      <c r="BU137" s="2">
        <f t="shared" ref="BU137:BU200" si="50">VLOOKUP($BK137,$AP$8:$AQ$40,2,FALSE)</f>
        <v>121.827494678207</v>
      </c>
      <c r="BV137" s="2" t="e">
        <f t="shared" ref="BV137:BV200" si="51">VLOOKUP($BK137,$AU$8:$AV$58,2,FALSE)</f>
        <v>#N/A</v>
      </c>
      <c r="BW137" s="2" t="e">
        <f t="shared" ref="BW137:BW200" si="52">VLOOKUP($BK137,AZ$8:BA$39,2,FALSE)</f>
        <v>#N/A</v>
      </c>
      <c r="BX137" s="2" t="e">
        <f t="shared" ref="BX137:BX200" si="53">VLOOKUP($BK137,$BE$8:$BF$57,2,FALSE)</f>
        <v>#N/A</v>
      </c>
      <c r="BY137" s="2">
        <f>VLOOKUP($BL137,covid_19_datafeed23[[#All],[new_date]:[Zkh_7dgn_gem]],10,FALSE)</f>
        <v>113.85714285714286</v>
      </c>
    </row>
    <row r="138" spans="63:77" x14ac:dyDescent="0.25">
      <c r="BK138" s="2">
        <f t="shared" si="41"/>
        <v>137</v>
      </c>
      <c r="BL138" s="1">
        <f t="shared" ref="BL138:BL201" si="54">BL137+1</f>
        <v>44577</v>
      </c>
      <c r="BM138" s="2" t="e">
        <f t="shared" si="42"/>
        <v>#N/A</v>
      </c>
      <c r="BN138" s="2" t="e">
        <f t="shared" si="43"/>
        <v>#N/A</v>
      </c>
      <c r="BO138" s="2" t="e">
        <f t="shared" si="44"/>
        <v>#N/A</v>
      </c>
      <c r="BP138" s="2" t="e">
        <f t="shared" si="45"/>
        <v>#N/A</v>
      </c>
      <c r="BQ138" s="2" t="e">
        <f t="shared" si="46"/>
        <v>#N/A</v>
      </c>
      <c r="BR138" s="2" t="e">
        <f t="shared" si="47"/>
        <v>#N/A</v>
      </c>
      <c r="BS138" s="2" t="e">
        <f t="shared" si="48"/>
        <v>#N/A</v>
      </c>
      <c r="BT138" s="2">
        <f t="shared" si="49"/>
        <v>2365.62940662254</v>
      </c>
      <c r="BU138" s="2" t="e">
        <f t="shared" si="50"/>
        <v>#N/A</v>
      </c>
      <c r="BV138" s="2" t="e">
        <f t="shared" si="51"/>
        <v>#N/A</v>
      </c>
      <c r="BW138" s="2" t="e">
        <f t="shared" si="52"/>
        <v>#N/A</v>
      </c>
      <c r="BX138" s="2" t="e">
        <f t="shared" si="53"/>
        <v>#N/A</v>
      </c>
      <c r="BY138" s="2">
        <f>VLOOKUP($BL138,covid_19_datafeed23[[#All],[new_date]:[Zkh_7dgn_gem]],10,FALSE)</f>
        <v>111.42857142857143</v>
      </c>
    </row>
    <row r="139" spans="63:77" x14ac:dyDescent="0.25">
      <c r="BK139" s="2">
        <f t="shared" si="41"/>
        <v>138</v>
      </c>
      <c r="BL139" s="1">
        <f t="shared" si="54"/>
        <v>44578</v>
      </c>
      <c r="BM139" s="2" t="e">
        <f t="shared" si="42"/>
        <v>#N/A</v>
      </c>
      <c r="BN139" s="2" t="e">
        <f t="shared" si="43"/>
        <v>#N/A</v>
      </c>
      <c r="BO139" s="2" t="e">
        <f t="shared" si="44"/>
        <v>#N/A</v>
      </c>
      <c r="BP139" s="2">
        <f t="shared" si="45"/>
        <v>118.18181980317701</v>
      </c>
      <c r="BQ139" s="2" t="e">
        <f t="shared" si="46"/>
        <v>#N/A</v>
      </c>
      <c r="BR139" s="2" t="e">
        <f t="shared" si="47"/>
        <v>#N/A</v>
      </c>
      <c r="BS139" s="2">
        <f t="shared" si="48"/>
        <v>753.18248033513396</v>
      </c>
      <c r="BT139" s="2">
        <f t="shared" si="49"/>
        <v>2422.2064679011601</v>
      </c>
      <c r="BU139" s="2" t="e">
        <f t="shared" si="50"/>
        <v>#N/A</v>
      </c>
      <c r="BV139" s="2" t="e">
        <f t="shared" si="51"/>
        <v>#N/A</v>
      </c>
      <c r="BW139" s="2" t="e">
        <f t="shared" si="52"/>
        <v>#N/A</v>
      </c>
      <c r="BX139" s="2" t="e">
        <f t="shared" si="53"/>
        <v>#N/A</v>
      </c>
      <c r="BY139" s="2">
        <f>VLOOKUP($BL139,covid_19_datafeed23[[#All],[new_date]:[Zkh_7dgn_gem]],10,FALSE)</f>
        <v>106.71428571428571</v>
      </c>
    </row>
    <row r="140" spans="63:77" x14ac:dyDescent="0.25">
      <c r="BK140" s="2">
        <f t="shared" si="41"/>
        <v>139</v>
      </c>
      <c r="BL140" s="1">
        <f t="shared" si="54"/>
        <v>44579</v>
      </c>
      <c r="BM140" s="2" t="e">
        <f t="shared" si="42"/>
        <v>#N/A</v>
      </c>
      <c r="BN140" s="2">
        <f t="shared" si="43"/>
        <v>122.991689750692</v>
      </c>
      <c r="BO140" s="2" t="e">
        <f t="shared" si="44"/>
        <v>#N/A</v>
      </c>
      <c r="BP140" s="2" t="e">
        <f t="shared" si="45"/>
        <v>#N/A</v>
      </c>
      <c r="BQ140" s="2">
        <f t="shared" si="46"/>
        <v>19.251350447120899</v>
      </c>
      <c r="BR140" s="2" t="e">
        <f t="shared" si="47"/>
        <v>#N/A</v>
      </c>
      <c r="BS140" s="2" t="e">
        <f t="shared" si="48"/>
        <v>#N/A</v>
      </c>
      <c r="BT140" s="2">
        <f t="shared" si="49"/>
        <v>2485.8556861198399</v>
      </c>
      <c r="BU140" s="2">
        <f t="shared" si="50"/>
        <v>126.903605434699</v>
      </c>
      <c r="BV140" s="2">
        <f t="shared" si="51"/>
        <v>216.582057849705</v>
      </c>
      <c r="BW140" s="2" t="e">
        <f t="shared" si="52"/>
        <v>#N/A</v>
      </c>
      <c r="BX140" s="2">
        <f t="shared" si="53"/>
        <v>147.27536640374399</v>
      </c>
      <c r="BY140" s="2">
        <f>VLOOKUP($BL140,covid_19_datafeed23[[#All],[new_date]:[Zkh_7dgn_gem]],10,FALSE)</f>
        <v>100.14285714285714</v>
      </c>
    </row>
    <row r="141" spans="63:77" x14ac:dyDescent="0.25">
      <c r="BK141" s="2">
        <f t="shared" si="41"/>
        <v>140</v>
      </c>
      <c r="BL141" s="1">
        <f t="shared" si="54"/>
        <v>44580</v>
      </c>
      <c r="BM141" s="2" t="e">
        <f t="shared" si="42"/>
        <v>#N/A</v>
      </c>
      <c r="BN141" s="2" t="e">
        <f t="shared" si="43"/>
        <v>#N/A</v>
      </c>
      <c r="BO141" s="2">
        <f t="shared" si="44"/>
        <v>44.155835354181498</v>
      </c>
      <c r="BP141" s="2" t="e">
        <f t="shared" si="45"/>
        <v>#N/A</v>
      </c>
      <c r="BQ141" s="2" t="e">
        <f t="shared" si="46"/>
        <v>#N/A</v>
      </c>
      <c r="BR141" s="2" t="e">
        <f t="shared" si="47"/>
        <v>#N/A</v>
      </c>
      <c r="BS141" s="2" t="e">
        <f t="shared" si="48"/>
        <v>#N/A</v>
      </c>
      <c r="BT141" s="2">
        <f t="shared" si="49"/>
        <v>2514.14426531965</v>
      </c>
      <c r="BU141" s="2" t="e">
        <f t="shared" si="50"/>
        <v>#N/A</v>
      </c>
      <c r="BV141" s="2" t="e">
        <f t="shared" si="51"/>
        <v>#N/A</v>
      </c>
      <c r="BW141" s="2">
        <f t="shared" si="52"/>
        <v>88.3651874819287</v>
      </c>
      <c r="BX141" s="2" t="e">
        <f t="shared" si="53"/>
        <v>#N/A</v>
      </c>
      <c r="BY141" s="2">
        <f>VLOOKUP($BL141,covid_19_datafeed23[[#All],[new_date]:[Zkh_7dgn_gem]],10,FALSE)</f>
        <v>102.14285714285714</v>
      </c>
    </row>
    <row r="142" spans="63:77" x14ac:dyDescent="0.25">
      <c r="BK142" s="2">
        <f t="shared" si="41"/>
        <v>141</v>
      </c>
      <c r="BL142" s="1">
        <f t="shared" si="54"/>
        <v>44581</v>
      </c>
      <c r="BM142" s="2">
        <f t="shared" si="42"/>
        <v>34.854771784232298</v>
      </c>
      <c r="BN142" s="2" t="e">
        <f t="shared" si="43"/>
        <v>#N/A</v>
      </c>
      <c r="BO142" s="2" t="e">
        <f t="shared" si="44"/>
        <v>#N/A</v>
      </c>
      <c r="BP142" s="2" t="e">
        <f t="shared" si="45"/>
        <v>#N/A</v>
      </c>
      <c r="BQ142" s="2" t="e">
        <f t="shared" si="46"/>
        <v>#N/A</v>
      </c>
      <c r="BR142" s="2">
        <f t="shared" si="47"/>
        <v>44.518728631487399</v>
      </c>
      <c r="BS142" s="2" t="e">
        <f t="shared" si="48"/>
        <v>#N/A</v>
      </c>
      <c r="BT142" s="2" t="e">
        <f t="shared" si="49"/>
        <v>#N/A</v>
      </c>
      <c r="BU142" s="2" t="e">
        <f t="shared" si="50"/>
        <v>#N/A</v>
      </c>
      <c r="BV142" s="2">
        <f t="shared" si="51"/>
        <v>252.115111985948</v>
      </c>
      <c r="BW142" s="2" t="e">
        <f t="shared" si="52"/>
        <v>#N/A</v>
      </c>
      <c r="BX142" s="2" t="e">
        <f t="shared" si="53"/>
        <v>#N/A</v>
      </c>
      <c r="BY142" s="2">
        <f>VLOOKUP($BL142,covid_19_datafeed23[[#All],[new_date]:[Zkh_7dgn_gem]],10,FALSE)</f>
        <v>106.85714285714286</v>
      </c>
    </row>
    <row r="143" spans="63:77" x14ac:dyDescent="0.25">
      <c r="BK143" s="2">
        <f t="shared" si="41"/>
        <v>142</v>
      </c>
      <c r="BL143" s="1">
        <f t="shared" si="54"/>
        <v>44582</v>
      </c>
      <c r="BM143" s="2" t="e">
        <f t="shared" si="42"/>
        <v>#N/A</v>
      </c>
      <c r="BN143" s="2" t="e">
        <f t="shared" si="43"/>
        <v>#N/A</v>
      </c>
      <c r="BO143" s="2" t="e">
        <f t="shared" si="44"/>
        <v>#N/A</v>
      </c>
      <c r="BP143" s="2">
        <f t="shared" si="45"/>
        <v>106.493508346488</v>
      </c>
      <c r="BQ143" s="2" t="e">
        <f t="shared" si="46"/>
        <v>#N/A</v>
      </c>
      <c r="BR143" s="2" t="e">
        <f t="shared" si="47"/>
        <v>#N/A</v>
      </c>
      <c r="BS143" s="2">
        <f t="shared" si="48"/>
        <v>746.110323395058</v>
      </c>
      <c r="BT143" s="2">
        <f t="shared" si="49"/>
        <v>2492.9278430599202</v>
      </c>
      <c r="BU143" s="2">
        <f t="shared" si="50"/>
        <v>137.05591989461601</v>
      </c>
      <c r="BV143" s="2" t="e">
        <f t="shared" si="51"/>
        <v>#N/A</v>
      </c>
      <c r="BW143" s="2" t="e">
        <f t="shared" si="52"/>
        <v>#N/A</v>
      </c>
      <c r="BX143" s="2">
        <f t="shared" si="53"/>
        <v>162.002951584595</v>
      </c>
      <c r="BY143" s="2">
        <f>VLOOKUP($BL143,covid_19_datafeed23[[#All],[new_date]:[Zkh_7dgn_gem]],10,FALSE)</f>
        <v>108.14285714285714</v>
      </c>
    </row>
    <row r="144" spans="63:77" x14ac:dyDescent="0.25">
      <c r="BK144" s="2">
        <f t="shared" si="41"/>
        <v>143</v>
      </c>
      <c r="BL144" s="1">
        <f t="shared" si="54"/>
        <v>44583</v>
      </c>
      <c r="BM144" s="2" t="e">
        <f t="shared" si="42"/>
        <v>#N/A</v>
      </c>
      <c r="BN144" s="2" t="e">
        <f t="shared" si="43"/>
        <v>#N/A</v>
      </c>
      <c r="BO144" s="2" t="e">
        <f t="shared" si="44"/>
        <v>#N/A</v>
      </c>
      <c r="BP144" s="2" t="e">
        <f t="shared" si="45"/>
        <v>#N/A</v>
      </c>
      <c r="BQ144" s="2">
        <f t="shared" si="46"/>
        <v>17.2459858366337</v>
      </c>
      <c r="BR144" s="2" t="e">
        <f t="shared" si="47"/>
        <v>#N/A</v>
      </c>
      <c r="BS144" s="2" t="e">
        <f t="shared" si="48"/>
        <v>#N/A</v>
      </c>
      <c r="BT144" s="2">
        <f t="shared" si="49"/>
        <v>2429.2786248412299</v>
      </c>
      <c r="BU144" s="2" t="e">
        <f t="shared" si="50"/>
        <v>#N/A</v>
      </c>
      <c r="BV144" s="2">
        <f t="shared" si="51"/>
        <v>302.87649839166897</v>
      </c>
      <c r="BW144" s="2">
        <f t="shared" si="52"/>
        <v>91.310704518098902</v>
      </c>
      <c r="BX144" s="2" t="e">
        <f t="shared" si="53"/>
        <v>#N/A</v>
      </c>
      <c r="BY144" s="2">
        <f>VLOOKUP($BL144,covid_19_datafeed23[[#All],[new_date]:[Zkh_7dgn_gem]],10,FALSE)</f>
        <v>107.71428571428571</v>
      </c>
    </row>
    <row r="145" spans="63:77" x14ac:dyDescent="0.25">
      <c r="BK145" s="2">
        <f t="shared" si="41"/>
        <v>144</v>
      </c>
      <c r="BL145" s="1">
        <f t="shared" si="54"/>
        <v>44584</v>
      </c>
      <c r="BM145" s="2" t="e">
        <f t="shared" si="42"/>
        <v>#N/A</v>
      </c>
      <c r="BN145" s="2">
        <f t="shared" si="43"/>
        <v>116.066481994459</v>
      </c>
      <c r="BO145" s="2" t="e">
        <f t="shared" si="44"/>
        <v>#N/A</v>
      </c>
      <c r="BP145" s="2" t="e">
        <f t="shared" si="45"/>
        <v>#N/A</v>
      </c>
      <c r="BQ145" s="2" t="e">
        <f t="shared" si="46"/>
        <v>#N/A</v>
      </c>
      <c r="BR145" s="2">
        <f t="shared" si="47"/>
        <v>38.502678862836497</v>
      </c>
      <c r="BS145" s="2">
        <f t="shared" si="48"/>
        <v>714.28571428571399</v>
      </c>
      <c r="BT145" s="2" t="e">
        <f t="shared" si="49"/>
        <v>#N/A</v>
      </c>
      <c r="BU145" s="2" t="e">
        <f t="shared" si="50"/>
        <v>#N/A</v>
      </c>
      <c r="BV145" s="2" t="e">
        <f t="shared" si="51"/>
        <v>#N/A</v>
      </c>
      <c r="BW145" s="2" t="e">
        <f t="shared" si="52"/>
        <v>#N/A</v>
      </c>
      <c r="BX145" s="2">
        <f t="shared" si="53"/>
        <v>187.03972504084999</v>
      </c>
      <c r="BY145" s="2">
        <f>VLOOKUP($BL145,covid_19_datafeed23[[#All],[new_date]:[Zkh_7dgn_gem]],10,FALSE)</f>
        <v>108</v>
      </c>
    </row>
    <row r="146" spans="63:77" x14ac:dyDescent="0.25">
      <c r="BK146" s="2">
        <f t="shared" si="41"/>
        <v>145</v>
      </c>
      <c r="BL146" s="1">
        <f t="shared" si="54"/>
        <v>44585</v>
      </c>
      <c r="BM146" s="2" t="e">
        <f t="shared" si="42"/>
        <v>#N/A</v>
      </c>
      <c r="BN146" s="2" t="e">
        <f t="shared" si="43"/>
        <v>#N/A</v>
      </c>
      <c r="BO146" s="2">
        <f t="shared" si="44"/>
        <v>37.662309172745502</v>
      </c>
      <c r="BP146" s="2" t="e">
        <f t="shared" si="45"/>
        <v>#N/A</v>
      </c>
      <c r="BQ146" s="2" t="e">
        <f t="shared" si="46"/>
        <v>#N/A</v>
      </c>
      <c r="BR146" s="2" t="e">
        <f t="shared" si="47"/>
        <v>#N/A</v>
      </c>
      <c r="BS146" s="2" t="e">
        <f t="shared" si="48"/>
        <v>#N/A</v>
      </c>
      <c r="BT146" s="2">
        <f t="shared" si="49"/>
        <v>2376.2375934721599</v>
      </c>
      <c r="BU146" s="2">
        <f t="shared" si="50"/>
        <v>152.284345111026</v>
      </c>
      <c r="BV146" s="2">
        <f t="shared" si="51"/>
        <v>365.48229814075899</v>
      </c>
      <c r="BW146" s="2" t="e">
        <f t="shared" si="52"/>
        <v>#N/A</v>
      </c>
      <c r="BX146" s="2" t="e">
        <f t="shared" si="53"/>
        <v>#N/A</v>
      </c>
      <c r="BY146" s="2">
        <f>VLOOKUP($BL146,covid_19_datafeed23[[#All],[new_date]:[Zkh_7dgn_gem]],10,FALSE)</f>
        <v>114.42857142857143</v>
      </c>
    </row>
    <row r="147" spans="63:77" x14ac:dyDescent="0.25">
      <c r="BK147" s="2">
        <f t="shared" si="41"/>
        <v>146</v>
      </c>
      <c r="BL147" s="1">
        <f t="shared" si="54"/>
        <v>44586</v>
      </c>
      <c r="BM147" s="2" t="e">
        <f t="shared" si="42"/>
        <v>#N/A</v>
      </c>
      <c r="BN147" s="2" t="e">
        <f t="shared" si="43"/>
        <v>#N/A</v>
      </c>
      <c r="BO147" s="2" t="e">
        <f t="shared" si="44"/>
        <v>#N/A</v>
      </c>
      <c r="BP147" s="2">
        <f t="shared" si="45"/>
        <v>97.402571692477693</v>
      </c>
      <c r="BQ147" s="2" t="e">
        <f t="shared" si="46"/>
        <v>#N/A</v>
      </c>
      <c r="BR147" s="2" t="e">
        <f t="shared" si="47"/>
        <v>#N/A</v>
      </c>
      <c r="BS147" s="2" t="e">
        <f t="shared" si="48"/>
        <v>#N/A</v>
      </c>
      <c r="BT147" s="2">
        <f t="shared" si="49"/>
        <v>2316.1244537235102</v>
      </c>
      <c r="BU147" s="2" t="e">
        <f t="shared" si="50"/>
        <v>#N/A</v>
      </c>
      <c r="BV147" s="2">
        <f t="shared" si="51"/>
        <v>429.78010382636899</v>
      </c>
      <c r="BW147" s="2">
        <f t="shared" si="52"/>
        <v>98.674456658127298</v>
      </c>
      <c r="BX147" s="2" t="e">
        <f t="shared" si="53"/>
        <v>#N/A</v>
      </c>
      <c r="BY147" s="2">
        <f>VLOOKUP($BL147,covid_19_datafeed23[[#All],[new_date]:[Zkh_7dgn_gem]],10,FALSE)</f>
        <v>121.71428571428571</v>
      </c>
    </row>
    <row r="148" spans="63:77" x14ac:dyDescent="0.25">
      <c r="BK148" s="2">
        <f t="shared" si="41"/>
        <v>147</v>
      </c>
      <c r="BL148" s="1">
        <f t="shared" si="54"/>
        <v>44587</v>
      </c>
      <c r="BM148" s="2" t="e">
        <f t="shared" si="42"/>
        <v>#N/A</v>
      </c>
      <c r="BN148" s="2" t="e">
        <f t="shared" si="43"/>
        <v>#N/A</v>
      </c>
      <c r="BO148" s="2" t="e">
        <f t="shared" si="44"/>
        <v>#N/A</v>
      </c>
      <c r="BP148" s="2" t="e">
        <f t="shared" si="45"/>
        <v>#N/A</v>
      </c>
      <c r="BQ148" s="2">
        <f t="shared" si="46"/>
        <v>13.636360381724201</v>
      </c>
      <c r="BR148" s="2" t="e">
        <f t="shared" si="47"/>
        <v>#N/A</v>
      </c>
      <c r="BS148" s="2">
        <f t="shared" si="48"/>
        <v>664.78080994717902</v>
      </c>
      <c r="BT148" s="2">
        <f t="shared" si="49"/>
        <v>2252.4752355048199</v>
      </c>
      <c r="BU148" s="2" t="e">
        <f t="shared" si="50"/>
        <v>#N/A</v>
      </c>
      <c r="BV148" s="2">
        <f t="shared" si="51"/>
        <v>494.07790951197899</v>
      </c>
      <c r="BW148" s="2" t="e">
        <f t="shared" si="52"/>
        <v>#N/A</v>
      </c>
      <c r="BX148" s="2">
        <f t="shared" si="53"/>
        <v>219.44033153792799</v>
      </c>
      <c r="BY148" s="2">
        <f>VLOOKUP($BL148,covid_19_datafeed23[[#All],[new_date]:[Zkh_7dgn_gem]],10,FALSE)</f>
        <v>125.28571428571429</v>
      </c>
    </row>
    <row r="149" spans="63:77" x14ac:dyDescent="0.25">
      <c r="BK149" s="2">
        <f t="shared" si="41"/>
        <v>148</v>
      </c>
      <c r="BL149" s="1">
        <f t="shared" si="54"/>
        <v>44588</v>
      </c>
      <c r="BM149" s="2" t="e">
        <f t="shared" si="42"/>
        <v>#N/A</v>
      </c>
      <c r="BN149" s="2" t="e">
        <f t="shared" si="43"/>
        <v>#N/A</v>
      </c>
      <c r="BO149" s="2" t="e">
        <f t="shared" si="44"/>
        <v>#N/A</v>
      </c>
      <c r="BP149" s="2" t="e">
        <f t="shared" si="45"/>
        <v>#N/A</v>
      </c>
      <c r="BQ149" s="2" t="e">
        <f t="shared" si="46"/>
        <v>#N/A</v>
      </c>
      <c r="BR149" s="2">
        <f t="shared" si="47"/>
        <v>34.491993704672801</v>
      </c>
      <c r="BS149" s="2">
        <f t="shared" si="48"/>
        <v>629.42002524679799</v>
      </c>
      <c r="BT149" s="2">
        <f t="shared" si="49"/>
        <v>2160.53743808633</v>
      </c>
      <c r="BU149" s="2" t="e">
        <f t="shared" si="50"/>
        <v>#N/A</v>
      </c>
      <c r="BV149" s="2" t="e">
        <f t="shared" si="51"/>
        <v>#N/A</v>
      </c>
      <c r="BW149" s="2" t="e">
        <f t="shared" si="52"/>
        <v>#N/A</v>
      </c>
      <c r="BX149" s="2" t="e">
        <f t="shared" si="53"/>
        <v>#N/A</v>
      </c>
      <c r="BY149" s="2">
        <f>VLOOKUP($BL149,covid_19_datafeed23[[#All],[new_date]:[Zkh_7dgn_gem]],10,FALSE)</f>
        <v>127.71428571428571</v>
      </c>
    </row>
    <row r="150" spans="63:77" x14ac:dyDescent="0.25">
      <c r="BK150" s="2">
        <f t="shared" si="41"/>
        <v>149</v>
      </c>
      <c r="BL150" s="1">
        <f t="shared" si="54"/>
        <v>44589</v>
      </c>
      <c r="BM150" s="2">
        <f t="shared" si="42"/>
        <v>34.301521438450898</v>
      </c>
      <c r="BN150" s="2" t="e">
        <f t="shared" si="43"/>
        <v>#N/A</v>
      </c>
      <c r="BO150" s="2" t="e">
        <f t="shared" si="44"/>
        <v>#N/A</v>
      </c>
      <c r="BP150" s="2">
        <f t="shared" si="45"/>
        <v>85.7142602357887</v>
      </c>
      <c r="BQ150" s="2" t="e">
        <f t="shared" si="46"/>
        <v>#N/A</v>
      </c>
      <c r="BR150" s="2" t="e">
        <f t="shared" si="47"/>
        <v>#N/A</v>
      </c>
      <c r="BS150" s="2" t="e">
        <f t="shared" si="48"/>
        <v>#N/A</v>
      </c>
      <c r="BT150" s="2" t="e">
        <f t="shared" si="49"/>
        <v>#N/A</v>
      </c>
      <c r="BU150" s="2">
        <f t="shared" si="50"/>
        <v>169.20477626395601</v>
      </c>
      <c r="BV150" s="2">
        <f t="shared" si="51"/>
        <v>549.91540667419304</v>
      </c>
      <c r="BW150" s="2" t="e">
        <f t="shared" si="52"/>
        <v>#N/A</v>
      </c>
      <c r="BX150" s="2">
        <f t="shared" si="53"/>
        <v>254.78645507117699</v>
      </c>
      <c r="BY150" s="2">
        <f>VLOOKUP($BL150,covid_19_datafeed23[[#All],[new_date]:[Zkh_7dgn_gem]],10,FALSE)</f>
        <v>131.42857142857142</v>
      </c>
    </row>
    <row r="151" spans="63:77" x14ac:dyDescent="0.25">
      <c r="BK151" s="2">
        <f t="shared" si="41"/>
        <v>150</v>
      </c>
      <c r="BL151" s="1">
        <f t="shared" si="54"/>
        <v>44590</v>
      </c>
      <c r="BM151" s="2" t="e">
        <f t="shared" si="42"/>
        <v>#N/A</v>
      </c>
      <c r="BN151" s="2">
        <f t="shared" si="43"/>
        <v>109.695290858725</v>
      </c>
      <c r="BO151" s="2">
        <f t="shared" si="44"/>
        <v>31.818153444400998</v>
      </c>
      <c r="BP151" s="2" t="e">
        <f t="shared" si="45"/>
        <v>#N/A</v>
      </c>
      <c r="BQ151" s="2" t="e">
        <f t="shared" si="46"/>
        <v>#N/A</v>
      </c>
      <c r="BR151" s="2" t="e">
        <f t="shared" si="47"/>
        <v>#N/A</v>
      </c>
      <c r="BS151" s="2">
        <f t="shared" si="48"/>
        <v>590.52325919737802</v>
      </c>
      <c r="BT151" s="2">
        <f t="shared" si="49"/>
        <v>2089.8160629275699</v>
      </c>
      <c r="BU151" s="2" t="e">
        <f t="shared" si="50"/>
        <v>#N/A</v>
      </c>
      <c r="BV151" s="2">
        <f t="shared" si="51"/>
        <v>663.28259282900399</v>
      </c>
      <c r="BW151" s="2">
        <f t="shared" si="52"/>
        <v>114.874759906666</v>
      </c>
      <c r="BX151" s="2" t="e">
        <f t="shared" si="53"/>
        <v>#N/A</v>
      </c>
      <c r="BY151" s="2">
        <f>VLOOKUP($BL151,covid_19_datafeed23[[#All],[new_date]:[Zkh_7dgn_gem]],10,FALSE)</f>
        <v>137.14285714285714</v>
      </c>
    </row>
    <row r="152" spans="63:77" x14ac:dyDescent="0.25">
      <c r="BK152" s="2">
        <f t="shared" si="41"/>
        <v>151</v>
      </c>
      <c r="BL152" s="1">
        <f t="shared" si="54"/>
        <v>44591</v>
      </c>
      <c r="BM152" s="2" t="e">
        <f t="shared" si="42"/>
        <v>#N/A</v>
      </c>
      <c r="BN152" s="2" t="e">
        <f t="shared" si="43"/>
        <v>#N/A</v>
      </c>
      <c r="BO152" s="2" t="e">
        <f t="shared" si="44"/>
        <v>#N/A</v>
      </c>
      <c r="BP152" s="2" t="e">
        <f t="shared" si="45"/>
        <v>#N/A</v>
      </c>
      <c r="BQ152" s="2" t="e">
        <f t="shared" si="46"/>
        <v>#N/A</v>
      </c>
      <c r="BR152" s="2" t="e">
        <f t="shared" si="47"/>
        <v>#N/A</v>
      </c>
      <c r="BS152" s="2" t="e">
        <f t="shared" si="48"/>
        <v>#N/A</v>
      </c>
      <c r="BT152" s="2">
        <f t="shared" si="49"/>
        <v>2019.0947848897999</v>
      </c>
      <c r="BU152" s="2" t="e">
        <f t="shared" si="50"/>
        <v>#N/A</v>
      </c>
      <c r="BV152" s="2">
        <f t="shared" si="51"/>
        <v>730.96450333458699</v>
      </c>
      <c r="BW152" s="2" t="e">
        <f t="shared" si="52"/>
        <v>#N/A</v>
      </c>
      <c r="BX152" s="2">
        <f t="shared" si="53"/>
        <v>298.96904881214101</v>
      </c>
      <c r="BY152" s="2">
        <f>VLOOKUP($BL152,covid_19_datafeed23[[#All],[new_date]:[Zkh_7dgn_gem]],10,FALSE)</f>
        <v>144</v>
      </c>
    </row>
    <row r="153" spans="63:77" x14ac:dyDescent="0.25">
      <c r="BK153" s="2">
        <f t="shared" si="41"/>
        <v>152</v>
      </c>
      <c r="BL153" s="1">
        <f t="shared" si="54"/>
        <v>44592</v>
      </c>
      <c r="BM153" s="2" t="e">
        <f t="shared" si="42"/>
        <v>#N/A</v>
      </c>
      <c r="BN153" s="2" t="e">
        <f t="shared" si="43"/>
        <v>#N/A</v>
      </c>
      <c r="BO153" s="2" t="e">
        <f t="shared" si="44"/>
        <v>#N/A</v>
      </c>
      <c r="BP153" s="2" t="e">
        <f t="shared" si="45"/>
        <v>#N/A</v>
      </c>
      <c r="BQ153" s="2">
        <f t="shared" si="46"/>
        <v>10.828876364728499</v>
      </c>
      <c r="BR153" s="2">
        <f t="shared" si="47"/>
        <v>28.877003639276001</v>
      </c>
      <c r="BS153" s="2">
        <f t="shared" si="48"/>
        <v>544.55453044987996</v>
      </c>
      <c r="BT153" s="2">
        <f t="shared" si="49"/>
        <v>1948.3734097310401</v>
      </c>
      <c r="BU153" s="2">
        <f t="shared" si="50"/>
        <v>191.20141112031001</v>
      </c>
      <c r="BV153" s="2">
        <f t="shared" si="51"/>
        <v>786.80204697026704</v>
      </c>
      <c r="BW153" s="2" t="e">
        <f t="shared" si="52"/>
        <v>#N/A</v>
      </c>
      <c r="BX153" s="2">
        <f t="shared" si="53"/>
        <v>337.26068938155998</v>
      </c>
      <c r="BY153" s="2">
        <f>VLOOKUP($BL153,covid_19_datafeed23[[#All],[new_date]:[Zkh_7dgn_gem]],10,FALSE)</f>
        <v>145.57142857142858</v>
      </c>
    </row>
    <row r="154" spans="63:77" x14ac:dyDescent="0.25">
      <c r="BK154" s="2">
        <f t="shared" si="41"/>
        <v>153</v>
      </c>
      <c r="BL154" s="1">
        <f t="shared" si="54"/>
        <v>44593</v>
      </c>
      <c r="BM154" s="2" t="e">
        <f t="shared" si="42"/>
        <v>#N/A</v>
      </c>
      <c r="BN154" s="2" t="e">
        <f t="shared" si="43"/>
        <v>#N/A</v>
      </c>
      <c r="BO154" s="2" t="e">
        <f t="shared" si="44"/>
        <v>#N/A</v>
      </c>
      <c r="BP154" s="2" t="e">
        <f t="shared" si="45"/>
        <v>#N/A</v>
      </c>
      <c r="BQ154" s="2" t="e">
        <f t="shared" si="46"/>
        <v>#N/A</v>
      </c>
      <c r="BR154" s="2" t="e">
        <f t="shared" si="47"/>
        <v>#N/A</v>
      </c>
      <c r="BS154" s="2" t="e">
        <f t="shared" si="48"/>
        <v>#N/A</v>
      </c>
      <c r="BT154" s="2">
        <f t="shared" si="49"/>
        <v>1842.2913469928901</v>
      </c>
      <c r="BU154" s="2" t="e">
        <f t="shared" si="50"/>
        <v>#N/A</v>
      </c>
      <c r="BV154" s="2" t="e">
        <f t="shared" si="51"/>
        <v>#N/A</v>
      </c>
      <c r="BW154" s="2">
        <f t="shared" si="52"/>
        <v>144.32984936757401</v>
      </c>
      <c r="BX154" s="2">
        <f t="shared" si="53"/>
        <v>387.33431719486498</v>
      </c>
      <c r="BY154" s="2">
        <f>VLOOKUP($BL154,covid_19_datafeed23[[#All],[new_date]:[Zkh_7dgn_gem]],10,FALSE)</f>
        <v>157.85714285714286</v>
      </c>
    </row>
    <row r="155" spans="63:77" x14ac:dyDescent="0.25">
      <c r="BK155" s="2">
        <f t="shared" si="41"/>
        <v>154</v>
      </c>
      <c r="BL155" s="1">
        <f t="shared" si="54"/>
        <v>44594</v>
      </c>
      <c r="BM155" s="2" t="e">
        <f t="shared" si="42"/>
        <v>#N/A</v>
      </c>
      <c r="BN155" s="2">
        <f t="shared" si="43"/>
        <v>103.601108033241</v>
      </c>
      <c r="BO155" s="2" t="e">
        <f t="shared" si="44"/>
        <v>#N/A</v>
      </c>
      <c r="BP155" s="2">
        <f t="shared" si="45"/>
        <v>75.324654015386898</v>
      </c>
      <c r="BQ155" s="2" t="e">
        <f t="shared" si="46"/>
        <v>#N/A</v>
      </c>
      <c r="BR155" s="2" t="e">
        <f t="shared" si="47"/>
        <v>#N/A</v>
      </c>
      <c r="BS155" s="2">
        <f t="shared" si="48"/>
        <v>505.65776440046102</v>
      </c>
      <c r="BT155" s="2">
        <f t="shared" si="49"/>
        <v>1775.1060503041699</v>
      </c>
      <c r="BU155" s="2" t="e">
        <f t="shared" si="50"/>
        <v>#N/A</v>
      </c>
      <c r="BV155" s="2">
        <f t="shared" si="51"/>
        <v>923.85787391795202</v>
      </c>
      <c r="BW155" s="2" t="e">
        <f t="shared" si="52"/>
        <v>#N/A</v>
      </c>
      <c r="BX155" s="2" t="e">
        <f t="shared" si="53"/>
        <v>#N/A</v>
      </c>
      <c r="BY155" s="2" t="e">
        <f>VLOOKUP($BL155,covid_19_datafeed23[[#All],[new_date]:[Zkh_7dgn_gem]],10,FALSE)</f>
        <v>#N/A</v>
      </c>
    </row>
    <row r="156" spans="63:77" x14ac:dyDescent="0.25">
      <c r="BK156" s="2">
        <f t="shared" si="41"/>
        <v>155</v>
      </c>
      <c r="BL156" s="1">
        <f t="shared" si="54"/>
        <v>44595</v>
      </c>
      <c r="BM156" s="2" t="e">
        <f t="shared" si="42"/>
        <v>#N/A</v>
      </c>
      <c r="BN156" s="2" t="e">
        <f t="shared" si="43"/>
        <v>#N/A</v>
      </c>
      <c r="BO156" s="2" t="e">
        <f t="shared" si="44"/>
        <v>#N/A</v>
      </c>
      <c r="BP156" s="2" t="e">
        <f t="shared" si="45"/>
        <v>#N/A</v>
      </c>
      <c r="BQ156" s="2" t="e">
        <f t="shared" si="46"/>
        <v>#N/A</v>
      </c>
      <c r="BR156" s="2" t="e">
        <f t="shared" si="47"/>
        <v>#N/A</v>
      </c>
      <c r="BS156" s="2" t="e">
        <f t="shared" si="48"/>
        <v>#N/A</v>
      </c>
      <c r="BT156" s="2">
        <f t="shared" si="49"/>
        <v>1711.4568320854801</v>
      </c>
      <c r="BU156" s="2">
        <f t="shared" si="50"/>
        <v>208.12184227323999</v>
      </c>
      <c r="BV156" s="2">
        <f t="shared" si="51"/>
        <v>1057.52964251913</v>
      </c>
      <c r="BW156" s="2" t="e">
        <f t="shared" si="52"/>
        <v>#N/A</v>
      </c>
      <c r="BX156" s="2">
        <f t="shared" si="53"/>
        <v>434.462427972</v>
      </c>
      <c r="BY156" s="2" t="e">
        <f>VLOOKUP($BL156,covid_19_datafeed23[[#All],[new_date]:[Zkh_7dgn_gem]],10,FALSE)</f>
        <v>#N/A</v>
      </c>
    </row>
    <row r="157" spans="63:77" x14ac:dyDescent="0.25">
      <c r="BK157" s="2">
        <f t="shared" si="41"/>
        <v>156</v>
      </c>
      <c r="BL157" s="1">
        <f t="shared" si="54"/>
        <v>44596</v>
      </c>
      <c r="BM157" s="2">
        <f t="shared" si="42"/>
        <v>34.301521438450898</v>
      </c>
      <c r="BN157" s="2" t="e">
        <f t="shared" si="43"/>
        <v>#N/A</v>
      </c>
      <c r="BO157" s="2">
        <f t="shared" si="44"/>
        <v>25.973997716056601</v>
      </c>
      <c r="BP157" s="2" t="e">
        <f t="shared" si="45"/>
        <v>#N/A</v>
      </c>
      <c r="BQ157" s="2" t="e">
        <f t="shared" si="46"/>
        <v>#N/A</v>
      </c>
      <c r="BR157" s="2" t="e">
        <f t="shared" si="47"/>
        <v>#N/A</v>
      </c>
      <c r="BS157" s="2">
        <f t="shared" si="48"/>
        <v>459.68884141096402</v>
      </c>
      <c r="BT157" s="2">
        <f t="shared" si="49"/>
        <v>1640.73545692672</v>
      </c>
      <c r="BU157" s="2" t="e">
        <f t="shared" si="50"/>
        <v>#N/A</v>
      </c>
      <c r="BV157" s="2">
        <f t="shared" si="51"/>
        <v>1116.75129097478</v>
      </c>
      <c r="BW157" s="2">
        <f t="shared" si="52"/>
        <v>170.83942179231099</v>
      </c>
      <c r="BX157" s="2">
        <f t="shared" si="53"/>
        <v>480.11782068144601</v>
      </c>
      <c r="BY157" s="2" t="e">
        <f>VLOOKUP($BL157,covid_19_datafeed23[[#All],[new_date]:[Zkh_7dgn_gem]],10,FALSE)</f>
        <v>#N/A</v>
      </c>
    </row>
    <row r="158" spans="63:77" x14ac:dyDescent="0.25">
      <c r="BK158" s="2">
        <f t="shared" si="41"/>
        <v>157</v>
      </c>
      <c r="BL158" s="1">
        <f t="shared" si="54"/>
        <v>44597</v>
      </c>
      <c r="BM158" s="2" t="e">
        <f t="shared" si="42"/>
        <v>#N/A</v>
      </c>
      <c r="BN158" s="2" t="e">
        <f t="shared" si="43"/>
        <v>#N/A</v>
      </c>
      <c r="BO158" s="2" t="e">
        <f t="shared" si="44"/>
        <v>#N/A</v>
      </c>
      <c r="BP158" s="2" t="e">
        <f t="shared" si="45"/>
        <v>#N/A</v>
      </c>
      <c r="BQ158" s="2">
        <f t="shared" si="46"/>
        <v>9.2245934889009007</v>
      </c>
      <c r="BR158" s="2">
        <f t="shared" si="47"/>
        <v>24.064177043198502</v>
      </c>
      <c r="BS158" s="2" t="e">
        <f t="shared" si="48"/>
        <v>#N/A</v>
      </c>
      <c r="BT158" s="2">
        <f t="shared" si="49"/>
        <v>1552.33378653876</v>
      </c>
      <c r="BU158" s="2">
        <f t="shared" si="50"/>
        <v>218.27415673315599</v>
      </c>
      <c r="BV158" s="2">
        <f t="shared" si="51"/>
        <v>1235.1945878860799</v>
      </c>
      <c r="BW158" s="2" t="e">
        <f t="shared" si="52"/>
        <v>#N/A</v>
      </c>
      <c r="BX158" s="2">
        <f t="shared" si="53"/>
        <v>524.300414422411</v>
      </c>
      <c r="BY158" s="2" t="e">
        <f>VLOOKUP($BL158,covid_19_datafeed23[[#All],[new_date]:[Zkh_7dgn_gem]],10,FALSE)</f>
        <v>#N/A</v>
      </c>
    </row>
    <row r="159" spans="63:77" x14ac:dyDescent="0.25">
      <c r="BK159" s="2">
        <f t="shared" si="41"/>
        <v>158</v>
      </c>
      <c r="BL159" s="1">
        <f t="shared" si="54"/>
        <v>44598</v>
      </c>
      <c r="BM159" s="2" t="e">
        <f t="shared" si="42"/>
        <v>#N/A</v>
      </c>
      <c r="BN159" s="2" t="e">
        <f t="shared" si="43"/>
        <v>#N/A</v>
      </c>
      <c r="BO159" s="2" t="e">
        <f t="shared" si="44"/>
        <v>#N/A</v>
      </c>
      <c r="BP159" s="2">
        <f t="shared" si="45"/>
        <v>65.584418248076602</v>
      </c>
      <c r="BQ159" s="2" t="e">
        <f t="shared" si="46"/>
        <v>#N/A</v>
      </c>
      <c r="BR159" s="2" t="e">
        <f t="shared" si="47"/>
        <v>#N/A</v>
      </c>
      <c r="BS159" s="2">
        <f t="shared" si="48"/>
        <v>392.50344760123897</v>
      </c>
      <c r="BT159" s="2" t="e">
        <f t="shared" si="49"/>
        <v>#N/A</v>
      </c>
      <c r="BU159" s="2" t="e">
        <f t="shared" si="50"/>
        <v>#N/A</v>
      </c>
      <c r="BV159" s="2" t="e">
        <f t="shared" si="51"/>
        <v>#N/A</v>
      </c>
      <c r="BW159" s="2" t="e">
        <f t="shared" si="52"/>
        <v>#N/A</v>
      </c>
      <c r="BX159" s="2">
        <f t="shared" si="53"/>
        <v>577.31955927188596</v>
      </c>
      <c r="BY159" s="2" t="e">
        <f>VLOOKUP($BL159,covid_19_datafeed23[[#All],[new_date]:[Zkh_7dgn_gem]],10,FALSE)</f>
        <v>#N/A</v>
      </c>
    </row>
    <row r="160" spans="63:77" x14ac:dyDescent="0.25">
      <c r="BK160" s="2">
        <f t="shared" si="41"/>
        <v>159</v>
      </c>
      <c r="BL160" s="1">
        <f t="shared" si="54"/>
        <v>44599</v>
      </c>
      <c r="BM160" s="2" t="e">
        <f t="shared" si="42"/>
        <v>#N/A</v>
      </c>
      <c r="BN160" s="2">
        <f t="shared" si="43"/>
        <v>96.675900277008296</v>
      </c>
      <c r="BO160" s="2" t="e">
        <f t="shared" si="44"/>
        <v>#N/A</v>
      </c>
      <c r="BP160" s="2" t="e">
        <f t="shared" si="45"/>
        <v>#N/A</v>
      </c>
      <c r="BQ160" s="2" t="e">
        <f t="shared" si="46"/>
        <v>#N/A</v>
      </c>
      <c r="BR160" s="2" t="e">
        <f t="shared" si="47"/>
        <v>#N/A</v>
      </c>
      <c r="BS160" s="2" t="e">
        <f t="shared" si="48"/>
        <v>#N/A</v>
      </c>
      <c r="BT160" s="2">
        <f t="shared" si="49"/>
        <v>1456.85995921073</v>
      </c>
      <c r="BU160" s="2" t="e">
        <f t="shared" si="50"/>
        <v>#N/A</v>
      </c>
      <c r="BV160" s="2">
        <f t="shared" si="51"/>
        <v>1363.7901876389401</v>
      </c>
      <c r="BW160" s="2">
        <f t="shared" si="52"/>
        <v>192.93075911319099</v>
      </c>
      <c r="BX160" s="2">
        <f t="shared" si="53"/>
        <v>618.55667642707795</v>
      </c>
      <c r="BY160" s="2" t="e">
        <f>VLOOKUP($BL160,covid_19_datafeed23[[#All],[new_date]:[Zkh_7dgn_gem]],10,FALSE)</f>
        <v>#N/A</v>
      </c>
    </row>
    <row r="161" spans="63:77" x14ac:dyDescent="0.25">
      <c r="BK161" s="2">
        <f t="shared" si="41"/>
        <v>160</v>
      </c>
      <c r="BL161" s="1">
        <f t="shared" si="54"/>
        <v>44600</v>
      </c>
      <c r="BM161" s="2" t="e">
        <f t="shared" si="42"/>
        <v>#N/A</v>
      </c>
      <c r="BN161" s="2" t="e">
        <f t="shared" si="43"/>
        <v>#N/A</v>
      </c>
      <c r="BO161" s="2" t="e">
        <f t="shared" si="44"/>
        <v>#N/A</v>
      </c>
      <c r="BP161" s="2" t="e">
        <f t="shared" si="45"/>
        <v>#N/A</v>
      </c>
      <c r="BQ161" s="2" t="e">
        <f t="shared" si="46"/>
        <v>#N/A</v>
      </c>
      <c r="BR161" s="2" t="e">
        <f t="shared" si="47"/>
        <v>#N/A</v>
      </c>
      <c r="BS161" s="2">
        <f t="shared" si="48"/>
        <v>350.07070020278002</v>
      </c>
      <c r="BT161" s="2">
        <f t="shared" si="49"/>
        <v>1379.0664271118901</v>
      </c>
      <c r="BU161" s="2" t="e">
        <f t="shared" si="50"/>
        <v>#N/A</v>
      </c>
      <c r="BV161" s="2" t="e">
        <f t="shared" si="51"/>
        <v>#N/A</v>
      </c>
      <c r="BW161" s="2" t="e">
        <f t="shared" si="52"/>
        <v>#N/A</v>
      </c>
      <c r="BX161" s="2" t="e">
        <f t="shared" si="53"/>
        <v>#N/A</v>
      </c>
      <c r="BY161" s="2" t="e">
        <f>VLOOKUP($BL161,covid_19_datafeed23[[#All],[new_date]:[Zkh_7dgn_gem]],10,FALSE)</f>
        <v>#N/A</v>
      </c>
    </row>
    <row r="162" spans="63:77" x14ac:dyDescent="0.25">
      <c r="BK162" s="2">
        <f t="shared" si="41"/>
        <v>161</v>
      </c>
      <c r="BL162" s="1">
        <f t="shared" si="54"/>
        <v>44601</v>
      </c>
      <c r="BM162" s="2" t="e">
        <f t="shared" si="42"/>
        <v>#N/A</v>
      </c>
      <c r="BN162" s="2" t="e">
        <f t="shared" si="43"/>
        <v>#N/A</v>
      </c>
      <c r="BO162" s="2" t="e">
        <f t="shared" si="44"/>
        <v>#N/A</v>
      </c>
      <c r="BP162" s="2" t="e">
        <f t="shared" si="45"/>
        <v>#N/A</v>
      </c>
      <c r="BQ162" s="2" t="e">
        <f t="shared" si="46"/>
        <v>#N/A</v>
      </c>
      <c r="BR162" s="2" t="e">
        <f t="shared" si="47"/>
        <v>#N/A</v>
      </c>
      <c r="BS162" s="2" t="e">
        <f t="shared" si="48"/>
        <v>#N/A</v>
      </c>
      <c r="BT162" s="2">
        <f t="shared" si="49"/>
        <v>1255.3040691445501</v>
      </c>
      <c r="BU162" s="2" t="e">
        <f t="shared" si="50"/>
        <v>#N/A</v>
      </c>
      <c r="BV162" s="2" t="e">
        <f t="shared" si="51"/>
        <v>#N/A</v>
      </c>
      <c r="BW162" s="2" t="e">
        <f t="shared" si="52"/>
        <v>#N/A</v>
      </c>
      <c r="BX162" s="2">
        <f t="shared" si="53"/>
        <v>673.04857979463804</v>
      </c>
      <c r="BY162" s="2" t="e">
        <f>VLOOKUP($BL162,covid_19_datafeed23[[#All],[new_date]:[Zkh_7dgn_gem]],10,FALSE)</f>
        <v>#N/A</v>
      </c>
    </row>
    <row r="163" spans="63:77" x14ac:dyDescent="0.25">
      <c r="BK163" s="2">
        <f t="shared" si="41"/>
        <v>162</v>
      </c>
      <c r="BL163" s="1">
        <f t="shared" si="54"/>
        <v>44602</v>
      </c>
      <c r="BM163" s="2">
        <f t="shared" si="42"/>
        <v>32.918395573997202</v>
      </c>
      <c r="BN163" s="2" t="e">
        <f t="shared" si="43"/>
        <v>#N/A</v>
      </c>
      <c r="BO163" s="2" t="e">
        <f t="shared" si="44"/>
        <v>#N/A</v>
      </c>
      <c r="BP163" s="2" t="e">
        <f t="shared" si="45"/>
        <v>#N/A</v>
      </c>
      <c r="BQ163" s="2">
        <f t="shared" si="46"/>
        <v>8.4224740823923998</v>
      </c>
      <c r="BR163" s="2" t="e">
        <f t="shared" si="47"/>
        <v>#N/A</v>
      </c>
      <c r="BS163" s="2">
        <f t="shared" si="48"/>
        <v>286.42148198409302</v>
      </c>
      <c r="BT163" s="2">
        <f t="shared" si="49"/>
        <v>1156.2942604674799</v>
      </c>
      <c r="BU163" s="2">
        <f t="shared" si="50"/>
        <v>233.50258194956601</v>
      </c>
      <c r="BV163" s="2" t="e">
        <f t="shared" si="51"/>
        <v>#N/A</v>
      </c>
      <c r="BW163" s="2">
        <f t="shared" si="52"/>
        <v>226.80408367795701</v>
      </c>
      <c r="BX163" s="2">
        <f t="shared" si="53"/>
        <v>746.686303446907</v>
      </c>
      <c r="BY163" s="2" t="e">
        <f>VLOOKUP($BL163,covid_19_datafeed23[[#All],[new_date]:[Zkh_7dgn_gem]],10,FALSE)</f>
        <v>#N/A</v>
      </c>
    </row>
    <row r="164" spans="63:77" x14ac:dyDescent="0.25">
      <c r="BK164" s="2">
        <f t="shared" si="41"/>
        <v>163</v>
      </c>
      <c r="BL164" s="1">
        <f t="shared" si="54"/>
        <v>44603</v>
      </c>
      <c r="BM164" s="2" t="e">
        <f t="shared" si="42"/>
        <v>#N/A</v>
      </c>
      <c r="BN164" s="2">
        <f t="shared" si="43"/>
        <v>90.858725761772803</v>
      </c>
      <c r="BO164" s="2">
        <f t="shared" si="44"/>
        <v>21.428547223999299</v>
      </c>
      <c r="BP164" s="2" t="e">
        <f t="shared" si="45"/>
        <v>#N/A</v>
      </c>
      <c r="BQ164" s="2" t="e">
        <f t="shared" si="46"/>
        <v>#N/A</v>
      </c>
      <c r="BR164" s="2">
        <f t="shared" si="47"/>
        <v>20.855611291543202</v>
      </c>
      <c r="BS164" s="2" t="e">
        <f t="shared" si="48"/>
        <v>#N/A</v>
      </c>
      <c r="BT164" s="2" t="e">
        <f t="shared" si="49"/>
        <v>#N/A</v>
      </c>
      <c r="BU164" s="2" t="e">
        <f t="shared" si="50"/>
        <v>#N/A</v>
      </c>
      <c r="BV164" s="2" t="e">
        <f t="shared" si="51"/>
        <v>#N/A</v>
      </c>
      <c r="BW164" s="2" t="e">
        <f t="shared" si="52"/>
        <v>#N/A</v>
      </c>
      <c r="BX164" s="2">
        <f t="shared" si="53"/>
        <v>808.54195895449595</v>
      </c>
      <c r="BY164" s="2" t="e">
        <f>VLOOKUP($BL164,covid_19_datafeed23[[#All],[new_date]:[Zkh_7dgn_gem]],10,FALSE)</f>
        <v>#N/A</v>
      </c>
    </row>
    <row r="165" spans="63:77" x14ac:dyDescent="0.25">
      <c r="BK165" s="2">
        <f t="shared" si="41"/>
        <v>164</v>
      </c>
      <c r="BL165" s="1">
        <f t="shared" si="54"/>
        <v>44604</v>
      </c>
      <c r="BM165" s="2" t="e">
        <f t="shared" si="42"/>
        <v>#N/A</v>
      </c>
      <c r="BN165" s="2" t="e">
        <f t="shared" si="43"/>
        <v>#N/A</v>
      </c>
      <c r="BO165" s="2" t="e">
        <f t="shared" si="44"/>
        <v>#N/A</v>
      </c>
      <c r="BP165" s="2">
        <f t="shared" si="45"/>
        <v>56.493481594066203</v>
      </c>
      <c r="BQ165" s="2" t="e">
        <f t="shared" si="46"/>
        <v>#N/A</v>
      </c>
      <c r="BR165" s="2" t="e">
        <f t="shared" si="47"/>
        <v>#N/A</v>
      </c>
      <c r="BS165" s="2" t="e">
        <f t="shared" si="48"/>
        <v>#N/A</v>
      </c>
      <c r="BT165" s="2">
        <f t="shared" si="49"/>
        <v>1064.3564144884899</v>
      </c>
      <c r="BU165" s="2" t="e">
        <f t="shared" si="50"/>
        <v>#N/A</v>
      </c>
      <c r="BV165" s="2" t="e">
        <f t="shared" si="51"/>
        <v>#N/A</v>
      </c>
      <c r="BW165" s="2">
        <f t="shared" si="52"/>
        <v>256.25917313886498</v>
      </c>
      <c r="BX165" s="2">
        <f t="shared" si="53"/>
        <v>871.87037298017003</v>
      </c>
      <c r="BY165" s="2" t="e">
        <f>VLOOKUP($BL165,covid_19_datafeed23[[#All],[new_date]:[Zkh_7dgn_gem]],10,FALSE)</f>
        <v>#N/A</v>
      </c>
    </row>
    <row r="166" spans="63:77" x14ac:dyDescent="0.25">
      <c r="BK166" s="2">
        <f t="shared" si="41"/>
        <v>165</v>
      </c>
      <c r="BL166" s="1">
        <f t="shared" si="54"/>
        <v>44605</v>
      </c>
      <c r="BM166" s="2" t="e">
        <f t="shared" si="42"/>
        <v>#N/A</v>
      </c>
      <c r="BN166" s="2" t="e">
        <f t="shared" si="43"/>
        <v>#N/A</v>
      </c>
      <c r="BO166" s="2" t="e">
        <f t="shared" si="44"/>
        <v>#N/A</v>
      </c>
      <c r="BP166" s="2" t="e">
        <f t="shared" si="45"/>
        <v>#N/A</v>
      </c>
      <c r="BQ166" s="2" t="e">
        <f t="shared" si="46"/>
        <v>#N/A</v>
      </c>
      <c r="BR166" s="2" t="e">
        <f t="shared" si="47"/>
        <v>#N/A</v>
      </c>
      <c r="BS166" s="2">
        <f t="shared" si="48"/>
        <v>236.91657764555799</v>
      </c>
      <c r="BT166" s="2">
        <f t="shared" si="49"/>
        <v>983.02690104061605</v>
      </c>
      <c r="BU166" s="2">
        <f t="shared" si="50"/>
        <v>248.731007165976</v>
      </c>
      <c r="BV166" s="2" t="e">
        <f t="shared" si="51"/>
        <v>#N/A</v>
      </c>
      <c r="BW166" s="2" t="e">
        <f t="shared" si="52"/>
        <v>#N/A</v>
      </c>
      <c r="BX166" s="2">
        <f t="shared" si="53"/>
        <v>916.05300717153102</v>
      </c>
      <c r="BY166" s="2" t="e">
        <f>VLOOKUP($BL166,covid_19_datafeed23[[#All],[new_date]:[Zkh_7dgn_gem]],10,FALSE)</f>
        <v>#N/A</v>
      </c>
    </row>
    <row r="167" spans="63:77" x14ac:dyDescent="0.25">
      <c r="BK167" s="2">
        <f t="shared" si="41"/>
        <v>166</v>
      </c>
      <c r="BL167" s="1">
        <f t="shared" si="54"/>
        <v>44606</v>
      </c>
      <c r="BM167" s="2" t="e">
        <f t="shared" si="42"/>
        <v>#N/A</v>
      </c>
      <c r="BN167" s="2" t="e">
        <f t="shared" si="43"/>
        <v>#N/A</v>
      </c>
      <c r="BO167" s="2" t="e">
        <f t="shared" si="44"/>
        <v>#N/A</v>
      </c>
      <c r="BP167" s="2" t="e">
        <f t="shared" si="45"/>
        <v>#N/A</v>
      </c>
      <c r="BQ167" s="2" t="e">
        <f t="shared" si="46"/>
        <v>#N/A</v>
      </c>
      <c r="BR167" s="2" t="e">
        <f t="shared" si="47"/>
        <v>#N/A</v>
      </c>
      <c r="BS167" s="2" t="e">
        <f t="shared" si="48"/>
        <v>#N/A</v>
      </c>
      <c r="BT167" s="2">
        <f t="shared" si="49"/>
        <v>908.76935029081505</v>
      </c>
      <c r="BU167" s="2" t="e">
        <f t="shared" si="50"/>
        <v>#N/A</v>
      </c>
      <c r="BV167" s="2" t="e">
        <f t="shared" si="51"/>
        <v>#N/A</v>
      </c>
      <c r="BW167" s="2" t="e">
        <f t="shared" si="52"/>
        <v>#N/A</v>
      </c>
      <c r="BX167" s="2" t="e">
        <f t="shared" si="53"/>
        <v>#N/A</v>
      </c>
      <c r="BY167" s="2" t="e">
        <f>VLOOKUP($BL167,covid_19_datafeed23[[#All],[new_date]:[Zkh_7dgn_gem]],10,FALSE)</f>
        <v>#N/A</v>
      </c>
    </row>
    <row r="168" spans="63:77" x14ac:dyDescent="0.25">
      <c r="BK168" s="2">
        <f t="shared" si="41"/>
        <v>167</v>
      </c>
      <c r="BL168" s="1">
        <f t="shared" si="54"/>
        <v>44607</v>
      </c>
      <c r="BM168" s="2" t="e">
        <f t="shared" si="42"/>
        <v>#N/A</v>
      </c>
      <c r="BN168" s="2">
        <f t="shared" si="43"/>
        <v>86.426592797783897</v>
      </c>
      <c r="BO168" s="2" t="e">
        <f t="shared" si="44"/>
        <v>#N/A</v>
      </c>
      <c r="BP168" s="2" t="e">
        <f t="shared" si="45"/>
        <v>#N/A</v>
      </c>
      <c r="BQ168" s="2">
        <f t="shared" si="46"/>
        <v>8.0213923477328599</v>
      </c>
      <c r="BR168" s="2" t="e">
        <f t="shared" si="47"/>
        <v>#N/A</v>
      </c>
      <c r="BS168" s="2" t="e">
        <f t="shared" si="48"/>
        <v>#N/A</v>
      </c>
      <c r="BT168" s="2">
        <f t="shared" si="49"/>
        <v>841.58415072308901</v>
      </c>
      <c r="BU168" s="2" t="e">
        <f t="shared" si="50"/>
        <v>#N/A</v>
      </c>
      <c r="BV168" s="2" t="e">
        <f t="shared" si="51"/>
        <v>#N/A</v>
      </c>
      <c r="BW168" s="2">
        <f t="shared" si="52"/>
        <v>296.02353177597098</v>
      </c>
      <c r="BX168" s="2">
        <f t="shared" si="53"/>
        <v>963.18113817386495</v>
      </c>
      <c r="BY168" s="2" t="e">
        <f>VLOOKUP($BL168,covid_19_datafeed23[[#All],[new_date]:[Zkh_7dgn_gem]],10,FALSE)</f>
        <v>#N/A</v>
      </c>
    </row>
    <row r="169" spans="63:77" x14ac:dyDescent="0.25">
      <c r="BK169" s="2">
        <f t="shared" si="41"/>
        <v>168</v>
      </c>
      <c r="BL169" s="1">
        <f t="shared" si="54"/>
        <v>44608</v>
      </c>
      <c r="BM169" s="2">
        <f t="shared" si="42"/>
        <v>31.535269709543499</v>
      </c>
      <c r="BN169" s="2" t="e">
        <f t="shared" si="43"/>
        <v>#N/A</v>
      </c>
      <c r="BO169" s="2" t="e">
        <f t="shared" si="44"/>
        <v>#N/A</v>
      </c>
      <c r="BP169" s="2" t="e">
        <f t="shared" si="45"/>
        <v>#N/A</v>
      </c>
      <c r="BQ169" s="2" t="e">
        <f t="shared" si="46"/>
        <v>#N/A</v>
      </c>
      <c r="BR169" s="2" t="e">
        <f t="shared" si="47"/>
        <v>#N/A</v>
      </c>
      <c r="BS169" s="2">
        <f t="shared" si="48"/>
        <v>194.48383024709901</v>
      </c>
      <c r="BT169" s="2" t="e">
        <f t="shared" si="49"/>
        <v>#N/A</v>
      </c>
      <c r="BU169" s="2">
        <f t="shared" si="50"/>
        <v>257.19122274244103</v>
      </c>
      <c r="BV169" s="2" t="e">
        <f t="shared" si="51"/>
        <v>#N/A</v>
      </c>
      <c r="BW169" s="2" t="e">
        <f t="shared" si="52"/>
        <v>#N/A</v>
      </c>
      <c r="BX169" s="2">
        <f t="shared" si="53"/>
        <v>1007.36377236522</v>
      </c>
      <c r="BY169" s="2" t="e">
        <f>VLOOKUP($BL169,covid_19_datafeed23[[#All],[new_date]:[Zkh_7dgn_gem]],10,FALSE)</f>
        <v>#N/A</v>
      </c>
    </row>
    <row r="170" spans="63:77" x14ac:dyDescent="0.25">
      <c r="BK170" s="2">
        <f t="shared" si="41"/>
        <v>169</v>
      </c>
      <c r="BL170" s="1">
        <f t="shared" si="54"/>
        <v>44609</v>
      </c>
      <c r="BM170" s="2" t="e">
        <f t="shared" si="42"/>
        <v>#N/A</v>
      </c>
      <c r="BN170" s="2" t="e">
        <f t="shared" si="43"/>
        <v>#N/A</v>
      </c>
      <c r="BO170" s="2">
        <f t="shared" si="44"/>
        <v>17.5324671850335</v>
      </c>
      <c r="BP170" s="2" t="e">
        <f t="shared" si="45"/>
        <v>#N/A</v>
      </c>
      <c r="BQ170" s="2" t="e">
        <f t="shared" si="46"/>
        <v>#N/A</v>
      </c>
      <c r="BR170" s="2">
        <f t="shared" si="47"/>
        <v>18.449209009207099</v>
      </c>
      <c r="BS170" s="2" t="e">
        <f t="shared" si="48"/>
        <v>#N/A</v>
      </c>
      <c r="BT170" s="2">
        <f t="shared" si="49"/>
        <v>739.03816645498102</v>
      </c>
      <c r="BU170" s="2" t="e">
        <f t="shared" si="50"/>
        <v>#N/A</v>
      </c>
      <c r="BV170" s="2" t="e">
        <f t="shared" si="51"/>
        <v>#N/A</v>
      </c>
      <c r="BW170" s="2" t="e">
        <f t="shared" si="52"/>
        <v>#N/A</v>
      </c>
      <c r="BX170" s="2" t="e">
        <f t="shared" si="53"/>
        <v>#N/A</v>
      </c>
      <c r="BY170" s="2" t="e">
        <f>VLOOKUP($BL170,covid_19_datafeed23[[#All],[new_date]:[Zkh_7dgn_gem]],10,FALSE)</f>
        <v>#N/A</v>
      </c>
    </row>
    <row r="171" spans="63:77" x14ac:dyDescent="0.25">
      <c r="BK171" s="2">
        <f t="shared" si="41"/>
        <v>170</v>
      </c>
      <c r="BL171" s="1">
        <f t="shared" si="54"/>
        <v>44610</v>
      </c>
      <c r="BM171" s="2" t="e">
        <f t="shared" si="42"/>
        <v>#N/A</v>
      </c>
      <c r="BN171" s="2" t="e">
        <f t="shared" si="43"/>
        <v>#N/A</v>
      </c>
      <c r="BO171" s="2" t="e">
        <f t="shared" si="44"/>
        <v>#N/A</v>
      </c>
      <c r="BP171" s="2">
        <f t="shared" si="45"/>
        <v>45.454540590468703</v>
      </c>
      <c r="BQ171" s="2" t="e">
        <f t="shared" si="46"/>
        <v>#N/A</v>
      </c>
      <c r="BR171" s="2" t="e">
        <f t="shared" si="47"/>
        <v>#N/A</v>
      </c>
      <c r="BS171" s="2" t="e">
        <f t="shared" si="48"/>
        <v>#N/A</v>
      </c>
      <c r="BT171" s="2">
        <f t="shared" si="49"/>
        <v>640.02835777791199</v>
      </c>
      <c r="BU171" s="2" t="e">
        <f t="shared" si="50"/>
        <v>#N/A</v>
      </c>
      <c r="BV171" s="2" t="e">
        <f t="shared" si="51"/>
        <v>#N/A</v>
      </c>
      <c r="BW171" s="2">
        <f t="shared" si="52"/>
        <v>335.78789041307698</v>
      </c>
      <c r="BX171" s="2">
        <f t="shared" si="53"/>
        <v>1047.1281310023301</v>
      </c>
      <c r="BY171" s="2" t="e">
        <f>VLOOKUP($BL171,covid_19_datafeed23[[#All],[new_date]:[Zkh_7dgn_gem]],10,FALSE)</f>
        <v>#N/A</v>
      </c>
    </row>
    <row r="172" spans="63:77" x14ac:dyDescent="0.25">
      <c r="BK172" s="2">
        <f t="shared" si="41"/>
        <v>171</v>
      </c>
      <c r="BL172" s="1">
        <f t="shared" si="54"/>
        <v>44611</v>
      </c>
      <c r="BM172" s="2" t="e">
        <f t="shared" si="42"/>
        <v>#N/A</v>
      </c>
      <c r="BN172" s="2">
        <f t="shared" si="43"/>
        <v>81.440443213296405</v>
      </c>
      <c r="BO172" s="2" t="e">
        <f t="shared" si="44"/>
        <v>#N/A</v>
      </c>
      <c r="BP172" s="2" t="e">
        <f t="shared" si="45"/>
        <v>#N/A</v>
      </c>
      <c r="BQ172" s="2">
        <f t="shared" si="46"/>
        <v>7.6203326444785899</v>
      </c>
      <c r="BR172" s="2" t="e">
        <f t="shared" si="47"/>
        <v>#N/A</v>
      </c>
      <c r="BS172" s="2">
        <f t="shared" si="48"/>
        <v>155.58706419767901</v>
      </c>
      <c r="BT172" s="2" t="e">
        <f t="shared" si="49"/>
        <v>#N/A</v>
      </c>
      <c r="BU172" s="2">
        <f t="shared" si="50"/>
        <v>270.72764202232997</v>
      </c>
      <c r="BV172" s="2">
        <f t="shared" si="51"/>
        <v>1372.2504264521299</v>
      </c>
      <c r="BW172" s="2" t="e">
        <f t="shared" si="52"/>
        <v>#N/A</v>
      </c>
      <c r="BX172" s="2" t="e">
        <f t="shared" si="53"/>
        <v>#N/A</v>
      </c>
      <c r="BY172" s="2" t="e">
        <f>VLOOKUP($BL172,covid_19_datafeed23[[#All],[new_date]:[Zkh_7dgn_gem]],10,FALSE)</f>
        <v>#N/A</v>
      </c>
    </row>
    <row r="173" spans="63:77" x14ac:dyDescent="0.25">
      <c r="BK173" s="2">
        <f t="shared" si="41"/>
        <v>172</v>
      </c>
      <c r="BL173" s="1">
        <f t="shared" si="54"/>
        <v>44612</v>
      </c>
      <c r="BM173" s="2" t="e">
        <f t="shared" si="42"/>
        <v>#N/A</v>
      </c>
      <c r="BN173" s="2" t="e">
        <f t="shared" si="43"/>
        <v>#N/A</v>
      </c>
      <c r="BO173" s="2" t="e">
        <f t="shared" si="44"/>
        <v>#N/A</v>
      </c>
      <c r="BP173" s="2" t="e">
        <f t="shared" si="45"/>
        <v>#N/A</v>
      </c>
      <c r="BQ173" s="2" t="e">
        <f t="shared" si="46"/>
        <v>#N/A</v>
      </c>
      <c r="BR173" s="2" t="e">
        <f t="shared" si="47"/>
        <v>#N/A</v>
      </c>
      <c r="BS173" s="2" t="e">
        <f t="shared" si="48"/>
        <v>#N/A</v>
      </c>
      <c r="BT173" s="2">
        <f t="shared" si="49"/>
        <v>562.23482567907195</v>
      </c>
      <c r="BU173" s="2" t="e">
        <f t="shared" si="50"/>
        <v>#N/A</v>
      </c>
      <c r="BV173" s="2" t="e">
        <f t="shared" si="51"/>
        <v>#N/A</v>
      </c>
      <c r="BW173" s="2">
        <f t="shared" si="52"/>
        <v>371.13401394632598</v>
      </c>
      <c r="BX173" s="2" t="e">
        <f t="shared" si="53"/>
        <v>#N/A</v>
      </c>
      <c r="BY173" s="2" t="e">
        <f>VLOOKUP($BL173,covid_19_datafeed23[[#All],[new_date]:[Zkh_7dgn_gem]],10,FALSE)</f>
        <v>#N/A</v>
      </c>
    </row>
    <row r="174" spans="63:77" x14ac:dyDescent="0.25">
      <c r="BK174" s="2">
        <f t="shared" si="41"/>
        <v>173</v>
      </c>
      <c r="BL174" s="1">
        <f t="shared" si="54"/>
        <v>44613</v>
      </c>
      <c r="BM174" s="2" t="e">
        <f t="shared" si="42"/>
        <v>#N/A</v>
      </c>
      <c r="BN174" s="2" t="e">
        <f t="shared" si="43"/>
        <v>#N/A</v>
      </c>
      <c r="BO174" s="2" t="e">
        <f t="shared" si="44"/>
        <v>#N/A</v>
      </c>
      <c r="BP174" s="2" t="e">
        <f t="shared" si="45"/>
        <v>#N/A</v>
      </c>
      <c r="BQ174" s="2" t="e">
        <f t="shared" si="46"/>
        <v>#N/A</v>
      </c>
      <c r="BR174" s="2" t="e">
        <f t="shared" si="47"/>
        <v>#N/A</v>
      </c>
      <c r="BS174" s="2" t="e">
        <f t="shared" si="48"/>
        <v>#N/A</v>
      </c>
      <c r="BT174" s="2">
        <f t="shared" si="49"/>
        <v>484.44129358023201</v>
      </c>
      <c r="BU174" s="2" t="e">
        <f t="shared" si="50"/>
        <v>#N/A</v>
      </c>
      <c r="BV174" s="2">
        <f t="shared" si="51"/>
        <v>1294.4162479601</v>
      </c>
      <c r="BW174" s="2" t="e">
        <f t="shared" si="52"/>
        <v>#N/A</v>
      </c>
      <c r="BX174" s="2" t="e">
        <f t="shared" si="53"/>
        <v>#N/A</v>
      </c>
      <c r="BY174" s="2" t="e">
        <f>VLOOKUP($BL174,covid_19_datafeed23[[#All],[new_date]:[Zkh_7dgn_gem]],10,FALSE)</f>
        <v>#N/A</v>
      </c>
    </row>
    <row r="175" spans="63:77" x14ac:dyDescent="0.25">
      <c r="BK175" s="2">
        <f t="shared" si="41"/>
        <v>174</v>
      </c>
      <c r="BL175" s="1">
        <f t="shared" si="54"/>
        <v>44614</v>
      </c>
      <c r="BM175" s="2">
        <f t="shared" si="42"/>
        <v>29.598893499308399</v>
      </c>
      <c r="BN175" s="2" t="e">
        <f t="shared" si="43"/>
        <v>#N/A</v>
      </c>
      <c r="BO175" s="2">
        <f t="shared" si="44"/>
        <v>15.5843914956547</v>
      </c>
      <c r="BP175" s="2" t="e">
        <f t="shared" si="45"/>
        <v>#N/A</v>
      </c>
      <c r="BQ175" s="2" t="e">
        <f t="shared" si="46"/>
        <v>#N/A</v>
      </c>
      <c r="BR175" s="2">
        <f t="shared" si="47"/>
        <v>17.647067571293299</v>
      </c>
      <c r="BS175" s="2">
        <f t="shared" si="48"/>
        <v>127.29843643737399</v>
      </c>
      <c r="BT175" s="2" t="e">
        <f t="shared" si="49"/>
        <v>#N/A</v>
      </c>
      <c r="BU175" s="2" t="e">
        <f t="shared" si="50"/>
        <v>#N/A</v>
      </c>
      <c r="BV175" s="2" t="e">
        <f t="shared" si="51"/>
        <v>#N/A</v>
      </c>
      <c r="BW175" s="2" t="e">
        <f t="shared" si="52"/>
        <v>#N/A</v>
      </c>
      <c r="BX175" s="2">
        <f t="shared" si="53"/>
        <v>1048.60087940781</v>
      </c>
      <c r="BY175" s="2" t="e">
        <f>VLOOKUP($BL175,covid_19_datafeed23[[#All],[new_date]:[Zkh_7dgn_gem]],10,FALSE)</f>
        <v>#N/A</v>
      </c>
    </row>
    <row r="176" spans="63:77" x14ac:dyDescent="0.25">
      <c r="BK176" s="2">
        <f t="shared" si="41"/>
        <v>175</v>
      </c>
      <c r="BL176" s="1">
        <f t="shared" si="54"/>
        <v>44615</v>
      </c>
      <c r="BM176" s="2" t="e">
        <f t="shared" si="42"/>
        <v>#N/A</v>
      </c>
      <c r="BN176" s="2">
        <f t="shared" si="43"/>
        <v>75.900277008310198</v>
      </c>
      <c r="BO176" s="2" t="e">
        <f t="shared" si="44"/>
        <v>#N/A</v>
      </c>
      <c r="BP176" s="2" t="e">
        <f t="shared" si="45"/>
        <v>#N/A</v>
      </c>
      <c r="BQ176" s="2" t="e">
        <f t="shared" si="46"/>
        <v>#N/A</v>
      </c>
      <c r="BR176" s="2" t="e">
        <f t="shared" si="47"/>
        <v>#N/A</v>
      </c>
      <c r="BS176" s="2" t="e">
        <f t="shared" si="48"/>
        <v>#N/A</v>
      </c>
      <c r="BT176" s="2">
        <f t="shared" si="49"/>
        <v>420.79207536154399</v>
      </c>
      <c r="BU176" s="2">
        <f t="shared" si="50"/>
        <v>277.49575871534302</v>
      </c>
      <c r="BV176" s="2">
        <f t="shared" si="51"/>
        <v>1219.96616266967</v>
      </c>
      <c r="BW176" s="2" t="e">
        <f t="shared" si="52"/>
        <v>#N/A</v>
      </c>
      <c r="BX176" s="2" t="e">
        <f t="shared" si="53"/>
        <v>#N/A</v>
      </c>
      <c r="BY176" s="2" t="e">
        <f>VLOOKUP($BL176,covid_19_datafeed23[[#All],[new_date]:[Zkh_7dgn_gem]],10,FALSE)</f>
        <v>#N/A</v>
      </c>
    </row>
    <row r="177" spans="63:77" x14ac:dyDescent="0.25">
      <c r="BK177" s="2">
        <f t="shared" si="41"/>
        <v>176</v>
      </c>
      <c r="BL177" s="1">
        <f t="shared" si="54"/>
        <v>44616</v>
      </c>
      <c r="BM177" s="2" t="e">
        <f t="shared" si="42"/>
        <v>#N/A</v>
      </c>
      <c r="BN177" s="2" t="e">
        <f t="shared" si="43"/>
        <v>#N/A</v>
      </c>
      <c r="BO177" s="2" t="e">
        <f t="shared" si="44"/>
        <v>#N/A</v>
      </c>
      <c r="BP177" s="2">
        <f t="shared" si="45"/>
        <v>35.714269153262599</v>
      </c>
      <c r="BQ177" s="2">
        <f t="shared" si="46"/>
        <v>6.0160497686509302</v>
      </c>
      <c r="BR177" s="2" t="e">
        <f t="shared" si="47"/>
        <v>#N/A</v>
      </c>
      <c r="BS177" s="2">
        <f t="shared" si="48"/>
        <v>109.618141208183</v>
      </c>
      <c r="BT177" s="2" t="e">
        <f t="shared" si="49"/>
        <v>#N/A</v>
      </c>
      <c r="BU177" s="2" t="e">
        <f t="shared" si="50"/>
        <v>#N/A</v>
      </c>
      <c r="BV177" s="2">
        <f t="shared" si="51"/>
        <v>1157.3604093940501</v>
      </c>
      <c r="BW177" s="2" t="e">
        <f t="shared" si="52"/>
        <v>#N/A</v>
      </c>
      <c r="BX177" s="2">
        <f t="shared" si="53"/>
        <v>1008.83653088331</v>
      </c>
      <c r="BY177" s="2" t="e">
        <f>VLOOKUP($BL177,covid_19_datafeed23[[#All],[new_date]:[Zkh_7dgn_gem]],10,FALSE)</f>
        <v>#N/A</v>
      </c>
    </row>
    <row r="178" spans="63:77" x14ac:dyDescent="0.25">
      <c r="BK178" s="2">
        <f t="shared" si="41"/>
        <v>177</v>
      </c>
      <c r="BL178" s="1">
        <f t="shared" si="54"/>
        <v>44617</v>
      </c>
      <c r="BM178" s="2" t="e">
        <f t="shared" si="42"/>
        <v>#N/A</v>
      </c>
      <c r="BN178" s="2" t="e">
        <f t="shared" si="43"/>
        <v>#N/A</v>
      </c>
      <c r="BO178" s="2" t="e">
        <f t="shared" si="44"/>
        <v>#N/A</v>
      </c>
      <c r="BP178" s="2" t="e">
        <f t="shared" si="45"/>
        <v>#N/A</v>
      </c>
      <c r="BQ178" s="2" t="e">
        <f t="shared" si="46"/>
        <v>#N/A</v>
      </c>
      <c r="BR178" s="2" t="e">
        <f t="shared" si="47"/>
        <v>#N/A</v>
      </c>
      <c r="BS178" s="2" t="e">
        <f t="shared" si="48"/>
        <v>#N/A</v>
      </c>
      <c r="BT178" s="2">
        <f t="shared" si="49"/>
        <v>346.53471885374199</v>
      </c>
      <c r="BU178" s="2" t="e">
        <f t="shared" si="50"/>
        <v>#N/A</v>
      </c>
      <c r="BV178" s="2" t="e">
        <f t="shared" si="51"/>
        <v>#N/A</v>
      </c>
      <c r="BW178" s="2">
        <f t="shared" si="52"/>
        <v>407.952855547262</v>
      </c>
      <c r="BX178" s="2" t="e">
        <f t="shared" si="53"/>
        <v>#N/A</v>
      </c>
      <c r="BY178" s="2" t="e">
        <f>VLOOKUP($BL178,covid_19_datafeed23[[#All],[new_date]:[Zkh_7dgn_gem]],10,FALSE)</f>
        <v>#N/A</v>
      </c>
    </row>
    <row r="179" spans="63:77" x14ac:dyDescent="0.25">
      <c r="BK179" s="2">
        <f t="shared" si="41"/>
        <v>178</v>
      </c>
      <c r="BL179" s="1">
        <f t="shared" si="54"/>
        <v>44618</v>
      </c>
      <c r="BM179" s="2">
        <f t="shared" si="42"/>
        <v>27.939142461964</v>
      </c>
      <c r="BN179" s="2">
        <f t="shared" si="43"/>
        <v>72.022160664819907</v>
      </c>
      <c r="BO179" s="2" t="e">
        <f t="shared" si="44"/>
        <v>#N/A</v>
      </c>
      <c r="BP179" s="2" t="e">
        <f t="shared" si="45"/>
        <v>#N/A</v>
      </c>
      <c r="BQ179" s="2" t="e">
        <f t="shared" si="46"/>
        <v>#N/A</v>
      </c>
      <c r="BR179" s="2" t="e">
        <f t="shared" si="47"/>
        <v>#N/A</v>
      </c>
      <c r="BS179" s="2" t="e">
        <f t="shared" si="48"/>
        <v>#N/A</v>
      </c>
      <c r="BT179" s="2" t="e">
        <f t="shared" si="49"/>
        <v>#N/A</v>
      </c>
      <c r="BU179" s="2">
        <f t="shared" si="50"/>
        <v>279.18785759879501</v>
      </c>
      <c r="BV179" s="2">
        <f t="shared" si="51"/>
        <v>1084.60238813197</v>
      </c>
      <c r="BW179" s="2" t="e">
        <f t="shared" si="52"/>
        <v>#N/A</v>
      </c>
      <c r="BX179" s="2">
        <f t="shared" si="53"/>
        <v>967.59941372812</v>
      </c>
      <c r="BY179" s="2" t="e">
        <f>VLOOKUP($BL179,covid_19_datafeed23[[#All],[new_date]:[Zkh_7dgn_gem]],10,FALSE)</f>
        <v>#N/A</v>
      </c>
    </row>
    <row r="180" spans="63:77" x14ac:dyDescent="0.25">
      <c r="BK180" s="2">
        <f t="shared" si="41"/>
        <v>179</v>
      </c>
      <c r="BL180" s="1">
        <f t="shared" si="54"/>
        <v>44619</v>
      </c>
      <c r="BM180" s="2" t="e">
        <f t="shared" si="42"/>
        <v>#N/A</v>
      </c>
      <c r="BN180" s="2" t="e">
        <f t="shared" si="43"/>
        <v>#N/A</v>
      </c>
      <c r="BO180" s="2" t="e">
        <f t="shared" si="44"/>
        <v>#N/A</v>
      </c>
      <c r="BP180" s="2" t="e">
        <f t="shared" si="45"/>
        <v>#N/A</v>
      </c>
      <c r="BQ180" s="2" t="e">
        <f t="shared" si="46"/>
        <v>#N/A</v>
      </c>
      <c r="BR180" s="2" t="e">
        <f t="shared" si="47"/>
        <v>#N/A</v>
      </c>
      <c r="BS180" s="2">
        <f t="shared" si="48"/>
        <v>91.937845978992499</v>
      </c>
      <c r="BT180" s="2" t="e">
        <f t="shared" si="49"/>
        <v>#N/A</v>
      </c>
      <c r="BU180" s="2" t="e">
        <f t="shared" si="50"/>
        <v>#N/A</v>
      </c>
      <c r="BV180" s="2">
        <f t="shared" si="51"/>
        <v>1025.38073967632</v>
      </c>
      <c r="BW180" s="2" t="e">
        <f t="shared" si="52"/>
        <v>#N/A</v>
      </c>
      <c r="BX180" s="2">
        <f t="shared" si="53"/>
        <v>930.78055190198495</v>
      </c>
      <c r="BY180" s="2" t="e">
        <f>VLOOKUP($BL180,covid_19_datafeed23[[#All],[new_date]:[Zkh_7dgn_gem]],10,FALSE)</f>
        <v>#N/A</v>
      </c>
    </row>
    <row r="181" spans="63:77" x14ac:dyDescent="0.25">
      <c r="BK181" s="2">
        <f t="shared" si="41"/>
        <v>180</v>
      </c>
      <c r="BL181" s="1">
        <f t="shared" si="54"/>
        <v>44620</v>
      </c>
      <c r="BM181" s="2" t="e">
        <f t="shared" si="42"/>
        <v>#N/A</v>
      </c>
      <c r="BN181" s="2" t="e">
        <f t="shared" si="43"/>
        <v>#N/A</v>
      </c>
      <c r="BO181" s="2">
        <f t="shared" si="44"/>
        <v>12.9870166929761</v>
      </c>
      <c r="BP181" s="2" t="e">
        <f t="shared" si="45"/>
        <v>#N/A</v>
      </c>
      <c r="BQ181" s="2">
        <f t="shared" si="46"/>
        <v>7.2192509098190101</v>
      </c>
      <c r="BR181" s="2">
        <f t="shared" si="47"/>
        <v>16.042784695465599</v>
      </c>
      <c r="BS181" s="2" t="e">
        <f t="shared" si="48"/>
        <v>#N/A</v>
      </c>
      <c r="BT181" s="2">
        <f t="shared" si="49"/>
        <v>279.34932504401701</v>
      </c>
      <c r="BU181" s="2" t="e">
        <f t="shared" si="50"/>
        <v>#N/A</v>
      </c>
      <c r="BV181" s="2" t="e">
        <f t="shared" si="51"/>
        <v>#N/A</v>
      </c>
      <c r="BW181" s="2" t="e">
        <f t="shared" si="52"/>
        <v>#N/A</v>
      </c>
      <c r="BX181" s="2">
        <f t="shared" si="53"/>
        <v>898.37996563010597</v>
      </c>
      <c r="BY181" s="2" t="e">
        <f>VLOOKUP($BL181,covid_19_datafeed23[[#All],[new_date]:[Zkh_7dgn_gem]],10,FALSE)</f>
        <v>#N/A</v>
      </c>
    </row>
    <row r="182" spans="63:77" x14ac:dyDescent="0.25">
      <c r="BK182" s="2">
        <f t="shared" si="41"/>
        <v>181</v>
      </c>
      <c r="BL182" s="1">
        <f t="shared" si="54"/>
        <v>44621</v>
      </c>
      <c r="BM182" s="2" t="e">
        <f t="shared" si="42"/>
        <v>#N/A</v>
      </c>
      <c r="BN182" s="2" t="e">
        <f t="shared" si="43"/>
        <v>#N/A</v>
      </c>
      <c r="BO182" s="2" t="e">
        <f t="shared" si="44"/>
        <v>#N/A</v>
      </c>
      <c r="BP182" s="2">
        <f t="shared" si="45"/>
        <v>29.870113424918099</v>
      </c>
      <c r="BQ182" s="2" t="e">
        <f t="shared" si="46"/>
        <v>#N/A</v>
      </c>
      <c r="BR182" s="2" t="e">
        <f t="shared" si="47"/>
        <v>#N/A</v>
      </c>
      <c r="BS182" s="2" t="e">
        <f t="shared" si="48"/>
        <v>#N/A</v>
      </c>
      <c r="BT182" s="2" t="e">
        <f t="shared" si="49"/>
        <v>#N/A</v>
      </c>
      <c r="BU182" s="2" t="e">
        <f t="shared" si="50"/>
        <v>#N/A</v>
      </c>
      <c r="BV182" s="2">
        <f t="shared" si="51"/>
        <v>961.08293399071601</v>
      </c>
      <c r="BW182" s="2">
        <f t="shared" si="52"/>
        <v>425.625876863489</v>
      </c>
      <c r="BX182" s="2" t="e">
        <f t="shared" si="53"/>
        <v>#N/A</v>
      </c>
      <c r="BY182" s="2" t="e">
        <f>VLOOKUP($BL182,covid_19_datafeed23[[#All],[new_date]:[Zkh_7dgn_gem]],10,FALSE)</f>
        <v>#N/A</v>
      </c>
    </row>
    <row r="183" spans="63:77" x14ac:dyDescent="0.25">
      <c r="BK183" s="2">
        <f t="shared" si="41"/>
        <v>182</v>
      </c>
      <c r="BL183" s="1">
        <f t="shared" si="54"/>
        <v>44622</v>
      </c>
      <c r="BM183" s="2" t="e">
        <f t="shared" si="42"/>
        <v>#N/A</v>
      </c>
      <c r="BN183" s="2" t="e">
        <f t="shared" si="43"/>
        <v>#N/A</v>
      </c>
      <c r="BO183" s="2" t="e">
        <f t="shared" si="44"/>
        <v>#N/A</v>
      </c>
      <c r="BP183" s="2" t="e">
        <f t="shared" si="45"/>
        <v>#N/A</v>
      </c>
      <c r="BQ183" s="2" t="e">
        <f t="shared" si="46"/>
        <v>#N/A</v>
      </c>
      <c r="BR183" s="2" t="e">
        <f t="shared" si="47"/>
        <v>#N/A</v>
      </c>
      <c r="BS183" s="2">
        <f t="shared" si="48"/>
        <v>74.257356507802299</v>
      </c>
      <c r="BT183" s="2">
        <f t="shared" si="49"/>
        <v>212.16412547629099</v>
      </c>
      <c r="BU183" s="2">
        <f t="shared" si="50"/>
        <v>272.41964795885002</v>
      </c>
      <c r="BV183" s="2" t="e">
        <f t="shared" si="51"/>
        <v>#N/A</v>
      </c>
      <c r="BW183" s="2" t="e">
        <f t="shared" si="52"/>
        <v>#N/A</v>
      </c>
      <c r="BX183" s="2">
        <f t="shared" si="53"/>
        <v>855.670110182028</v>
      </c>
      <c r="BY183" s="2" t="e">
        <f>VLOOKUP($BL183,covid_19_datafeed23[[#All],[new_date]:[Zkh_7dgn_gem]],10,FALSE)</f>
        <v>#N/A</v>
      </c>
    </row>
    <row r="184" spans="63:77" x14ac:dyDescent="0.25">
      <c r="BK184" s="2">
        <f t="shared" si="41"/>
        <v>183</v>
      </c>
      <c r="BL184" s="1">
        <f t="shared" si="54"/>
        <v>44623</v>
      </c>
      <c r="BM184" s="2" t="e">
        <f t="shared" si="42"/>
        <v>#N/A</v>
      </c>
      <c r="BN184" s="2" t="e">
        <f t="shared" si="43"/>
        <v>#N/A</v>
      </c>
      <c r="BO184" s="2" t="e">
        <f t="shared" si="44"/>
        <v>#N/A</v>
      </c>
      <c r="BP184" s="2" t="e">
        <f t="shared" si="45"/>
        <v>#N/A</v>
      </c>
      <c r="BQ184" s="2" t="e">
        <f t="shared" si="46"/>
        <v>#N/A</v>
      </c>
      <c r="BR184" s="2" t="e">
        <f t="shared" si="47"/>
        <v>#N/A</v>
      </c>
      <c r="BS184" s="2" t="e">
        <f t="shared" si="48"/>
        <v>#N/A</v>
      </c>
      <c r="BT184" s="2" t="e">
        <f t="shared" si="49"/>
        <v>#N/A</v>
      </c>
      <c r="BU184" s="2" t="e">
        <f t="shared" si="50"/>
        <v>#N/A</v>
      </c>
      <c r="BV184" s="2">
        <f t="shared" si="51"/>
        <v>910.32150111152896</v>
      </c>
      <c r="BW184" s="2" t="e">
        <f t="shared" si="52"/>
        <v>#N/A</v>
      </c>
      <c r="BX184" s="2">
        <f t="shared" si="53"/>
        <v>810.01471747258097</v>
      </c>
      <c r="BY184" s="2" t="e">
        <f>VLOOKUP($BL184,covid_19_datafeed23[[#All],[new_date]:[Zkh_7dgn_gem]],10,FALSE)</f>
        <v>#N/A</v>
      </c>
    </row>
    <row r="185" spans="63:77" x14ac:dyDescent="0.25">
      <c r="BK185" s="2">
        <f t="shared" si="41"/>
        <v>184</v>
      </c>
      <c r="BL185" s="1">
        <f t="shared" si="54"/>
        <v>44624</v>
      </c>
      <c r="BM185" s="2" t="e">
        <f t="shared" si="42"/>
        <v>#N/A</v>
      </c>
      <c r="BN185" s="2" t="e">
        <f t="shared" si="43"/>
        <v>#N/A</v>
      </c>
      <c r="BO185" s="2" t="e">
        <f t="shared" si="44"/>
        <v>#N/A</v>
      </c>
      <c r="BP185" s="2" t="e">
        <f t="shared" si="45"/>
        <v>#N/A</v>
      </c>
      <c r="BQ185" s="2" t="e">
        <f t="shared" si="46"/>
        <v>#N/A</v>
      </c>
      <c r="BR185" s="2" t="e">
        <f t="shared" si="47"/>
        <v>#N/A</v>
      </c>
      <c r="BS185" s="2" t="e">
        <f t="shared" si="48"/>
        <v>#N/A</v>
      </c>
      <c r="BT185" s="2" t="e">
        <f t="shared" si="49"/>
        <v>#N/A</v>
      </c>
      <c r="BU185" s="2" t="e">
        <f t="shared" si="50"/>
        <v>#N/A</v>
      </c>
      <c r="BV185" s="2" t="e">
        <f t="shared" si="51"/>
        <v>#N/A</v>
      </c>
      <c r="BW185" s="2" t="e">
        <f t="shared" si="52"/>
        <v>#N/A</v>
      </c>
      <c r="BX185" s="2" t="e">
        <f t="shared" si="53"/>
        <v>#N/A</v>
      </c>
      <c r="BY185" s="2" t="e">
        <f>VLOOKUP($BL185,covid_19_datafeed23[[#All],[new_date]:[Zkh_7dgn_gem]],10,FALSE)</f>
        <v>#N/A</v>
      </c>
    </row>
    <row r="186" spans="63:77" x14ac:dyDescent="0.25">
      <c r="BK186" s="2">
        <f t="shared" si="41"/>
        <v>185</v>
      </c>
      <c r="BL186" s="1">
        <f t="shared" si="54"/>
        <v>44625</v>
      </c>
      <c r="BM186" s="2" t="e">
        <f t="shared" si="42"/>
        <v>#N/A</v>
      </c>
      <c r="BN186" s="2" t="e">
        <f t="shared" si="43"/>
        <v>#N/A</v>
      </c>
      <c r="BO186" s="2">
        <f t="shared" si="44"/>
        <v>10.3896062204018</v>
      </c>
      <c r="BP186" s="2" t="e">
        <f t="shared" si="45"/>
        <v>#N/A</v>
      </c>
      <c r="BQ186" s="2">
        <f t="shared" si="46"/>
        <v>6.8181912065647801</v>
      </c>
      <c r="BR186" s="2">
        <f t="shared" si="47"/>
        <v>15.240643257551801</v>
      </c>
      <c r="BS186" s="2">
        <f t="shared" si="48"/>
        <v>60.113236869648702</v>
      </c>
      <c r="BT186" s="2">
        <f t="shared" si="49"/>
        <v>155.58706419767901</v>
      </c>
      <c r="BU186" s="2" t="e">
        <f t="shared" si="50"/>
        <v>#N/A</v>
      </c>
      <c r="BV186" s="2">
        <f t="shared" si="51"/>
        <v>839.25553225943997</v>
      </c>
      <c r="BW186" s="2">
        <f t="shared" si="52"/>
        <v>421.20764175963097</v>
      </c>
      <c r="BX186" s="2">
        <f t="shared" si="53"/>
        <v>764.35932476313405</v>
      </c>
      <c r="BY186" s="2" t="e">
        <f>VLOOKUP($BL186,covid_19_datafeed23[[#All],[new_date]:[Zkh_7dgn_gem]],10,FALSE)</f>
        <v>#N/A</v>
      </c>
    </row>
    <row r="187" spans="63:77" x14ac:dyDescent="0.25">
      <c r="BK187" s="2">
        <f t="shared" si="41"/>
        <v>186</v>
      </c>
      <c r="BL187" s="1">
        <f t="shared" si="54"/>
        <v>44626</v>
      </c>
      <c r="BM187" s="2" t="e">
        <f t="shared" si="42"/>
        <v>#N/A</v>
      </c>
      <c r="BN187" s="2" t="e">
        <f t="shared" si="43"/>
        <v>#N/A</v>
      </c>
      <c r="BO187" s="2" t="e">
        <f t="shared" si="44"/>
        <v>#N/A</v>
      </c>
      <c r="BP187" s="2">
        <f t="shared" si="45"/>
        <v>25.3246629328608</v>
      </c>
      <c r="BQ187" s="2" t="e">
        <f t="shared" si="46"/>
        <v>#N/A</v>
      </c>
      <c r="BR187" s="2" t="e">
        <f t="shared" si="47"/>
        <v>#N/A</v>
      </c>
      <c r="BS187" s="2" t="e">
        <f t="shared" si="48"/>
        <v>#N/A</v>
      </c>
      <c r="BT187" s="2" t="e">
        <f t="shared" si="49"/>
        <v>#N/A</v>
      </c>
      <c r="BU187" s="2">
        <f t="shared" si="50"/>
        <v>258.88332162589199</v>
      </c>
      <c r="BV187" s="2" t="e">
        <f t="shared" si="51"/>
        <v>#N/A</v>
      </c>
      <c r="BW187" s="2" t="e">
        <f t="shared" si="52"/>
        <v>#N/A</v>
      </c>
      <c r="BX187" s="2">
        <f t="shared" si="53"/>
        <v>730.48600019836795</v>
      </c>
      <c r="BY187" s="2" t="e">
        <f>VLOOKUP($BL187,covid_19_datafeed23[[#All],[new_date]:[Zkh_7dgn_gem]],10,FALSE)</f>
        <v>#N/A</v>
      </c>
    </row>
    <row r="188" spans="63:77" x14ac:dyDescent="0.25">
      <c r="BK188" s="2">
        <f t="shared" si="41"/>
        <v>187</v>
      </c>
      <c r="BL188" s="1">
        <f t="shared" si="54"/>
        <v>44627</v>
      </c>
      <c r="BM188" s="2" t="e">
        <f t="shared" si="42"/>
        <v>#N/A</v>
      </c>
      <c r="BN188" s="2" t="e">
        <f t="shared" si="43"/>
        <v>#N/A</v>
      </c>
      <c r="BO188" s="2" t="e">
        <f t="shared" si="44"/>
        <v>#N/A</v>
      </c>
      <c r="BP188" s="2" t="e">
        <f t="shared" si="45"/>
        <v>#N/A</v>
      </c>
      <c r="BQ188" s="2" t="e">
        <f t="shared" si="46"/>
        <v>#N/A</v>
      </c>
      <c r="BR188" s="2" t="e">
        <f t="shared" si="47"/>
        <v>#N/A</v>
      </c>
      <c r="BS188" s="2">
        <f t="shared" si="48"/>
        <v>49.504904338535098</v>
      </c>
      <c r="BT188" s="2" t="e">
        <f t="shared" si="49"/>
        <v>#N/A</v>
      </c>
      <c r="BU188" s="2" t="e">
        <f t="shared" si="50"/>
        <v>#N/A</v>
      </c>
      <c r="BV188" s="2">
        <f t="shared" si="51"/>
        <v>786.80204697026704</v>
      </c>
      <c r="BW188" s="2" t="e">
        <f t="shared" si="52"/>
        <v>#N/A</v>
      </c>
      <c r="BX188" s="2">
        <f t="shared" si="53"/>
        <v>692.19440007934702</v>
      </c>
      <c r="BY188" s="2" t="e">
        <f>VLOOKUP($BL188,covid_19_datafeed23[[#All],[new_date]:[Zkh_7dgn_gem]],10,FALSE)</f>
        <v>#N/A</v>
      </c>
    </row>
    <row r="189" spans="63:77" x14ac:dyDescent="0.25">
      <c r="BK189" s="2">
        <f t="shared" si="41"/>
        <v>188</v>
      </c>
      <c r="BL189" s="1">
        <f t="shared" si="54"/>
        <v>44628</v>
      </c>
      <c r="BM189" s="2" t="e">
        <f t="shared" si="42"/>
        <v>#N/A</v>
      </c>
      <c r="BN189" s="2" t="e">
        <f t="shared" si="43"/>
        <v>#N/A</v>
      </c>
      <c r="BO189" s="2" t="e">
        <f t="shared" si="44"/>
        <v>#N/A</v>
      </c>
      <c r="BP189" s="2" t="e">
        <f t="shared" si="45"/>
        <v>#N/A</v>
      </c>
      <c r="BQ189" s="2" t="e">
        <f t="shared" si="46"/>
        <v>#N/A</v>
      </c>
      <c r="BR189" s="2" t="e">
        <f t="shared" si="47"/>
        <v>#N/A</v>
      </c>
      <c r="BS189" s="2" t="e">
        <f t="shared" si="48"/>
        <v>#N/A</v>
      </c>
      <c r="BT189" s="2">
        <f t="shared" si="49"/>
        <v>130.83461202841201</v>
      </c>
      <c r="BU189" s="2" t="e">
        <f t="shared" si="50"/>
        <v>#N/A</v>
      </c>
      <c r="BV189" s="2" t="e">
        <f t="shared" si="51"/>
        <v>#N/A</v>
      </c>
      <c r="BW189" s="2">
        <f t="shared" si="52"/>
        <v>407.952855547262</v>
      </c>
      <c r="BX189" s="2" t="e">
        <f t="shared" si="53"/>
        <v>#N/A</v>
      </c>
      <c r="BY189" s="2" t="e">
        <f>VLOOKUP($BL189,covid_19_datafeed23[[#All],[new_date]:[Zkh_7dgn_gem]],10,FALSE)</f>
        <v>#N/A</v>
      </c>
    </row>
    <row r="190" spans="63:77" x14ac:dyDescent="0.25">
      <c r="BK190" s="2">
        <f t="shared" si="41"/>
        <v>189</v>
      </c>
      <c r="BL190" s="1">
        <f t="shared" si="54"/>
        <v>44629</v>
      </c>
      <c r="BM190" s="2" t="e">
        <f t="shared" si="42"/>
        <v>#N/A</v>
      </c>
      <c r="BN190" s="2" t="e">
        <f t="shared" si="43"/>
        <v>#N/A</v>
      </c>
      <c r="BO190" s="2" t="e">
        <f t="shared" si="44"/>
        <v>#N/A</v>
      </c>
      <c r="BP190" s="2" t="e">
        <f t="shared" si="45"/>
        <v>#N/A</v>
      </c>
      <c r="BQ190" s="2" t="e">
        <f t="shared" si="46"/>
        <v>#N/A</v>
      </c>
      <c r="BR190" s="2" t="e">
        <f t="shared" si="47"/>
        <v>#N/A</v>
      </c>
      <c r="BS190" s="2" t="e">
        <f t="shared" si="48"/>
        <v>#N/A</v>
      </c>
      <c r="BT190" s="2" t="e">
        <f t="shared" si="49"/>
        <v>#N/A</v>
      </c>
      <c r="BU190" s="2" t="e">
        <f t="shared" si="50"/>
        <v>#N/A</v>
      </c>
      <c r="BV190" s="2">
        <f t="shared" si="51"/>
        <v>727.58039851461501</v>
      </c>
      <c r="BW190" s="2" t="e">
        <f t="shared" si="52"/>
        <v>#N/A</v>
      </c>
      <c r="BX190" s="2">
        <f t="shared" si="53"/>
        <v>643.59349033372996</v>
      </c>
      <c r="BY190" s="2" t="e">
        <f>VLOOKUP($BL190,covid_19_datafeed23[[#All],[new_date]:[Zkh_7dgn_gem]],10,FALSE)</f>
        <v>#N/A</v>
      </c>
    </row>
    <row r="191" spans="63:77" x14ac:dyDescent="0.25">
      <c r="BK191" s="2">
        <f t="shared" si="41"/>
        <v>190</v>
      </c>
      <c r="BL191" s="1">
        <f t="shared" si="54"/>
        <v>44630</v>
      </c>
      <c r="BM191" s="2" t="e">
        <f t="shared" si="42"/>
        <v>#N/A</v>
      </c>
      <c r="BN191" s="2" t="e">
        <f t="shared" si="43"/>
        <v>#N/A</v>
      </c>
      <c r="BO191" s="2">
        <f t="shared" si="44"/>
        <v>9.7402357673102902</v>
      </c>
      <c r="BP191" s="2" t="e">
        <f t="shared" si="45"/>
        <v>#N/A</v>
      </c>
      <c r="BQ191" s="2">
        <f t="shared" si="46"/>
        <v>6.4171094719052002</v>
      </c>
      <c r="BR191" s="2">
        <f t="shared" si="47"/>
        <v>14.0374421163837</v>
      </c>
      <c r="BS191" s="2" t="e">
        <f t="shared" si="48"/>
        <v>#N/A</v>
      </c>
      <c r="BT191" s="2">
        <f t="shared" si="49"/>
        <v>106.081965617146</v>
      </c>
      <c r="BU191" s="2">
        <f t="shared" si="50"/>
        <v>248.731007165976</v>
      </c>
      <c r="BV191" s="2">
        <f t="shared" si="51"/>
        <v>675.12691322544197</v>
      </c>
      <c r="BW191" s="2">
        <f t="shared" si="52"/>
        <v>381.44328312252401</v>
      </c>
      <c r="BX191" s="2" t="e">
        <f t="shared" si="53"/>
        <v>#N/A</v>
      </c>
      <c r="BY191" s="2" t="e">
        <f>VLOOKUP($BL191,covid_19_datafeed23[[#All],[new_date]:[Zkh_7dgn_gem]],10,FALSE)</f>
        <v>#N/A</v>
      </c>
    </row>
    <row r="192" spans="63:77" x14ac:dyDescent="0.25">
      <c r="BK192" s="2">
        <f t="shared" si="41"/>
        <v>191</v>
      </c>
      <c r="BL192" s="1">
        <f t="shared" si="54"/>
        <v>44631</v>
      </c>
      <c r="BM192" s="2" t="e">
        <f t="shared" si="42"/>
        <v>#N/A</v>
      </c>
      <c r="BN192" s="2" t="e">
        <f t="shared" si="43"/>
        <v>#N/A</v>
      </c>
      <c r="BO192" s="2" t="e">
        <f t="shared" si="44"/>
        <v>#N/A</v>
      </c>
      <c r="BP192" s="2" t="e">
        <f t="shared" si="45"/>
        <v>#N/A</v>
      </c>
      <c r="BQ192" s="2" t="e">
        <f t="shared" si="46"/>
        <v>#N/A</v>
      </c>
      <c r="BR192" s="2" t="e">
        <f t="shared" si="47"/>
        <v>#N/A</v>
      </c>
      <c r="BS192" s="2">
        <f t="shared" si="48"/>
        <v>45.968922989496399</v>
      </c>
      <c r="BT192" s="2" t="e">
        <f t="shared" si="49"/>
        <v>#N/A</v>
      </c>
      <c r="BU192" s="2" t="e">
        <f t="shared" si="50"/>
        <v>#N/A</v>
      </c>
      <c r="BV192" s="2" t="e">
        <f t="shared" si="51"/>
        <v>#N/A</v>
      </c>
      <c r="BW192" s="2" t="e">
        <f t="shared" si="52"/>
        <v>#N/A</v>
      </c>
      <c r="BX192" s="2">
        <f t="shared" si="53"/>
        <v>603.82913169662402</v>
      </c>
      <c r="BY192" s="2" t="e">
        <f>VLOOKUP($BL192,covid_19_datafeed23[[#All],[new_date]:[Zkh_7dgn_gem]],10,FALSE)</f>
        <v>#N/A</v>
      </c>
    </row>
    <row r="193" spans="63:77" x14ac:dyDescent="0.25">
      <c r="BK193" s="2">
        <f t="shared" si="41"/>
        <v>192</v>
      </c>
      <c r="BL193" s="1">
        <f t="shared" si="54"/>
        <v>44632</v>
      </c>
      <c r="BM193" s="2" t="e">
        <f t="shared" si="42"/>
        <v>#N/A</v>
      </c>
      <c r="BN193" s="2" t="e">
        <f t="shared" si="43"/>
        <v>#N/A</v>
      </c>
      <c r="BO193" s="2" t="e">
        <f t="shared" si="44"/>
        <v>#N/A</v>
      </c>
      <c r="BP193" s="2">
        <f t="shared" si="45"/>
        <v>20.129841987712101</v>
      </c>
      <c r="BQ193" s="2" t="e">
        <f t="shared" si="46"/>
        <v>#N/A</v>
      </c>
      <c r="BR193" s="2" t="e">
        <f t="shared" si="47"/>
        <v>#N/A</v>
      </c>
      <c r="BS193" s="2" t="e">
        <f t="shared" si="48"/>
        <v>#N/A</v>
      </c>
      <c r="BT193" s="2" t="e">
        <f t="shared" si="49"/>
        <v>#N/A</v>
      </c>
      <c r="BU193" s="2" t="e">
        <f t="shared" si="50"/>
        <v>#N/A</v>
      </c>
      <c r="BV193" s="2">
        <f t="shared" si="51"/>
        <v>624.36552681972</v>
      </c>
      <c r="BW193" s="2">
        <f t="shared" si="52"/>
        <v>351.98819366161598</v>
      </c>
      <c r="BX193" s="2">
        <f t="shared" si="53"/>
        <v>562.59201454143204</v>
      </c>
      <c r="BY193" s="2" t="e">
        <f>VLOOKUP($BL193,covid_19_datafeed23[[#All],[new_date]:[Zkh_7dgn_gem]],10,FALSE)</f>
        <v>#N/A</v>
      </c>
    </row>
    <row r="194" spans="63:77" x14ac:dyDescent="0.25">
      <c r="BK194" s="2">
        <f t="shared" si="41"/>
        <v>193</v>
      </c>
      <c r="BL194" s="1">
        <f t="shared" si="54"/>
        <v>44633</v>
      </c>
      <c r="BM194" s="2" t="e">
        <f t="shared" si="42"/>
        <v>#N/A</v>
      </c>
      <c r="BN194" s="2" t="e">
        <f t="shared" si="43"/>
        <v>#N/A</v>
      </c>
      <c r="BO194" s="2" t="e">
        <f t="shared" si="44"/>
        <v>#N/A</v>
      </c>
      <c r="BP194" s="2" t="e">
        <f t="shared" si="45"/>
        <v>#N/A</v>
      </c>
      <c r="BQ194" s="2" t="e">
        <f t="shared" si="46"/>
        <v>#N/A</v>
      </c>
      <c r="BR194" s="2" t="e">
        <f t="shared" si="47"/>
        <v>#N/A</v>
      </c>
      <c r="BS194" s="2" t="e">
        <f t="shared" si="48"/>
        <v>#N/A</v>
      </c>
      <c r="BT194" s="2">
        <f t="shared" si="49"/>
        <v>81.329513447878796</v>
      </c>
      <c r="BU194" s="2">
        <f t="shared" si="50"/>
        <v>225.042366373101</v>
      </c>
      <c r="BV194" s="2" t="e">
        <f t="shared" si="51"/>
        <v>#N/A</v>
      </c>
      <c r="BW194" s="2" t="e">
        <f t="shared" si="52"/>
        <v>#N/A</v>
      </c>
      <c r="BX194" s="2" t="e">
        <f t="shared" si="53"/>
        <v>#N/A</v>
      </c>
      <c r="BY194" s="2" t="e">
        <f>VLOOKUP($BL194,covid_19_datafeed23[[#All],[new_date]:[Zkh_7dgn_gem]],10,FALSE)</f>
        <v>#N/A</v>
      </c>
    </row>
    <row r="195" spans="63:77" x14ac:dyDescent="0.25">
      <c r="BK195" s="2">
        <f t="shared" si="41"/>
        <v>194</v>
      </c>
      <c r="BL195" s="1">
        <f t="shared" si="54"/>
        <v>44634</v>
      </c>
      <c r="BM195" s="2" t="e">
        <f t="shared" si="42"/>
        <v>#N/A</v>
      </c>
      <c r="BN195" s="2" t="e">
        <f t="shared" si="43"/>
        <v>#N/A</v>
      </c>
      <c r="BO195" s="2" t="e">
        <f t="shared" si="44"/>
        <v>#N/A</v>
      </c>
      <c r="BP195" s="2" t="e">
        <f t="shared" si="45"/>
        <v>#N/A</v>
      </c>
      <c r="BQ195" s="2" t="e">
        <f t="shared" si="46"/>
        <v>#N/A</v>
      </c>
      <c r="BR195" s="2" t="e">
        <f t="shared" si="47"/>
        <v>#N/A</v>
      </c>
      <c r="BS195" s="2">
        <f t="shared" si="48"/>
        <v>45.968922989496399</v>
      </c>
      <c r="BT195" s="2" t="e">
        <f t="shared" si="49"/>
        <v>#N/A</v>
      </c>
      <c r="BU195" s="2" t="e">
        <f t="shared" si="50"/>
        <v>#N/A</v>
      </c>
      <c r="BV195" s="2">
        <f t="shared" si="51"/>
        <v>566.83593077405499</v>
      </c>
      <c r="BW195" s="2" t="e">
        <f t="shared" si="52"/>
        <v>#N/A</v>
      </c>
      <c r="BX195" s="2" t="e">
        <f t="shared" si="53"/>
        <v>#N/A</v>
      </c>
      <c r="BY195" s="2" t="e">
        <f>VLOOKUP($BL195,covid_19_datafeed23[[#All],[new_date]:[Zkh_7dgn_gem]],10,FALSE)</f>
        <v>#N/A</v>
      </c>
    </row>
    <row r="196" spans="63:77" x14ac:dyDescent="0.25">
      <c r="BK196" s="2">
        <f t="shared" si="41"/>
        <v>195</v>
      </c>
      <c r="BL196" s="1">
        <f t="shared" si="54"/>
        <v>44635</v>
      </c>
      <c r="BM196" s="2" t="e">
        <f t="shared" si="42"/>
        <v>#N/A</v>
      </c>
      <c r="BN196" s="2" t="e">
        <f t="shared" si="43"/>
        <v>#N/A</v>
      </c>
      <c r="BO196" s="2">
        <f t="shared" si="44"/>
        <v>9.7402357673102902</v>
      </c>
      <c r="BP196" s="2" t="e">
        <f t="shared" si="45"/>
        <v>#N/A</v>
      </c>
      <c r="BQ196" s="2" t="e">
        <f t="shared" si="46"/>
        <v>#N/A</v>
      </c>
      <c r="BR196" s="2" t="e">
        <f t="shared" si="47"/>
        <v>#N/A</v>
      </c>
      <c r="BS196" s="2" t="e">
        <f t="shared" si="48"/>
        <v>#N/A</v>
      </c>
      <c r="BT196" s="2" t="e">
        <f t="shared" si="49"/>
        <v>#N/A</v>
      </c>
      <c r="BU196" s="2" t="e">
        <f t="shared" si="50"/>
        <v>#N/A</v>
      </c>
      <c r="BV196" s="2" t="e">
        <f t="shared" si="51"/>
        <v>#N/A</v>
      </c>
      <c r="BW196" s="2">
        <f t="shared" si="52"/>
        <v>322.53310420070898</v>
      </c>
      <c r="BX196" s="2">
        <f t="shared" si="53"/>
        <v>524.300414422411</v>
      </c>
      <c r="BY196" s="2" t="e">
        <f>VLOOKUP($BL196,covid_19_datafeed23[[#All],[new_date]:[Zkh_7dgn_gem]],10,FALSE)</f>
        <v>#N/A</v>
      </c>
    </row>
    <row r="197" spans="63:77" x14ac:dyDescent="0.25">
      <c r="BK197" s="2">
        <f t="shared" si="41"/>
        <v>196</v>
      </c>
      <c r="BL197" s="1">
        <f t="shared" si="54"/>
        <v>44636</v>
      </c>
      <c r="BM197" s="2" t="e">
        <f t="shared" si="42"/>
        <v>#N/A</v>
      </c>
      <c r="BN197" s="2" t="e">
        <f t="shared" si="43"/>
        <v>#N/A</v>
      </c>
      <c r="BO197" s="2" t="e">
        <f t="shared" si="44"/>
        <v>#N/A</v>
      </c>
      <c r="BP197" s="2" t="e">
        <f t="shared" si="45"/>
        <v>#N/A</v>
      </c>
      <c r="BQ197" s="2">
        <f t="shared" si="46"/>
        <v>6.8181912065647801</v>
      </c>
      <c r="BR197" s="2">
        <f t="shared" si="47"/>
        <v>12.8342189438104</v>
      </c>
      <c r="BS197" s="2" t="e">
        <f t="shared" si="48"/>
        <v>#N/A</v>
      </c>
      <c r="BT197" s="2">
        <f t="shared" si="49"/>
        <v>63.649218218687402</v>
      </c>
      <c r="BU197" s="2" t="e">
        <f t="shared" si="50"/>
        <v>#N/A</v>
      </c>
      <c r="BV197" s="2">
        <f t="shared" si="51"/>
        <v>522.84266106134601</v>
      </c>
      <c r="BW197" s="2" t="e">
        <f t="shared" si="52"/>
        <v>#N/A</v>
      </c>
      <c r="BX197" s="2">
        <f t="shared" si="53"/>
        <v>487.48157282147503</v>
      </c>
      <c r="BY197" s="2" t="e">
        <f>VLOOKUP($BL197,covid_19_datafeed23[[#All],[new_date]:[Zkh_7dgn_gem]],10,FALSE)</f>
        <v>#N/A</v>
      </c>
    </row>
    <row r="198" spans="63:77" x14ac:dyDescent="0.25">
      <c r="BK198" s="2">
        <f t="shared" si="41"/>
        <v>197</v>
      </c>
      <c r="BL198" s="1">
        <f t="shared" si="54"/>
        <v>44637</v>
      </c>
      <c r="BM198" s="2" t="e">
        <f t="shared" si="42"/>
        <v>#N/A</v>
      </c>
      <c r="BN198" s="2" t="e">
        <f t="shared" si="43"/>
        <v>#N/A</v>
      </c>
      <c r="BO198" s="2" t="e">
        <f t="shared" si="44"/>
        <v>#N/A</v>
      </c>
      <c r="BP198" s="2" t="e">
        <f t="shared" si="45"/>
        <v>#N/A</v>
      </c>
      <c r="BQ198" s="2" t="e">
        <f t="shared" si="46"/>
        <v>#N/A</v>
      </c>
      <c r="BR198" s="2" t="e">
        <f t="shared" si="47"/>
        <v>#N/A</v>
      </c>
      <c r="BS198" s="2">
        <f t="shared" si="48"/>
        <v>38.896766049420201</v>
      </c>
      <c r="BT198" s="2" t="e">
        <f t="shared" si="49"/>
        <v>#N/A</v>
      </c>
      <c r="BU198" s="2">
        <f t="shared" si="50"/>
        <v>206.42983633671901</v>
      </c>
      <c r="BV198" s="2">
        <f t="shared" si="51"/>
        <v>472.08127465562501</v>
      </c>
      <c r="BW198" s="2">
        <f t="shared" si="52"/>
        <v>294.55081370828299</v>
      </c>
      <c r="BX198" s="2" t="e">
        <f t="shared" si="53"/>
        <v>#N/A</v>
      </c>
      <c r="BY198" s="2" t="e">
        <f>VLOOKUP($BL198,covid_19_datafeed23[[#All],[new_date]:[Zkh_7dgn_gem]],10,FALSE)</f>
        <v>#N/A</v>
      </c>
    </row>
    <row r="199" spans="63:77" x14ac:dyDescent="0.25">
      <c r="BK199" s="2">
        <f t="shared" si="41"/>
        <v>198</v>
      </c>
      <c r="BL199" s="1">
        <f t="shared" si="54"/>
        <v>44638</v>
      </c>
      <c r="BM199" s="2" t="e">
        <f t="shared" si="42"/>
        <v>#N/A</v>
      </c>
      <c r="BN199" s="2" t="e">
        <f t="shared" si="43"/>
        <v>#N/A</v>
      </c>
      <c r="BO199" s="2" t="e">
        <f t="shared" si="44"/>
        <v>#N/A</v>
      </c>
      <c r="BP199" s="2" t="e">
        <f t="shared" si="45"/>
        <v>#N/A</v>
      </c>
      <c r="BQ199" s="2" t="e">
        <f t="shared" si="46"/>
        <v>#N/A</v>
      </c>
      <c r="BR199" s="2" t="e">
        <f t="shared" si="47"/>
        <v>#N/A</v>
      </c>
      <c r="BS199" s="2" t="e">
        <f t="shared" si="48"/>
        <v>#N/A</v>
      </c>
      <c r="BT199" s="2">
        <f t="shared" si="49"/>
        <v>45.968922989496399</v>
      </c>
      <c r="BU199" s="2" t="e">
        <f t="shared" si="50"/>
        <v>#N/A</v>
      </c>
      <c r="BV199" s="2" t="e">
        <f t="shared" si="51"/>
        <v>#N/A</v>
      </c>
      <c r="BW199" s="2" t="e">
        <f t="shared" si="52"/>
        <v>#N/A</v>
      </c>
      <c r="BX199" s="2" t="e">
        <f t="shared" si="53"/>
        <v>#N/A</v>
      </c>
      <c r="BY199" s="2" t="e">
        <f>VLOOKUP($BL199,covid_19_datafeed23[[#All],[new_date]:[Zkh_7dgn_gem]],10,FALSE)</f>
        <v>#N/A</v>
      </c>
    </row>
    <row r="200" spans="63:77" x14ac:dyDescent="0.25">
      <c r="BK200" s="2">
        <f t="shared" ref="BK200:BK242" si="55">BL200-$B$5</f>
        <v>199</v>
      </c>
      <c r="BL200" s="1">
        <f t="shared" si="54"/>
        <v>44639</v>
      </c>
      <c r="BM200" s="2" t="e">
        <f t="shared" ref="BM200:BM242" si="56">VLOOKUP($BK200,$C$8:$D$43,2,FALSE)</f>
        <v>#N/A</v>
      </c>
      <c r="BN200" s="2" t="e">
        <f t="shared" ref="BN200:BN242" si="57">VLOOKUP($BK200,$G$8:$H$49,2,FALSE)</f>
        <v>#N/A</v>
      </c>
      <c r="BO200" s="2" t="e">
        <f t="shared" si="44"/>
        <v>#N/A</v>
      </c>
      <c r="BP200" s="2">
        <f t="shared" si="45"/>
        <v>18.181801968229099</v>
      </c>
      <c r="BQ200" s="2" t="e">
        <f t="shared" si="46"/>
        <v>#N/A</v>
      </c>
      <c r="BR200" s="2" t="e">
        <f t="shared" si="47"/>
        <v>#N/A</v>
      </c>
      <c r="BS200" s="2">
        <f t="shared" si="48"/>
        <v>31.824609109343701</v>
      </c>
      <c r="BT200" s="2" t="e">
        <f t="shared" si="49"/>
        <v>#N/A</v>
      </c>
      <c r="BU200" s="2" t="e">
        <f t="shared" si="50"/>
        <v>#N/A</v>
      </c>
      <c r="BV200" s="2" t="e">
        <f t="shared" si="51"/>
        <v>#N/A</v>
      </c>
      <c r="BW200" s="2">
        <f t="shared" si="52"/>
        <v>268.04124128354601</v>
      </c>
      <c r="BX200" s="2">
        <f t="shared" si="53"/>
        <v>444.77169714819797</v>
      </c>
      <c r="BY200" s="2" t="e">
        <f>VLOOKUP($BL200,covid_19_datafeed23[[#All],[new_date]:[Zkh_7dgn_gem]],10,FALSE)</f>
        <v>#N/A</v>
      </c>
    </row>
    <row r="201" spans="63:77" x14ac:dyDescent="0.25">
      <c r="BK201" s="2">
        <f t="shared" si="55"/>
        <v>200</v>
      </c>
      <c r="BL201" s="1">
        <f t="shared" si="54"/>
        <v>44640</v>
      </c>
      <c r="BM201" s="2" t="e">
        <f t="shared" si="56"/>
        <v>#N/A</v>
      </c>
      <c r="BN201" s="2" t="e">
        <f t="shared" si="57"/>
        <v>#N/A</v>
      </c>
      <c r="BO201" s="2">
        <f t="shared" ref="BO201:BO242" si="58">VLOOKUP($BK201,$L$8:$M$36,2,FALSE)</f>
        <v>9.7402357673102902</v>
      </c>
      <c r="BP201" s="2" t="e">
        <f t="shared" ref="BP201:BP242" si="59">VLOOKUP($BK201,$Q$8:$R$62,2,FALSE)</f>
        <v>#N/A</v>
      </c>
      <c r="BQ201" s="2" t="e">
        <f t="shared" ref="BQ201:BQ242" si="60">VLOOKUP($BK201,$V$8:$W$45,2,FALSE)</f>
        <v>#N/A</v>
      </c>
      <c r="BR201" s="2">
        <f t="shared" ref="BR201:BR242" si="61">VLOOKUP($BK201,$AA$8:$AB$67,2,FALSE)</f>
        <v>12.0320995373019</v>
      </c>
      <c r="BS201" s="2" t="e">
        <f t="shared" ref="BS201:BS242" si="62">VLOOKUP($BK201,$AF$8:$AG$50,2,FALSE)</f>
        <v>#N/A</v>
      </c>
      <c r="BT201" s="2" t="e">
        <f t="shared" ref="BT201:BT242" si="63">VLOOKUP($BK201,$AK$8:$AL$75,2,FALSE)</f>
        <v>#N/A</v>
      </c>
      <c r="BU201" s="2">
        <f t="shared" ref="BU201:BU242" si="64">VLOOKUP($BK201,$AP$8:$AQ$40,2,FALSE)</f>
        <v>186.12520741688601</v>
      </c>
      <c r="BV201" s="2">
        <f t="shared" ref="BV201:BV242" si="65">VLOOKUP($BK201,$AU$8:$AV$58,2,FALSE)</f>
        <v>390.86294487015402</v>
      </c>
      <c r="BW201" s="2" t="e">
        <f t="shared" ref="BW201:BW242" si="66">VLOOKUP($BK201,AZ$8:BA$39,2,FALSE)</f>
        <v>#N/A</v>
      </c>
      <c r="BX201" s="2" t="e">
        <f t="shared" ref="BX201:BX242" si="67">VLOOKUP($BK201,$BE$8:$BF$57,2,FALSE)</f>
        <v>#N/A</v>
      </c>
      <c r="BY201" s="2" t="e">
        <f>VLOOKUP($BL201,covid_19_datafeed23[[#All],[new_date]:[Zkh_7dgn_gem]],10,FALSE)</f>
        <v>#N/A</v>
      </c>
    </row>
    <row r="202" spans="63:77" x14ac:dyDescent="0.25">
      <c r="BK202" s="2">
        <f t="shared" si="55"/>
        <v>201</v>
      </c>
      <c r="BL202" s="1">
        <f t="shared" ref="BL202:BL242" si="68">BL201+1</f>
        <v>44641</v>
      </c>
      <c r="BM202" s="2" t="e">
        <f t="shared" si="56"/>
        <v>#N/A</v>
      </c>
      <c r="BN202" s="2" t="e">
        <f t="shared" si="57"/>
        <v>#N/A</v>
      </c>
      <c r="BO202" s="2" t="e">
        <f t="shared" si="58"/>
        <v>#N/A</v>
      </c>
      <c r="BP202" s="2" t="e">
        <f t="shared" si="59"/>
        <v>#N/A</v>
      </c>
      <c r="BQ202" s="2">
        <f t="shared" si="60"/>
        <v>4.0107071895690796</v>
      </c>
      <c r="BR202" s="2" t="e">
        <f t="shared" si="61"/>
        <v>#N/A</v>
      </c>
      <c r="BS202" s="2" t="e">
        <f t="shared" si="62"/>
        <v>#N/A</v>
      </c>
      <c r="BT202" s="2">
        <f t="shared" si="63"/>
        <v>49.504904338535098</v>
      </c>
      <c r="BU202" s="2" t="e">
        <f t="shared" si="64"/>
        <v>#N/A</v>
      </c>
      <c r="BV202" s="2" t="e">
        <f t="shared" si="65"/>
        <v>#N/A</v>
      </c>
      <c r="BW202" s="2" t="e">
        <f t="shared" si="66"/>
        <v>#N/A</v>
      </c>
      <c r="BX202" s="2" t="e">
        <f t="shared" si="67"/>
        <v>#N/A</v>
      </c>
      <c r="BY202" s="2" t="e">
        <f>VLOOKUP($BL202,covid_19_datafeed23[[#All],[new_date]:[Zkh_7dgn_gem]],10,FALSE)</f>
        <v>#N/A</v>
      </c>
    </row>
    <row r="203" spans="63:77" x14ac:dyDescent="0.25">
      <c r="BK203" s="2">
        <f t="shared" si="55"/>
        <v>202</v>
      </c>
      <c r="BL203" s="1">
        <f t="shared" si="68"/>
        <v>44642</v>
      </c>
      <c r="BM203" s="2" t="e">
        <f t="shared" si="56"/>
        <v>#N/A</v>
      </c>
      <c r="BN203" s="2" t="e">
        <f t="shared" si="57"/>
        <v>#N/A</v>
      </c>
      <c r="BO203" s="2" t="e">
        <f t="shared" si="58"/>
        <v>#N/A</v>
      </c>
      <c r="BP203" s="2" t="e">
        <f t="shared" si="59"/>
        <v>#N/A</v>
      </c>
      <c r="BQ203" s="2" t="e">
        <f t="shared" si="60"/>
        <v>#N/A</v>
      </c>
      <c r="BR203" s="2" t="e">
        <f t="shared" si="61"/>
        <v>#N/A</v>
      </c>
      <c r="BS203" s="2">
        <f t="shared" si="62"/>
        <v>24.752452169267499</v>
      </c>
      <c r="BT203" s="2" t="e">
        <f t="shared" si="63"/>
        <v>#N/A</v>
      </c>
      <c r="BU203" s="2" t="e">
        <f t="shared" si="64"/>
        <v>#N/A</v>
      </c>
      <c r="BV203" s="2" t="e">
        <f t="shared" si="65"/>
        <v>#N/A</v>
      </c>
      <c r="BW203" s="2">
        <f t="shared" si="66"/>
        <v>229.74960071412701</v>
      </c>
      <c r="BX203" s="2">
        <f t="shared" si="67"/>
        <v>403.53462044340398</v>
      </c>
      <c r="BY203" s="2" t="e">
        <f>VLOOKUP($BL203,covid_19_datafeed23[[#All],[new_date]:[Zkh_7dgn_gem]],10,FALSE)</f>
        <v>#N/A</v>
      </c>
    </row>
    <row r="204" spans="63:77" x14ac:dyDescent="0.25">
      <c r="BK204" s="2">
        <f t="shared" si="55"/>
        <v>203</v>
      </c>
      <c r="BL204" s="1">
        <f t="shared" si="68"/>
        <v>44643</v>
      </c>
      <c r="BM204" s="2" t="e">
        <f t="shared" si="56"/>
        <v>#N/A</v>
      </c>
      <c r="BN204" s="2" t="e">
        <f t="shared" si="57"/>
        <v>#N/A</v>
      </c>
      <c r="BO204" s="2" t="e">
        <f t="shared" si="58"/>
        <v>#N/A</v>
      </c>
      <c r="BP204" s="2" t="e">
        <f t="shared" si="59"/>
        <v>#N/A</v>
      </c>
      <c r="BQ204" s="2" t="e">
        <f t="shared" si="60"/>
        <v>#N/A</v>
      </c>
      <c r="BR204" s="2" t="e">
        <f t="shared" si="61"/>
        <v>#N/A</v>
      </c>
      <c r="BS204" s="2" t="e">
        <f t="shared" si="62"/>
        <v>#N/A</v>
      </c>
      <c r="BT204" s="2" t="e">
        <f t="shared" si="63"/>
        <v>#N/A</v>
      </c>
      <c r="BU204" s="2">
        <f t="shared" si="64"/>
        <v>162.43656662401099</v>
      </c>
      <c r="BV204" s="2">
        <f t="shared" si="65"/>
        <v>340.101558464432</v>
      </c>
      <c r="BW204" s="2" t="e">
        <f t="shared" si="66"/>
        <v>#N/A</v>
      </c>
      <c r="BX204" s="2" t="e">
        <f t="shared" si="67"/>
        <v>#N/A</v>
      </c>
      <c r="BY204" s="2" t="e">
        <f>VLOOKUP($BL204,covid_19_datafeed23[[#All],[new_date]:[Zkh_7dgn_gem]],10,FALSE)</f>
        <v>#N/A</v>
      </c>
    </row>
    <row r="205" spans="63:77" x14ac:dyDescent="0.25">
      <c r="BK205" s="2">
        <f t="shared" si="55"/>
        <v>204</v>
      </c>
      <c r="BL205" s="1">
        <f t="shared" si="68"/>
        <v>44644</v>
      </c>
      <c r="BM205" s="2" t="e">
        <f t="shared" si="56"/>
        <v>#N/A</v>
      </c>
      <c r="BN205" s="2" t="e">
        <f t="shared" si="57"/>
        <v>#N/A</v>
      </c>
      <c r="BO205" s="2" t="e">
        <f t="shared" si="58"/>
        <v>#N/A</v>
      </c>
      <c r="BP205" s="2" t="e">
        <f t="shared" si="59"/>
        <v>#N/A</v>
      </c>
      <c r="BQ205" s="2" t="e">
        <f t="shared" si="60"/>
        <v>#N/A</v>
      </c>
      <c r="BR205" s="2">
        <f t="shared" si="61"/>
        <v>12.0320995373019</v>
      </c>
      <c r="BS205" s="2" t="e">
        <f t="shared" si="62"/>
        <v>#N/A</v>
      </c>
      <c r="BT205" s="2">
        <f t="shared" si="63"/>
        <v>42.432747398458503</v>
      </c>
      <c r="BU205" s="2" t="e">
        <f t="shared" si="64"/>
        <v>#N/A</v>
      </c>
      <c r="BV205" s="2" t="e">
        <f t="shared" si="65"/>
        <v>#N/A</v>
      </c>
      <c r="BW205" s="2" t="e">
        <f t="shared" si="66"/>
        <v>#N/A</v>
      </c>
      <c r="BX205" s="2">
        <f t="shared" si="67"/>
        <v>369.66121497784297</v>
      </c>
      <c r="BY205" s="2" t="e">
        <f>VLOOKUP($BL205,covid_19_datafeed23[[#All],[new_date]:[Zkh_7dgn_gem]],10,FALSE)</f>
        <v>#N/A</v>
      </c>
    </row>
    <row r="206" spans="63:77" x14ac:dyDescent="0.25">
      <c r="BK206" s="2">
        <f t="shared" si="55"/>
        <v>205</v>
      </c>
      <c r="BL206" s="1">
        <f t="shared" si="68"/>
        <v>44645</v>
      </c>
      <c r="BM206" s="2" t="e">
        <f t="shared" si="56"/>
        <v>#N/A</v>
      </c>
      <c r="BN206" s="2" t="e">
        <f t="shared" si="57"/>
        <v>#N/A</v>
      </c>
      <c r="BO206" s="2" t="e">
        <f t="shared" si="58"/>
        <v>#N/A</v>
      </c>
      <c r="BP206" s="2">
        <f t="shared" si="59"/>
        <v>14.935056712459099</v>
      </c>
      <c r="BQ206" s="2" t="e">
        <f t="shared" si="60"/>
        <v>#N/A</v>
      </c>
      <c r="BR206" s="2" t="e">
        <f t="shared" si="61"/>
        <v>#N/A</v>
      </c>
      <c r="BS206" s="2">
        <f t="shared" si="62"/>
        <v>24.752452169267499</v>
      </c>
      <c r="BT206" s="2" t="e">
        <f t="shared" si="63"/>
        <v>#N/A</v>
      </c>
      <c r="BU206" s="2" t="e">
        <f t="shared" si="64"/>
        <v>#N/A</v>
      </c>
      <c r="BV206" s="2">
        <f t="shared" si="65"/>
        <v>277.49575871534302</v>
      </c>
      <c r="BW206" s="2">
        <f t="shared" si="66"/>
        <v>191.45804104550299</v>
      </c>
      <c r="BX206" s="2" t="e">
        <f t="shared" si="67"/>
        <v>#N/A</v>
      </c>
      <c r="BY206" s="2" t="e">
        <f>VLOOKUP($BL206,covid_19_datafeed23[[#All],[new_date]:[Zkh_7dgn_gem]],10,FALSE)</f>
        <v>#N/A</v>
      </c>
    </row>
    <row r="207" spans="63:77" x14ac:dyDescent="0.25">
      <c r="BK207" s="2">
        <f t="shared" si="55"/>
        <v>206</v>
      </c>
      <c r="BL207" s="1">
        <f t="shared" si="68"/>
        <v>44646</v>
      </c>
      <c r="BM207" s="2" t="e">
        <f t="shared" si="56"/>
        <v>#N/A</v>
      </c>
      <c r="BN207" s="2" t="e">
        <f t="shared" si="57"/>
        <v>#N/A</v>
      </c>
      <c r="BO207" s="2" t="e">
        <f t="shared" si="58"/>
        <v>#N/A</v>
      </c>
      <c r="BP207" s="2" t="e">
        <f t="shared" si="59"/>
        <v>#N/A</v>
      </c>
      <c r="BQ207" s="2">
        <f t="shared" si="60"/>
        <v>4.0107071895690796</v>
      </c>
      <c r="BR207" s="2" t="e">
        <f t="shared" si="61"/>
        <v>#N/A</v>
      </c>
      <c r="BS207" s="2" t="e">
        <f t="shared" si="62"/>
        <v>#N/A</v>
      </c>
      <c r="BT207" s="2" t="e">
        <f t="shared" si="63"/>
        <v>#N/A</v>
      </c>
      <c r="BU207" s="2">
        <f t="shared" si="64"/>
        <v>148.900240291053</v>
      </c>
      <c r="BV207" s="2" t="e">
        <f t="shared" si="65"/>
        <v>#N/A</v>
      </c>
      <c r="BW207" s="2" t="e">
        <f t="shared" si="66"/>
        <v>#N/A</v>
      </c>
      <c r="BX207" s="2">
        <f t="shared" si="67"/>
        <v>340.206125516935</v>
      </c>
      <c r="BY207" s="2" t="e">
        <f>VLOOKUP($BL207,covid_19_datafeed23[[#All],[new_date]:[Zkh_7dgn_gem]],10,FALSE)</f>
        <v>#N/A</v>
      </c>
    </row>
    <row r="208" spans="63:77" x14ac:dyDescent="0.25">
      <c r="BK208" s="2">
        <f t="shared" si="55"/>
        <v>207</v>
      </c>
      <c r="BL208" s="1">
        <f t="shared" si="68"/>
        <v>44647</v>
      </c>
      <c r="BM208" s="2" t="e">
        <f t="shared" si="56"/>
        <v>#N/A</v>
      </c>
      <c r="BN208" s="2" t="e">
        <f t="shared" si="57"/>
        <v>#N/A</v>
      </c>
      <c r="BO208" s="2">
        <f t="shared" si="58"/>
        <v>6.4934905115401698</v>
      </c>
      <c r="BP208" s="2" t="e">
        <f t="shared" si="59"/>
        <v>#N/A</v>
      </c>
      <c r="BQ208" s="2" t="e">
        <f t="shared" si="60"/>
        <v>#N/A</v>
      </c>
      <c r="BR208" s="2" t="e">
        <f t="shared" si="61"/>
        <v>#N/A</v>
      </c>
      <c r="BS208" s="2" t="e">
        <f t="shared" si="62"/>
        <v>#N/A</v>
      </c>
      <c r="BT208" s="2">
        <f t="shared" si="63"/>
        <v>38.896766049420201</v>
      </c>
      <c r="BU208" s="2" t="e">
        <f t="shared" si="64"/>
        <v>#N/A</v>
      </c>
      <c r="BV208" s="2">
        <f t="shared" si="65"/>
        <v>243.654896409483</v>
      </c>
      <c r="BW208" s="2" t="e">
        <f t="shared" si="66"/>
        <v>#N/A</v>
      </c>
      <c r="BX208" s="2" t="e">
        <f t="shared" si="67"/>
        <v>#N/A</v>
      </c>
      <c r="BY208" s="2" t="e">
        <f>VLOOKUP($BL208,covid_19_datafeed23[[#All],[new_date]:[Zkh_7dgn_gem]],10,FALSE)</f>
        <v>#N/A</v>
      </c>
    </row>
    <row r="209" spans="63:77" x14ac:dyDescent="0.25">
      <c r="BK209" s="2">
        <f t="shared" si="55"/>
        <v>208</v>
      </c>
      <c r="BL209" s="1">
        <f t="shared" si="68"/>
        <v>44648</v>
      </c>
      <c r="BM209" s="2" t="e">
        <f t="shared" si="56"/>
        <v>#N/A</v>
      </c>
      <c r="BN209" s="2" t="e">
        <f t="shared" si="57"/>
        <v>#N/A</v>
      </c>
      <c r="BO209" s="2" t="e">
        <f t="shared" si="58"/>
        <v>#N/A</v>
      </c>
      <c r="BP209" s="2" t="e">
        <f t="shared" si="59"/>
        <v>#N/A</v>
      </c>
      <c r="BQ209" s="2" t="e">
        <f t="shared" si="60"/>
        <v>#N/A</v>
      </c>
      <c r="BR209" s="2" t="e">
        <f t="shared" si="61"/>
        <v>#N/A</v>
      </c>
      <c r="BS209" s="2">
        <f t="shared" si="62"/>
        <v>17.680295229191302</v>
      </c>
      <c r="BT209" s="2" t="e">
        <f t="shared" si="63"/>
        <v>#N/A</v>
      </c>
      <c r="BU209" s="2" t="e">
        <f t="shared" si="64"/>
        <v>#N/A</v>
      </c>
      <c r="BV209" s="2" t="e">
        <f t="shared" si="65"/>
        <v>#N/A</v>
      </c>
      <c r="BW209" s="2" t="e">
        <f t="shared" si="66"/>
        <v>#N/A</v>
      </c>
      <c r="BX209" s="2" t="e">
        <f t="shared" si="67"/>
        <v>#N/A</v>
      </c>
      <c r="BY209" s="2" t="e">
        <f>VLOOKUP($BL209,covid_19_datafeed23[[#All],[new_date]:[Zkh_7dgn_gem]],10,FALSE)</f>
        <v>#N/A</v>
      </c>
    </row>
    <row r="210" spans="63:77" x14ac:dyDescent="0.25">
      <c r="BK210" s="2">
        <f t="shared" si="55"/>
        <v>209</v>
      </c>
      <c r="BL210" s="1">
        <f t="shared" si="68"/>
        <v>44649</v>
      </c>
      <c r="BM210" s="2" t="e">
        <f t="shared" si="56"/>
        <v>#N/A</v>
      </c>
      <c r="BN210" s="2" t="e">
        <f t="shared" si="57"/>
        <v>#N/A</v>
      </c>
      <c r="BO210" s="2" t="e">
        <f t="shared" si="58"/>
        <v>#N/A</v>
      </c>
      <c r="BP210" s="2">
        <f t="shared" si="59"/>
        <v>12.9870166929761</v>
      </c>
      <c r="BQ210" s="2" t="e">
        <f t="shared" si="60"/>
        <v>#N/A</v>
      </c>
      <c r="BR210" s="2">
        <f t="shared" si="61"/>
        <v>11.631017802642299</v>
      </c>
      <c r="BS210" s="2" t="e">
        <f t="shared" si="62"/>
        <v>#N/A</v>
      </c>
      <c r="BT210" s="2" t="e">
        <f t="shared" si="63"/>
        <v>#N/A</v>
      </c>
      <c r="BU210" s="2">
        <f t="shared" si="64"/>
        <v>128.59561137122</v>
      </c>
      <c r="BV210" s="2" t="e">
        <f t="shared" si="65"/>
        <v>#N/A</v>
      </c>
      <c r="BW210" s="2">
        <f t="shared" si="66"/>
        <v>159.05743454842499</v>
      </c>
      <c r="BX210" s="2">
        <f t="shared" si="67"/>
        <v>301.91456584831201</v>
      </c>
      <c r="BY210" s="2" t="e">
        <f>VLOOKUP($BL210,covid_19_datafeed23[[#All],[new_date]:[Zkh_7dgn_gem]],10,FALSE)</f>
        <v>#N/A</v>
      </c>
    </row>
    <row r="211" spans="63:77" x14ac:dyDescent="0.25">
      <c r="BK211" s="2">
        <f t="shared" si="55"/>
        <v>210</v>
      </c>
      <c r="BL211" s="1">
        <f t="shared" si="68"/>
        <v>44650</v>
      </c>
      <c r="BM211" s="2" t="e">
        <f t="shared" si="56"/>
        <v>#N/A</v>
      </c>
      <c r="BN211" s="2" t="e">
        <f t="shared" si="57"/>
        <v>#N/A</v>
      </c>
      <c r="BO211" s="2" t="e">
        <f t="shared" si="58"/>
        <v>#N/A</v>
      </c>
      <c r="BP211" s="2" t="e">
        <f t="shared" si="59"/>
        <v>#N/A</v>
      </c>
      <c r="BQ211" s="2" t="e">
        <f t="shared" si="60"/>
        <v>#N/A</v>
      </c>
      <c r="BR211" s="2" t="e">
        <f t="shared" si="61"/>
        <v>#N/A</v>
      </c>
      <c r="BS211" s="2" t="e">
        <f t="shared" si="62"/>
        <v>#N/A</v>
      </c>
      <c r="BT211" s="2">
        <f t="shared" si="63"/>
        <v>42.432747398458503</v>
      </c>
      <c r="BU211" s="2" t="e">
        <f t="shared" si="64"/>
        <v>#N/A</v>
      </c>
      <c r="BV211" s="2" t="e">
        <f t="shared" si="65"/>
        <v>#N/A</v>
      </c>
      <c r="BW211" s="2" t="e">
        <f t="shared" si="66"/>
        <v>#N/A</v>
      </c>
      <c r="BX211" s="2" t="e">
        <f t="shared" si="67"/>
        <v>#N/A</v>
      </c>
      <c r="BY211" s="2" t="e">
        <f>VLOOKUP($BL211,covid_19_datafeed23[[#All],[new_date]:[Zkh_7dgn_gem]],10,FALSE)</f>
        <v>#N/A</v>
      </c>
    </row>
    <row r="212" spans="63:77" x14ac:dyDescent="0.25">
      <c r="BK212" s="2">
        <f t="shared" si="55"/>
        <v>211</v>
      </c>
      <c r="BL212" s="1">
        <f t="shared" si="68"/>
        <v>44651</v>
      </c>
      <c r="BM212" s="2" t="e">
        <f t="shared" si="56"/>
        <v>#N/A</v>
      </c>
      <c r="BN212" s="2" t="e">
        <f t="shared" si="57"/>
        <v>#N/A</v>
      </c>
      <c r="BO212" s="2" t="e">
        <f t="shared" si="58"/>
        <v>#N/A</v>
      </c>
      <c r="BP212" s="2" t="e">
        <f t="shared" si="59"/>
        <v>#N/A</v>
      </c>
      <c r="BQ212" s="2" t="e">
        <f t="shared" si="60"/>
        <v>#N/A</v>
      </c>
      <c r="BR212" s="2" t="e">
        <f t="shared" si="61"/>
        <v>#N/A</v>
      </c>
      <c r="BS212" s="2" t="e">
        <f t="shared" si="62"/>
        <v>#N/A</v>
      </c>
      <c r="BT212" s="2" t="e">
        <f t="shared" si="63"/>
        <v>#N/A</v>
      </c>
      <c r="BU212" s="2" t="e">
        <f t="shared" si="64"/>
        <v>#N/A</v>
      </c>
      <c r="BV212" s="2">
        <f t="shared" si="65"/>
        <v>181.04909666039299</v>
      </c>
      <c r="BW212" s="2" t="e">
        <f t="shared" si="66"/>
        <v>#N/A</v>
      </c>
      <c r="BX212" s="2">
        <f t="shared" si="67"/>
        <v>278.35051045974399</v>
      </c>
      <c r="BY212" s="2" t="e">
        <f>VLOOKUP($BL212,covid_19_datafeed23[[#All],[new_date]:[Zkh_7dgn_gem]],10,FALSE)</f>
        <v>#N/A</v>
      </c>
    </row>
    <row r="213" spans="63:77" x14ac:dyDescent="0.25">
      <c r="BK213" s="2">
        <f t="shared" si="55"/>
        <v>212</v>
      </c>
      <c r="BL213" s="1">
        <f t="shared" si="68"/>
        <v>44652</v>
      </c>
      <c r="BM213" s="2" t="e">
        <f t="shared" si="56"/>
        <v>#N/A</v>
      </c>
      <c r="BN213" s="2" t="e">
        <f t="shared" si="57"/>
        <v>#N/A</v>
      </c>
      <c r="BO213" s="2" t="e">
        <f t="shared" si="58"/>
        <v>#N/A</v>
      </c>
      <c r="BP213" s="2" t="e">
        <f t="shared" si="59"/>
        <v>#N/A</v>
      </c>
      <c r="BQ213" s="2" t="e">
        <f t="shared" si="60"/>
        <v>#N/A</v>
      </c>
      <c r="BR213" s="2" t="e">
        <f t="shared" si="61"/>
        <v>#N/A</v>
      </c>
      <c r="BS213" s="2" t="e">
        <f t="shared" si="62"/>
        <v>#N/A</v>
      </c>
      <c r="BT213" s="2" t="e">
        <f t="shared" si="63"/>
        <v>#N/A</v>
      </c>
      <c r="BU213" s="2">
        <f t="shared" si="64"/>
        <v>115.059285038262</v>
      </c>
      <c r="BV213" s="2" t="e">
        <f t="shared" si="65"/>
        <v>#N/A</v>
      </c>
      <c r="BW213" s="2">
        <f t="shared" si="66"/>
        <v>126.65682805134701</v>
      </c>
      <c r="BX213" s="2" t="e">
        <f t="shared" si="67"/>
        <v>#N/A</v>
      </c>
      <c r="BY213" s="2" t="e">
        <f>VLOOKUP($BL213,covid_19_datafeed23[[#All],[new_date]:[Zkh_7dgn_gem]],10,FALSE)</f>
        <v>#N/A</v>
      </c>
    </row>
    <row r="214" spans="63:77" x14ac:dyDescent="0.25">
      <c r="BK214" s="2">
        <f t="shared" si="55"/>
        <v>213</v>
      </c>
      <c r="BL214" s="1">
        <f t="shared" si="68"/>
        <v>44653</v>
      </c>
      <c r="BM214" s="2" t="e">
        <f t="shared" si="56"/>
        <v>#N/A</v>
      </c>
      <c r="BN214" s="2" t="e">
        <f t="shared" si="57"/>
        <v>#N/A</v>
      </c>
      <c r="BO214" s="2" t="e">
        <f t="shared" si="58"/>
        <v>#N/A</v>
      </c>
      <c r="BP214" s="2" t="e">
        <f t="shared" si="59"/>
        <v>#N/A</v>
      </c>
      <c r="BQ214" s="2" t="e">
        <f t="shared" si="60"/>
        <v>#N/A</v>
      </c>
      <c r="BR214" s="2" t="e">
        <f t="shared" si="61"/>
        <v>#N/A</v>
      </c>
      <c r="BS214" s="2" t="e">
        <f t="shared" si="62"/>
        <v>#N/A</v>
      </c>
      <c r="BT214" s="2" t="e">
        <f t="shared" si="63"/>
        <v>#N/A</v>
      </c>
      <c r="BU214" s="2" t="e">
        <f t="shared" si="64"/>
        <v>#N/A</v>
      </c>
      <c r="BV214" s="2" t="e">
        <f t="shared" si="65"/>
        <v>#N/A</v>
      </c>
      <c r="BW214" s="2" t="e">
        <f t="shared" si="66"/>
        <v>#N/A</v>
      </c>
      <c r="BX214" s="2" t="e">
        <f t="shared" si="67"/>
        <v>#N/A</v>
      </c>
      <c r="BY214" s="2" t="e">
        <f>VLOOKUP($BL214,covid_19_datafeed23[[#All],[new_date]:[Zkh_7dgn_gem]],10,FALSE)</f>
        <v>#N/A</v>
      </c>
    </row>
    <row r="215" spans="63:77" x14ac:dyDescent="0.25">
      <c r="BK215" s="2">
        <f t="shared" si="55"/>
        <v>214</v>
      </c>
      <c r="BL215" s="1">
        <f t="shared" si="68"/>
        <v>44654</v>
      </c>
      <c r="BM215" s="2" t="e">
        <f t="shared" si="56"/>
        <v>#N/A</v>
      </c>
      <c r="BN215" s="2" t="e">
        <f t="shared" si="57"/>
        <v>#N/A</v>
      </c>
      <c r="BO215" s="2" t="e">
        <f t="shared" si="58"/>
        <v>#N/A</v>
      </c>
      <c r="BP215" s="2" t="e">
        <f t="shared" si="59"/>
        <v>#N/A</v>
      </c>
      <c r="BQ215" s="2" t="e">
        <f t="shared" si="60"/>
        <v>#N/A</v>
      </c>
      <c r="BR215" s="2" t="e">
        <f t="shared" si="61"/>
        <v>#N/A</v>
      </c>
      <c r="BS215" s="2" t="e">
        <f t="shared" si="62"/>
        <v>#N/A</v>
      </c>
      <c r="BT215" s="2" t="e">
        <f t="shared" si="63"/>
        <v>#N/A</v>
      </c>
      <c r="BU215" s="2">
        <f t="shared" si="64"/>
        <v>103.21496464182501</v>
      </c>
      <c r="BV215" s="2" t="e">
        <f t="shared" si="65"/>
        <v>#N/A</v>
      </c>
      <c r="BW215" s="2" t="e">
        <f t="shared" si="66"/>
        <v>#N/A</v>
      </c>
      <c r="BX215" s="2">
        <f t="shared" si="67"/>
        <v>250.36813906652401</v>
      </c>
      <c r="BY215" s="2" t="e">
        <f>VLOOKUP($BL215,covid_19_datafeed23[[#All],[new_date]:[Zkh_7dgn_gem]],10,FALSE)</f>
        <v>#N/A</v>
      </c>
    </row>
    <row r="216" spans="63:77" x14ac:dyDescent="0.25">
      <c r="BK216" s="2">
        <f t="shared" si="55"/>
        <v>215</v>
      </c>
      <c r="BL216" s="1">
        <f t="shared" si="68"/>
        <v>44655</v>
      </c>
      <c r="BM216" s="2" t="e">
        <f t="shared" si="56"/>
        <v>#N/A</v>
      </c>
      <c r="BN216" s="2" t="e">
        <f t="shared" si="57"/>
        <v>#N/A</v>
      </c>
      <c r="BO216" s="2" t="e">
        <f t="shared" si="58"/>
        <v>#N/A</v>
      </c>
      <c r="BP216" s="2" t="e">
        <f t="shared" si="59"/>
        <v>#N/A</v>
      </c>
      <c r="BQ216" s="2" t="e">
        <f t="shared" si="60"/>
        <v>#N/A</v>
      </c>
      <c r="BR216" s="2" t="e">
        <f t="shared" si="61"/>
        <v>#N/A</v>
      </c>
      <c r="BS216" s="2" t="e">
        <f t="shared" si="62"/>
        <v>#N/A</v>
      </c>
      <c r="BT216" s="2" t="e">
        <f t="shared" si="63"/>
        <v>#N/A</v>
      </c>
      <c r="BU216" s="2" t="e">
        <f t="shared" si="64"/>
        <v>#N/A</v>
      </c>
      <c r="BV216" s="2">
        <f t="shared" si="65"/>
        <v>133.671815074644</v>
      </c>
      <c r="BW216" s="2" t="e">
        <f t="shared" si="66"/>
        <v>#N/A</v>
      </c>
      <c r="BX216" s="2" t="e">
        <f t="shared" si="67"/>
        <v>#N/A</v>
      </c>
      <c r="BY216" s="2" t="e">
        <f>VLOOKUP($BL216,covid_19_datafeed23[[#All],[new_date]:[Zkh_7dgn_gem]],10,FALSE)</f>
        <v>#N/A</v>
      </c>
    </row>
    <row r="217" spans="63:77" x14ac:dyDescent="0.25">
      <c r="BK217" s="2">
        <f t="shared" si="55"/>
        <v>216</v>
      </c>
      <c r="BL217" s="1">
        <f t="shared" si="68"/>
        <v>44656</v>
      </c>
      <c r="BM217" s="2" t="e">
        <f t="shared" si="56"/>
        <v>#N/A</v>
      </c>
      <c r="BN217" s="2" t="e">
        <f t="shared" si="57"/>
        <v>#N/A</v>
      </c>
      <c r="BO217" s="2" t="e">
        <f t="shared" si="58"/>
        <v>#N/A</v>
      </c>
      <c r="BP217" s="2" t="e">
        <f t="shared" si="59"/>
        <v>#N/A</v>
      </c>
      <c r="BQ217" s="2" t="e">
        <f t="shared" si="60"/>
        <v>#N/A</v>
      </c>
      <c r="BR217" s="2" t="e">
        <f t="shared" si="61"/>
        <v>#N/A</v>
      </c>
      <c r="BS217" s="2" t="e">
        <f t="shared" si="62"/>
        <v>#N/A</v>
      </c>
      <c r="BT217" s="2" t="e">
        <f t="shared" si="63"/>
        <v>#N/A</v>
      </c>
      <c r="BU217" s="2" t="e">
        <f t="shared" si="64"/>
        <v>#N/A</v>
      </c>
      <c r="BV217" s="2" t="e">
        <f t="shared" si="65"/>
        <v>#N/A</v>
      </c>
      <c r="BW217" s="2">
        <f t="shared" si="66"/>
        <v>103.09277266278001</v>
      </c>
      <c r="BX217" s="2" t="e">
        <f t="shared" si="67"/>
        <v>#N/A</v>
      </c>
      <c r="BY217" s="2" t="e">
        <f>VLOOKUP($BL217,covid_19_datafeed23[[#All],[new_date]:[Zkh_7dgn_gem]],10,FALSE)</f>
        <v>#N/A</v>
      </c>
    </row>
    <row r="218" spans="63:77" x14ac:dyDescent="0.25">
      <c r="BK218" s="2">
        <f t="shared" si="55"/>
        <v>217</v>
      </c>
      <c r="BL218" s="1">
        <f t="shared" si="68"/>
        <v>44657</v>
      </c>
      <c r="BM218" s="2" t="e">
        <f t="shared" si="56"/>
        <v>#N/A</v>
      </c>
      <c r="BN218" s="2" t="e">
        <f t="shared" si="57"/>
        <v>#N/A</v>
      </c>
      <c r="BO218" s="2" t="e">
        <f t="shared" si="58"/>
        <v>#N/A</v>
      </c>
      <c r="BP218" s="2" t="e">
        <f t="shared" si="59"/>
        <v>#N/A</v>
      </c>
      <c r="BQ218" s="2" t="e">
        <f t="shared" si="60"/>
        <v>#N/A</v>
      </c>
      <c r="BR218" s="2" t="e">
        <f t="shared" si="61"/>
        <v>#N/A</v>
      </c>
      <c r="BS218" s="2" t="e">
        <f t="shared" si="62"/>
        <v>#N/A</v>
      </c>
      <c r="BT218" s="2" t="e">
        <f t="shared" si="63"/>
        <v>#N/A</v>
      </c>
      <c r="BU218" s="2" t="e">
        <f t="shared" si="64"/>
        <v>#N/A</v>
      </c>
      <c r="BV218" s="2" t="e">
        <f t="shared" si="65"/>
        <v>#N/A</v>
      </c>
      <c r="BW218" s="2" t="e">
        <f t="shared" si="66"/>
        <v>#N/A</v>
      </c>
      <c r="BX218" s="2">
        <f t="shared" si="67"/>
        <v>222.38584857409899</v>
      </c>
      <c r="BY218" s="2" t="e">
        <f>VLOOKUP($BL218,covid_19_datafeed23[[#All],[new_date]:[Zkh_7dgn_gem]],10,FALSE)</f>
        <v>#N/A</v>
      </c>
    </row>
    <row r="219" spans="63:77" x14ac:dyDescent="0.25">
      <c r="BK219" s="2">
        <f t="shared" si="55"/>
        <v>218</v>
      </c>
      <c r="BL219" s="1">
        <f t="shared" si="68"/>
        <v>44658</v>
      </c>
      <c r="BM219" s="2" t="e">
        <f t="shared" si="56"/>
        <v>#N/A</v>
      </c>
      <c r="BN219" s="2" t="e">
        <f t="shared" si="57"/>
        <v>#N/A</v>
      </c>
      <c r="BO219" s="2" t="e">
        <f t="shared" si="58"/>
        <v>#N/A</v>
      </c>
      <c r="BP219" s="2" t="e">
        <f t="shared" si="59"/>
        <v>#N/A</v>
      </c>
      <c r="BQ219" s="2" t="e">
        <f t="shared" si="60"/>
        <v>#N/A</v>
      </c>
      <c r="BR219" s="2" t="e">
        <f t="shared" si="61"/>
        <v>#N/A</v>
      </c>
      <c r="BS219" s="2" t="e">
        <f t="shared" si="62"/>
        <v>#N/A</v>
      </c>
      <c r="BT219" s="2" t="e">
        <f t="shared" si="63"/>
        <v>#N/A</v>
      </c>
      <c r="BU219" s="2">
        <f t="shared" si="64"/>
        <v>84.602434605443605</v>
      </c>
      <c r="BV219" s="2" t="e">
        <f t="shared" si="65"/>
        <v>#N/A</v>
      </c>
      <c r="BW219" s="2" t="e">
        <f t="shared" si="66"/>
        <v>#N/A</v>
      </c>
      <c r="BX219" s="2" t="e">
        <f t="shared" si="67"/>
        <v>#N/A</v>
      </c>
      <c r="BY219" s="2" t="e">
        <f>VLOOKUP($BL219,covid_19_datafeed23[[#All],[new_date]:[Zkh_7dgn_gem]],10,FALSE)</f>
        <v>#N/A</v>
      </c>
    </row>
    <row r="220" spans="63:77" x14ac:dyDescent="0.25">
      <c r="BK220" s="2">
        <f t="shared" si="55"/>
        <v>219</v>
      </c>
      <c r="BL220" s="1">
        <f t="shared" si="68"/>
        <v>44659</v>
      </c>
      <c r="BM220" s="2" t="e">
        <f t="shared" si="56"/>
        <v>#N/A</v>
      </c>
      <c r="BN220" s="2" t="e">
        <f t="shared" si="57"/>
        <v>#N/A</v>
      </c>
      <c r="BO220" s="2" t="e">
        <f t="shared" si="58"/>
        <v>#N/A</v>
      </c>
      <c r="BP220" s="2" t="e">
        <f t="shared" si="59"/>
        <v>#N/A</v>
      </c>
      <c r="BQ220" s="2" t="e">
        <f t="shared" si="60"/>
        <v>#N/A</v>
      </c>
      <c r="BR220" s="2" t="e">
        <f t="shared" si="61"/>
        <v>#N/A</v>
      </c>
      <c r="BS220" s="2" t="e">
        <f t="shared" si="62"/>
        <v>#N/A</v>
      </c>
      <c r="BT220" s="2" t="e">
        <f t="shared" si="63"/>
        <v>#N/A</v>
      </c>
      <c r="BU220" s="2" t="e">
        <f t="shared" si="64"/>
        <v>#N/A</v>
      </c>
      <c r="BV220" s="2">
        <f t="shared" si="65"/>
        <v>99.830859821853096</v>
      </c>
      <c r="BW220" s="2">
        <f t="shared" si="66"/>
        <v>76.583200238042494</v>
      </c>
      <c r="BX220" s="2" t="e">
        <f t="shared" si="67"/>
        <v>#N/A</v>
      </c>
      <c r="BY220" s="2" t="e">
        <f>VLOOKUP($BL220,covid_19_datafeed23[[#All],[new_date]:[Zkh_7dgn_gem]],10,FALSE)</f>
        <v>#N/A</v>
      </c>
    </row>
    <row r="221" spans="63:77" x14ac:dyDescent="0.25">
      <c r="BK221" s="2">
        <f t="shared" si="55"/>
        <v>220</v>
      </c>
      <c r="BL221" s="1">
        <f t="shared" si="68"/>
        <v>44660</v>
      </c>
      <c r="BM221" s="2" t="e">
        <f t="shared" si="56"/>
        <v>#N/A</v>
      </c>
      <c r="BN221" s="2" t="e">
        <f t="shared" si="57"/>
        <v>#N/A</v>
      </c>
      <c r="BO221" s="2" t="e">
        <f t="shared" si="58"/>
        <v>#N/A</v>
      </c>
      <c r="BP221" s="2" t="e">
        <f t="shared" si="59"/>
        <v>#N/A</v>
      </c>
      <c r="BQ221" s="2" t="e">
        <f t="shared" si="60"/>
        <v>#N/A</v>
      </c>
      <c r="BR221" s="2" t="e">
        <f t="shared" si="61"/>
        <v>#N/A</v>
      </c>
      <c r="BS221" s="2" t="e">
        <f t="shared" si="62"/>
        <v>#N/A</v>
      </c>
      <c r="BT221" s="2" t="e">
        <f t="shared" si="63"/>
        <v>#N/A</v>
      </c>
      <c r="BU221" s="2" t="e">
        <f t="shared" si="64"/>
        <v>#N/A</v>
      </c>
      <c r="BV221" s="2" t="e">
        <f t="shared" si="65"/>
        <v>#N/A</v>
      </c>
      <c r="BW221" s="2" t="e">
        <f t="shared" si="66"/>
        <v>#N/A</v>
      </c>
      <c r="BX221" s="2">
        <f t="shared" si="67"/>
        <v>198.82179318553199</v>
      </c>
      <c r="BY221" s="2" t="e">
        <f>VLOOKUP($BL221,covid_19_datafeed23[[#All],[new_date]:[Zkh_7dgn_gem]],10,FALSE)</f>
        <v>#N/A</v>
      </c>
    </row>
    <row r="222" spans="63:77" x14ac:dyDescent="0.25">
      <c r="BK222" s="2">
        <f t="shared" si="55"/>
        <v>221</v>
      </c>
      <c r="BL222" s="1">
        <f t="shared" si="68"/>
        <v>44661</v>
      </c>
      <c r="BM222" s="2" t="e">
        <f t="shared" si="56"/>
        <v>#N/A</v>
      </c>
      <c r="BN222" s="2" t="e">
        <f t="shared" si="57"/>
        <v>#N/A</v>
      </c>
      <c r="BO222" s="2" t="e">
        <f t="shared" si="58"/>
        <v>#N/A</v>
      </c>
      <c r="BP222" s="2" t="e">
        <f t="shared" si="59"/>
        <v>#N/A</v>
      </c>
      <c r="BQ222" s="2" t="e">
        <f t="shared" si="60"/>
        <v>#N/A</v>
      </c>
      <c r="BR222" s="2" t="e">
        <f t="shared" si="61"/>
        <v>#N/A</v>
      </c>
      <c r="BS222" s="2" t="e">
        <f t="shared" si="62"/>
        <v>#N/A</v>
      </c>
      <c r="BT222" s="2" t="e">
        <f t="shared" si="63"/>
        <v>#N/A</v>
      </c>
      <c r="BU222" s="2">
        <f t="shared" si="64"/>
        <v>76.142219028978701</v>
      </c>
      <c r="BV222" s="2" t="e">
        <f t="shared" si="65"/>
        <v>#N/A</v>
      </c>
      <c r="BW222" s="2" t="e">
        <f t="shared" si="66"/>
        <v>#N/A</v>
      </c>
      <c r="BX222" s="2" t="e">
        <f t="shared" si="67"/>
        <v>#N/A</v>
      </c>
      <c r="BY222" s="2" t="e">
        <f>VLOOKUP($BL222,covid_19_datafeed23[[#All],[new_date]:[Zkh_7dgn_gem]],10,FALSE)</f>
        <v>#N/A</v>
      </c>
    </row>
    <row r="223" spans="63:77" x14ac:dyDescent="0.25">
      <c r="BK223" s="2">
        <f t="shared" si="55"/>
        <v>222</v>
      </c>
      <c r="BL223" s="1">
        <f t="shared" si="68"/>
        <v>44662</v>
      </c>
      <c r="BM223" s="2" t="e">
        <f t="shared" si="56"/>
        <v>#N/A</v>
      </c>
      <c r="BN223" s="2" t="e">
        <f t="shared" si="57"/>
        <v>#N/A</v>
      </c>
      <c r="BO223" s="2" t="e">
        <f t="shared" si="58"/>
        <v>#N/A</v>
      </c>
      <c r="BP223" s="2" t="e">
        <f t="shared" si="59"/>
        <v>#N/A</v>
      </c>
      <c r="BQ223" s="2" t="e">
        <f t="shared" si="60"/>
        <v>#N/A</v>
      </c>
      <c r="BR223" s="2" t="e">
        <f t="shared" si="61"/>
        <v>#N/A</v>
      </c>
      <c r="BS223" s="2" t="e">
        <f t="shared" si="62"/>
        <v>#N/A</v>
      </c>
      <c r="BT223" s="2" t="e">
        <f t="shared" si="63"/>
        <v>#N/A</v>
      </c>
      <c r="BU223" s="2" t="e">
        <f t="shared" si="64"/>
        <v>#N/A</v>
      </c>
      <c r="BV223" s="2">
        <f t="shared" si="65"/>
        <v>69.3740093890341</v>
      </c>
      <c r="BW223" s="2">
        <f t="shared" si="66"/>
        <v>61.855615057191102</v>
      </c>
      <c r="BX223" s="2" t="e">
        <f t="shared" si="67"/>
        <v>#N/A</v>
      </c>
      <c r="BY223" s="2" t="e">
        <f>VLOOKUP($BL223,covid_19_datafeed23[[#All],[new_date]:[Zkh_7dgn_gem]],10,FALSE)</f>
        <v>#N/A</v>
      </c>
    </row>
    <row r="224" spans="63:77" x14ac:dyDescent="0.25">
      <c r="BK224" s="2">
        <f t="shared" si="55"/>
        <v>223</v>
      </c>
      <c r="BL224" s="1">
        <f t="shared" si="68"/>
        <v>44663</v>
      </c>
      <c r="BM224" s="2" t="e">
        <f t="shared" si="56"/>
        <v>#N/A</v>
      </c>
      <c r="BN224" s="2" t="e">
        <f t="shared" si="57"/>
        <v>#N/A</v>
      </c>
      <c r="BO224" s="2" t="e">
        <f t="shared" si="58"/>
        <v>#N/A</v>
      </c>
      <c r="BP224" s="2" t="e">
        <f t="shared" si="59"/>
        <v>#N/A</v>
      </c>
      <c r="BQ224" s="2" t="e">
        <f t="shared" si="60"/>
        <v>#N/A</v>
      </c>
      <c r="BR224" s="2" t="e">
        <f t="shared" si="61"/>
        <v>#N/A</v>
      </c>
      <c r="BS224" s="2" t="e">
        <f t="shared" si="62"/>
        <v>#N/A</v>
      </c>
      <c r="BT224" s="2" t="e">
        <f t="shared" si="63"/>
        <v>#N/A</v>
      </c>
      <c r="BU224" s="2" t="e">
        <f t="shared" si="64"/>
        <v>#N/A</v>
      </c>
      <c r="BV224" s="2" t="e">
        <f t="shared" si="65"/>
        <v>#N/A</v>
      </c>
      <c r="BW224" s="2" t="e">
        <f t="shared" si="66"/>
        <v>#N/A</v>
      </c>
      <c r="BX224" s="2" t="e">
        <f t="shared" si="67"/>
        <v>#N/A</v>
      </c>
      <c r="BY224" s="2" t="e">
        <f>VLOOKUP($BL224,covid_19_datafeed23[[#All],[new_date]:[Zkh_7dgn_gem]],10,FALSE)</f>
        <v>#N/A</v>
      </c>
    </row>
    <row r="225" spans="63:77" x14ac:dyDescent="0.25">
      <c r="BK225" s="2">
        <f t="shared" si="55"/>
        <v>224</v>
      </c>
      <c r="BL225" s="1">
        <f t="shared" si="68"/>
        <v>44664</v>
      </c>
      <c r="BM225" s="2" t="e">
        <f t="shared" si="56"/>
        <v>#N/A</v>
      </c>
      <c r="BN225" s="2" t="e">
        <f t="shared" si="57"/>
        <v>#N/A</v>
      </c>
      <c r="BO225" s="2" t="e">
        <f t="shared" si="58"/>
        <v>#N/A</v>
      </c>
      <c r="BP225" s="2" t="e">
        <f t="shared" si="59"/>
        <v>#N/A</v>
      </c>
      <c r="BQ225" s="2" t="e">
        <f t="shared" si="60"/>
        <v>#N/A</v>
      </c>
      <c r="BR225" s="2" t="e">
        <f t="shared" si="61"/>
        <v>#N/A</v>
      </c>
      <c r="BS225" s="2" t="e">
        <f t="shared" si="62"/>
        <v>#N/A</v>
      </c>
      <c r="BT225" s="2" t="e">
        <f t="shared" si="63"/>
        <v>#N/A</v>
      </c>
      <c r="BU225" s="2" t="e">
        <f t="shared" si="64"/>
        <v>#N/A</v>
      </c>
      <c r="BV225" s="2" t="e">
        <f t="shared" si="65"/>
        <v>#N/A</v>
      </c>
      <c r="BW225" s="2" t="e">
        <f t="shared" si="66"/>
        <v>#N/A</v>
      </c>
      <c r="BX225" s="2">
        <f t="shared" si="67"/>
        <v>173.78493882848201</v>
      </c>
      <c r="BY225" s="2" t="e">
        <f>VLOOKUP($BL225,covid_19_datafeed23[[#All],[new_date]:[Zkh_7dgn_gem]],10,FALSE)</f>
        <v>#N/A</v>
      </c>
    </row>
    <row r="226" spans="63:77" x14ac:dyDescent="0.25">
      <c r="BK226" s="2">
        <f t="shared" si="55"/>
        <v>225</v>
      </c>
      <c r="BL226" s="1">
        <f t="shared" si="68"/>
        <v>44665</v>
      </c>
      <c r="BM226" s="2" t="e">
        <f t="shared" si="56"/>
        <v>#N/A</v>
      </c>
      <c r="BN226" s="2" t="e">
        <f t="shared" si="57"/>
        <v>#N/A</v>
      </c>
      <c r="BO226" s="2" t="e">
        <f t="shared" si="58"/>
        <v>#N/A</v>
      </c>
      <c r="BP226" s="2" t="e">
        <f t="shared" si="59"/>
        <v>#N/A</v>
      </c>
      <c r="BQ226" s="2" t="e">
        <f t="shared" si="60"/>
        <v>#N/A</v>
      </c>
      <c r="BR226" s="2" t="e">
        <f t="shared" si="61"/>
        <v>#N/A</v>
      </c>
      <c r="BS226" s="2" t="e">
        <f t="shared" si="62"/>
        <v>#N/A</v>
      </c>
      <c r="BT226" s="2" t="e">
        <f t="shared" si="63"/>
        <v>#N/A</v>
      </c>
      <c r="BU226" s="2">
        <f t="shared" si="64"/>
        <v>60.913793812569203</v>
      </c>
      <c r="BV226" s="2" t="e">
        <f t="shared" si="65"/>
        <v>#N/A</v>
      </c>
      <c r="BW226" s="2" t="e">
        <f t="shared" si="66"/>
        <v>#N/A</v>
      </c>
      <c r="BX226" s="2" t="e">
        <f t="shared" si="67"/>
        <v>#N/A</v>
      </c>
      <c r="BY226" s="2" t="e">
        <f>VLOOKUP($BL226,covid_19_datafeed23[[#All],[new_date]:[Zkh_7dgn_gem]],10,FALSE)</f>
        <v>#N/A</v>
      </c>
    </row>
    <row r="227" spans="63:77" x14ac:dyDescent="0.25">
      <c r="BK227" s="2">
        <f t="shared" si="55"/>
        <v>226</v>
      </c>
      <c r="BL227" s="1">
        <f t="shared" si="68"/>
        <v>44666</v>
      </c>
      <c r="BM227" s="2" t="e">
        <f t="shared" si="56"/>
        <v>#N/A</v>
      </c>
      <c r="BN227" s="2" t="e">
        <f t="shared" si="57"/>
        <v>#N/A</v>
      </c>
      <c r="BO227" s="2" t="e">
        <f t="shared" si="58"/>
        <v>#N/A</v>
      </c>
      <c r="BP227" s="2" t="e">
        <f t="shared" si="59"/>
        <v>#N/A</v>
      </c>
      <c r="BQ227" s="2" t="e">
        <f t="shared" si="60"/>
        <v>#N/A</v>
      </c>
      <c r="BR227" s="2" t="e">
        <f t="shared" si="61"/>
        <v>#N/A</v>
      </c>
      <c r="BS227" s="2" t="e">
        <f t="shared" si="62"/>
        <v>#N/A</v>
      </c>
      <c r="BT227" s="2" t="e">
        <f t="shared" si="63"/>
        <v>#N/A</v>
      </c>
      <c r="BU227" s="2" t="e">
        <f t="shared" si="64"/>
        <v>#N/A</v>
      </c>
      <c r="BV227" s="2">
        <f t="shared" si="65"/>
        <v>55.837590109145097</v>
      </c>
      <c r="BW227" s="2">
        <f t="shared" si="66"/>
        <v>51.546345880992703</v>
      </c>
      <c r="BX227" s="2" t="e">
        <f t="shared" si="67"/>
        <v>#N/A</v>
      </c>
      <c r="BY227" s="2" t="e">
        <f>VLOOKUP($BL227,covid_19_datafeed23[[#All],[new_date]:[Zkh_7dgn_gem]],10,FALSE)</f>
        <v>#N/A</v>
      </c>
    </row>
    <row r="228" spans="63:77" x14ac:dyDescent="0.25">
      <c r="BK228" s="2">
        <f t="shared" si="55"/>
        <v>227</v>
      </c>
      <c r="BL228" s="1">
        <f t="shared" si="68"/>
        <v>44667</v>
      </c>
      <c r="BM228" s="2" t="e">
        <f t="shared" si="56"/>
        <v>#N/A</v>
      </c>
      <c r="BN228" s="2" t="e">
        <f t="shared" si="57"/>
        <v>#N/A</v>
      </c>
      <c r="BO228" s="2" t="e">
        <f t="shared" si="58"/>
        <v>#N/A</v>
      </c>
      <c r="BP228" s="2" t="e">
        <f t="shared" si="59"/>
        <v>#N/A</v>
      </c>
      <c r="BQ228" s="2" t="e">
        <f t="shared" si="60"/>
        <v>#N/A</v>
      </c>
      <c r="BR228" s="2" t="e">
        <f t="shared" si="61"/>
        <v>#N/A</v>
      </c>
      <c r="BS228" s="2" t="e">
        <f t="shared" si="62"/>
        <v>#N/A</v>
      </c>
      <c r="BT228" s="2" t="e">
        <f t="shared" si="63"/>
        <v>#N/A</v>
      </c>
      <c r="BU228" s="2" t="e">
        <f t="shared" si="64"/>
        <v>#N/A</v>
      </c>
      <c r="BV228" s="2" t="e">
        <f t="shared" si="65"/>
        <v>#N/A</v>
      </c>
      <c r="BW228" s="2" t="e">
        <f t="shared" si="66"/>
        <v>#N/A</v>
      </c>
      <c r="BX228" s="2">
        <f t="shared" si="67"/>
        <v>153.16640047608499</v>
      </c>
      <c r="BY228" s="2" t="e">
        <f>VLOOKUP($BL228,covid_19_datafeed23[[#All],[new_date]:[Zkh_7dgn_gem]],10,FALSE)</f>
        <v>#N/A</v>
      </c>
    </row>
    <row r="229" spans="63:77" x14ac:dyDescent="0.25">
      <c r="BK229" s="2">
        <f t="shared" si="55"/>
        <v>228</v>
      </c>
      <c r="BL229" s="1">
        <f t="shared" si="68"/>
        <v>44668</v>
      </c>
      <c r="BM229" s="2" t="e">
        <f t="shared" si="56"/>
        <v>#N/A</v>
      </c>
      <c r="BN229" s="2" t="e">
        <f t="shared" si="57"/>
        <v>#N/A</v>
      </c>
      <c r="BO229" s="2" t="e">
        <f t="shared" si="58"/>
        <v>#N/A</v>
      </c>
      <c r="BP229" s="2" t="e">
        <f t="shared" si="59"/>
        <v>#N/A</v>
      </c>
      <c r="BQ229" s="2" t="e">
        <f t="shared" si="60"/>
        <v>#N/A</v>
      </c>
      <c r="BR229" s="2" t="e">
        <f t="shared" si="61"/>
        <v>#N/A</v>
      </c>
      <c r="BS229" s="2" t="e">
        <f t="shared" si="62"/>
        <v>#N/A</v>
      </c>
      <c r="BT229" s="2" t="e">
        <f t="shared" si="63"/>
        <v>#N/A</v>
      </c>
      <c r="BU229" s="2" t="e">
        <f t="shared" si="64"/>
        <v>#N/A</v>
      </c>
      <c r="BV229" s="2" t="e">
        <f t="shared" si="65"/>
        <v>#N/A</v>
      </c>
      <c r="BW229" s="2" t="e">
        <f t="shared" si="66"/>
        <v>#N/A</v>
      </c>
      <c r="BX229" s="2" t="e">
        <f t="shared" si="67"/>
        <v>#N/A</v>
      </c>
      <c r="BY229" s="2" t="e">
        <f>VLOOKUP($BL229,covid_19_datafeed23[[#All],[new_date]:[Zkh_7dgn_gem]],10,FALSE)</f>
        <v>#N/A</v>
      </c>
    </row>
    <row r="230" spans="63:77" x14ac:dyDescent="0.25">
      <c r="BK230" s="2">
        <f t="shared" si="55"/>
        <v>229</v>
      </c>
      <c r="BL230" s="1">
        <f t="shared" si="68"/>
        <v>44669</v>
      </c>
      <c r="BM230" s="2" t="e">
        <f t="shared" si="56"/>
        <v>#N/A</v>
      </c>
      <c r="BN230" s="2" t="e">
        <f t="shared" si="57"/>
        <v>#N/A</v>
      </c>
      <c r="BO230" s="2" t="e">
        <f t="shared" si="58"/>
        <v>#N/A</v>
      </c>
      <c r="BP230" s="2" t="e">
        <f t="shared" si="59"/>
        <v>#N/A</v>
      </c>
      <c r="BQ230" s="2" t="e">
        <f t="shared" si="60"/>
        <v>#N/A</v>
      </c>
      <c r="BR230" s="2" t="e">
        <f t="shared" si="61"/>
        <v>#N/A</v>
      </c>
      <c r="BS230" s="2" t="e">
        <f t="shared" si="62"/>
        <v>#N/A</v>
      </c>
      <c r="BT230" s="2" t="e">
        <f t="shared" si="63"/>
        <v>#N/A</v>
      </c>
      <c r="BU230" s="2">
        <f t="shared" si="64"/>
        <v>52.453485289172903</v>
      </c>
      <c r="BV230" s="2" t="e">
        <f t="shared" si="65"/>
        <v>#N/A</v>
      </c>
      <c r="BW230" s="2">
        <f t="shared" si="66"/>
        <v>38.291559668623897</v>
      </c>
      <c r="BX230" s="2" t="e">
        <f t="shared" si="67"/>
        <v>#N/A</v>
      </c>
      <c r="BY230" s="2" t="e">
        <f>VLOOKUP($BL230,covid_19_datafeed23[[#All],[new_date]:[Zkh_7dgn_gem]],10,FALSE)</f>
        <v>#N/A</v>
      </c>
    </row>
    <row r="231" spans="63:77" x14ac:dyDescent="0.25">
      <c r="BK231" s="2">
        <f t="shared" si="55"/>
        <v>230</v>
      </c>
      <c r="BL231" s="1">
        <f t="shared" si="68"/>
        <v>44670</v>
      </c>
      <c r="BM231" s="2" t="e">
        <f t="shared" si="56"/>
        <v>#N/A</v>
      </c>
      <c r="BN231" s="2" t="e">
        <f t="shared" si="57"/>
        <v>#N/A</v>
      </c>
      <c r="BO231" s="2" t="e">
        <f t="shared" si="58"/>
        <v>#N/A</v>
      </c>
      <c r="BP231" s="2" t="e">
        <f t="shared" si="59"/>
        <v>#N/A</v>
      </c>
      <c r="BQ231" s="2" t="e">
        <f t="shared" si="60"/>
        <v>#N/A</v>
      </c>
      <c r="BR231" s="2" t="e">
        <f t="shared" si="61"/>
        <v>#N/A</v>
      </c>
      <c r="BS231" s="2" t="e">
        <f t="shared" si="62"/>
        <v>#N/A</v>
      </c>
      <c r="BT231" s="2" t="e">
        <f t="shared" si="63"/>
        <v>#N/A</v>
      </c>
      <c r="BU231" s="2" t="e">
        <f t="shared" si="64"/>
        <v>#N/A</v>
      </c>
      <c r="BV231" s="2" t="e">
        <f t="shared" si="65"/>
        <v>#N/A</v>
      </c>
      <c r="BW231" s="2" t="e">
        <f t="shared" si="66"/>
        <v>#N/A</v>
      </c>
      <c r="BX231" s="2" t="e">
        <f t="shared" si="67"/>
        <v>#N/A</v>
      </c>
      <c r="BY231" s="2" t="e">
        <f>VLOOKUP($BL231,covid_19_datafeed23[[#All],[new_date]:[Zkh_7dgn_gem]],10,FALSE)</f>
        <v>#N/A</v>
      </c>
    </row>
    <row r="232" spans="63:77" x14ac:dyDescent="0.25">
      <c r="BK232" s="2">
        <f t="shared" si="55"/>
        <v>231</v>
      </c>
      <c r="BL232" s="1">
        <f t="shared" si="68"/>
        <v>44671</v>
      </c>
      <c r="BM232" s="2" t="e">
        <f t="shared" si="56"/>
        <v>#N/A</v>
      </c>
      <c r="BN232" s="2" t="e">
        <f t="shared" si="57"/>
        <v>#N/A</v>
      </c>
      <c r="BO232" s="2" t="e">
        <f t="shared" si="58"/>
        <v>#N/A</v>
      </c>
      <c r="BP232" s="2" t="e">
        <f t="shared" si="59"/>
        <v>#N/A</v>
      </c>
      <c r="BQ232" s="2" t="e">
        <f t="shared" si="60"/>
        <v>#N/A</v>
      </c>
      <c r="BR232" s="2" t="e">
        <f t="shared" si="61"/>
        <v>#N/A</v>
      </c>
      <c r="BS232" s="2" t="e">
        <f t="shared" si="62"/>
        <v>#N/A</v>
      </c>
      <c r="BT232" s="2" t="e">
        <f t="shared" si="63"/>
        <v>#N/A</v>
      </c>
      <c r="BU232" s="2" t="e">
        <f t="shared" si="64"/>
        <v>#N/A</v>
      </c>
      <c r="BV232" s="2">
        <f t="shared" si="65"/>
        <v>42.301263776187497</v>
      </c>
      <c r="BW232" s="2" t="e">
        <f t="shared" si="66"/>
        <v>#N/A</v>
      </c>
      <c r="BX232" s="2" t="e">
        <f t="shared" si="67"/>
        <v>#N/A</v>
      </c>
      <c r="BY232" s="2" t="e">
        <f>VLOOKUP($BL232,covid_19_datafeed23[[#All],[new_date]:[Zkh_7dgn_gem]],10,FALSE)</f>
        <v>#N/A</v>
      </c>
    </row>
    <row r="233" spans="63:77" x14ac:dyDescent="0.25">
      <c r="BK233" s="2">
        <f t="shared" si="55"/>
        <v>232</v>
      </c>
      <c r="BL233" s="1">
        <f t="shared" si="68"/>
        <v>44672</v>
      </c>
      <c r="BM233" s="2" t="e">
        <f t="shared" si="56"/>
        <v>#N/A</v>
      </c>
      <c r="BN233" s="2" t="e">
        <f t="shared" si="57"/>
        <v>#N/A</v>
      </c>
      <c r="BO233" s="2" t="e">
        <f t="shared" si="58"/>
        <v>#N/A</v>
      </c>
      <c r="BP233" s="2" t="e">
        <f t="shared" si="59"/>
        <v>#N/A</v>
      </c>
      <c r="BQ233" s="2" t="e">
        <f t="shared" si="60"/>
        <v>#N/A</v>
      </c>
      <c r="BR233" s="2" t="e">
        <f t="shared" si="61"/>
        <v>#N/A</v>
      </c>
      <c r="BS233" s="2" t="e">
        <f t="shared" si="62"/>
        <v>#N/A</v>
      </c>
      <c r="BT233" s="2" t="e">
        <f t="shared" si="63"/>
        <v>#N/A</v>
      </c>
      <c r="BU233" s="2" t="e">
        <f t="shared" si="64"/>
        <v>#N/A</v>
      </c>
      <c r="BV233" s="2" t="e">
        <f t="shared" si="65"/>
        <v>#N/A</v>
      </c>
      <c r="BW233" s="2" t="e">
        <f t="shared" si="66"/>
        <v>#N/A</v>
      </c>
      <c r="BX233" s="2">
        <f t="shared" si="67"/>
        <v>129.60234508751699</v>
      </c>
      <c r="BY233" s="2" t="e">
        <f>VLOOKUP($BL233,covid_19_datafeed23[[#All],[new_date]:[Zkh_7dgn_gem]],10,FALSE)</f>
        <v>#N/A</v>
      </c>
    </row>
    <row r="234" spans="63:77" x14ac:dyDescent="0.25">
      <c r="BK234" s="2">
        <f t="shared" si="55"/>
        <v>233</v>
      </c>
      <c r="BL234" s="1">
        <f t="shared" si="68"/>
        <v>44673</v>
      </c>
      <c r="BM234" s="2" t="e">
        <f t="shared" si="56"/>
        <v>#N/A</v>
      </c>
      <c r="BN234" s="2" t="e">
        <f t="shared" si="57"/>
        <v>#N/A</v>
      </c>
      <c r="BO234" s="2" t="e">
        <f t="shared" si="58"/>
        <v>#N/A</v>
      </c>
      <c r="BP234" s="2" t="e">
        <f t="shared" si="59"/>
        <v>#N/A</v>
      </c>
      <c r="BQ234" s="2" t="e">
        <f t="shared" si="60"/>
        <v>#N/A</v>
      </c>
      <c r="BR234" s="2" t="e">
        <f t="shared" si="61"/>
        <v>#N/A</v>
      </c>
      <c r="BS234" s="2" t="e">
        <f t="shared" si="62"/>
        <v>#N/A</v>
      </c>
      <c r="BT234" s="2" t="e">
        <f t="shared" si="63"/>
        <v>#N/A</v>
      </c>
      <c r="BU234" s="2">
        <f t="shared" si="64"/>
        <v>43.9932697127078</v>
      </c>
      <c r="BV234" s="2" t="e">
        <f t="shared" si="65"/>
        <v>#N/A</v>
      </c>
      <c r="BW234" s="2" t="e">
        <f t="shared" si="66"/>
        <v>#N/A</v>
      </c>
      <c r="BX234" s="2" t="e">
        <f t="shared" si="67"/>
        <v>#N/A</v>
      </c>
      <c r="BY234" s="2" t="e">
        <f>VLOOKUP($BL234,covid_19_datafeed23[[#All],[new_date]:[Zkh_7dgn_gem]],10,FALSE)</f>
        <v>#N/A</v>
      </c>
    </row>
    <row r="235" spans="63:77" x14ac:dyDescent="0.25">
      <c r="BK235" s="2">
        <f t="shared" si="55"/>
        <v>234</v>
      </c>
      <c r="BL235" s="1">
        <f t="shared" si="68"/>
        <v>44674</v>
      </c>
      <c r="BM235" s="2" t="e">
        <f t="shared" si="56"/>
        <v>#N/A</v>
      </c>
      <c r="BN235" s="2" t="e">
        <f t="shared" si="57"/>
        <v>#N/A</v>
      </c>
      <c r="BO235" s="2" t="e">
        <f t="shared" si="58"/>
        <v>#N/A</v>
      </c>
      <c r="BP235" s="2" t="e">
        <f t="shared" si="59"/>
        <v>#N/A</v>
      </c>
      <c r="BQ235" s="2" t="e">
        <f t="shared" si="60"/>
        <v>#N/A</v>
      </c>
      <c r="BR235" s="2" t="e">
        <f t="shared" si="61"/>
        <v>#N/A</v>
      </c>
      <c r="BS235" s="2" t="e">
        <f t="shared" si="62"/>
        <v>#N/A</v>
      </c>
      <c r="BT235" s="2" t="e">
        <f t="shared" si="63"/>
        <v>#N/A</v>
      </c>
      <c r="BU235" s="2" t="e">
        <f t="shared" si="64"/>
        <v>#N/A</v>
      </c>
      <c r="BV235" s="2" t="e">
        <f t="shared" si="65"/>
        <v>#N/A</v>
      </c>
      <c r="BW235" s="2">
        <f t="shared" si="66"/>
        <v>25.036773456255101</v>
      </c>
      <c r="BX235" s="2" t="e">
        <f t="shared" si="67"/>
        <v>#N/A</v>
      </c>
      <c r="BY235" s="2" t="e">
        <f>VLOOKUP($BL235,covid_19_datafeed23[[#All],[new_date]:[Zkh_7dgn_gem]],10,FALSE)</f>
        <v>#N/A</v>
      </c>
    </row>
    <row r="236" spans="63:77" x14ac:dyDescent="0.25">
      <c r="BK236" s="2">
        <f t="shared" si="55"/>
        <v>235</v>
      </c>
      <c r="BL236" s="1">
        <f t="shared" si="68"/>
        <v>44675</v>
      </c>
      <c r="BM236" s="2" t="e">
        <f t="shared" si="56"/>
        <v>#N/A</v>
      </c>
      <c r="BN236" s="2" t="e">
        <f t="shared" si="57"/>
        <v>#N/A</v>
      </c>
      <c r="BO236" s="2" t="e">
        <f t="shared" si="58"/>
        <v>#N/A</v>
      </c>
      <c r="BP236" s="2" t="e">
        <f t="shared" si="59"/>
        <v>#N/A</v>
      </c>
      <c r="BQ236" s="2" t="e">
        <f t="shared" si="60"/>
        <v>#N/A</v>
      </c>
      <c r="BR236" s="2" t="e">
        <f t="shared" si="61"/>
        <v>#N/A</v>
      </c>
      <c r="BS236" s="2" t="e">
        <f t="shared" si="62"/>
        <v>#N/A</v>
      </c>
      <c r="BT236" s="2" t="e">
        <f t="shared" si="63"/>
        <v>#N/A</v>
      </c>
      <c r="BU236" s="2" t="e">
        <f t="shared" si="64"/>
        <v>#N/A</v>
      </c>
      <c r="BV236" s="2" t="e">
        <f t="shared" si="65"/>
        <v>#N/A</v>
      </c>
      <c r="BW236" s="2" t="e">
        <f t="shared" si="66"/>
        <v>#N/A</v>
      </c>
      <c r="BX236" s="2" t="e">
        <f t="shared" si="67"/>
        <v>#N/A</v>
      </c>
      <c r="BY236" s="2" t="e">
        <f>VLOOKUP($BL236,covid_19_datafeed23[[#All],[new_date]:[Zkh_7dgn_gem]],10,FALSE)</f>
        <v>#N/A</v>
      </c>
    </row>
    <row r="237" spans="63:77" x14ac:dyDescent="0.25">
      <c r="BK237" s="2">
        <f t="shared" si="55"/>
        <v>236</v>
      </c>
      <c r="BL237" s="1">
        <f t="shared" si="68"/>
        <v>44676</v>
      </c>
      <c r="BM237" s="2" t="e">
        <f t="shared" si="56"/>
        <v>#N/A</v>
      </c>
      <c r="BN237" s="2" t="e">
        <f t="shared" si="57"/>
        <v>#N/A</v>
      </c>
      <c r="BO237" s="2" t="e">
        <f t="shared" si="58"/>
        <v>#N/A</v>
      </c>
      <c r="BP237" s="2" t="e">
        <f t="shared" si="59"/>
        <v>#N/A</v>
      </c>
      <c r="BQ237" s="2" t="e">
        <f t="shared" si="60"/>
        <v>#N/A</v>
      </c>
      <c r="BR237" s="2" t="e">
        <f t="shared" si="61"/>
        <v>#N/A</v>
      </c>
      <c r="BS237" s="2" t="e">
        <f t="shared" si="62"/>
        <v>#N/A</v>
      </c>
      <c r="BT237" s="2" t="e">
        <f t="shared" si="63"/>
        <v>#N/A</v>
      </c>
      <c r="BU237" s="2" t="e">
        <f t="shared" si="64"/>
        <v>#N/A</v>
      </c>
      <c r="BV237" s="2">
        <f t="shared" si="65"/>
        <v>32.148949316270702</v>
      </c>
      <c r="BW237" s="2" t="e">
        <f t="shared" si="66"/>
        <v>#N/A</v>
      </c>
      <c r="BX237" s="2">
        <f t="shared" si="67"/>
        <v>114.874759906666</v>
      </c>
      <c r="BY237" s="2" t="e">
        <f>VLOOKUP($BL237,covid_19_datafeed23[[#All],[new_date]:[Zkh_7dgn_gem]],10,FALSE)</f>
        <v>#N/A</v>
      </c>
    </row>
    <row r="238" spans="63:77" x14ac:dyDescent="0.25">
      <c r="BK238" s="2">
        <f t="shared" si="55"/>
        <v>237</v>
      </c>
      <c r="BL238" s="1">
        <f t="shared" si="68"/>
        <v>44677</v>
      </c>
      <c r="BM238" s="2" t="e">
        <f t="shared" si="56"/>
        <v>#N/A</v>
      </c>
      <c r="BN238" s="2" t="e">
        <f t="shared" si="57"/>
        <v>#N/A</v>
      </c>
      <c r="BO238" s="2" t="e">
        <f t="shared" si="58"/>
        <v>#N/A</v>
      </c>
      <c r="BP238" s="2" t="e">
        <f t="shared" si="59"/>
        <v>#N/A</v>
      </c>
      <c r="BQ238" s="2" t="e">
        <f t="shared" si="60"/>
        <v>#N/A</v>
      </c>
      <c r="BR238" s="2" t="e">
        <f t="shared" si="61"/>
        <v>#N/A</v>
      </c>
      <c r="BS238" s="2" t="e">
        <f t="shared" si="62"/>
        <v>#N/A</v>
      </c>
      <c r="BT238" s="2" t="e">
        <f t="shared" si="63"/>
        <v>#N/A</v>
      </c>
      <c r="BU238" s="2" t="e">
        <f t="shared" si="64"/>
        <v>#N/A</v>
      </c>
      <c r="BV238" s="2" t="e">
        <f t="shared" si="65"/>
        <v>#N/A</v>
      </c>
      <c r="BW238" s="2">
        <f t="shared" si="66"/>
        <v>20.618538352397099</v>
      </c>
      <c r="BX238" s="2" t="e">
        <f t="shared" si="67"/>
        <v>#N/A</v>
      </c>
      <c r="BY238" s="2" t="e">
        <f>VLOOKUP($BL238,covid_19_datafeed23[[#All],[new_date]:[Zkh_7dgn_gem]],10,FALSE)</f>
        <v>#N/A</v>
      </c>
    </row>
    <row r="239" spans="63:77" x14ac:dyDescent="0.25">
      <c r="BK239" s="2">
        <f t="shared" si="55"/>
        <v>238</v>
      </c>
      <c r="BL239" s="1">
        <f t="shared" si="68"/>
        <v>44678</v>
      </c>
      <c r="BM239" s="2" t="e">
        <f t="shared" si="56"/>
        <v>#N/A</v>
      </c>
      <c r="BN239" s="2" t="e">
        <f t="shared" si="57"/>
        <v>#N/A</v>
      </c>
      <c r="BO239" s="2" t="e">
        <f t="shared" si="58"/>
        <v>#N/A</v>
      </c>
      <c r="BP239" s="2" t="e">
        <f t="shared" si="59"/>
        <v>#N/A</v>
      </c>
      <c r="BQ239" s="2" t="e">
        <f t="shared" si="60"/>
        <v>#N/A</v>
      </c>
      <c r="BR239" s="2" t="e">
        <f t="shared" si="61"/>
        <v>#N/A</v>
      </c>
      <c r="BS239" s="2" t="e">
        <f t="shared" si="62"/>
        <v>#N/A</v>
      </c>
      <c r="BT239" s="2" t="e">
        <f t="shared" si="63"/>
        <v>#N/A</v>
      </c>
      <c r="BU239" s="2">
        <f t="shared" si="64"/>
        <v>35.533054136242903</v>
      </c>
      <c r="BV239" s="2" t="e">
        <f t="shared" si="65"/>
        <v>#N/A</v>
      </c>
      <c r="BW239" s="2" t="e">
        <f t="shared" si="66"/>
        <v>#N/A</v>
      </c>
      <c r="BX239" s="2" t="e">
        <f t="shared" si="67"/>
        <v>#N/A</v>
      </c>
      <c r="BY239" s="2" t="e">
        <f>VLOOKUP($BL239,covid_19_datafeed23[[#All],[new_date]:[Zkh_7dgn_gem]],10,FALSE)</f>
        <v>#N/A</v>
      </c>
    </row>
    <row r="240" spans="63:77" x14ac:dyDescent="0.25">
      <c r="BK240" s="2">
        <f t="shared" si="55"/>
        <v>239</v>
      </c>
      <c r="BL240" s="1">
        <f t="shared" si="68"/>
        <v>44679</v>
      </c>
      <c r="BM240" s="2" t="e">
        <f t="shared" si="56"/>
        <v>#N/A</v>
      </c>
      <c r="BN240" s="2" t="e">
        <f t="shared" si="57"/>
        <v>#N/A</v>
      </c>
      <c r="BO240" s="2" t="e">
        <f t="shared" si="58"/>
        <v>#N/A</v>
      </c>
      <c r="BP240" s="2" t="e">
        <f t="shared" si="59"/>
        <v>#N/A</v>
      </c>
      <c r="BQ240" s="2" t="e">
        <f t="shared" si="60"/>
        <v>#N/A</v>
      </c>
      <c r="BR240" s="2" t="e">
        <f t="shared" si="61"/>
        <v>#N/A</v>
      </c>
      <c r="BS240" s="2" t="e">
        <f t="shared" si="62"/>
        <v>#N/A</v>
      </c>
      <c r="BT240" s="2" t="e">
        <f t="shared" si="63"/>
        <v>#N/A</v>
      </c>
      <c r="BU240" s="2" t="e">
        <f t="shared" si="64"/>
        <v>#N/A</v>
      </c>
      <c r="BV240" s="2">
        <f t="shared" si="65"/>
        <v>35.533054136242903</v>
      </c>
      <c r="BW240" s="2" t="e">
        <f t="shared" si="66"/>
        <v>#N/A</v>
      </c>
      <c r="BX240" s="2">
        <f t="shared" si="67"/>
        <v>104.565490730467</v>
      </c>
      <c r="BY240" s="2" t="e">
        <f>VLOOKUP($BL240,covid_19_datafeed23[[#All],[new_date]:[Zkh_7dgn_gem]],10,FALSE)</f>
        <v>#N/A</v>
      </c>
    </row>
    <row r="241" spans="63:77" x14ac:dyDescent="0.25">
      <c r="BK241" s="2">
        <f t="shared" si="55"/>
        <v>240</v>
      </c>
      <c r="BL241" s="1">
        <f t="shared" si="68"/>
        <v>44680</v>
      </c>
      <c r="BM241" s="2" t="e">
        <f t="shared" si="56"/>
        <v>#N/A</v>
      </c>
      <c r="BN241" s="2" t="e">
        <f t="shared" si="57"/>
        <v>#N/A</v>
      </c>
      <c r="BO241" s="2" t="e">
        <f t="shared" si="58"/>
        <v>#N/A</v>
      </c>
      <c r="BP241" s="2" t="e">
        <f t="shared" si="59"/>
        <v>#N/A</v>
      </c>
      <c r="BQ241" s="2" t="e">
        <f t="shared" si="60"/>
        <v>#N/A</v>
      </c>
      <c r="BR241" s="2" t="e">
        <f t="shared" si="61"/>
        <v>#N/A</v>
      </c>
      <c r="BS241" s="2" t="e">
        <f t="shared" si="62"/>
        <v>#N/A</v>
      </c>
      <c r="BT241" s="2" t="e">
        <f t="shared" si="63"/>
        <v>#N/A</v>
      </c>
      <c r="BU241" s="2" t="e">
        <f t="shared" si="64"/>
        <v>#N/A</v>
      </c>
      <c r="BV241" s="2" t="e">
        <f t="shared" si="65"/>
        <v>#N/A</v>
      </c>
      <c r="BW241" s="2" t="e">
        <f t="shared" si="66"/>
        <v>#N/A</v>
      </c>
      <c r="BX241" s="2" t="e">
        <f t="shared" si="67"/>
        <v>#N/A</v>
      </c>
      <c r="BY241" s="2" t="e">
        <f>VLOOKUP($BL241,covid_19_datafeed23[[#All],[new_date]:[Zkh_7dgn_gem]],10,FALSE)</f>
        <v>#N/A</v>
      </c>
    </row>
    <row r="242" spans="63:77" x14ac:dyDescent="0.25">
      <c r="BK242" s="2">
        <f t="shared" si="55"/>
        <v>241</v>
      </c>
      <c r="BL242" s="1">
        <f t="shared" si="68"/>
        <v>44681</v>
      </c>
      <c r="BM242" s="2" t="e">
        <f t="shared" si="56"/>
        <v>#N/A</v>
      </c>
      <c r="BN242" s="2" t="e">
        <f t="shared" si="57"/>
        <v>#N/A</v>
      </c>
      <c r="BO242" s="2" t="e">
        <f t="shared" si="58"/>
        <v>#N/A</v>
      </c>
      <c r="BP242" s="2" t="e">
        <f t="shared" si="59"/>
        <v>#N/A</v>
      </c>
      <c r="BQ242" s="2" t="e">
        <f t="shared" si="60"/>
        <v>#N/A</v>
      </c>
      <c r="BR242" s="2" t="e">
        <f t="shared" si="61"/>
        <v>#N/A</v>
      </c>
      <c r="BS242" s="2" t="e">
        <f t="shared" si="62"/>
        <v>#N/A</v>
      </c>
      <c r="BT242" s="2" t="e">
        <f t="shared" si="63"/>
        <v>#N/A</v>
      </c>
      <c r="BU242" s="2" t="e">
        <f t="shared" si="64"/>
        <v>#N/A</v>
      </c>
      <c r="BV242" s="2" t="e">
        <f t="shared" si="65"/>
        <v>#N/A</v>
      </c>
      <c r="BW242" s="2" t="e">
        <f t="shared" si="66"/>
        <v>#N/A</v>
      </c>
      <c r="BX242" s="2" t="e">
        <f t="shared" si="67"/>
        <v>#N/A</v>
      </c>
      <c r="BY242" s="2" t="e">
        <f>VLOOKUP($BL242,covid_19_datafeed23[[#All],[new_date]:[Zkh_7dgn_gem]],10,FALSE)</f>
        <v>#N/A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DB896-A9C0-4F35-B4D5-C149DA37BFDF}">
  <dimension ref="A1:N236"/>
  <sheetViews>
    <sheetView workbookViewId="0">
      <selection activeCell="H3" sqref="H3"/>
    </sheetView>
  </sheetViews>
  <sheetFormatPr defaultRowHeight="15" x14ac:dyDescent="0.25"/>
  <cols>
    <col min="1" max="1" width="10.42578125" bestFit="1" customWidth="1"/>
  </cols>
  <sheetData>
    <row r="1" spans="1:14" x14ac:dyDescent="0.25">
      <c r="A1" t="s">
        <v>7</v>
      </c>
      <c r="B1" t="s">
        <v>8</v>
      </c>
      <c r="C1" t="s">
        <v>9</v>
      </c>
      <c r="D1" t="s">
        <v>11</v>
      </c>
      <c r="E1" t="s">
        <v>12</v>
      </c>
      <c r="F1" t="s">
        <v>14</v>
      </c>
      <c r="G1" t="s">
        <v>13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741</v>
      </c>
    </row>
    <row r="2" spans="1:14" x14ac:dyDescent="0.25">
      <c r="A2" s="1">
        <v>44447</v>
      </c>
      <c r="B2">
        <v>34.578146611341602</v>
      </c>
      <c r="C2" t="e">
        <v>#N/A</v>
      </c>
      <c r="D2" t="e">
        <v>#N/A</v>
      </c>
      <c r="E2" t="e">
        <v>#N/A</v>
      </c>
      <c r="F2" t="e">
        <v>#N/A</v>
      </c>
      <c r="G2" t="e">
        <v>#N/A</v>
      </c>
      <c r="H2" t="e">
        <v>#N/A</v>
      </c>
      <c r="I2" t="e">
        <v>#N/A</v>
      </c>
      <c r="J2" t="e">
        <v>#N/A</v>
      </c>
      <c r="K2" t="e">
        <v>#N/A</v>
      </c>
      <c r="L2" t="e">
        <v>#N/A</v>
      </c>
      <c r="M2" t="e">
        <v>#N/A</v>
      </c>
      <c r="N2">
        <v>59.857142857142854</v>
      </c>
    </row>
    <row r="3" spans="1:14" x14ac:dyDescent="0.25">
      <c r="A3" s="1">
        <v>44448</v>
      </c>
      <c r="B3" t="e">
        <v>#N/A</v>
      </c>
      <c r="C3" t="e">
        <v>#N/A</v>
      </c>
      <c r="D3" t="e">
        <v>#N/A</v>
      </c>
      <c r="E3" t="e">
        <v>#N/A</v>
      </c>
      <c r="F3" t="e">
        <v>#N/A</v>
      </c>
      <c r="G3" t="e">
        <v>#N/A</v>
      </c>
      <c r="H3" t="e">
        <v>#N/A</v>
      </c>
      <c r="I3" t="e">
        <v>#N/A</v>
      </c>
      <c r="J3" t="e">
        <v>#N/A</v>
      </c>
      <c r="K3" t="e">
        <v>#N/A</v>
      </c>
      <c r="L3" t="e">
        <v>#N/A</v>
      </c>
      <c r="M3" t="e">
        <v>#N/A</v>
      </c>
      <c r="N3">
        <v>59.714285714285715</v>
      </c>
    </row>
    <row r="4" spans="1:14" x14ac:dyDescent="0.25">
      <c r="A4" s="1">
        <v>44449</v>
      </c>
      <c r="B4">
        <v>31.811894882434299</v>
      </c>
      <c r="C4" t="e">
        <v>#N/A</v>
      </c>
      <c r="D4" t="e">
        <v>#N/A</v>
      </c>
      <c r="E4" t="e">
        <v>#N/A</v>
      </c>
      <c r="F4" t="e">
        <v>#N/A</v>
      </c>
      <c r="G4" t="e">
        <v>#N/A</v>
      </c>
      <c r="H4" t="e">
        <v>#N/A</v>
      </c>
      <c r="I4" t="e">
        <v>#N/A</v>
      </c>
      <c r="J4" t="e">
        <v>#N/A</v>
      </c>
      <c r="K4" t="e">
        <v>#N/A</v>
      </c>
      <c r="L4" t="e">
        <v>#N/A</v>
      </c>
      <c r="M4" t="e">
        <v>#N/A</v>
      </c>
      <c r="N4">
        <v>59.857142857142854</v>
      </c>
    </row>
    <row r="5" spans="1:14" x14ac:dyDescent="0.25">
      <c r="A5" s="1">
        <v>44450</v>
      </c>
      <c r="B5" t="e">
        <v>#N/A</v>
      </c>
      <c r="C5" t="e">
        <v>#N/A</v>
      </c>
      <c r="D5" t="e">
        <v>#N/A</v>
      </c>
      <c r="E5" t="e">
        <v>#N/A</v>
      </c>
      <c r="F5" t="e">
        <v>#N/A</v>
      </c>
      <c r="G5" t="e">
        <v>#N/A</v>
      </c>
      <c r="H5" t="e">
        <v>#N/A</v>
      </c>
      <c r="I5" t="e">
        <v>#N/A</v>
      </c>
      <c r="J5" t="e">
        <v>#N/A</v>
      </c>
      <c r="K5" t="e">
        <v>#N/A</v>
      </c>
      <c r="L5" t="e">
        <v>#N/A</v>
      </c>
      <c r="M5" t="e">
        <v>#N/A</v>
      </c>
      <c r="N5">
        <v>57.428571428571431</v>
      </c>
    </row>
    <row r="6" spans="1:14" x14ac:dyDescent="0.25">
      <c r="A6" s="1">
        <v>44451</v>
      </c>
      <c r="B6" t="e">
        <v>#N/A</v>
      </c>
      <c r="C6" t="e">
        <v>#N/A</v>
      </c>
      <c r="D6" t="e">
        <v>#N/A</v>
      </c>
      <c r="E6" t="e">
        <v>#N/A</v>
      </c>
      <c r="F6" t="e">
        <v>#N/A</v>
      </c>
      <c r="G6" t="e">
        <v>#N/A</v>
      </c>
      <c r="H6" t="e">
        <v>#N/A</v>
      </c>
      <c r="I6" t="e">
        <v>#N/A</v>
      </c>
      <c r="J6" t="e">
        <v>#N/A</v>
      </c>
      <c r="K6" t="e">
        <v>#N/A</v>
      </c>
      <c r="L6" t="e">
        <v>#N/A</v>
      </c>
      <c r="M6" t="e">
        <v>#N/A</v>
      </c>
      <c r="N6">
        <v>55.285714285714285</v>
      </c>
    </row>
    <row r="7" spans="1:14" x14ac:dyDescent="0.25">
      <c r="A7" s="1">
        <v>44452</v>
      </c>
      <c r="B7">
        <v>28.2157676348547</v>
      </c>
      <c r="C7" t="e">
        <v>#N/A</v>
      </c>
      <c r="D7" t="e">
        <v>#N/A</v>
      </c>
      <c r="E7" t="e">
        <v>#N/A</v>
      </c>
      <c r="F7" t="e">
        <v>#N/A</v>
      </c>
      <c r="G7" t="e">
        <v>#N/A</v>
      </c>
      <c r="H7" t="e">
        <v>#N/A</v>
      </c>
      <c r="I7" t="e">
        <v>#N/A</v>
      </c>
      <c r="J7" t="e">
        <v>#N/A</v>
      </c>
      <c r="K7" t="e">
        <v>#N/A</v>
      </c>
      <c r="L7" t="e">
        <v>#N/A</v>
      </c>
      <c r="M7" t="e">
        <v>#N/A</v>
      </c>
      <c r="N7">
        <v>55.714285714285715</v>
      </c>
    </row>
    <row r="8" spans="1:14" x14ac:dyDescent="0.25">
      <c r="A8" s="1">
        <v>44453</v>
      </c>
      <c r="B8" t="e">
        <v>#N/A</v>
      </c>
      <c r="C8" t="e">
        <v>#N/A</v>
      </c>
      <c r="D8" t="e">
        <v>#N/A</v>
      </c>
      <c r="E8" t="e">
        <v>#N/A</v>
      </c>
      <c r="F8" t="e">
        <v>#N/A</v>
      </c>
      <c r="G8" t="e">
        <v>#N/A</v>
      </c>
      <c r="H8" t="e">
        <v>#N/A</v>
      </c>
      <c r="I8" t="e">
        <v>#N/A</v>
      </c>
      <c r="J8" t="e">
        <v>#N/A</v>
      </c>
      <c r="K8" t="e">
        <v>#N/A</v>
      </c>
      <c r="L8" t="e">
        <v>#N/A</v>
      </c>
      <c r="M8" t="e">
        <v>#N/A</v>
      </c>
      <c r="N8">
        <v>55.571428571428569</v>
      </c>
    </row>
    <row r="9" spans="1:14" x14ac:dyDescent="0.25">
      <c r="A9" s="1">
        <v>44454</v>
      </c>
      <c r="B9" t="e">
        <v>#N/A</v>
      </c>
      <c r="C9">
        <v>53.185595567866997</v>
      </c>
      <c r="D9" t="e">
        <v>#N/A</v>
      </c>
      <c r="E9" t="e">
        <v>#N/A</v>
      </c>
      <c r="F9" t="e">
        <v>#N/A</v>
      </c>
      <c r="G9" t="e">
        <v>#N/A</v>
      </c>
      <c r="H9" t="e">
        <v>#N/A</v>
      </c>
      <c r="I9" t="e">
        <v>#N/A</v>
      </c>
      <c r="J9" t="e">
        <v>#N/A</v>
      </c>
      <c r="K9" t="e">
        <v>#N/A</v>
      </c>
      <c r="L9" t="e">
        <v>#N/A</v>
      </c>
      <c r="M9" t="e">
        <v>#N/A</v>
      </c>
      <c r="N9">
        <v>53.571428571428569</v>
      </c>
    </row>
    <row r="10" spans="1:14" x14ac:dyDescent="0.25">
      <c r="A10" s="1">
        <v>44455</v>
      </c>
      <c r="B10" t="e">
        <v>#N/A</v>
      </c>
      <c r="C10" t="e">
        <v>#N/A</v>
      </c>
      <c r="D10" t="e">
        <v>#N/A</v>
      </c>
      <c r="E10" t="e">
        <v>#N/A</v>
      </c>
      <c r="F10" t="e">
        <v>#N/A</v>
      </c>
      <c r="G10" t="e">
        <v>#N/A</v>
      </c>
      <c r="H10" t="e">
        <v>#N/A</v>
      </c>
      <c r="I10" t="e">
        <v>#N/A</v>
      </c>
      <c r="J10" t="e">
        <v>#N/A</v>
      </c>
      <c r="K10" t="e">
        <v>#N/A</v>
      </c>
      <c r="L10" t="e">
        <v>#N/A</v>
      </c>
      <c r="M10" t="e">
        <v>#N/A</v>
      </c>
      <c r="N10">
        <v>50.857142857142854</v>
      </c>
    </row>
    <row r="11" spans="1:14" x14ac:dyDescent="0.25">
      <c r="A11" s="1">
        <v>44456</v>
      </c>
      <c r="B11">
        <v>26.5560165975103</v>
      </c>
      <c r="C11" t="e">
        <v>#N/A</v>
      </c>
      <c r="D11" t="e">
        <v>#N/A</v>
      </c>
      <c r="E11" t="e">
        <v>#N/A</v>
      </c>
      <c r="F11" t="e">
        <v>#N/A</v>
      </c>
      <c r="G11" t="e">
        <v>#N/A</v>
      </c>
      <c r="H11" t="e">
        <v>#N/A</v>
      </c>
      <c r="I11" t="e">
        <v>#N/A</v>
      </c>
      <c r="J11" t="e">
        <v>#N/A</v>
      </c>
      <c r="K11" t="e">
        <v>#N/A</v>
      </c>
      <c r="L11" t="e">
        <v>#N/A</v>
      </c>
      <c r="M11" t="e">
        <v>#N/A</v>
      </c>
      <c r="N11">
        <v>49.571428571428569</v>
      </c>
    </row>
    <row r="12" spans="1:14" x14ac:dyDescent="0.25">
      <c r="A12" s="1">
        <v>44457</v>
      </c>
      <c r="B12" t="e">
        <v>#N/A</v>
      </c>
      <c r="C12" t="e">
        <v>#N/A</v>
      </c>
      <c r="D12" t="e">
        <v>#N/A</v>
      </c>
      <c r="E12" t="e">
        <v>#N/A</v>
      </c>
      <c r="F12" t="e">
        <v>#N/A</v>
      </c>
      <c r="G12" t="e">
        <v>#N/A</v>
      </c>
      <c r="H12" t="e">
        <v>#N/A</v>
      </c>
      <c r="I12" t="e">
        <v>#N/A</v>
      </c>
      <c r="J12" t="e">
        <v>#N/A</v>
      </c>
      <c r="K12" t="e">
        <v>#N/A</v>
      </c>
      <c r="L12" t="e">
        <v>#N/A</v>
      </c>
      <c r="M12" t="e">
        <v>#N/A</v>
      </c>
      <c r="N12">
        <v>48.428571428571431</v>
      </c>
    </row>
    <row r="13" spans="1:14" x14ac:dyDescent="0.25">
      <c r="A13" s="1">
        <v>44458</v>
      </c>
      <c r="B13">
        <v>24.343015214384501</v>
      </c>
      <c r="C13" t="e">
        <v>#N/A</v>
      </c>
      <c r="D13" t="e">
        <v>#N/A</v>
      </c>
      <c r="E13" t="e">
        <v>#N/A</v>
      </c>
      <c r="F13" t="e">
        <v>#N/A</v>
      </c>
      <c r="G13" t="e">
        <v>#N/A</v>
      </c>
      <c r="H13" t="e">
        <v>#N/A</v>
      </c>
      <c r="I13" t="e">
        <v>#N/A</v>
      </c>
      <c r="J13" t="e">
        <v>#N/A</v>
      </c>
      <c r="K13" t="e">
        <v>#N/A</v>
      </c>
      <c r="L13" t="e">
        <v>#N/A</v>
      </c>
      <c r="M13" t="e">
        <v>#N/A</v>
      </c>
      <c r="N13">
        <v>45.571428571428569</v>
      </c>
    </row>
    <row r="14" spans="1:14" x14ac:dyDescent="0.25">
      <c r="A14" s="1">
        <v>44459</v>
      </c>
      <c r="B14" t="e">
        <v>#N/A</v>
      </c>
      <c r="C14">
        <v>54.8476454293628</v>
      </c>
      <c r="D14" t="e">
        <v>#N/A</v>
      </c>
      <c r="E14" t="e">
        <v>#N/A</v>
      </c>
      <c r="F14" t="e">
        <v>#N/A</v>
      </c>
      <c r="G14" t="e">
        <v>#N/A</v>
      </c>
      <c r="H14" t="e">
        <v>#N/A</v>
      </c>
      <c r="I14" t="e">
        <v>#N/A</v>
      </c>
      <c r="J14" t="e">
        <v>#N/A</v>
      </c>
      <c r="K14" t="e">
        <v>#N/A</v>
      </c>
      <c r="L14" t="e">
        <v>#N/A</v>
      </c>
      <c r="M14" t="e">
        <v>#N/A</v>
      </c>
      <c r="N14">
        <v>44</v>
      </c>
    </row>
    <row r="15" spans="1:14" x14ac:dyDescent="0.25">
      <c r="A15" s="1">
        <v>44460</v>
      </c>
      <c r="B15" t="e">
        <v>#N/A</v>
      </c>
      <c r="C15" t="e">
        <v>#N/A</v>
      </c>
      <c r="D15" t="e">
        <v>#N/A</v>
      </c>
      <c r="E15" t="e">
        <v>#N/A</v>
      </c>
      <c r="F15" t="e">
        <v>#N/A</v>
      </c>
      <c r="G15" t="e">
        <v>#N/A</v>
      </c>
      <c r="H15" t="e">
        <v>#N/A</v>
      </c>
      <c r="I15" t="e">
        <v>#N/A</v>
      </c>
      <c r="J15" t="e">
        <v>#N/A</v>
      </c>
      <c r="K15" t="e">
        <v>#N/A</v>
      </c>
      <c r="L15" t="e">
        <v>#N/A</v>
      </c>
      <c r="M15" t="e">
        <v>#N/A</v>
      </c>
      <c r="N15">
        <v>43.142857142857146</v>
      </c>
    </row>
    <row r="16" spans="1:14" x14ac:dyDescent="0.25">
      <c r="A16" s="1">
        <v>44461</v>
      </c>
      <c r="B16" t="e">
        <v>#N/A</v>
      </c>
      <c r="C16" t="e">
        <v>#N/A</v>
      </c>
      <c r="D16" t="e">
        <v>#N/A</v>
      </c>
      <c r="E16" t="e">
        <v>#N/A</v>
      </c>
      <c r="F16" t="e">
        <v>#N/A</v>
      </c>
      <c r="G16" t="e">
        <v>#N/A</v>
      </c>
      <c r="H16" t="e">
        <v>#N/A</v>
      </c>
      <c r="I16" t="e">
        <v>#N/A</v>
      </c>
      <c r="J16" t="e">
        <v>#N/A</v>
      </c>
      <c r="K16" t="e">
        <v>#N/A</v>
      </c>
      <c r="L16" t="e">
        <v>#N/A</v>
      </c>
      <c r="M16" t="e">
        <v>#N/A</v>
      </c>
      <c r="N16">
        <v>40</v>
      </c>
    </row>
    <row r="17" spans="1:14" x14ac:dyDescent="0.25">
      <c r="A17" s="1">
        <v>44462</v>
      </c>
      <c r="B17">
        <v>22.130013831258601</v>
      </c>
      <c r="C17" t="e">
        <v>#N/A</v>
      </c>
      <c r="D17" t="e">
        <v>#N/A</v>
      </c>
      <c r="E17" t="e">
        <v>#N/A</v>
      </c>
      <c r="F17" t="e">
        <v>#N/A</v>
      </c>
      <c r="G17" t="e">
        <v>#N/A</v>
      </c>
      <c r="H17" t="e">
        <v>#N/A</v>
      </c>
      <c r="I17" t="e">
        <v>#N/A</v>
      </c>
      <c r="J17" t="e">
        <v>#N/A</v>
      </c>
      <c r="K17" t="e">
        <v>#N/A</v>
      </c>
      <c r="L17" t="e">
        <v>#N/A</v>
      </c>
      <c r="M17" t="e">
        <v>#N/A</v>
      </c>
      <c r="N17">
        <v>38.571428571428569</v>
      </c>
    </row>
    <row r="18" spans="1:14" x14ac:dyDescent="0.25">
      <c r="A18" s="1">
        <v>44463</v>
      </c>
      <c r="B18" t="e">
        <v>#N/A</v>
      </c>
      <c r="C18" t="e">
        <v>#N/A</v>
      </c>
      <c r="D18" t="e">
        <v>#N/A</v>
      </c>
      <c r="E18" t="e">
        <v>#N/A</v>
      </c>
      <c r="F18" t="e">
        <v>#N/A</v>
      </c>
      <c r="G18" t="e">
        <v>#N/A</v>
      </c>
      <c r="H18" t="e">
        <v>#N/A</v>
      </c>
      <c r="I18" t="e">
        <v>#N/A</v>
      </c>
      <c r="J18" t="e">
        <v>#N/A</v>
      </c>
      <c r="K18" t="e">
        <v>#N/A</v>
      </c>
      <c r="L18" t="e">
        <v>#N/A</v>
      </c>
      <c r="M18" t="e">
        <v>#N/A</v>
      </c>
      <c r="N18">
        <v>37.142857142857146</v>
      </c>
    </row>
    <row r="19" spans="1:14" x14ac:dyDescent="0.25">
      <c r="A19" s="1">
        <v>44464</v>
      </c>
      <c r="B19" t="e">
        <v>#N/A</v>
      </c>
      <c r="C19">
        <v>56.232686980609401</v>
      </c>
      <c r="D19" t="e">
        <v>#N/A</v>
      </c>
      <c r="E19" t="e">
        <v>#N/A</v>
      </c>
      <c r="F19" t="e">
        <v>#N/A</v>
      </c>
      <c r="G19" t="e">
        <v>#N/A</v>
      </c>
      <c r="H19" t="e">
        <v>#N/A</v>
      </c>
      <c r="I19" t="e">
        <v>#N/A</v>
      </c>
      <c r="J19" t="e">
        <v>#N/A</v>
      </c>
      <c r="K19" t="e">
        <v>#N/A</v>
      </c>
      <c r="L19" t="e">
        <v>#N/A</v>
      </c>
      <c r="M19" t="e">
        <v>#N/A</v>
      </c>
      <c r="N19">
        <v>34.571428571428569</v>
      </c>
    </row>
    <row r="20" spans="1:14" x14ac:dyDescent="0.25">
      <c r="A20" s="1">
        <v>44465</v>
      </c>
      <c r="B20" t="e">
        <v>#N/A</v>
      </c>
      <c r="C20" t="e">
        <v>#N/A</v>
      </c>
      <c r="D20" t="e">
        <v>#N/A</v>
      </c>
      <c r="E20" t="e">
        <v>#N/A</v>
      </c>
      <c r="F20" t="e">
        <v>#N/A</v>
      </c>
      <c r="G20" t="e">
        <v>#N/A</v>
      </c>
      <c r="H20" t="e">
        <v>#N/A</v>
      </c>
      <c r="I20" t="e">
        <v>#N/A</v>
      </c>
      <c r="J20" t="e">
        <v>#N/A</v>
      </c>
      <c r="K20" t="e">
        <v>#N/A</v>
      </c>
      <c r="L20" t="e">
        <v>#N/A</v>
      </c>
      <c r="M20" t="e">
        <v>#N/A</v>
      </c>
      <c r="N20">
        <v>34.142857142857146</v>
      </c>
    </row>
    <row r="21" spans="1:14" x14ac:dyDescent="0.25">
      <c r="A21" s="1">
        <v>44466</v>
      </c>
      <c r="B21">
        <v>21.576763485477102</v>
      </c>
      <c r="C21" t="e">
        <v>#N/A</v>
      </c>
      <c r="D21" t="e">
        <v>#N/A</v>
      </c>
      <c r="E21" t="e">
        <v>#N/A</v>
      </c>
      <c r="F21" t="e">
        <v>#N/A</v>
      </c>
      <c r="G21" t="e">
        <v>#N/A</v>
      </c>
      <c r="H21" t="e">
        <v>#N/A</v>
      </c>
      <c r="I21" t="e">
        <v>#N/A</v>
      </c>
      <c r="J21" t="e">
        <v>#N/A</v>
      </c>
      <c r="K21" t="e">
        <v>#N/A</v>
      </c>
      <c r="L21" t="e">
        <v>#N/A</v>
      </c>
      <c r="M21" t="e">
        <v>#N/A</v>
      </c>
      <c r="N21">
        <v>33</v>
      </c>
    </row>
    <row r="22" spans="1:14" x14ac:dyDescent="0.25">
      <c r="A22" s="1">
        <v>44467</v>
      </c>
      <c r="B22" t="e">
        <v>#N/A</v>
      </c>
      <c r="C22" t="e">
        <v>#N/A</v>
      </c>
      <c r="D22" t="e">
        <v>#N/A</v>
      </c>
      <c r="E22" t="e">
        <v>#N/A</v>
      </c>
      <c r="F22" t="e">
        <v>#N/A</v>
      </c>
      <c r="G22" t="e">
        <v>#N/A</v>
      </c>
      <c r="H22" t="e">
        <v>#N/A</v>
      </c>
      <c r="I22" t="e">
        <v>#N/A</v>
      </c>
      <c r="J22" t="e">
        <v>#N/A</v>
      </c>
      <c r="K22" t="e">
        <v>#N/A</v>
      </c>
      <c r="L22" t="e">
        <v>#N/A</v>
      </c>
      <c r="M22" t="e">
        <v>#N/A</v>
      </c>
      <c r="N22">
        <v>32.142857142857146</v>
      </c>
    </row>
    <row r="23" spans="1:14" x14ac:dyDescent="0.25">
      <c r="A23" s="1">
        <v>44468</v>
      </c>
      <c r="B23" t="e">
        <v>#N/A</v>
      </c>
      <c r="C23">
        <v>57.617728531855903</v>
      </c>
      <c r="D23" t="e">
        <v>#N/A</v>
      </c>
      <c r="E23" t="e">
        <v>#N/A</v>
      </c>
      <c r="F23" t="e">
        <v>#N/A</v>
      </c>
      <c r="G23" t="e">
        <v>#N/A</v>
      </c>
      <c r="H23" t="e">
        <v>#N/A</v>
      </c>
      <c r="I23" t="e">
        <v>#N/A</v>
      </c>
      <c r="J23" t="e">
        <v>#N/A</v>
      </c>
      <c r="K23" t="e">
        <v>#N/A</v>
      </c>
      <c r="L23" t="e">
        <v>#N/A</v>
      </c>
      <c r="M23" t="e">
        <v>#N/A</v>
      </c>
      <c r="N23">
        <v>34.285714285714285</v>
      </c>
    </row>
    <row r="24" spans="1:14" x14ac:dyDescent="0.25">
      <c r="A24" s="1">
        <v>44469</v>
      </c>
      <c r="B24" t="e">
        <v>#N/A</v>
      </c>
      <c r="C24" t="e">
        <v>#N/A</v>
      </c>
      <c r="D24" t="e">
        <v>#N/A</v>
      </c>
      <c r="E24" t="e">
        <v>#N/A</v>
      </c>
      <c r="F24" t="e">
        <v>#N/A</v>
      </c>
      <c r="G24" t="e">
        <v>#N/A</v>
      </c>
      <c r="H24" t="e">
        <v>#N/A</v>
      </c>
      <c r="I24" t="e">
        <v>#N/A</v>
      </c>
      <c r="J24" t="e">
        <v>#N/A</v>
      </c>
      <c r="K24" t="e">
        <v>#N/A</v>
      </c>
      <c r="L24" t="e">
        <v>#N/A</v>
      </c>
      <c r="M24" t="e">
        <v>#N/A</v>
      </c>
      <c r="N24">
        <v>33.714285714285715</v>
      </c>
    </row>
    <row r="25" spans="1:14" x14ac:dyDescent="0.25">
      <c r="A25" s="1">
        <v>44470</v>
      </c>
      <c r="B25">
        <v>20.193637621023498</v>
      </c>
      <c r="C25" t="e">
        <v>#N/A</v>
      </c>
      <c r="D25" t="e">
        <v>#N/A</v>
      </c>
      <c r="E25" t="e">
        <v>#N/A</v>
      </c>
      <c r="F25" t="e">
        <v>#N/A</v>
      </c>
      <c r="G25" t="e">
        <v>#N/A</v>
      </c>
      <c r="H25" t="e">
        <v>#N/A</v>
      </c>
      <c r="I25" t="e">
        <v>#N/A</v>
      </c>
      <c r="J25" t="e">
        <v>#N/A</v>
      </c>
      <c r="K25" t="e">
        <v>#N/A</v>
      </c>
      <c r="L25" t="e">
        <v>#N/A</v>
      </c>
      <c r="M25" t="e">
        <v>#N/A</v>
      </c>
      <c r="N25">
        <v>34.285714285714285</v>
      </c>
    </row>
    <row r="26" spans="1:14" x14ac:dyDescent="0.25">
      <c r="A26" s="1">
        <v>44471</v>
      </c>
      <c r="B26" t="e">
        <v>#N/A</v>
      </c>
      <c r="C26">
        <v>62.603878116343402</v>
      </c>
      <c r="D26" t="e">
        <v>#N/A</v>
      </c>
      <c r="E26" t="e">
        <v>#N/A</v>
      </c>
      <c r="F26" t="e">
        <v>#N/A</v>
      </c>
      <c r="G26" t="e">
        <v>#N/A</v>
      </c>
      <c r="H26" t="e">
        <v>#N/A</v>
      </c>
      <c r="I26" t="e">
        <v>#N/A</v>
      </c>
      <c r="J26" t="e">
        <v>#N/A</v>
      </c>
      <c r="K26" t="e">
        <v>#N/A</v>
      </c>
      <c r="L26" t="e">
        <v>#N/A</v>
      </c>
      <c r="M26" t="e">
        <v>#N/A</v>
      </c>
      <c r="N26">
        <v>34.714285714285715</v>
      </c>
    </row>
    <row r="27" spans="1:14" x14ac:dyDescent="0.25">
      <c r="A27" s="1">
        <v>44472</v>
      </c>
      <c r="B27" t="e">
        <v>#N/A</v>
      </c>
      <c r="C27" t="e">
        <v>#N/A</v>
      </c>
      <c r="D27" t="e">
        <v>#N/A</v>
      </c>
      <c r="E27" t="e">
        <v>#N/A</v>
      </c>
      <c r="F27" t="e">
        <v>#N/A</v>
      </c>
      <c r="G27" t="e">
        <v>#N/A</v>
      </c>
      <c r="H27" t="e">
        <v>#N/A</v>
      </c>
      <c r="I27" t="e">
        <v>#N/A</v>
      </c>
      <c r="J27" t="e">
        <v>#N/A</v>
      </c>
      <c r="K27" t="e">
        <v>#N/A</v>
      </c>
      <c r="L27" t="e">
        <v>#N/A</v>
      </c>
      <c r="M27" t="e">
        <v>#N/A</v>
      </c>
      <c r="N27">
        <v>35.714285714285715</v>
      </c>
    </row>
    <row r="28" spans="1:14" x14ac:dyDescent="0.25">
      <c r="A28" s="1">
        <v>44473</v>
      </c>
      <c r="B28" t="e">
        <v>#N/A</v>
      </c>
      <c r="C28">
        <v>68.421052631578902</v>
      </c>
      <c r="D28" t="e">
        <v>#N/A</v>
      </c>
      <c r="E28" t="e">
        <v>#N/A</v>
      </c>
      <c r="F28" t="e">
        <v>#N/A</v>
      </c>
      <c r="G28" t="e">
        <v>#N/A</v>
      </c>
      <c r="H28" t="e">
        <v>#N/A</v>
      </c>
      <c r="I28" t="e">
        <v>#N/A</v>
      </c>
      <c r="J28" t="e">
        <v>#N/A</v>
      </c>
      <c r="K28" t="e">
        <v>#N/A</v>
      </c>
      <c r="L28" t="e">
        <v>#N/A</v>
      </c>
      <c r="M28" t="e">
        <v>#N/A</v>
      </c>
      <c r="N28">
        <v>36.571428571428569</v>
      </c>
    </row>
    <row r="29" spans="1:14" x14ac:dyDescent="0.25">
      <c r="A29" s="1">
        <v>44474</v>
      </c>
      <c r="B29" t="e">
        <v>#N/A</v>
      </c>
      <c r="C29" t="e">
        <v>#N/A</v>
      </c>
      <c r="D29" t="e">
        <v>#N/A</v>
      </c>
      <c r="E29" t="e">
        <v>#N/A</v>
      </c>
      <c r="F29" t="e">
        <v>#N/A</v>
      </c>
      <c r="G29" t="e">
        <v>#N/A</v>
      </c>
      <c r="H29" t="e">
        <v>#N/A</v>
      </c>
      <c r="I29" t="e">
        <v>#N/A</v>
      </c>
      <c r="J29" t="e">
        <v>#N/A</v>
      </c>
      <c r="K29" t="e">
        <v>#N/A</v>
      </c>
      <c r="L29" t="e">
        <v>#N/A</v>
      </c>
      <c r="M29" t="e">
        <v>#N/A</v>
      </c>
      <c r="N29">
        <v>40.285714285714285</v>
      </c>
    </row>
    <row r="30" spans="1:14" x14ac:dyDescent="0.25">
      <c r="A30" s="1">
        <v>44475</v>
      </c>
      <c r="B30">
        <v>18.810511756569799</v>
      </c>
      <c r="C30" t="e">
        <v>#N/A</v>
      </c>
      <c r="D30" t="e">
        <v>#N/A</v>
      </c>
      <c r="E30" t="e">
        <v>#N/A</v>
      </c>
      <c r="F30" t="e">
        <v>#N/A</v>
      </c>
      <c r="G30" t="e">
        <v>#N/A</v>
      </c>
      <c r="H30" t="e">
        <v>#N/A</v>
      </c>
      <c r="I30" t="e">
        <v>#N/A</v>
      </c>
      <c r="J30" t="e">
        <v>#N/A</v>
      </c>
      <c r="K30" t="e">
        <v>#N/A</v>
      </c>
      <c r="L30" t="e">
        <v>#N/A</v>
      </c>
      <c r="M30" t="e">
        <v>#N/A</v>
      </c>
      <c r="N30">
        <v>41</v>
      </c>
    </row>
    <row r="31" spans="1:14" x14ac:dyDescent="0.25">
      <c r="A31" s="1">
        <v>44476</v>
      </c>
      <c r="B31" t="e">
        <v>#N/A</v>
      </c>
      <c r="C31">
        <v>73.684210526315795</v>
      </c>
      <c r="D31" t="e">
        <v>#N/A</v>
      </c>
      <c r="E31" t="e">
        <v>#N/A</v>
      </c>
      <c r="F31" t="e">
        <v>#N/A</v>
      </c>
      <c r="G31" t="e">
        <v>#N/A</v>
      </c>
      <c r="H31" t="e">
        <v>#N/A</v>
      </c>
      <c r="I31" t="e">
        <v>#N/A</v>
      </c>
      <c r="J31" t="e">
        <v>#N/A</v>
      </c>
      <c r="K31" t="e">
        <v>#N/A</v>
      </c>
      <c r="L31" t="e">
        <v>#N/A</v>
      </c>
      <c r="M31" t="e">
        <v>#N/A</v>
      </c>
      <c r="N31">
        <v>42</v>
      </c>
    </row>
    <row r="32" spans="1:14" x14ac:dyDescent="0.25">
      <c r="A32" s="1">
        <v>44477</v>
      </c>
      <c r="B32" t="e">
        <v>#N/A</v>
      </c>
      <c r="C32" t="e">
        <v>#N/A</v>
      </c>
      <c r="D32" t="e">
        <v>#N/A</v>
      </c>
      <c r="E32" t="e">
        <v>#N/A</v>
      </c>
      <c r="F32" t="e">
        <v>#N/A</v>
      </c>
      <c r="G32" t="e">
        <v>#N/A</v>
      </c>
      <c r="H32" t="e">
        <v>#N/A</v>
      </c>
      <c r="I32" t="e">
        <v>#N/A</v>
      </c>
      <c r="J32" t="e">
        <v>#N/A</v>
      </c>
      <c r="K32" t="e">
        <v>#N/A</v>
      </c>
      <c r="L32" t="e">
        <v>#N/A</v>
      </c>
      <c r="M32" t="e">
        <v>#N/A</v>
      </c>
      <c r="N32">
        <v>42.142857142857146</v>
      </c>
    </row>
    <row r="33" spans="1:14" x14ac:dyDescent="0.25">
      <c r="A33" s="1">
        <v>44478</v>
      </c>
      <c r="B33" t="e">
        <v>#N/A</v>
      </c>
      <c r="C33">
        <v>81.163434903047005</v>
      </c>
      <c r="D33" t="e">
        <v>#N/A</v>
      </c>
      <c r="E33" t="e">
        <v>#N/A</v>
      </c>
      <c r="F33" t="e">
        <v>#N/A</v>
      </c>
      <c r="G33" t="e">
        <v>#N/A</v>
      </c>
      <c r="H33" t="e">
        <v>#N/A</v>
      </c>
      <c r="I33" t="e">
        <v>#N/A</v>
      </c>
      <c r="J33" t="e">
        <v>#N/A</v>
      </c>
      <c r="K33" t="e">
        <v>#N/A</v>
      </c>
      <c r="L33" t="e">
        <v>#N/A</v>
      </c>
      <c r="M33" t="e">
        <v>#N/A</v>
      </c>
      <c r="N33">
        <v>45.571428571428569</v>
      </c>
    </row>
    <row r="34" spans="1:14" x14ac:dyDescent="0.25">
      <c r="A34" s="1">
        <v>44479</v>
      </c>
      <c r="B34" t="e">
        <v>#N/A</v>
      </c>
      <c r="C34" t="e">
        <v>#N/A</v>
      </c>
      <c r="D34" t="e">
        <v>#N/A</v>
      </c>
      <c r="E34" t="e">
        <v>#N/A</v>
      </c>
      <c r="F34" t="e">
        <v>#N/A</v>
      </c>
      <c r="G34" t="e">
        <v>#N/A</v>
      </c>
      <c r="H34" t="e">
        <v>#N/A</v>
      </c>
      <c r="I34" t="e">
        <v>#N/A</v>
      </c>
      <c r="J34" t="e">
        <v>#N/A</v>
      </c>
      <c r="K34" t="e">
        <v>#N/A</v>
      </c>
      <c r="L34" t="e">
        <v>#N/A</v>
      </c>
      <c r="M34" t="e">
        <v>#N/A</v>
      </c>
      <c r="N34">
        <v>47.285714285714285</v>
      </c>
    </row>
    <row r="35" spans="1:14" x14ac:dyDescent="0.25">
      <c r="A35" s="1">
        <v>44480</v>
      </c>
      <c r="B35">
        <v>17.980636237897599</v>
      </c>
      <c r="C35" t="e">
        <v>#N/A</v>
      </c>
      <c r="D35" t="e">
        <v>#N/A</v>
      </c>
      <c r="E35" t="e">
        <v>#N/A</v>
      </c>
      <c r="F35" t="e">
        <v>#N/A</v>
      </c>
      <c r="G35" t="e">
        <v>#N/A</v>
      </c>
      <c r="H35" t="e">
        <v>#N/A</v>
      </c>
      <c r="I35" t="e">
        <v>#N/A</v>
      </c>
      <c r="J35" t="e">
        <v>#N/A</v>
      </c>
      <c r="K35" t="e">
        <v>#N/A</v>
      </c>
      <c r="L35" t="e">
        <v>#N/A</v>
      </c>
      <c r="M35" t="e">
        <v>#N/A</v>
      </c>
      <c r="N35">
        <v>48.714285714285715</v>
      </c>
    </row>
    <row r="36" spans="1:14" x14ac:dyDescent="0.25">
      <c r="A36" s="1">
        <v>44481</v>
      </c>
      <c r="B36" t="e">
        <v>#N/A</v>
      </c>
      <c r="C36">
        <v>88.6426592797784</v>
      </c>
      <c r="D36" t="e">
        <v>#N/A</v>
      </c>
      <c r="E36" t="e">
        <v>#N/A</v>
      </c>
      <c r="F36" t="e">
        <v>#N/A</v>
      </c>
      <c r="G36" t="e">
        <v>#N/A</v>
      </c>
      <c r="H36" t="e">
        <v>#N/A</v>
      </c>
      <c r="I36" t="e">
        <v>#N/A</v>
      </c>
      <c r="J36" t="e">
        <v>#N/A</v>
      </c>
      <c r="K36" t="e">
        <v>#N/A</v>
      </c>
      <c r="L36" t="e">
        <v>#N/A</v>
      </c>
      <c r="M36" t="e">
        <v>#N/A</v>
      </c>
      <c r="N36">
        <v>47.857142857142854</v>
      </c>
    </row>
    <row r="37" spans="1:14" x14ac:dyDescent="0.25">
      <c r="A37" s="1">
        <v>44482</v>
      </c>
      <c r="B37" t="e">
        <v>#N/A</v>
      </c>
      <c r="C37" t="e">
        <v>#N/A</v>
      </c>
      <c r="D37" t="e">
        <v>#N/A</v>
      </c>
      <c r="E37" t="e">
        <v>#N/A</v>
      </c>
      <c r="F37" t="e">
        <v>#N/A</v>
      </c>
      <c r="G37" t="e">
        <v>#N/A</v>
      </c>
      <c r="H37" t="e">
        <v>#N/A</v>
      </c>
      <c r="I37" t="e">
        <v>#N/A</v>
      </c>
      <c r="J37" t="e">
        <v>#N/A</v>
      </c>
      <c r="K37" t="e">
        <v>#N/A</v>
      </c>
      <c r="L37" t="e">
        <v>#N/A</v>
      </c>
      <c r="M37" t="e">
        <v>#N/A</v>
      </c>
      <c r="N37">
        <v>49.714285714285715</v>
      </c>
    </row>
    <row r="38" spans="1:14" x14ac:dyDescent="0.25">
      <c r="A38" s="1">
        <v>44483</v>
      </c>
      <c r="B38" t="e">
        <v>#N/A</v>
      </c>
      <c r="C38" t="e">
        <v>#N/A</v>
      </c>
      <c r="D38" t="e">
        <v>#N/A</v>
      </c>
      <c r="E38" t="e">
        <v>#N/A</v>
      </c>
      <c r="F38" t="e">
        <v>#N/A</v>
      </c>
      <c r="G38" t="e">
        <v>#N/A</v>
      </c>
      <c r="H38" t="e">
        <v>#N/A</v>
      </c>
      <c r="I38" t="e">
        <v>#N/A</v>
      </c>
      <c r="J38" t="e">
        <v>#N/A</v>
      </c>
      <c r="K38" t="e">
        <v>#N/A</v>
      </c>
      <c r="L38" t="e">
        <v>#N/A</v>
      </c>
      <c r="M38" t="e">
        <v>#N/A</v>
      </c>
      <c r="N38">
        <v>51.285714285714285</v>
      </c>
    </row>
    <row r="39" spans="1:14" x14ac:dyDescent="0.25">
      <c r="A39" s="1">
        <v>44484</v>
      </c>
      <c r="B39" t="e">
        <v>#N/A</v>
      </c>
      <c r="C39">
        <v>94.736842105263094</v>
      </c>
      <c r="D39" t="e">
        <v>#N/A</v>
      </c>
      <c r="E39" t="e">
        <v>#N/A</v>
      </c>
      <c r="F39" t="e">
        <v>#N/A</v>
      </c>
      <c r="G39" t="e">
        <v>#N/A</v>
      </c>
      <c r="H39" t="e">
        <v>#N/A</v>
      </c>
      <c r="I39" t="e">
        <v>#N/A</v>
      </c>
      <c r="J39" t="e">
        <v>#N/A</v>
      </c>
      <c r="K39" t="e">
        <v>#N/A</v>
      </c>
      <c r="L39" t="e">
        <v>#N/A</v>
      </c>
      <c r="M39" t="e">
        <v>#N/A</v>
      </c>
      <c r="N39">
        <v>53.571428571428569</v>
      </c>
    </row>
    <row r="40" spans="1:14" x14ac:dyDescent="0.25">
      <c r="A40" s="1">
        <v>44485</v>
      </c>
      <c r="B40">
        <v>18.533886583679099</v>
      </c>
      <c r="C40" t="e">
        <v>#N/A</v>
      </c>
      <c r="D40" t="e">
        <v>#N/A</v>
      </c>
      <c r="E40" t="e">
        <v>#N/A</v>
      </c>
      <c r="F40" t="e">
        <v>#N/A</v>
      </c>
      <c r="G40" t="e">
        <v>#N/A</v>
      </c>
      <c r="H40" t="e">
        <v>#N/A</v>
      </c>
      <c r="I40" t="e">
        <v>#N/A</v>
      </c>
      <c r="J40" t="e">
        <v>#N/A</v>
      </c>
      <c r="K40" t="e">
        <v>#N/A</v>
      </c>
      <c r="L40" t="e">
        <v>#N/A</v>
      </c>
      <c r="M40" t="e">
        <v>#N/A</v>
      </c>
      <c r="N40">
        <v>53.714285714285715</v>
      </c>
    </row>
    <row r="41" spans="1:14" x14ac:dyDescent="0.25">
      <c r="A41" s="1">
        <v>44486</v>
      </c>
      <c r="B41" t="e">
        <v>#N/A</v>
      </c>
      <c r="C41">
        <v>101.66204986149501</v>
      </c>
      <c r="D41" t="e">
        <v>#N/A</v>
      </c>
      <c r="E41" t="e">
        <v>#N/A</v>
      </c>
      <c r="F41" t="e">
        <v>#N/A</v>
      </c>
      <c r="G41" t="e">
        <v>#N/A</v>
      </c>
      <c r="H41" t="e">
        <v>#N/A</v>
      </c>
      <c r="I41" t="e">
        <v>#N/A</v>
      </c>
      <c r="J41" t="e">
        <v>#N/A</v>
      </c>
      <c r="K41" t="e">
        <v>#N/A</v>
      </c>
      <c r="L41" t="e">
        <v>#N/A</v>
      </c>
      <c r="M41" t="e">
        <v>#N/A</v>
      </c>
      <c r="N41">
        <v>54.714285714285715</v>
      </c>
    </row>
    <row r="42" spans="1:14" x14ac:dyDescent="0.25">
      <c r="A42" s="1">
        <v>44487</v>
      </c>
      <c r="B42" t="e">
        <v>#N/A</v>
      </c>
      <c r="C42" t="e">
        <v>#N/A</v>
      </c>
      <c r="D42" t="e">
        <v>#N/A</v>
      </c>
      <c r="E42" t="e">
        <v>#N/A</v>
      </c>
      <c r="F42" t="e">
        <v>#N/A</v>
      </c>
      <c r="G42" t="e">
        <v>#N/A</v>
      </c>
      <c r="H42" t="e">
        <v>#N/A</v>
      </c>
      <c r="I42" t="e">
        <v>#N/A</v>
      </c>
      <c r="J42" t="e">
        <v>#N/A</v>
      </c>
      <c r="K42" t="e">
        <v>#N/A</v>
      </c>
      <c r="L42" t="e">
        <v>#N/A</v>
      </c>
      <c r="M42" t="e">
        <v>#N/A</v>
      </c>
      <c r="N42">
        <v>56.571428571428569</v>
      </c>
    </row>
    <row r="43" spans="1:14" x14ac:dyDescent="0.25">
      <c r="A43" s="1">
        <v>44488</v>
      </c>
      <c r="B43" t="e">
        <v>#N/A</v>
      </c>
      <c r="C43">
        <v>108.033240997229</v>
      </c>
      <c r="D43" t="e">
        <v>#N/A</v>
      </c>
      <c r="E43" t="e">
        <v>#N/A</v>
      </c>
      <c r="F43" t="e">
        <v>#N/A</v>
      </c>
      <c r="G43" t="e">
        <v>#N/A</v>
      </c>
      <c r="H43" t="e">
        <v>#N/A</v>
      </c>
      <c r="I43" t="e">
        <v>#N/A</v>
      </c>
      <c r="J43" t="e">
        <v>#N/A</v>
      </c>
      <c r="K43" t="e">
        <v>#N/A</v>
      </c>
      <c r="L43" t="e">
        <v>#N/A</v>
      </c>
      <c r="M43" t="e">
        <v>#N/A</v>
      </c>
      <c r="N43">
        <v>59.285714285714285</v>
      </c>
    </row>
    <row r="44" spans="1:14" x14ac:dyDescent="0.25">
      <c r="A44" s="1">
        <v>44489</v>
      </c>
      <c r="B44">
        <v>17.704011065006899</v>
      </c>
      <c r="C44" t="e">
        <v>#N/A</v>
      </c>
      <c r="D44" t="e">
        <v>#N/A</v>
      </c>
      <c r="E44" t="e">
        <v>#N/A</v>
      </c>
      <c r="F44" t="e">
        <v>#N/A</v>
      </c>
      <c r="G44" t="e">
        <v>#N/A</v>
      </c>
      <c r="H44" t="e">
        <v>#N/A</v>
      </c>
      <c r="I44" t="e">
        <v>#N/A</v>
      </c>
      <c r="J44" t="e">
        <v>#N/A</v>
      </c>
      <c r="K44" t="e">
        <v>#N/A</v>
      </c>
      <c r="L44" t="e">
        <v>#N/A</v>
      </c>
      <c r="M44" t="e">
        <v>#N/A</v>
      </c>
      <c r="N44">
        <v>63.285714285714285</v>
      </c>
    </row>
    <row r="45" spans="1:14" x14ac:dyDescent="0.25">
      <c r="A45" s="1">
        <v>44490</v>
      </c>
      <c r="B45" t="e">
        <v>#N/A</v>
      </c>
      <c r="C45" t="e">
        <v>#N/A</v>
      </c>
      <c r="D45" t="e">
        <v>#N/A</v>
      </c>
      <c r="E45" t="e">
        <v>#N/A</v>
      </c>
      <c r="F45" t="e">
        <v>#N/A</v>
      </c>
      <c r="G45" t="e">
        <v>#N/A</v>
      </c>
      <c r="H45" t="e">
        <v>#N/A</v>
      </c>
      <c r="I45" t="e">
        <v>#N/A</v>
      </c>
      <c r="J45" t="e">
        <v>#N/A</v>
      </c>
      <c r="K45" t="e">
        <v>#N/A</v>
      </c>
      <c r="L45" t="e">
        <v>#N/A</v>
      </c>
      <c r="M45" t="e">
        <v>#N/A</v>
      </c>
      <c r="N45">
        <v>68.285714285714292</v>
      </c>
    </row>
    <row r="46" spans="1:14" x14ac:dyDescent="0.25">
      <c r="A46" s="1">
        <v>44491</v>
      </c>
      <c r="B46" t="e">
        <v>#N/A</v>
      </c>
      <c r="C46">
        <v>116.34349030470899</v>
      </c>
      <c r="D46" t="e">
        <v>#N/A</v>
      </c>
      <c r="E46" t="e">
        <v>#N/A</v>
      </c>
      <c r="F46" t="e">
        <v>#N/A</v>
      </c>
      <c r="G46" t="e">
        <v>#N/A</v>
      </c>
      <c r="H46" t="e">
        <v>#N/A</v>
      </c>
      <c r="I46" t="e">
        <v>#N/A</v>
      </c>
      <c r="J46" t="e">
        <v>#N/A</v>
      </c>
      <c r="K46" t="e">
        <v>#N/A</v>
      </c>
      <c r="L46" t="e">
        <v>#N/A</v>
      </c>
      <c r="M46" t="e">
        <v>#N/A</v>
      </c>
      <c r="N46">
        <v>76.285714285714292</v>
      </c>
    </row>
    <row r="47" spans="1:14" x14ac:dyDescent="0.25">
      <c r="A47" s="1">
        <v>44492</v>
      </c>
      <c r="B47" t="e">
        <v>#N/A</v>
      </c>
      <c r="C47" t="e">
        <v>#N/A</v>
      </c>
      <c r="D47" t="e">
        <v>#N/A</v>
      </c>
      <c r="E47" t="e">
        <v>#N/A</v>
      </c>
      <c r="F47" t="e">
        <v>#N/A</v>
      </c>
      <c r="G47" t="e">
        <v>#N/A</v>
      </c>
      <c r="H47" t="e">
        <v>#N/A</v>
      </c>
      <c r="I47" t="e">
        <v>#N/A</v>
      </c>
      <c r="J47" t="e">
        <v>#N/A</v>
      </c>
      <c r="K47" t="e">
        <v>#N/A</v>
      </c>
      <c r="L47" t="e">
        <v>#N/A</v>
      </c>
      <c r="M47" t="e">
        <v>#N/A</v>
      </c>
      <c r="N47">
        <v>82.142857142857139</v>
      </c>
    </row>
    <row r="48" spans="1:14" x14ac:dyDescent="0.25">
      <c r="A48" s="1">
        <v>44493</v>
      </c>
      <c r="B48" t="e">
        <v>#N/A</v>
      </c>
      <c r="C48">
        <v>123.82271468144</v>
      </c>
      <c r="D48" t="e">
        <v>#N/A</v>
      </c>
      <c r="E48">
        <v>145.45452275552</v>
      </c>
      <c r="F48" t="e">
        <v>#N/A</v>
      </c>
      <c r="G48" t="e">
        <v>#N/A</v>
      </c>
      <c r="H48" t="e">
        <v>#N/A</v>
      </c>
      <c r="I48" t="e">
        <v>#N/A</v>
      </c>
      <c r="J48" t="e">
        <v>#N/A</v>
      </c>
      <c r="K48" t="e">
        <v>#N/A</v>
      </c>
      <c r="L48" t="e">
        <v>#N/A</v>
      </c>
      <c r="M48" t="e">
        <v>#N/A</v>
      </c>
      <c r="N48">
        <v>86.857142857142861</v>
      </c>
    </row>
    <row r="49" spans="1:14" x14ac:dyDescent="0.25">
      <c r="A49" s="1">
        <v>44494</v>
      </c>
      <c r="B49">
        <v>17.150760719225399</v>
      </c>
      <c r="C49" t="e">
        <v>#N/A</v>
      </c>
      <c r="D49" t="e">
        <v>#N/A</v>
      </c>
      <c r="E49" t="e">
        <v>#N/A</v>
      </c>
      <c r="F49" t="e">
        <v>#N/A</v>
      </c>
      <c r="G49" t="e">
        <v>#N/A</v>
      </c>
      <c r="H49" t="e">
        <v>#N/A</v>
      </c>
      <c r="I49" t="e">
        <v>#N/A</v>
      </c>
      <c r="J49" t="e">
        <v>#N/A</v>
      </c>
      <c r="K49" t="e">
        <v>#N/A</v>
      </c>
      <c r="L49" t="e">
        <v>#N/A</v>
      </c>
      <c r="M49" t="e">
        <v>#N/A</v>
      </c>
      <c r="N49">
        <v>90</v>
      </c>
    </row>
    <row r="50" spans="1:14" x14ac:dyDescent="0.25">
      <c r="A50" s="1">
        <v>44495</v>
      </c>
      <c r="B50" t="e">
        <v>#N/A</v>
      </c>
      <c r="C50">
        <v>129.91689750692501</v>
      </c>
      <c r="D50" t="e">
        <v>#N/A</v>
      </c>
      <c r="E50">
        <v>160.38961513787501</v>
      </c>
      <c r="F50" t="e">
        <v>#N/A</v>
      </c>
      <c r="G50" t="e">
        <v>#N/A</v>
      </c>
      <c r="H50" t="e">
        <v>#N/A</v>
      </c>
      <c r="I50" t="e">
        <v>#N/A</v>
      </c>
      <c r="J50" t="e">
        <v>#N/A</v>
      </c>
      <c r="K50" t="e">
        <v>#N/A</v>
      </c>
      <c r="L50" t="e">
        <v>#N/A</v>
      </c>
      <c r="M50" t="e">
        <v>#N/A</v>
      </c>
      <c r="N50">
        <v>96.285714285714292</v>
      </c>
    </row>
    <row r="51" spans="1:14" x14ac:dyDescent="0.25">
      <c r="A51" s="1">
        <v>44496</v>
      </c>
      <c r="B51" t="e">
        <v>#N/A</v>
      </c>
      <c r="C51" t="e">
        <v>#N/A</v>
      </c>
      <c r="D51">
        <v>103.89609787391301</v>
      </c>
      <c r="E51" t="e">
        <v>#N/A</v>
      </c>
      <c r="F51" t="e">
        <v>#N/A</v>
      </c>
      <c r="G51" t="e">
        <v>#N/A</v>
      </c>
      <c r="H51" t="e">
        <v>#N/A</v>
      </c>
      <c r="I51" t="e">
        <v>#N/A</v>
      </c>
      <c r="J51" t="e">
        <v>#N/A</v>
      </c>
      <c r="K51" t="e">
        <v>#N/A</v>
      </c>
      <c r="L51" t="e">
        <v>#N/A</v>
      </c>
      <c r="M51" t="e">
        <v>#N/A</v>
      </c>
      <c r="N51">
        <v>100.42857142857143</v>
      </c>
    </row>
    <row r="52" spans="1:14" x14ac:dyDescent="0.25">
      <c r="A52" s="1">
        <v>44497</v>
      </c>
      <c r="B52" t="e">
        <v>#N/A</v>
      </c>
      <c r="C52" t="e">
        <v>#N/A</v>
      </c>
      <c r="D52" t="e">
        <v>#N/A</v>
      </c>
      <c r="E52" t="e">
        <v>#N/A</v>
      </c>
      <c r="F52" t="e">
        <v>#N/A</v>
      </c>
      <c r="G52" t="e">
        <v>#N/A</v>
      </c>
      <c r="H52" t="e">
        <v>#N/A</v>
      </c>
      <c r="I52" t="e">
        <v>#N/A</v>
      </c>
      <c r="J52" t="e">
        <v>#N/A</v>
      </c>
      <c r="K52" t="e">
        <v>#N/A</v>
      </c>
      <c r="L52" t="e">
        <v>#N/A</v>
      </c>
      <c r="M52" t="e">
        <v>#N/A</v>
      </c>
      <c r="N52">
        <v>109.85714285714286</v>
      </c>
    </row>
    <row r="53" spans="1:14" x14ac:dyDescent="0.25">
      <c r="A53" s="1">
        <v>44498</v>
      </c>
      <c r="B53" t="e">
        <v>#N/A</v>
      </c>
      <c r="C53">
        <v>138.50415512465301</v>
      </c>
      <c r="D53" t="e">
        <v>#N/A</v>
      </c>
      <c r="E53">
        <v>168.18181088570299</v>
      </c>
      <c r="F53" t="e">
        <v>#N/A</v>
      </c>
      <c r="G53" t="e">
        <v>#N/A</v>
      </c>
      <c r="H53" t="e">
        <v>#N/A</v>
      </c>
      <c r="I53" t="e">
        <v>#N/A</v>
      </c>
      <c r="J53" t="e">
        <v>#N/A</v>
      </c>
      <c r="K53" t="e">
        <v>#N/A</v>
      </c>
      <c r="L53" t="e">
        <v>#N/A</v>
      </c>
      <c r="M53" t="e">
        <v>#N/A</v>
      </c>
      <c r="N53">
        <v>114.28571428571429</v>
      </c>
    </row>
    <row r="54" spans="1:14" x14ac:dyDescent="0.25">
      <c r="A54" s="1">
        <v>44499</v>
      </c>
      <c r="B54">
        <v>17.427385892116099</v>
      </c>
      <c r="C54" t="e">
        <v>#N/A</v>
      </c>
      <c r="D54" t="e">
        <v>#N/A</v>
      </c>
      <c r="E54" t="e">
        <v>#N/A</v>
      </c>
      <c r="F54" t="e">
        <v>#N/A</v>
      </c>
      <c r="G54" t="e">
        <v>#N/A</v>
      </c>
      <c r="H54" t="e">
        <v>#N/A</v>
      </c>
      <c r="I54" t="e">
        <v>#N/A</v>
      </c>
      <c r="J54" t="e">
        <v>#N/A</v>
      </c>
      <c r="K54" t="e">
        <v>#N/A</v>
      </c>
      <c r="L54" t="e">
        <v>#N/A</v>
      </c>
      <c r="M54" t="e">
        <v>#N/A</v>
      </c>
      <c r="N54">
        <v>119.71428571428571</v>
      </c>
    </row>
    <row r="55" spans="1:14" x14ac:dyDescent="0.25">
      <c r="A55" s="1">
        <v>44500</v>
      </c>
      <c r="B55" t="e">
        <v>#N/A</v>
      </c>
      <c r="C55" t="e">
        <v>#N/A</v>
      </c>
      <c r="D55">
        <v>111.688293621741</v>
      </c>
      <c r="E55" t="e">
        <v>#N/A</v>
      </c>
      <c r="F55" t="e">
        <v>#N/A</v>
      </c>
      <c r="G55" t="e">
        <v>#N/A</v>
      </c>
      <c r="H55" t="e">
        <v>#N/A</v>
      </c>
      <c r="I55" t="e">
        <v>#N/A</v>
      </c>
      <c r="J55" t="e">
        <v>#N/A</v>
      </c>
      <c r="K55" t="e">
        <v>#N/A</v>
      </c>
      <c r="L55" t="e">
        <v>#N/A</v>
      </c>
      <c r="M55" t="e">
        <v>#N/A</v>
      </c>
      <c r="N55">
        <v>126.71428571428571</v>
      </c>
    </row>
    <row r="56" spans="1:14" x14ac:dyDescent="0.25">
      <c r="A56" s="1">
        <v>44501</v>
      </c>
      <c r="B56" t="e">
        <v>#N/A</v>
      </c>
      <c r="C56">
        <v>145.70637119113499</v>
      </c>
      <c r="D56" t="e">
        <v>#N/A</v>
      </c>
      <c r="E56">
        <v>179.220787559196</v>
      </c>
      <c r="F56" t="e">
        <v>#N/A</v>
      </c>
      <c r="G56" t="e">
        <v>#N/A</v>
      </c>
      <c r="H56" t="e">
        <v>#N/A</v>
      </c>
      <c r="I56" t="e">
        <v>#N/A</v>
      </c>
      <c r="J56" t="e">
        <v>#N/A</v>
      </c>
      <c r="K56" t="e">
        <v>#N/A</v>
      </c>
      <c r="L56" t="e">
        <v>#N/A</v>
      </c>
      <c r="M56" t="e">
        <v>#N/A</v>
      </c>
      <c r="N56">
        <v>133.85714285714286</v>
      </c>
    </row>
    <row r="57" spans="1:14" x14ac:dyDescent="0.25">
      <c r="A57" s="1">
        <v>44502</v>
      </c>
      <c r="B57" t="e">
        <v>#N/A</v>
      </c>
      <c r="C57" t="e">
        <v>#N/A</v>
      </c>
      <c r="D57" t="e">
        <v>#N/A</v>
      </c>
      <c r="E57" t="e">
        <v>#N/A</v>
      </c>
      <c r="F57" t="e">
        <v>#N/A</v>
      </c>
      <c r="G57" t="e">
        <v>#N/A</v>
      </c>
      <c r="H57" t="e">
        <v>#N/A</v>
      </c>
      <c r="I57" t="e">
        <v>#N/A</v>
      </c>
      <c r="J57" t="e">
        <v>#N/A</v>
      </c>
      <c r="K57" t="e">
        <v>#N/A</v>
      </c>
      <c r="L57" t="e">
        <v>#N/A</v>
      </c>
      <c r="M57" t="e">
        <v>#N/A</v>
      </c>
      <c r="N57">
        <v>146.28571428571428</v>
      </c>
    </row>
    <row r="58" spans="1:14" x14ac:dyDescent="0.25">
      <c r="A58" s="1">
        <v>44503</v>
      </c>
      <c r="B58" t="e">
        <v>#N/A</v>
      </c>
      <c r="C58" t="e">
        <v>#N/A</v>
      </c>
      <c r="D58" t="e">
        <v>#N/A</v>
      </c>
      <c r="E58" t="e">
        <v>#N/A</v>
      </c>
      <c r="F58" t="e">
        <v>#N/A</v>
      </c>
      <c r="G58">
        <v>199.33155247363899</v>
      </c>
      <c r="H58" t="e">
        <v>#N/A</v>
      </c>
      <c r="I58" t="e">
        <v>#N/A</v>
      </c>
      <c r="J58" t="e">
        <v>#N/A</v>
      </c>
      <c r="K58" t="e">
        <v>#N/A</v>
      </c>
      <c r="L58" t="e">
        <v>#N/A</v>
      </c>
      <c r="M58" t="e">
        <v>#N/A</v>
      </c>
      <c r="N58">
        <v>153.14285714285714</v>
      </c>
    </row>
    <row r="59" spans="1:14" x14ac:dyDescent="0.25">
      <c r="A59" s="1">
        <v>44504</v>
      </c>
      <c r="B59">
        <v>17.150760719225399</v>
      </c>
      <c r="C59" t="e">
        <v>#N/A</v>
      </c>
      <c r="D59" t="e">
        <v>#N/A</v>
      </c>
      <c r="E59">
        <v>195.454549507942</v>
      </c>
      <c r="F59" t="e">
        <v>#N/A</v>
      </c>
      <c r="G59" t="e">
        <v>#N/A</v>
      </c>
      <c r="H59" t="e">
        <v>#N/A</v>
      </c>
      <c r="I59" t="e">
        <v>#N/A</v>
      </c>
      <c r="J59" t="e">
        <v>#N/A</v>
      </c>
      <c r="K59" t="e">
        <v>#N/A</v>
      </c>
      <c r="L59" t="e">
        <v>#N/A</v>
      </c>
      <c r="M59" t="e">
        <v>#N/A</v>
      </c>
      <c r="N59">
        <v>152</v>
      </c>
    </row>
    <row r="60" spans="1:14" x14ac:dyDescent="0.25">
      <c r="A60" s="1">
        <v>44505</v>
      </c>
      <c r="B60" t="e">
        <v>#N/A</v>
      </c>
      <c r="C60">
        <v>155.95567867035999</v>
      </c>
      <c r="D60" t="e">
        <v>#N/A</v>
      </c>
      <c r="E60" t="e">
        <v>#N/A</v>
      </c>
      <c r="F60" t="e">
        <v>#N/A</v>
      </c>
      <c r="G60" t="e">
        <v>#N/A</v>
      </c>
      <c r="H60" t="e">
        <v>#N/A</v>
      </c>
      <c r="I60" t="e">
        <v>#N/A</v>
      </c>
      <c r="J60" t="e">
        <v>#N/A</v>
      </c>
      <c r="K60" t="e">
        <v>#N/A</v>
      </c>
      <c r="L60" t="e">
        <v>#N/A</v>
      </c>
      <c r="M60" t="e">
        <v>#N/A</v>
      </c>
      <c r="N60">
        <v>154.71428571428572</v>
      </c>
    </row>
    <row r="61" spans="1:14" x14ac:dyDescent="0.25">
      <c r="A61" s="1">
        <v>44506</v>
      </c>
      <c r="B61" t="e">
        <v>#N/A</v>
      </c>
      <c r="C61" t="e">
        <v>#N/A</v>
      </c>
      <c r="D61">
        <v>114.28570409431499</v>
      </c>
      <c r="E61" t="e">
        <v>#N/A</v>
      </c>
      <c r="F61">
        <v>148.79678508920301</v>
      </c>
      <c r="G61" t="e">
        <v>#N/A</v>
      </c>
      <c r="H61" t="e">
        <v>#N/A</v>
      </c>
      <c r="I61" t="e">
        <v>#N/A</v>
      </c>
      <c r="J61" t="e">
        <v>#N/A</v>
      </c>
      <c r="K61" t="e">
        <v>#N/A</v>
      </c>
      <c r="L61" t="e">
        <v>#N/A</v>
      </c>
      <c r="M61" t="e">
        <v>#N/A</v>
      </c>
      <c r="N61">
        <v>162.57142857142858</v>
      </c>
    </row>
    <row r="62" spans="1:14" x14ac:dyDescent="0.25">
      <c r="A62" s="1">
        <v>44507</v>
      </c>
      <c r="B62" t="e">
        <v>#N/A</v>
      </c>
      <c r="C62" t="e">
        <v>#N/A</v>
      </c>
      <c r="D62" t="e">
        <v>#N/A</v>
      </c>
      <c r="E62">
        <v>220.77921244080301</v>
      </c>
      <c r="F62" t="e">
        <v>#N/A</v>
      </c>
      <c r="G62">
        <v>217.37967974818599</v>
      </c>
      <c r="H62" t="e">
        <v>#N/A</v>
      </c>
      <c r="I62" t="e">
        <v>#N/A</v>
      </c>
      <c r="J62" t="e">
        <v>#N/A</v>
      </c>
      <c r="K62" t="e">
        <v>#N/A</v>
      </c>
      <c r="L62" t="e">
        <v>#N/A</v>
      </c>
      <c r="M62" t="e">
        <v>#N/A</v>
      </c>
      <c r="N62">
        <v>166.14285714285714</v>
      </c>
    </row>
    <row r="63" spans="1:14" x14ac:dyDescent="0.25">
      <c r="A63" s="1">
        <v>44508</v>
      </c>
      <c r="B63" t="e">
        <v>#N/A</v>
      </c>
      <c r="C63" t="e">
        <v>#N/A</v>
      </c>
      <c r="D63" t="e">
        <v>#N/A</v>
      </c>
      <c r="E63" t="e">
        <v>#N/A</v>
      </c>
      <c r="F63" t="e">
        <v>#N/A</v>
      </c>
      <c r="G63" t="e">
        <v>#N/A</v>
      </c>
      <c r="H63" t="e">
        <v>#N/A</v>
      </c>
      <c r="I63" t="e">
        <v>#N/A</v>
      </c>
      <c r="J63" t="e">
        <v>#N/A</v>
      </c>
      <c r="K63" t="e">
        <v>#N/A</v>
      </c>
      <c r="L63" t="e">
        <v>#N/A</v>
      </c>
      <c r="M63" t="e">
        <v>#N/A</v>
      </c>
      <c r="N63">
        <v>170.42857142857142</v>
      </c>
    </row>
    <row r="64" spans="1:14" x14ac:dyDescent="0.25">
      <c r="A64" s="1">
        <v>44509</v>
      </c>
      <c r="B64">
        <v>16.874135546334699</v>
      </c>
      <c r="C64">
        <v>161.49584487534599</v>
      </c>
      <c r="D64" t="e">
        <v>#N/A</v>
      </c>
      <c r="E64">
        <v>243.50648273603699</v>
      </c>
      <c r="F64">
        <v>152.005350840858</v>
      </c>
      <c r="G64">
        <v>233.021393724695</v>
      </c>
      <c r="H64" t="e">
        <v>#N/A</v>
      </c>
      <c r="I64" t="e">
        <v>#N/A</v>
      </c>
      <c r="J64" t="e">
        <v>#N/A</v>
      </c>
      <c r="K64" t="e">
        <v>#N/A</v>
      </c>
      <c r="L64" t="e">
        <v>#N/A</v>
      </c>
      <c r="M64" t="e">
        <v>#N/A</v>
      </c>
      <c r="N64">
        <v>172.85714285714286</v>
      </c>
    </row>
    <row r="65" spans="1:14" x14ac:dyDescent="0.25">
      <c r="A65" s="1">
        <v>44510</v>
      </c>
      <c r="B65" t="e">
        <v>#N/A</v>
      </c>
      <c r="C65" t="e">
        <v>#N/A</v>
      </c>
      <c r="D65" t="e">
        <v>#N/A</v>
      </c>
      <c r="E65" t="e">
        <v>#N/A</v>
      </c>
      <c r="F65" t="e">
        <v>#N/A</v>
      </c>
      <c r="G65" t="e">
        <v>#N/A</v>
      </c>
      <c r="H65" t="e">
        <v>#N/A</v>
      </c>
      <c r="I65" t="e">
        <v>#N/A</v>
      </c>
      <c r="J65" t="e">
        <v>#N/A</v>
      </c>
      <c r="K65" t="e">
        <v>#N/A</v>
      </c>
      <c r="L65" t="e">
        <v>#N/A</v>
      </c>
      <c r="M65" t="e">
        <v>#N/A</v>
      </c>
      <c r="N65">
        <v>175.14285714285714</v>
      </c>
    </row>
    <row r="66" spans="1:14" x14ac:dyDescent="0.25">
      <c r="A66" s="1">
        <v>44511</v>
      </c>
      <c r="B66" t="e">
        <v>#N/A</v>
      </c>
      <c r="C66" t="e">
        <v>#N/A</v>
      </c>
      <c r="D66">
        <v>113.636369311119</v>
      </c>
      <c r="E66">
        <v>267.53245826755898</v>
      </c>
      <c r="F66" t="e">
        <v>#N/A</v>
      </c>
      <c r="G66">
        <v>247.05882482537601</v>
      </c>
      <c r="H66" t="e">
        <v>#N/A</v>
      </c>
      <c r="I66" t="e">
        <v>#N/A</v>
      </c>
      <c r="J66" t="e">
        <v>#N/A</v>
      </c>
      <c r="K66" t="e">
        <v>#N/A</v>
      </c>
      <c r="L66" t="e">
        <v>#N/A</v>
      </c>
      <c r="M66" t="e">
        <v>#N/A</v>
      </c>
      <c r="N66">
        <v>182.42857142857142</v>
      </c>
    </row>
    <row r="67" spans="1:14" x14ac:dyDescent="0.25">
      <c r="A67" s="1">
        <v>44512</v>
      </c>
      <c r="B67" t="e">
        <v>#N/A</v>
      </c>
      <c r="C67" t="e">
        <v>#N/A</v>
      </c>
      <c r="D67" t="e">
        <v>#N/A</v>
      </c>
      <c r="E67" t="e">
        <v>#N/A</v>
      </c>
      <c r="F67" t="e">
        <v>#N/A</v>
      </c>
      <c r="G67">
        <v>261.89839736397101</v>
      </c>
      <c r="H67" t="e">
        <v>#N/A</v>
      </c>
      <c r="I67" t="e">
        <v>#N/A</v>
      </c>
      <c r="J67" t="e">
        <v>#N/A</v>
      </c>
      <c r="K67" t="e">
        <v>#N/A</v>
      </c>
      <c r="L67" t="e">
        <v>#N/A</v>
      </c>
      <c r="M67" t="e">
        <v>#N/A</v>
      </c>
      <c r="N67">
        <v>190.57142857142858</v>
      </c>
    </row>
    <row r="68" spans="1:14" x14ac:dyDescent="0.25">
      <c r="A68" s="1">
        <v>44513</v>
      </c>
      <c r="B68" t="e">
        <v>#N/A</v>
      </c>
      <c r="C68">
        <v>167.31301939058099</v>
      </c>
      <c r="D68" t="e">
        <v>#N/A</v>
      </c>
      <c r="E68">
        <v>294.15584427165498</v>
      </c>
      <c r="F68">
        <v>151.60429113760401</v>
      </c>
      <c r="G68" t="e">
        <v>#N/A</v>
      </c>
      <c r="H68" t="e">
        <v>#N/A</v>
      </c>
      <c r="I68" t="e">
        <v>#N/A</v>
      </c>
      <c r="J68" t="e">
        <v>#N/A</v>
      </c>
      <c r="K68" t="e">
        <v>#N/A</v>
      </c>
      <c r="L68" t="e">
        <v>#N/A</v>
      </c>
      <c r="M68" t="e">
        <v>#N/A</v>
      </c>
      <c r="N68">
        <v>195.42857142857142</v>
      </c>
    </row>
    <row r="69" spans="1:14" x14ac:dyDescent="0.25">
      <c r="A69" s="1">
        <v>44514</v>
      </c>
      <c r="B69">
        <v>16.874135546334699</v>
      </c>
      <c r="C69" t="e">
        <v>#N/A</v>
      </c>
      <c r="D69" t="e">
        <v>#N/A</v>
      </c>
      <c r="E69" t="e">
        <v>#N/A</v>
      </c>
      <c r="F69" t="e">
        <v>#N/A</v>
      </c>
      <c r="G69">
        <v>274.33155660452701</v>
      </c>
      <c r="H69" t="e">
        <v>#N/A</v>
      </c>
      <c r="I69" t="e">
        <v>#N/A</v>
      </c>
      <c r="J69" t="e">
        <v>#N/A</v>
      </c>
      <c r="K69" t="e">
        <v>#N/A</v>
      </c>
      <c r="L69" t="e">
        <v>#N/A</v>
      </c>
      <c r="M69" t="e">
        <v>#N/A</v>
      </c>
      <c r="N69">
        <v>198.85714285714286</v>
      </c>
    </row>
    <row r="70" spans="1:14" x14ac:dyDescent="0.25">
      <c r="A70" s="1">
        <v>44515</v>
      </c>
      <c r="B70" t="e">
        <v>#N/A</v>
      </c>
      <c r="C70" t="e">
        <v>#N/A</v>
      </c>
      <c r="D70" t="e">
        <v>#N/A</v>
      </c>
      <c r="E70">
        <v>314.28570409431501</v>
      </c>
      <c r="F70" t="e">
        <v>#N/A</v>
      </c>
      <c r="G70">
        <v>285.56149818036101</v>
      </c>
      <c r="H70" t="e">
        <v>#N/A</v>
      </c>
      <c r="I70" t="e">
        <v>#N/A</v>
      </c>
      <c r="J70" t="e">
        <v>#N/A</v>
      </c>
      <c r="K70" t="e">
        <v>#N/A</v>
      </c>
      <c r="L70" t="e">
        <v>#N/A</v>
      </c>
      <c r="M70" t="e">
        <v>#N/A</v>
      </c>
      <c r="N70">
        <v>208.14285714285714</v>
      </c>
    </row>
    <row r="71" spans="1:14" x14ac:dyDescent="0.25">
      <c r="A71" s="1">
        <v>44516</v>
      </c>
      <c r="B71" t="e">
        <v>#N/A</v>
      </c>
      <c r="C71" t="e">
        <v>#N/A</v>
      </c>
      <c r="D71" t="e">
        <v>#N/A</v>
      </c>
      <c r="E71">
        <v>334.41558175192301</v>
      </c>
      <c r="F71">
        <v>148.79678508920301</v>
      </c>
      <c r="G71" t="e">
        <v>#N/A</v>
      </c>
      <c r="H71" t="e">
        <v>#N/A</v>
      </c>
      <c r="I71" t="e">
        <v>#N/A</v>
      </c>
      <c r="J71" t="e">
        <v>#N/A</v>
      </c>
      <c r="K71" t="e">
        <v>#N/A</v>
      </c>
      <c r="L71" t="e">
        <v>#N/A</v>
      </c>
      <c r="M71" t="e">
        <v>#N/A</v>
      </c>
      <c r="N71">
        <v>214</v>
      </c>
    </row>
    <row r="72" spans="1:14" x14ac:dyDescent="0.25">
      <c r="A72" s="1">
        <v>44517</v>
      </c>
      <c r="B72" t="e">
        <v>#N/A</v>
      </c>
      <c r="C72" t="e">
        <v>#N/A</v>
      </c>
      <c r="D72">
        <v>114.935038877511</v>
      </c>
      <c r="E72" t="e">
        <v>#N/A</v>
      </c>
      <c r="F72" t="e">
        <v>#N/A</v>
      </c>
      <c r="G72">
        <v>298.39572263202302</v>
      </c>
      <c r="H72" t="e">
        <v>#N/A</v>
      </c>
      <c r="I72" t="e">
        <v>#N/A</v>
      </c>
      <c r="J72" t="e">
        <v>#N/A</v>
      </c>
      <c r="K72" t="e">
        <v>#N/A</v>
      </c>
      <c r="L72" t="e">
        <v>#N/A</v>
      </c>
      <c r="M72" t="e">
        <v>#N/A</v>
      </c>
      <c r="N72">
        <v>226.57142857142858</v>
      </c>
    </row>
    <row r="73" spans="1:14" x14ac:dyDescent="0.25">
      <c r="A73" s="1">
        <v>44518</v>
      </c>
      <c r="B73" t="e">
        <v>#N/A</v>
      </c>
      <c r="C73" t="e">
        <v>#N/A</v>
      </c>
      <c r="D73" t="e">
        <v>#N/A</v>
      </c>
      <c r="E73">
        <v>359.74026251973203</v>
      </c>
      <c r="F73" t="e">
        <v>#N/A</v>
      </c>
      <c r="G73">
        <v>309.62566971570902</v>
      </c>
      <c r="H73" t="e">
        <v>#N/A</v>
      </c>
      <c r="I73" t="e">
        <v>#N/A</v>
      </c>
      <c r="J73" t="e">
        <v>#N/A</v>
      </c>
      <c r="K73" t="e">
        <v>#N/A</v>
      </c>
      <c r="L73" t="e">
        <v>#N/A</v>
      </c>
      <c r="M73" t="e">
        <v>#N/A</v>
      </c>
      <c r="N73">
        <v>232.28571428571428</v>
      </c>
    </row>
    <row r="74" spans="1:14" x14ac:dyDescent="0.25">
      <c r="A74" s="1">
        <v>44519</v>
      </c>
      <c r="B74">
        <v>17.704011065006899</v>
      </c>
      <c r="C74">
        <v>174.79224376731301</v>
      </c>
      <c r="D74" t="e">
        <v>#N/A</v>
      </c>
      <c r="E74" t="e">
        <v>#N/A</v>
      </c>
      <c r="F74" t="e">
        <v>#N/A</v>
      </c>
      <c r="G74">
        <v>319.65240464252298</v>
      </c>
      <c r="H74" t="e">
        <v>#N/A</v>
      </c>
      <c r="I74" t="e">
        <v>#N/A</v>
      </c>
      <c r="J74" t="e">
        <v>#N/A</v>
      </c>
      <c r="K74" t="e">
        <v>#N/A</v>
      </c>
      <c r="L74" t="e">
        <v>#N/A</v>
      </c>
      <c r="M74" t="e">
        <v>#N/A</v>
      </c>
      <c r="N74">
        <v>238.42857142857142</v>
      </c>
    </row>
    <row r="75" spans="1:14" x14ac:dyDescent="0.25">
      <c r="A75" s="1">
        <v>44520</v>
      </c>
      <c r="B75" t="e">
        <v>#N/A</v>
      </c>
      <c r="C75" t="e">
        <v>#N/A</v>
      </c>
      <c r="D75" t="e">
        <v>#N/A</v>
      </c>
      <c r="E75">
        <v>381.16882757867899</v>
      </c>
      <c r="F75">
        <v>143.98395849312601</v>
      </c>
      <c r="G75" t="e">
        <v>#N/A</v>
      </c>
      <c r="H75" t="e">
        <v>#N/A</v>
      </c>
      <c r="I75" t="e">
        <v>#N/A</v>
      </c>
      <c r="J75" t="e">
        <v>#N/A</v>
      </c>
      <c r="K75" t="e">
        <v>#N/A</v>
      </c>
      <c r="L75" t="e">
        <v>#N/A</v>
      </c>
      <c r="M75" t="e">
        <v>#N/A</v>
      </c>
      <c r="N75">
        <v>251.28571428571428</v>
      </c>
    </row>
    <row r="76" spans="1:14" x14ac:dyDescent="0.25">
      <c r="A76" s="1">
        <v>44521</v>
      </c>
      <c r="B76" t="e">
        <v>#N/A</v>
      </c>
      <c r="C76" t="e">
        <v>#N/A</v>
      </c>
      <c r="D76" t="e">
        <v>#N/A</v>
      </c>
      <c r="E76" t="e">
        <v>#N/A</v>
      </c>
      <c r="F76" t="e">
        <v>#N/A</v>
      </c>
      <c r="G76">
        <v>330.48128376117802</v>
      </c>
      <c r="H76" t="e">
        <v>#N/A</v>
      </c>
      <c r="I76" t="e">
        <v>#N/A</v>
      </c>
      <c r="J76" t="e">
        <v>#N/A</v>
      </c>
      <c r="K76" t="e">
        <v>#N/A</v>
      </c>
      <c r="L76" t="e">
        <v>#N/A</v>
      </c>
      <c r="M76" t="e">
        <v>#N/A</v>
      </c>
      <c r="N76">
        <v>260.71428571428572</v>
      </c>
    </row>
    <row r="77" spans="1:14" x14ac:dyDescent="0.25">
      <c r="A77" s="1">
        <v>44522</v>
      </c>
      <c r="B77" t="e">
        <v>#N/A</v>
      </c>
      <c r="C77" t="e">
        <v>#N/A</v>
      </c>
      <c r="D77" t="e">
        <v>#N/A</v>
      </c>
      <c r="E77">
        <v>404.545450492057</v>
      </c>
      <c r="F77">
        <v>139.57219160030201</v>
      </c>
      <c r="G77">
        <v>336.89839598700797</v>
      </c>
      <c r="H77" t="e">
        <v>#N/A</v>
      </c>
      <c r="I77" t="e">
        <v>#N/A</v>
      </c>
      <c r="J77" t="e">
        <v>#N/A</v>
      </c>
      <c r="K77" t="e">
        <v>#N/A</v>
      </c>
      <c r="L77" t="e">
        <v>#N/A</v>
      </c>
      <c r="M77" t="e">
        <v>#N/A</v>
      </c>
      <c r="N77">
        <v>265.85714285714283</v>
      </c>
    </row>
    <row r="78" spans="1:14" x14ac:dyDescent="0.25">
      <c r="A78" s="1">
        <v>44523</v>
      </c>
      <c r="B78" t="e">
        <v>#N/A</v>
      </c>
      <c r="C78" t="e">
        <v>#N/A</v>
      </c>
      <c r="D78">
        <v>114.935038877511</v>
      </c>
      <c r="E78">
        <v>424.025975531521</v>
      </c>
      <c r="F78" t="e">
        <v>#N/A</v>
      </c>
      <c r="G78" t="e">
        <v>#N/A</v>
      </c>
      <c r="H78" t="e">
        <v>#N/A</v>
      </c>
      <c r="I78" t="e">
        <v>#N/A</v>
      </c>
      <c r="J78" t="e">
        <v>#N/A</v>
      </c>
      <c r="K78" t="e">
        <v>#N/A</v>
      </c>
      <c r="L78" t="e">
        <v>#N/A</v>
      </c>
      <c r="M78" t="e">
        <v>#N/A</v>
      </c>
      <c r="N78">
        <v>277.57142857142856</v>
      </c>
    </row>
    <row r="79" spans="1:14" x14ac:dyDescent="0.25">
      <c r="A79" s="1">
        <v>44524</v>
      </c>
      <c r="B79">
        <v>17.704011065006899</v>
      </c>
      <c r="C79" t="e">
        <v>#N/A</v>
      </c>
      <c r="D79" t="e">
        <v>#N/A</v>
      </c>
      <c r="E79">
        <v>439.61038486212402</v>
      </c>
      <c r="F79">
        <v>133.957223566311</v>
      </c>
      <c r="G79">
        <v>342.513369528851</v>
      </c>
      <c r="H79" t="e">
        <v>#N/A</v>
      </c>
      <c r="I79" t="e">
        <v>#N/A</v>
      </c>
      <c r="J79" t="e">
        <v>#N/A</v>
      </c>
      <c r="K79" t="e">
        <v>#N/A</v>
      </c>
      <c r="L79" t="e">
        <v>#N/A</v>
      </c>
      <c r="M79" t="e">
        <v>#N/A</v>
      </c>
      <c r="N79">
        <v>278.57142857142856</v>
      </c>
    </row>
    <row r="80" spans="1:14" x14ac:dyDescent="0.25">
      <c r="A80" s="1">
        <v>44525</v>
      </c>
      <c r="B80" t="e">
        <v>#N/A</v>
      </c>
      <c r="C80">
        <v>178.393351800554</v>
      </c>
      <c r="D80" t="e">
        <v>#N/A</v>
      </c>
      <c r="E80" t="e">
        <v>#N/A</v>
      </c>
      <c r="F80" t="e">
        <v>#N/A</v>
      </c>
      <c r="G80" t="e">
        <v>#N/A</v>
      </c>
      <c r="H80" t="e">
        <v>#N/A</v>
      </c>
      <c r="I80" t="e">
        <v>#N/A</v>
      </c>
      <c r="J80" t="e">
        <v>#N/A</v>
      </c>
      <c r="K80" t="e">
        <v>#N/A</v>
      </c>
      <c r="L80" t="e">
        <v>#N/A</v>
      </c>
      <c r="M80" t="e">
        <v>#N/A</v>
      </c>
      <c r="N80">
        <v>288.14285714285717</v>
      </c>
    </row>
    <row r="81" spans="1:14" x14ac:dyDescent="0.25">
      <c r="A81" s="1">
        <v>44526</v>
      </c>
      <c r="B81" t="e">
        <v>#N/A</v>
      </c>
      <c r="C81" t="e">
        <v>#N/A</v>
      </c>
      <c r="D81" t="e">
        <v>#N/A</v>
      </c>
      <c r="E81">
        <v>450</v>
      </c>
      <c r="F81" t="e">
        <v>#N/A</v>
      </c>
      <c r="G81">
        <v>346.12299498376098</v>
      </c>
      <c r="H81" t="e">
        <v>#N/A</v>
      </c>
      <c r="I81" t="e">
        <v>#N/A</v>
      </c>
      <c r="J81" t="e">
        <v>#N/A</v>
      </c>
      <c r="K81" t="e">
        <v>#N/A</v>
      </c>
      <c r="L81" t="e">
        <v>#N/A</v>
      </c>
      <c r="M81" t="e">
        <v>#N/A</v>
      </c>
      <c r="N81">
        <v>298.14285714285717</v>
      </c>
    </row>
    <row r="82" spans="1:14" x14ac:dyDescent="0.25">
      <c r="A82" s="1">
        <v>44527</v>
      </c>
      <c r="B82" t="e">
        <v>#N/A</v>
      </c>
      <c r="C82" t="e">
        <v>#N/A</v>
      </c>
      <c r="D82" t="e">
        <v>#N/A</v>
      </c>
      <c r="E82" t="e">
        <v>#N/A</v>
      </c>
      <c r="F82">
        <v>127.139032359746</v>
      </c>
      <c r="G82">
        <v>340.508021441918</v>
      </c>
      <c r="H82" t="e">
        <v>#N/A</v>
      </c>
      <c r="I82" t="e">
        <v>#N/A</v>
      </c>
      <c r="J82" t="e">
        <v>#N/A</v>
      </c>
      <c r="K82" t="e">
        <v>#N/A</v>
      </c>
      <c r="L82" t="e">
        <v>#N/A</v>
      </c>
      <c r="M82" t="e">
        <v>#N/A</v>
      </c>
      <c r="N82">
        <v>303.28571428571428</v>
      </c>
    </row>
    <row r="83" spans="1:14" x14ac:dyDescent="0.25">
      <c r="A83" s="1">
        <v>44528</v>
      </c>
      <c r="B83" t="e">
        <v>#N/A</v>
      </c>
      <c r="C83" t="e">
        <v>#N/A</v>
      </c>
      <c r="D83" t="e">
        <v>#N/A</v>
      </c>
      <c r="E83">
        <v>460.389610679138</v>
      </c>
      <c r="F83" t="e">
        <v>#N/A</v>
      </c>
      <c r="G83" t="e">
        <v>#N/A</v>
      </c>
      <c r="H83" t="e">
        <v>#N/A</v>
      </c>
      <c r="I83" t="e">
        <v>#N/A</v>
      </c>
      <c r="J83" t="e">
        <v>#N/A</v>
      </c>
      <c r="K83" t="e">
        <v>#N/A</v>
      </c>
      <c r="L83" t="e">
        <v>#N/A</v>
      </c>
      <c r="M83" t="e">
        <v>#N/A</v>
      </c>
      <c r="N83">
        <v>300.14285714285717</v>
      </c>
    </row>
    <row r="84" spans="1:14" x14ac:dyDescent="0.25">
      <c r="A84" s="1">
        <v>44529</v>
      </c>
      <c r="B84">
        <v>18.533886583679099</v>
      </c>
      <c r="C84" t="e">
        <v>#N/A</v>
      </c>
      <c r="D84">
        <v>113.636369311119</v>
      </c>
      <c r="E84" t="e">
        <v>#N/A</v>
      </c>
      <c r="F84" t="e">
        <v>#N/A</v>
      </c>
      <c r="G84">
        <v>333.68984125105601</v>
      </c>
      <c r="H84" t="e">
        <v>#N/A</v>
      </c>
      <c r="I84" t="e">
        <v>#N/A</v>
      </c>
      <c r="J84" t="e">
        <v>#N/A</v>
      </c>
      <c r="K84" t="e">
        <v>#N/A</v>
      </c>
      <c r="L84" t="e">
        <v>#N/A</v>
      </c>
      <c r="M84" t="e">
        <v>#N/A</v>
      </c>
      <c r="N84">
        <v>299.42857142857144</v>
      </c>
    </row>
    <row r="85" spans="1:14" x14ac:dyDescent="0.25">
      <c r="A85" s="1">
        <v>44530</v>
      </c>
      <c r="B85" t="e">
        <v>#N/A</v>
      </c>
      <c r="C85" t="e">
        <v>#N/A</v>
      </c>
      <c r="D85" t="e">
        <v>#N/A</v>
      </c>
      <c r="E85">
        <v>465.58441378933901</v>
      </c>
      <c r="F85">
        <v>118.315520605505</v>
      </c>
      <c r="G85">
        <v>325.26738093829198</v>
      </c>
      <c r="H85" t="e">
        <v>#N/A</v>
      </c>
      <c r="I85" t="e">
        <v>#N/A</v>
      </c>
      <c r="J85" t="e">
        <v>#N/A</v>
      </c>
      <c r="K85" t="e">
        <v>#N/A</v>
      </c>
      <c r="L85" t="e">
        <v>#N/A</v>
      </c>
      <c r="M85" t="e">
        <v>#N/A</v>
      </c>
      <c r="N85">
        <v>298</v>
      </c>
    </row>
    <row r="86" spans="1:14" x14ac:dyDescent="0.25">
      <c r="A86" s="1">
        <v>44531</v>
      </c>
      <c r="B86" t="e">
        <v>#N/A</v>
      </c>
      <c r="C86">
        <v>173.961218836565</v>
      </c>
      <c r="D86" t="e">
        <v>#N/A</v>
      </c>
      <c r="E86" t="e">
        <v>#N/A</v>
      </c>
      <c r="F86" t="e">
        <v>#N/A</v>
      </c>
      <c r="G86" t="e">
        <v>#N/A</v>
      </c>
      <c r="H86" t="e">
        <v>#N/A</v>
      </c>
      <c r="I86" t="e">
        <v>#N/A</v>
      </c>
      <c r="J86" t="e">
        <v>#N/A</v>
      </c>
      <c r="K86" t="e">
        <v>#N/A</v>
      </c>
      <c r="L86" t="e">
        <v>#N/A</v>
      </c>
      <c r="M86" t="e">
        <v>#N/A</v>
      </c>
      <c r="N86">
        <v>305.14285714285717</v>
      </c>
    </row>
    <row r="87" spans="1:14" x14ac:dyDescent="0.25">
      <c r="A87" s="1">
        <v>44532</v>
      </c>
      <c r="B87" t="e">
        <v>#N/A</v>
      </c>
      <c r="C87" t="e">
        <v>#N/A</v>
      </c>
      <c r="D87" t="e">
        <v>#N/A</v>
      </c>
      <c r="E87" t="e">
        <v>#N/A</v>
      </c>
      <c r="F87" t="e">
        <v>#N/A</v>
      </c>
      <c r="G87">
        <v>316.44384990657102</v>
      </c>
      <c r="H87" t="e">
        <v>#N/A</v>
      </c>
      <c r="I87" t="e">
        <v>#N/A</v>
      </c>
      <c r="J87" t="e">
        <v>#N/A</v>
      </c>
      <c r="K87" t="e">
        <v>#N/A</v>
      </c>
      <c r="L87" t="e">
        <v>#N/A</v>
      </c>
      <c r="M87" t="e">
        <v>#N/A</v>
      </c>
      <c r="N87">
        <v>312</v>
      </c>
    </row>
    <row r="88" spans="1:14" x14ac:dyDescent="0.25">
      <c r="A88" s="1">
        <v>44533</v>
      </c>
      <c r="B88">
        <v>19.363762102351298</v>
      </c>
      <c r="C88" t="e">
        <v>#N/A</v>
      </c>
      <c r="D88" t="e">
        <v>#N/A</v>
      </c>
      <c r="E88">
        <v>462.98701223423899</v>
      </c>
      <c r="F88">
        <v>110.294128257772</v>
      </c>
      <c r="G88">
        <v>294.78609717711402</v>
      </c>
      <c r="H88" t="e">
        <v>#N/A</v>
      </c>
      <c r="I88" t="e">
        <v>#N/A</v>
      </c>
      <c r="J88" t="e">
        <v>#N/A</v>
      </c>
      <c r="K88" t="e">
        <v>#N/A</v>
      </c>
      <c r="L88" t="e">
        <v>#N/A</v>
      </c>
      <c r="M88" t="e">
        <v>#N/A</v>
      </c>
      <c r="N88">
        <v>300.71428571428572</v>
      </c>
    </row>
    <row r="89" spans="1:14" x14ac:dyDescent="0.25">
      <c r="A89" s="1">
        <v>44534</v>
      </c>
      <c r="B89" t="e">
        <v>#N/A</v>
      </c>
      <c r="C89">
        <v>170.08310249307399</v>
      </c>
      <c r="D89" t="e">
        <v>#N/A</v>
      </c>
      <c r="E89">
        <v>450</v>
      </c>
      <c r="F89" t="e">
        <v>#N/A</v>
      </c>
      <c r="G89" t="e">
        <v>#N/A</v>
      </c>
      <c r="H89" t="e">
        <v>#N/A</v>
      </c>
      <c r="I89" t="e">
        <v>#N/A</v>
      </c>
      <c r="J89" t="e">
        <v>#N/A</v>
      </c>
      <c r="K89" t="e">
        <v>#N/A</v>
      </c>
      <c r="L89" t="e">
        <v>#N/A</v>
      </c>
      <c r="M89" t="e">
        <v>#N/A</v>
      </c>
      <c r="N89">
        <v>290.28571428571428</v>
      </c>
    </row>
    <row r="90" spans="1:14" x14ac:dyDescent="0.25">
      <c r="A90" s="1">
        <v>44535</v>
      </c>
      <c r="B90" t="e">
        <v>#N/A</v>
      </c>
      <c r="C90" t="e">
        <v>#N/A</v>
      </c>
      <c r="D90">
        <v>109.74025360225799</v>
      </c>
      <c r="E90" t="e">
        <v>#N/A</v>
      </c>
      <c r="F90">
        <v>101.87165417538</v>
      </c>
      <c r="G90">
        <v>284.75936225029898</v>
      </c>
      <c r="H90" t="e">
        <v>#N/A</v>
      </c>
      <c r="I90" t="e">
        <v>#N/A</v>
      </c>
      <c r="J90" t="e">
        <v>#N/A</v>
      </c>
      <c r="K90" t="e">
        <v>#N/A</v>
      </c>
      <c r="L90" t="e">
        <v>#N/A</v>
      </c>
      <c r="M90" t="e">
        <v>#N/A</v>
      </c>
      <c r="N90">
        <v>289.57142857142856</v>
      </c>
    </row>
    <row r="91" spans="1:14" x14ac:dyDescent="0.25">
      <c r="A91" s="1">
        <v>44536</v>
      </c>
      <c r="B91" t="e">
        <v>#N/A</v>
      </c>
      <c r="C91" t="e">
        <v>#N/A</v>
      </c>
      <c r="D91" t="e">
        <v>#N/A</v>
      </c>
      <c r="E91">
        <v>438.31168854331099</v>
      </c>
      <c r="F91" t="e">
        <v>#N/A</v>
      </c>
      <c r="G91">
        <v>274.732616307782</v>
      </c>
      <c r="H91" t="e">
        <v>#N/A</v>
      </c>
      <c r="I91" t="e">
        <v>#N/A</v>
      </c>
      <c r="J91" t="e">
        <v>#N/A</v>
      </c>
      <c r="K91" t="e">
        <v>#N/A</v>
      </c>
      <c r="L91" t="e">
        <v>#N/A</v>
      </c>
      <c r="M91" t="e">
        <v>#N/A</v>
      </c>
      <c r="N91">
        <v>284.14285714285717</v>
      </c>
    </row>
    <row r="92" spans="1:14" x14ac:dyDescent="0.25">
      <c r="A92" s="1">
        <v>44537</v>
      </c>
      <c r="B92" t="e">
        <v>#N/A</v>
      </c>
      <c r="C92" t="e">
        <v>#N/A</v>
      </c>
      <c r="D92" t="e">
        <v>#N/A</v>
      </c>
      <c r="E92" t="e">
        <v>#N/A</v>
      </c>
      <c r="F92" t="e">
        <v>#N/A</v>
      </c>
      <c r="G92">
        <v>264.70588138096701</v>
      </c>
      <c r="H92" t="e">
        <v>#N/A</v>
      </c>
      <c r="I92" t="e">
        <v>#N/A</v>
      </c>
      <c r="J92" t="e">
        <v>#N/A</v>
      </c>
      <c r="K92" t="e">
        <v>#N/A</v>
      </c>
      <c r="L92" t="e">
        <v>#N/A</v>
      </c>
      <c r="M92" t="e">
        <v>#N/A</v>
      </c>
      <c r="N92">
        <v>281.57142857142856</v>
      </c>
    </row>
    <row r="93" spans="1:14" x14ac:dyDescent="0.25">
      <c r="A93" s="1">
        <v>44538</v>
      </c>
      <c r="B93">
        <v>20.746887966804898</v>
      </c>
      <c r="C93" t="e">
        <v>#N/A</v>
      </c>
      <c r="D93" t="e">
        <v>#N/A</v>
      </c>
      <c r="E93">
        <v>418.83116350384603</v>
      </c>
      <c r="F93">
        <v>95.454544703474795</v>
      </c>
      <c r="G93">
        <v>243.04812865151001</v>
      </c>
      <c r="H93" t="e">
        <v>#N/A</v>
      </c>
      <c r="I93" t="e">
        <v>#N/A</v>
      </c>
      <c r="J93" t="e">
        <v>#N/A</v>
      </c>
      <c r="K93" t="e">
        <v>#N/A</v>
      </c>
      <c r="L93" t="e">
        <v>#N/A</v>
      </c>
      <c r="M93" t="e">
        <v>#N/A</v>
      </c>
      <c r="N93">
        <v>280</v>
      </c>
    </row>
    <row r="94" spans="1:14" x14ac:dyDescent="0.25">
      <c r="A94" s="1">
        <v>44539</v>
      </c>
      <c r="B94" t="e">
        <v>#N/A</v>
      </c>
      <c r="C94" t="e">
        <v>#N/A</v>
      </c>
      <c r="D94" t="e">
        <v>#N/A</v>
      </c>
      <c r="E94">
        <v>402.59740155510002</v>
      </c>
      <c r="F94" t="e">
        <v>#N/A</v>
      </c>
      <c r="G94">
        <v>233.82353516260901</v>
      </c>
      <c r="H94" t="e">
        <v>#N/A</v>
      </c>
      <c r="I94" t="e">
        <v>#N/A</v>
      </c>
      <c r="J94" t="e">
        <v>#N/A</v>
      </c>
      <c r="K94" t="e">
        <v>#N/A</v>
      </c>
      <c r="L94" t="e">
        <v>#N/A</v>
      </c>
      <c r="M94" t="e">
        <v>#N/A</v>
      </c>
      <c r="N94">
        <v>272.14285714285717</v>
      </c>
    </row>
    <row r="95" spans="1:14" x14ac:dyDescent="0.25">
      <c r="A95" s="1">
        <v>44540</v>
      </c>
      <c r="B95" t="e">
        <v>#N/A</v>
      </c>
      <c r="C95">
        <v>166.75900277008299</v>
      </c>
      <c r="D95" t="e">
        <v>#N/A</v>
      </c>
      <c r="E95" t="e">
        <v>#N/A</v>
      </c>
      <c r="F95">
        <v>88.235293793655799</v>
      </c>
      <c r="G95">
        <v>222.19251735996701</v>
      </c>
      <c r="H95" t="e">
        <v>#N/A</v>
      </c>
      <c r="I95" t="e">
        <v>#N/A</v>
      </c>
      <c r="J95" t="e">
        <v>#N/A</v>
      </c>
      <c r="K95" t="e">
        <v>#N/A</v>
      </c>
      <c r="L95" t="e">
        <v>#N/A</v>
      </c>
      <c r="M95" t="e">
        <v>#N/A</v>
      </c>
      <c r="N95">
        <v>274.14285714285717</v>
      </c>
    </row>
    <row r="96" spans="1:14" x14ac:dyDescent="0.25">
      <c r="A96" s="1">
        <v>44541</v>
      </c>
      <c r="B96" t="e">
        <v>#N/A</v>
      </c>
      <c r="C96" t="e">
        <v>#N/A</v>
      </c>
      <c r="D96">
        <v>105.1948031102</v>
      </c>
      <c r="E96">
        <v>389.61038486212402</v>
      </c>
      <c r="F96" t="e">
        <v>#N/A</v>
      </c>
      <c r="G96" t="e">
        <v>#N/A</v>
      </c>
      <c r="H96" t="e">
        <v>#N/A</v>
      </c>
      <c r="I96" t="e">
        <v>#N/A</v>
      </c>
      <c r="J96" t="e">
        <v>#N/A</v>
      </c>
      <c r="K96" t="e">
        <v>#N/A</v>
      </c>
      <c r="L96" t="e">
        <v>#N/A</v>
      </c>
      <c r="M96" t="e">
        <v>#N/A</v>
      </c>
      <c r="N96">
        <v>277</v>
      </c>
    </row>
    <row r="97" spans="1:14" x14ac:dyDescent="0.25">
      <c r="A97" s="1">
        <v>44542</v>
      </c>
      <c r="B97" t="e">
        <v>#N/A</v>
      </c>
      <c r="C97" t="e">
        <v>#N/A</v>
      </c>
      <c r="D97" t="e">
        <v>#N/A</v>
      </c>
      <c r="E97" t="e">
        <v>#N/A</v>
      </c>
      <c r="F97" t="e">
        <v>#N/A</v>
      </c>
      <c r="G97">
        <v>212.566842136406</v>
      </c>
      <c r="H97" t="e">
        <v>#N/A</v>
      </c>
      <c r="I97" t="e">
        <v>#N/A</v>
      </c>
      <c r="J97" t="e">
        <v>#N/A</v>
      </c>
      <c r="K97" t="e">
        <v>#N/A</v>
      </c>
      <c r="L97" t="e">
        <v>#N/A</v>
      </c>
      <c r="M97" t="e">
        <v>#N/A</v>
      </c>
      <c r="N97">
        <v>276</v>
      </c>
    </row>
    <row r="98" spans="1:14" x14ac:dyDescent="0.25">
      <c r="A98" s="1">
        <v>44543</v>
      </c>
      <c r="B98">
        <v>22.683264177040101</v>
      </c>
      <c r="C98">
        <v>162.603878116343</v>
      </c>
      <c r="D98" t="e">
        <v>#N/A</v>
      </c>
      <c r="E98">
        <v>369.48051612198998</v>
      </c>
      <c r="F98">
        <v>81.818184321750607</v>
      </c>
      <c r="G98" t="e">
        <v>#N/A</v>
      </c>
      <c r="H98" t="e">
        <v>#N/A</v>
      </c>
      <c r="I98" t="e">
        <v>#N/A</v>
      </c>
      <c r="J98" t="e">
        <v>#N/A</v>
      </c>
      <c r="K98" t="e">
        <v>#N/A</v>
      </c>
      <c r="L98" t="e">
        <v>#N/A</v>
      </c>
      <c r="M98" t="e">
        <v>#N/A</v>
      </c>
      <c r="N98">
        <v>272</v>
      </c>
    </row>
    <row r="99" spans="1:14" x14ac:dyDescent="0.25">
      <c r="A99" s="1">
        <v>44544</v>
      </c>
      <c r="B99" t="e">
        <v>#N/A</v>
      </c>
      <c r="C99" t="e">
        <v>#N/A</v>
      </c>
      <c r="D99" t="e">
        <v>#N/A</v>
      </c>
      <c r="E99">
        <v>353.24675417324403</v>
      </c>
      <c r="F99" t="e">
        <v>#N/A</v>
      </c>
      <c r="G99">
        <v>193.315513720691</v>
      </c>
      <c r="H99" t="e">
        <v>#N/A</v>
      </c>
      <c r="I99" t="e">
        <v>#N/A</v>
      </c>
      <c r="J99" t="e">
        <v>#N/A</v>
      </c>
      <c r="K99" t="e">
        <v>#N/A</v>
      </c>
      <c r="L99" t="e">
        <v>#N/A</v>
      </c>
      <c r="M99" t="e">
        <v>#N/A</v>
      </c>
      <c r="N99">
        <v>262</v>
      </c>
    </row>
    <row r="100" spans="1:14" x14ac:dyDescent="0.25">
      <c r="A100" s="1">
        <v>44545</v>
      </c>
      <c r="B100" t="e">
        <v>#N/A</v>
      </c>
      <c r="C100" t="e">
        <v>#N/A</v>
      </c>
      <c r="D100">
        <v>101.298687401339</v>
      </c>
      <c r="E100" t="e">
        <v>#N/A</v>
      </c>
      <c r="F100">
        <v>74.598933411931597</v>
      </c>
      <c r="G100">
        <v>182.88769705921601</v>
      </c>
      <c r="H100" t="e">
        <v>#N/A</v>
      </c>
      <c r="I100">
        <v>304.10177721328398</v>
      </c>
      <c r="J100" t="e">
        <v>#N/A</v>
      </c>
      <c r="K100" t="e">
        <v>#N/A</v>
      </c>
      <c r="L100" t="e">
        <v>#N/A</v>
      </c>
      <c r="M100" t="e">
        <v>#N/A</v>
      </c>
      <c r="N100">
        <v>249.28571428571428</v>
      </c>
    </row>
    <row r="101" spans="1:14" x14ac:dyDescent="0.25">
      <c r="A101" s="1">
        <v>44546</v>
      </c>
      <c r="B101" t="e">
        <v>#N/A</v>
      </c>
      <c r="C101" t="e">
        <v>#N/A</v>
      </c>
      <c r="D101" t="e">
        <v>#N/A</v>
      </c>
      <c r="E101">
        <v>337.66232700769302</v>
      </c>
      <c r="F101" t="e">
        <v>#N/A</v>
      </c>
      <c r="G101" t="e">
        <v>#N/A</v>
      </c>
      <c r="H101">
        <v>215.70010682532899</v>
      </c>
      <c r="I101" t="e">
        <v>#N/A</v>
      </c>
      <c r="J101" t="e">
        <v>#N/A</v>
      </c>
      <c r="K101" t="e">
        <v>#N/A</v>
      </c>
      <c r="L101" t="e">
        <v>#N/A</v>
      </c>
      <c r="M101" t="e">
        <v>#N/A</v>
      </c>
      <c r="N101">
        <v>236.14285714285714</v>
      </c>
    </row>
    <row r="102" spans="1:14" x14ac:dyDescent="0.25">
      <c r="A102" s="1">
        <v>44547</v>
      </c>
      <c r="B102">
        <v>23.513139695712301</v>
      </c>
      <c r="C102">
        <v>158.17174515235399</v>
      </c>
      <c r="D102" t="e">
        <v>#N/A</v>
      </c>
      <c r="E102" t="e">
        <v>#N/A</v>
      </c>
      <c r="F102" t="e">
        <v>#N/A</v>
      </c>
      <c r="G102">
        <v>171.657760991234</v>
      </c>
      <c r="H102">
        <v>212.16412547629099</v>
      </c>
      <c r="I102" t="e">
        <v>#N/A</v>
      </c>
      <c r="J102" t="e">
        <v>#N/A</v>
      </c>
      <c r="K102" t="e">
        <v>#N/A</v>
      </c>
      <c r="L102" t="e">
        <v>#N/A</v>
      </c>
      <c r="M102" t="e">
        <v>#N/A</v>
      </c>
      <c r="N102">
        <v>223.71428571428572</v>
      </c>
    </row>
    <row r="103" spans="1:14" x14ac:dyDescent="0.25">
      <c r="A103" s="1">
        <v>44548</v>
      </c>
      <c r="B103" t="e">
        <v>#N/A</v>
      </c>
      <c r="C103" t="e">
        <v>#N/A</v>
      </c>
      <c r="D103" t="e">
        <v>#N/A</v>
      </c>
      <c r="E103">
        <v>321.42856505894702</v>
      </c>
      <c r="F103" t="e">
        <v>#N/A</v>
      </c>
      <c r="G103" t="e">
        <v>#N/A</v>
      </c>
      <c r="H103" t="e">
        <v>#N/A</v>
      </c>
      <c r="I103">
        <v>314.71010974439798</v>
      </c>
      <c r="J103" t="e">
        <v>#N/A</v>
      </c>
      <c r="K103" t="e">
        <v>#N/A</v>
      </c>
      <c r="L103" t="e">
        <v>#N/A</v>
      </c>
      <c r="M103" t="e">
        <v>#N/A</v>
      </c>
      <c r="N103">
        <v>209.85714285714286</v>
      </c>
    </row>
    <row r="104" spans="1:14" x14ac:dyDescent="0.25">
      <c r="A104" s="1">
        <v>44549</v>
      </c>
      <c r="B104" t="e">
        <v>#N/A</v>
      </c>
      <c r="C104" t="e">
        <v>#N/A</v>
      </c>
      <c r="D104" t="e">
        <v>#N/A</v>
      </c>
      <c r="E104" t="e">
        <v>#N/A</v>
      </c>
      <c r="F104">
        <v>66.577541064198698</v>
      </c>
      <c r="G104">
        <v>158.82354204742299</v>
      </c>
      <c r="H104">
        <v>219.236282416367</v>
      </c>
      <c r="I104" t="e">
        <v>#N/A</v>
      </c>
      <c r="J104" t="e">
        <v>#N/A</v>
      </c>
      <c r="K104" t="e">
        <v>#N/A</v>
      </c>
      <c r="L104" t="e">
        <v>#N/A</v>
      </c>
      <c r="M104" t="e">
        <v>#N/A</v>
      </c>
      <c r="N104">
        <v>199.57142857142858</v>
      </c>
    </row>
    <row r="105" spans="1:14" x14ac:dyDescent="0.25">
      <c r="A105" s="1">
        <v>44550</v>
      </c>
      <c r="B105" t="e">
        <v>#N/A</v>
      </c>
      <c r="C105" t="e">
        <v>#N/A</v>
      </c>
      <c r="D105">
        <v>94.805196889799106</v>
      </c>
      <c r="E105">
        <v>299.35064738185599</v>
      </c>
      <c r="F105" t="e">
        <v>#N/A</v>
      </c>
      <c r="G105">
        <v>148.79678508920301</v>
      </c>
      <c r="H105" t="e">
        <v>#N/A</v>
      </c>
      <c r="I105">
        <v>332.390404973589</v>
      </c>
      <c r="J105" t="e">
        <v>#N/A</v>
      </c>
      <c r="K105" t="e">
        <v>#N/A</v>
      </c>
      <c r="L105" t="e">
        <v>#N/A</v>
      </c>
      <c r="M105" t="e">
        <v>#N/A</v>
      </c>
      <c r="N105">
        <v>194.71428571428572</v>
      </c>
    </row>
    <row r="106" spans="1:14" x14ac:dyDescent="0.25">
      <c r="A106" s="1">
        <v>44551</v>
      </c>
      <c r="B106" t="e">
        <v>#N/A</v>
      </c>
      <c r="C106" t="e">
        <v>#N/A</v>
      </c>
      <c r="D106" t="e">
        <v>#N/A</v>
      </c>
      <c r="E106">
        <v>283.11688543310999</v>
      </c>
      <c r="F106" t="e">
        <v>#N/A</v>
      </c>
      <c r="G106" t="e">
        <v>#N/A</v>
      </c>
      <c r="H106" t="e">
        <v>#N/A</v>
      </c>
      <c r="I106" t="e">
        <v>#N/A</v>
      </c>
      <c r="J106" t="e">
        <v>#N/A</v>
      </c>
      <c r="K106" t="e">
        <v>#N/A</v>
      </c>
      <c r="L106" t="e">
        <v>#N/A</v>
      </c>
      <c r="M106" t="e">
        <v>#N/A</v>
      </c>
      <c r="N106">
        <v>188.71428571428572</v>
      </c>
    </row>
    <row r="107" spans="1:14" x14ac:dyDescent="0.25">
      <c r="A107" s="1">
        <v>44552</v>
      </c>
      <c r="B107">
        <v>25.1728907330567</v>
      </c>
      <c r="C107" t="e">
        <v>#N/A</v>
      </c>
      <c r="D107" t="e">
        <v>#N/A</v>
      </c>
      <c r="E107" t="e">
        <v>#N/A</v>
      </c>
      <c r="F107">
        <v>57.754007278552002</v>
      </c>
      <c r="G107">
        <v>139.17113189704801</v>
      </c>
      <c r="H107">
        <v>233.38040205452</v>
      </c>
      <c r="I107" t="e">
        <v>#N/A</v>
      </c>
      <c r="J107" t="e">
        <v>#N/A</v>
      </c>
      <c r="K107" t="e">
        <v>#N/A</v>
      </c>
      <c r="L107" t="e">
        <v>#N/A</v>
      </c>
      <c r="M107" t="e">
        <v>#N/A</v>
      </c>
      <c r="N107">
        <v>182.57142857142858</v>
      </c>
    </row>
    <row r="108" spans="1:14" x14ac:dyDescent="0.25">
      <c r="A108" s="1">
        <v>44553</v>
      </c>
      <c r="B108" t="e">
        <v>#N/A</v>
      </c>
      <c r="C108" t="e">
        <v>#N/A</v>
      </c>
      <c r="D108" t="e">
        <v>#N/A</v>
      </c>
      <c r="E108">
        <v>264.28571301178903</v>
      </c>
      <c r="F108" t="e">
        <v>#N/A</v>
      </c>
      <c r="G108" t="e">
        <v>#N/A</v>
      </c>
      <c r="H108" t="e">
        <v>#N/A</v>
      </c>
      <c r="I108">
        <v>385.43148490316202</v>
      </c>
      <c r="J108" t="e">
        <v>#N/A</v>
      </c>
      <c r="K108" t="e">
        <v>#N/A</v>
      </c>
      <c r="L108" t="e">
        <v>#N/A</v>
      </c>
      <c r="M108" t="e">
        <v>#N/A</v>
      </c>
      <c r="N108">
        <v>176.42857142857142</v>
      </c>
    </row>
    <row r="109" spans="1:14" x14ac:dyDescent="0.25">
      <c r="A109" s="1">
        <v>44554</v>
      </c>
      <c r="B109" t="e">
        <v>#N/A</v>
      </c>
      <c r="C109" t="e">
        <v>#N/A</v>
      </c>
      <c r="D109" t="e">
        <v>#N/A</v>
      </c>
      <c r="E109" t="e">
        <v>#N/A</v>
      </c>
      <c r="F109" t="e">
        <v>#N/A</v>
      </c>
      <c r="G109">
        <v>127.94117379766</v>
      </c>
      <c r="H109">
        <v>254.59687287474901</v>
      </c>
      <c r="I109" t="e">
        <v>#N/A</v>
      </c>
      <c r="J109" t="e">
        <v>#N/A</v>
      </c>
      <c r="K109" t="e">
        <v>#N/A</v>
      </c>
      <c r="L109" t="e">
        <v>#N/A</v>
      </c>
      <c r="M109" t="e">
        <v>#N/A</v>
      </c>
      <c r="N109">
        <v>170.57142857142858</v>
      </c>
    </row>
    <row r="110" spans="1:14" x14ac:dyDescent="0.25">
      <c r="A110" s="1">
        <v>44555</v>
      </c>
      <c r="B110" t="e">
        <v>#N/A</v>
      </c>
      <c r="C110">
        <v>154.29362880886401</v>
      </c>
      <c r="D110">
        <v>88.311670708363096</v>
      </c>
      <c r="E110" t="e">
        <v>#N/A</v>
      </c>
      <c r="F110" t="e">
        <v>#N/A</v>
      </c>
      <c r="G110" t="e">
        <v>#N/A</v>
      </c>
      <c r="H110" t="e">
        <v>#N/A</v>
      </c>
      <c r="I110">
        <v>449.08070312184998</v>
      </c>
      <c r="J110" t="e">
        <v>#N/A</v>
      </c>
      <c r="K110" t="e">
        <v>#N/A</v>
      </c>
      <c r="L110" t="e">
        <v>#N/A</v>
      </c>
      <c r="M110" t="e">
        <v>#N/A</v>
      </c>
      <c r="N110">
        <v>164.42857142857142</v>
      </c>
    </row>
    <row r="111" spans="1:14" x14ac:dyDescent="0.25">
      <c r="A111" s="1">
        <v>44556</v>
      </c>
      <c r="B111" t="e">
        <v>#N/A</v>
      </c>
      <c r="C111" t="e">
        <v>#N/A</v>
      </c>
      <c r="D111" t="e">
        <v>#N/A</v>
      </c>
      <c r="E111">
        <v>247.40259844489901</v>
      </c>
      <c r="F111">
        <v>48.9304955243108</v>
      </c>
      <c r="G111">
        <v>117.112297432931</v>
      </c>
      <c r="H111">
        <v>300.56579586424499</v>
      </c>
      <c r="I111">
        <v>516.265902689575</v>
      </c>
      <c r="J111" t="e">
        <v>#N/A</v>
      </c>
      <c r="K111" t="e">
        <v>#N/A</v>
      </c>
      <c r="L111" t="e">
        <v>#N/A</v>
      </c>
      <c r="M111" t="e">
        <v>#N/A</v>
      </c>
      <c r="N111">
        <v>160.85714285714286</v>
      </c>
    </row>
    <row r="112" spans="1:14" x14ac:dyDescent="0.25">
      <c r="A112" s="1">
        <v>44557</v>
      </c>
      <c r="B112">
        <v>27.6625172890733</v>
      </c>
      <c r="C112" t="e">
        <v>#N/A</v>
      </c>
      <c r="D112" t="e">
        <v>#N/A</v>
      </c>
      <c r="E112" t="e">
        <v>#N/A</v>
      </c>
      <c r="F112" t="e">
        <v>#N/A</v>
      </c>
      <c r="G112" t="e">
        <v>#N/A</v>
      </c>
      <c r="H112" t="e">
        <v>#N/A</v>
      </c>
      <c r="I112" t="e">
        <v>#N/A</v>
      </c>
      <c r="J112" t="e">
        <v>#N/A</v>
      </c>
      <c r="K112" t="e">
        <v>#N/A</v>
      </c>
      <c r="L112" t="e">
        <v>#N/A</v>
      </c>
      <c r="M112" t="e">
        <v>#N/A</v>
      </c>
      <c r="N112">
        <v>157.57142857142858</v>
      </c>
    </row>
    <row r="113" spans="1:14" x14ac:dyDescent="0.25">
      <c r="A113" s="1">
        <v>44558</v>
      </c>
      <c r="B113" t="e">
        <v>#N/A</v>
      </c>
      <c r="C113" t="e">
        <v>#N/A</v>
      </c>
      <c r="D113" t="e">
        <v>#N/A</v>
      </c>
      <c r="E113">
        <v>231.16881866120499</v>
      </c>
      <c r="F113" t="e">
        <v>#N/A</v>
      </c>
      <c r="G113">
        <v>107.88770394402999</v>
      </c>
      <c r="H113" t="e">
        <v>#N/A</v>
      </c>
      <c r="I113">
        <v>611.73973001760703</v>
      </c>
      <c r="J113" t="e">
        <v>#N/A</v>
      </c>
      <c r="K113" t="e">
        <v>#N/A</v>
      </c>
      <c r="L113" t="e">
        <v>#N/A</v>
      </c>
      <c r="M113" t="e">
        <v>#N/A</v>
      </c>
      <c r="N113">
        <v>157.28571428571428</v>
      </c>
    </row>
    <row r="114" spans="1:14" x14ac:dyDescent="0.25">
      <c r="A114" s="1">
        <v>44559</v>
      </c>
      <c r="B114" t="e">
        <v>#N/A</v>
      </c>
      <c r="C114" t="e">
        <v>#N/A</v>
      </c>
      <c r="D114" t="e">
        <v>#N/A</v>
      </c>
      <c r="E114" t="e">
        <v>#N/A</v>
      </c>
      <c r="F114">
        <v>42.914445755659798</v>
      </c>
      <c r="G114" t="e">
        <v>#N/A</v>
      </c>
      <c r="H114">
        <v>350.07070020278002</v>
      </c>
      <c r="I114">
        <v>703.67757599659899</v>
      </c>
      <c r="J114" t="e">
        <v>#N/A</v>
      </c>
      <c r="K114" t="e">
        <v>#N/A</v>
      </c>
      <c r="L114" t="e">
        <v>#N/A</v>
      </c>
      <c r="M114" t="e">
        <v>#N/A</v>
      </c>
      <c r="N114">
        <v>157.71428571428572</v>
      </c>
    </row>
    <row r="115" spans="1:14" x14ac:dyDescent="0.25">
      <c r="A115" s="1">
        <v>44560</v>
      </c>
      <c r="B115" t="e">
        <v>#N/A</v>
      </c>
      <c r="C115">
        <v>147.36842105263099</v>
      </c>
      <c r="D115">
        <v>80.519474960535703</v>
      </c>
      <c r="E115" t="e">
        <v>#N/A</v>
      </c>
      <c r="F115" t="e">
        <v>#N/A</v>
      </c>
      <c r="G115">
        <v>99.465251893043899</v>
      </c>
      <c r="H115" t="e">
        <v>#N/A</v>
      </c>
      <c r="I115" t="e">
        <v>#N/A</v>
      </c>
      <c r="J115" t="e">
        <v>#N/A</v>
      </c>
      <c r="K115" t="e">
        <v>#N/A</v>
      </c>
      <c r="L115" t="e">
        <v>#N/A</v>
      </c>
      <c r="M115" t="e">
        <v>#N/A</v>
      </c>
      <c r="N115">
        <v>154.14285714285714</v>
      </c>
    </row>
    <row r="116" spans="1:14" x14ac:dyDescent="0.25">
      <c r="A116" s="1">
        <v>44561</v>
      </c>
      <c r="B116" t="e">
        <v>#N/A</v>
      </c>
      <c r="C116" t="e">
        <v>#N/A</v>
      </c>
      <c r="D116" t="e">
        <v>#N/A</v>
      </c>
      <c r="E116">
        <v>212.33764623988401</v>
      </c>
      <c r="F116" t="e">
        <v>#N/A</v>
      </c>
      <c r="G116" t="e">
        <v>#N/A</v>
      </c>
      <c r="H116">
        <v>392.50344760123897</v>
      </c>
      <c r="I116">
        <v>806.22356026470698</v>
      </c>
      <c r="J116" t="e">
        <v>#N/A</v>
      </c>
      <c r="K116" t="e">
        <v>#N/A</v>
      </c>
      <c r="L116" t="e">
        <v>#N/A</v>
      </c>
      <c r="M116" t="e">
        <v>#N/A</v>
      </c>
      <c r="N116">
        <v>152.71428571428572</v>
      </c>
    </row>
    <row r="117" spans="1:14" x14ac:dyDescent="0.25">
      <c r="A117" s="1">
        <v>44562</v>
      </c>
      <c r="B117">
        <v>29.598893499308399</v>
      </c>
      <c r="C117" t="e">
        <v>#N/A</v>
      </c>
      <c r="D117" t="e">
        <v>#N/A</v>
      </c>
      <c r="E117">
        <v>198.70129476371201</v>
      </c>
      <c r="F117">
        <v>36.898395987008797</v>
      </c>
      <c r="G117" t="e">
        <v>#N/A</v>
      </c>
      <c r="H117">
        <v>445.54452753081199</v>
      </c>
      <c r="I117">
        <v>901.69738759273798</v>
      </c>
      <c r="J117" t="e">
        <v>#N/A</v>
      </c>
      <c r="K117" t="e">
        <v>#N/A</v>
      </c>
      <c r="L117" t="e">
        <v>#N/A</v>
      </c>
      <c r="M117" t="e">
        <v>#N/A</v>
      </c>
      <c r="N117">
        <v>148.71428571428572</v>
      </c>
    </row>
    <row r="118" spans="1:14" x14ac:dyDescent="0.25">
      <c r="A118" s="1">
        <v>44563</v>
      </c>
      <c r="B118" t="e">
        <v>#N/A</v>
      </c>
      <c r="C118" t="e">
        <v>#N/A</v>
      </c>
      <c r="D118" t="e">
        <v>#N/A</v>
      </c>
      <c r="E118" t="e">
        <v>#N/A</v>
      </c>
      <c r="F118" t="e">
        <v>#N/A</v>
      </c>
      <c r="G118">
        <v>89.839576669483407</v>
      </c>
      <c r="H118" t="e">
        <v>#N/A</v>
      </c>
      <c r="I118">
        <v>1011.31533455892</v>
      </c>
      <c r="J118" t="e">
        <v>#N/A</v>
      </c>
      <c r="K118" t="e">
        <v>#N/A</v>
      </c>
      <c r="L118" t="e">
        <v>#N/A</v>
      </c>
      <c r="M118" t="e">
        <v>#N/A</v>
      </c>
      <c r="N118">
        <v>147.42857142857142</v>
      </c>
    </row>
    <row r="119" spans="1:14" x14ac:dyDescent="0.25">
      <c r="A119" s="1">
        <v>44564</v>
      </c>
      <c r="B119" t="e">
        <v>#N/A</v>
      </c>
      <c r="C119">
        <v>141.551246537396</v>
      </c>
      <c r="D119">
        <v>72.727279212708297</v>
      </c>
      <c r="E119" t="e">
        <v>#N/A</v>
      </c>
      <c r="F119" t="e">
        <v>#N/A</v>
      </c>
      <c r="G119" t="e">
        <v>#N/A</v>
      </c>
      <c r="H119" t="e">
        <v>#N/A</v>
      </c>
      <c r="I119">
        <v>1110.3253374779899</v>
      </c>
      <c r="J119" t="e">
        <v>#N/A</v>
      </c>
      <c r="K119" t="e">
        <v>#N/A</v>
      </c>
      <c r="L119" t="e">
        <v>#N/A</v>
      </c>
      <c r="M119" t="e">
        <v>#N/A</v>
      </c>
      <c r="N119">
        <v>144.42857142857142</v>
      </c>
    </row>
    <row r="120" spans="1:14" x14ac:dyDescent="0.25">
      <c r="A120" s="1">
        <v>44565</v>
      </c>
      <c r="B120" t="e">
        <v>#N/A</v>
      </c>
      <c r="C120" t="e">
        <v>#N/A</v>
      </c>
      <c r="D120" t="e">
        <v>#N/A</v>
      </c>
      <c r="E120">
        <v>181.81816236187399</v>
      </c>
      <c r="F120" t="e">
        <v>#N/A</v>
      </c>
      <c r="G120">
        <v>81.818184321750607</v>
      </c>
      <c r="H120">
        <v>505.65776440046102</v>
      </c>
      <c r="I120">
        <v>1212.87132174609</v>
      </c>
      <c r="J120" t="e">
        <v>#N/A</v>
      </c>
      <c r="K120" t="e">
        <v>#N/A</v>
      </c>
      <c r="L120" t="e">
        <v>#N/A</v>
      </c>
      <c r="M120" t="e">
        <v>#N/A</v>
      </c>
      <c r="N120">
        <v>136.42857142857142</v>
      </c>
    </row>
    <row r="121" spans="1:14" x14ac:dyDescent="0.25">
      <c r="A121" s="1">
        <v>44566</v>
      </c>
      <c r="B121" t="e">
        <v>#N/A</v>
      </c>
      <c r="C121" t="e">
        <v>#N/A</v>
      </c>
      <c r="D121" t="e">
        <v>#N/A</v>
      </c>
      <c r="E121" t="e">
        <v>#N/A</v>
      </c>
      <c r="F121">
        <v>32.486629094185503</v>
      </c>
      <c r="G121" t="e">
        <v>#N/A</v>
      </c>
      <c r="H121">
        <v>565.77080702810997</v>
      </c>
      <c r="I121">
        <v>1315.4173060142</v>
      </c>
      <c r="J121" t="e">
        <v>#N/A</v>
      </c>
      <c r="K121" t="e">
        <v>#N/A</v>
      </c>
      <c r="L121" t="e">
        <v>#N/A</v>
      </c>
      <c r="M121" t="e">
        <v>#N/A</v>
      </c>
      <c r="N121">
        <v>131.42857142857142</v>
      </c>
    </row>
    <row r="122" spans="1:14" x14ac:dyDescent="0.25">
      <c r="A122" s="1">
        <v>44567</v>
      </c>
      <c r="B122" t="e">
        <v>#N/A</v>
      </c>
      <c r="C122" t="e">
        <v>#N/A</v>
      </c>
      <c r="D122" t="e">
        <v>#N/A</v>
      </c>
      <c r="E122" t="e">
        <v>#N/A</v>
      </c>
      <c r="F122" t="e">
        <v>#N/A</v>
      </c>
      <c r="G122" t="e">
        <v>#N/A</v>
      </c>
      <c r="H122" t="e">
        <v>#N/A</v>
      </c>
      <c r="I122">
        <v>1435.6435855115001</v>
      </c>
      <c r="J122" t="e">
        <v>#N/A</v>
      </c>
      <c r="K122" t="e">
        <v>#N/A</v>
      </c>
      <c r="L122" t="e">
        <v>#N/A</v>
      </c>
      <c r="M122" t="e">
        <v>#N/A</v>
      </c>
      <c r="N122">
        <v>127.42857142857143</v>
      </c>
    </row>
    <row r="123" spans="1:14" x14ac:dyDescent="0.25">
      <c r="A123" s="1">
        <v>44568</v>
      </c>
      <c r="B123" t="e">
        <v>#N/A</v>
      </c>
      <c r="C123" t="e">
        <v>#N/A</v>
      </c>
      <c r="D123" t="e">
        <v>#N/A</v>
      </c>
      <c r="E123">
        <v>165.58440041312801</v>
      </c>
      <c r="F123" t="e">
        <v>#N/A</v>
      </c>
      <c r="G123">
        <v>70.989307957022007</v>
      </c>
      <c r="H123" t="e">
        <v>#N/A</v>
      </c>
      <c r="I123">
        <v>1545.26162959868</v>
      </c>
      <c r="J123" t="e">
        <v>#N/A</v>
      </c>
      <c r="K123" t="e">
        <v>#N/A</v>
      </c>
      <c r="L123" t="e">
        <v>#N/A</v>
      </c>
      <c r="M123" t="e">
        <v>#N/A</v>
      </c>
      <c r="N123">
        <v>124.57142857142857</v>
      </c>
    </row>
    <row r="124" spans="1:14" x14ac:dyDescent="0.25">
      <c r="A124" s="1">
        <v>44569</v>
      </c>
      <c r="B124">
        <v>32.641770401106498</v>
      </c>
      <c r="C124">
        <v>134.90304709141199</v>
      </c>
      <c r="D124">
        <v>61.038932086123502</v>
      </c>
      <c r="E124" t="e">
        <v>#N/A</v>
      </c>
      <c r="F124" t="e">
        <v>#N/A</v>
      </c>
      <c r="G124" t="e">
        <v>#N/A</v>
      </c>
      <c r="H124">
        <v>615.27590560864405</v>
      </c>
      <c r="I124">
        <v>1647.80761386679</v>
      </c>
      <c r="J124" t="e">
        <v>#N/A</v>
      </c>
      <c r="K124" t="e">
        <v>#N/A</v>
      </c>
      <c r="L124" t="e">
        <v>#N/A</v>
      </c>
      <c r="M124" t="e">
        <v>#N/A</v>
      </c>
      <c r="N124">
        <v>126.85714285714286</v>
      </c>
    </row>
    <row r="125" spans="1:14" x14ac:dyDescent="0.25">
      <c r="A125" s="1">
        <v>44570</v>
      </c>
      <c r="B125" t="e">
        <v>#N/A</v>
      </c>
      <c r="C125" t="e">
        <v>#N/A</v>
      </c>
      <c r="D125" t="e">
        <v>#N/A</v>
      </c>
      <c r="E125" t="e">
        <v>#N/A</v>
      </c>
      <c r="F125">
        <v>27.673802498108</v>
      </c>
      <c r="G125">
        <v>64.5721984851168</v>
      </c>
      <c r="H125" t="e">
        <v>#N/A</v>
      </c>
      <c r="I125">
        <v>1817.53889482362</v>
      </c>
      <c r="J125">
        <v>109.983081334838</v>
      </c>
      <c r="K125">
        <v>162.43656662401099</v>
      </c>
      <c r="L125" t="e">
        <v>#N/A</v>
      </c>
      <c r="M125" t="e">
        <v>#N/A</v>
      </c>
      <c r="N125">
        <v>126.14285714285714</v>
      </c>
    </row>
    <row r="126" spans="1:14" x14ac:dyDescent="0.25">
      <c r="A126" s="1">
        <v>44571</v>
      </c>
      <c r="B126" t="e">
        <v>#N/A</v>
      </c>
      <c r="C126" t="e">
        <v>#N/A</v>
      </c>
      <c r="D126" t="e">
        <v>#N/A</v>
      </c>
      <c r="E126">
        <v>146.75322799180799</v>
      </c>
      <c r="F126" t="e">
        <v>#N/A</v>
      </c>
      <c r="G126" t="e">
        <v>#N/A</v>
      </c>
      <c r="H126">
        <v>661.24463435614098</v>
      </c>
      <c r="I126">
        <v>1920.08487909173</v>
      </c>
      <c r="J126" t="e">
        <v>#N/A</v>
      </c>
      <c r="K126" t="e">
        <v>#N/A</v>
      </c>
      <c r="L126" t="e">
        <v>#N/A</v>
      </c>
      <c r="M126" t="e">
        <v>#N/A</v>
      </c>
      <c r="N126">
        <v>127.57142857142857</v>
      </c>
    </row>
    <row r="127" spans="1:14" x14ac:dyDescent="0.25">
      <c r="A127" s="1">
        <v>44572</v>
      </c>
      <c r="B127" t="e">
        <v>#N/A</v>
      </c>
      <c r="C127" t="e">
        <v>#N/A</v>
      </c>
      <c r="D127" t="e">
        <v>#N/A</v>
      </c>
      <c r="E127" t="e">
        <v>#N/A</v>
      </c>
      <c r="F127" t="e">
        <v>#N/A</v>
      </c>
      <c r="G127" t="e">
        <v>#N/A</v>
      </c>
      <c r="H127" t="e">
        <v>#N/A</v>
      </c>
      <c r="I127">
        <v>2026.16684470888</v>
      </c>
      <c r="J127">
        <v>116.751290974783</v>
      </c>
      <c r="K127">
        <v>174.28088702044801</v>
      </c>
      <c r="L127" t="e">
        <v>#N/A</v>
      </c>
      <c r="M127" t="e">
        <v>#N/A</v>
      </c>
      <c r="N127">
        <v>126.85714285714286</v>
      </c>
    </row>
    <row r="128" spans="1:14" x14ac:dyDescent="0.25">
      <c r="A128" s="1">
        <v>44573</v>
      </c>
      <c r="B128" t="e">
        <v>#N/A</v>
      </c>
      <c r="C128" t="e">
        <v>#N/A</v>
      </c>
      <c r="D128" t="e">
        <v>#N/A</v>
      </c>
      <c r="E128" t="e">
        <v>#N/A</v>
      </c>
      <c r="F128" t="e">
        <v>#N/A</v>
      </c>
      <c r="G128">
        <v>57.754007278552002</v>
      </c>
      <c r="H128">
        <v>707.21355734563804</v>
      </c>
      <c r="I128">
        <v>2128.7128289769898</v>
      </c>
      <c r="J128" t="e">
        <v>#N/A</v>
      </c>
      <c r="K128" t="e">
        <v>#N/A</v>
      </c>
      <c r="L128" t="e">
        <v>#N/A</v>
      </c>
      <c r="M128" t="e">
        <v>#N/A</v>
      </c>
      <c r="N128">
        <v>119.28571428571429</v>
      </c>
    </row>
    <row r="129" spans="1:14" x14ac:dyDescent="0.25">
      <c r="A129" s="1">
        <v>44574</v>
      </c>
      <c r="B129" t="e">
        <v>#N/A</v>
      </c>
      <c r="C129">
        <v>129.36288088642601</v>
      </c>
      <c r="D129">
        <v>53.896106791387602</v>
      </c>
      <c r="E129" t="e">
        <v>#N/A</v>
      </c>
      <c r="F129">
        <v>23.262035605284701</v>
      </c>
      <c r="G129" t="e">
        <v>#N/A</v>
      </c>
      <c r="H129" t="e">
        <v>#N/A</v>
      </c>
      <c r="I129" t="e">
        <v>#N/A</v>
      </c>
      <c r="J129" t="e">
        <v>#N/A</v>
      </c>
      <c r="K129" t="e">
        <v>#N/A</v>
      </c>
      <c r="L129" t="e">
        <v>#N/A</v>
      </c>
      <c r="M129" t="e">
        <v>#N/A</v>
      </c>
      <c r="N129">
        <v>118</v>
      </c>
    </row>
    <row r="130" spans="1:14" x14ac:dyDescent="0.25">
      <c r="A130" s="1">
        <v>44575</v>
      </c>
      <c r="B130">
        <v>34.578146611341602</v>
      </c>
      <c r="C130" t="e">
        <v>#N/A</v>
      </c>
      <c r="D130" t="e">
        <v>#N/A</v>
      </c>
      <c r="E130">
        <v>131.16883649615301</v>
      </c>
      <c r="F130" t="e">
        <v>#N/A</v>
      </c>
      <c r="G130" t="e">
        <v>#N/A</v>
      </c>
      <c r="H130" t="e">
        <v>#N/A</v>
      </c>
      <c r="I130">
        <v>2227.72273477505</v>
      </c>
      <c r="J130" t="e">
        <v>#N/A</v>
      </c>
      <c r="K130">
        <v>191.20141112031001</v>
      </c>
      <c r="L130" t="e">
        <v>#N/A</v>
      </c>
      <c r="M130" t="e">
        <v>#N/A</v>
      </c>
      <c r="N130">
        <v>117</v>
      </c>
    </row>
    <row r="131" spans="1:14" x14ac:dyDescent="0.25">
      <c r="A131" s="1">
        <v>44576</v>
      </c>
      <c r="B131" t="e">
        <v>#N/A</v>
      </c>
      <c r="C131" t="e">
        <v>#N/A</v>
      </c>
      <c r="D131" t="e">
        <v>#N/A</v>
      </c>
      <c r="E131" t="e">
        <v>#N/A</v>
      </c>
      <c r="F131" t="e">
        <v>#N/A</v>
      </c>
      <c r="G131">
        <v>51.336897806646903</v>
      </c>
      <c r="H131">
        <v>742.57434204601896</v>
      </c>
      <c r="I131">
        <v>2305.5162668738999</v>
      </c>
      <c r="J131">
        <v>121.827494678207</v>
      </c>
      <c r="K131" t="e">
        <v>#N/A</v>
      </c>
      <c r="L131" t="e">
        <v>#N/A</v>
      </c>
      <c r="M131" t="e">
        <v>#N/A</v>
      </c>
      <c r="N131">
        <v>113.85714285714286</v>
      </c>
    </row>
    <row r="132" spans="1:14" x14ac:dyDescent="0.25">
      <c r="A132" s="1">
        <v>44577</v>
      </c>
      <c r="B132" t="e">
        <v>#N/A</v>
      </c>
      <c r="C132" t="e">
        <v>#N/A</v>
      </c>
      <c r="D132" t="e">
        <v>#N/A</v>
      </c>
      <c r="E132" t="e">
        <v>#N/A</v>
      </c>
      <c r="F132" t="e">
        <v>#N/A</v>
      </c>
      <c r="G132" t="e">
        <v>#N/A</v>
      </c>
      <c r="H132" t="e">
        <v>#N/A</v>
      </c>
      <c r="I132">
        <v>2365.62940662254</v>
      </c>
      <c r="J132" t="e">
        <v>#N/A</v>
      </c>
      <c r="K132" t="e">
        <v>#N/A</v>
      </c>
      <c r="L132" t="e">
        <v>#N/A</v>
      </c>
      <c r="M132" t="e">
        <v>#N/A</v>
      </c>
      <c r="N132">
        <v>111.42857142857143</v>
      </c>
    </row>
    <row r="133" spans="1:14" x14ac:dyDescent="0.25">
      <c r="A133" s="1">
        <v>44578</v>
      </c>
      <c r="B133" t="e">
        <v>#N/A</v>
      </c>
      <c r="C133" t="e">
        <v>#N/A</v>
      </c>
      <c r="D133" t="e">
        <v>#N/A</v>
      </c>
      <c r="E133">
        <v>118.18181980317701</v>
      </c>
      <c r="F133" t="e">
        <v>#N/A</v>
      </c>
      <c r="G133" t="e">
        <v>#N/A</v>
      </c>
      <c r="H133">
        <v>753.18248033513396</v>
      </c>
      <c r="I133">
        <v>2422.2064679011601</v>
      </c>
      <c r="J133" t="e">
        <v>#N/A</v>
      </c>
      <c r="K133" t="e">
        <v>#N/A</v>
      </c>
      <c r="L133" t="e">
        <v>#N/A</v>
      </c>
      <c r="M133" t="e">
        <v>#N/A</v>
      </c>
      <c r="N133">
        <v>106.71428571428571</v>
      </c>
    </row>
    <row r="134" spans="1:14" x14ac:dyDescent="0.25">
      <c r="A134" s="1">
        <v>44579</v>
      </c>
      <c r="B134" t="e">
        <v>#N/A</v>
      </c>
      <c r="C134">
        <v>122.991689750692</v>
      </c>
      <c r="D134" t="e">
        <v>#N/A</v>
      </c>
      <c r="E134" t="e">
        <v>#N/A</v>
      </c>
      <c r="F134">
        <v>19.251350447120899</v>
      </c>
      <c r="G134" t="e">
        <v>#N/A</v>
      </c>
      <c r="H134" t="e">
        <v>#N/A</v>
      </c>
      <c r="I134">
        <v>2485.8556861198399</v>
      </c>
      <c r="J134">
        <v>126.903605434699</v>
      </c>
      <c r="K134">
        <v>216.582057849705</v>
      </c>
      <c r="L134" t="e">
        <v>#N/A</v>
      </c>
      <c r="M134">
        <v>147.27536640374399</v>
      </c>
      <c r="N134">
        <v>100.14285714285714</v>
      </c>
    </row>
    <row r="135" spans="1:14" x14ac:dyDescent="0.25">
      <c r="A135" s="1">
        <v>44580</v>
      </c>
      <c r="B135" t="e">
        <v>#N/A</v>
      </c>
      <c r="C135" t="e">
        <v>#N/A</v>
      </c>
      <c r="D135">
        <v>44.155835354181498</v>
      </c>
      <c r="E135" t="e">
        <v>#N/A</v>
      </c>
      <c r="F135" t="e">
        <v>#N/A</v>
      </c>
      <c r="G135" t="e">
        <v>#N/A</v>
      </c>
      <c r="H135" t="e">
        <v>#N/A</v>
      </c>
      <c r="I135">
        <v>2514.14426531965</v>
      </c>
      <c r="J135" t="e">
        <v>#N/A</v>
      </c>
      <c r="K135" t="e">
        <v>#N/A</v>
      </c>
      <c r="L135">
        <v>88.3651874819287</v>
      </c>
      <c r="M135" t="e">
        <v>#N/A</v>
      </c>
      <c r="N135">
        <v>102.14285714285714</v>
      </c>
    </row>
    <row r="136" spans="1:14" x14ac:dyDescent="0.25">
      <c r="A136" s="1">
        <v>44581</v>
      </c>
      <c r="B136">
        <v>34.854771784232298</v>
      </c>
      <c r="C136" t="e">
        <v>#N/A</v>
      </c>
      <c r="D136" t="e">
        <v>#N/A</v>
      </c>
      <c r="E136" t="e">
        <v>#N/A</v>
      </c>
      <c r="F136" t="e">
        <v>#N/A</v>
      </c>
      <c r="G136">
        <v>44.518728631487399</v>
      </c>
      <c r="H136" t="e">
        <v>#N/A</v>
      </c>
      <c r="I136" t="e">
        <v>#N/A</v>
      </c>
      <c r="J136" t="e">
        <v>#N/A</v>
      </c>
      <c r="K136">
        <v>252.115111985948</v>
      </c>
      <c r="L136" t="e">
        <v>#N/A</v>
      </c>
      <c r="M136" t="e">
        <v>#N/A</v>
      </c>
      <c r="N136">
        <v>106.85714285714286</v>
      </c>
    </row>
    <row r="137" spans="1:14" x14ac:dyDescent="0.25">
      <c r="A137" s="1">
        <v>44582</v>
      </c>
      <c r="B137" t="e">
        <v>#N/A</v>
      </c>
      <c r="C137" t="e">
        <v>#N/A</v>
      </c>
      <c r="D137" t="e">
        <v>#N/A</v>
      </c>
      <c r="E137">
        <v>106.493508346488</v>
      </c>
      <c r="F137" t="e">
        <v>#N/A</v>
      </c>
      <c r="G137" t="e">
        <v>#N/A</v>
      </c>
      <c r="H137">
        <v>746.110323395058</v>
      </c>
      <c r="I137">
        <v>2492.9278430599202</v>
      </c>
      <c r="J137">
        <v>137.05591989461601</v>
      </c>
      <c r="K137" t="e">
        <v>#N/A</v>
      </c>
      <c r="L137" t="e">
        <v>#N/A</v>
      </c>
      <c r="M137">
        <v>162.002951584595</v>
      </c>
      <c r="N137">
        <v>108.14285714285714</v>
      </c>
    </row>
    <row r="138" spans="1:14" x14ac:dyDescent="0.25">
      <c r="A138" s="1">
        <v>44583</v>
      </c>
      <c r="B138" t="e">
        <v>#N/A</v>
      </c>
      <c r="C138" t="e">
        <v>#N/A</v>
      </c>
      <c r="D138" t="e">
        <v>#N/A</v>
      </c>
      <c r="E138" t="e">
        <v>#N/A</v>
      </c>
      <c r="F138">
        <v>17.2459858366337</v>
      </c>
      <c r="G138" t="e">
        <v>#N/A</v>
      </c>
      <c r="H138" t="e">
        <v>#N/A</v>
      </c>
      <c r="I138">
        <v>2429.2786248412299</v>
      </c>
      <c r="J138" t="e">
        <v>#N/A</v>
      </c>
      <c r="K138">
        <v>302.87649839166897</v>
      </c>
      <c r="L138">
        <v>91.310704518098902</v>
      </c>
      <c r="M138" t="e">
        <v>#N/A</v>
      </c>
      <c r="N138">
        <v>107.71428571428571</v>
      </c>
    </row>
    <row r="139" spans="1:14" x14ac:dyDescent="0.25">
      <c r="A139" s="1">
        <v>44584</v>
      </c>
      <c r="B139" t="e">
        <v>#N/A</v>
      </c>
      <c r="C139">
        <v>116.066481994459</v>
      </c>
      <c r="D139" t="e">
        <v>#N/A</v>
      </c>
      <c r="E139" t="e">
        <v>#N/A</v>
      </c>
      <c r="F139" t="e">
        <v>#N/A</v>
      </c>
      <c r="G139">
        <v>38.502678862836497</v>
      </c>
      <c r="H139">
        <v>714.28571428571399</v>
      </c>
      <c r="I139" t="e">
        <v>#N/A</v>
      </c>
      <c r="J139" t="e">
        <v>#N/A</v>
      </c>
      <c r="K139" t="e">
        <v>#N/A</v>
      </c>
      <c r="L139" t="e">
        <v>#N/A</v>
      </c>
      <c r="M139">
        <v>187.03972504084999</v>
      </c>
      <c r="N139">
        <v>108</v>
      </c>
    </row>
    <row r="140" spans="1:14" x14ac:dyDescent="0.25">
      <c r="A140" s="1">
        <v>44585</v>
      </c>
      <c r="B140" t="e">
        <v>#N/A</v>
      </c>
      <c r="C140" t="e">
        <v>#N/A</v>
      </c>
      <c r="D140">
        <v>37.662309172745502</v>
      </c>
      <c r="E140" t="e">
        <v>#N/A</v>
      </c>
      <c r="F140" t="e">
        <v>#N/A</v>
      </c>
      <c r="G140" t="e">
        <v>#N/A</v>
      </c>
      <c r="H140" t="e">
        <v>#N/A</v>
      </c>
      <c r="I140">
        <v>2376.2375934721599</v>
      </c>
      <c r="J140">
        <v>152.284345111026</v>
      </c>
      <c r="K140">
        <v>365.48229814075899</v>
      </c>
      <c r="L140" t="e">
        <v>#N/A</v>
      </c>
      <c r="M140" t="e">
        <v>#N/A</v>
      </c>
      <c r="N140">
        <v>114.42857142857143</v>
      </c>
    </row>
    <row r="141" spans="1:14" x14ac:dyDescent="0.25">
      <c r="A141" s="1">
        <v>44586</v>
      </c>
      <c r="B141" t="e">
        <v>#N/A</v>
      </c>
      <c r="C141" t="e">
        <v>#N/A</v>
      </c>
      <c r="D141" t="e">
        <v>#N/A</v>
      </c>
      <c r="E141">
        <v>97.402571692477693</v>
      </c>
      <c r="F141" t="e">
        <v>#N/A</v>
      </c>
      <c r="G141" t="e">
        <v>#N/A</v>
      </c>
      <c r="H141" t="e">
        <v>#N/A</v>
      </c>
      <c r="I141">
        <v>2316.1244537235102</v>
      </c>
      <c r="J141" t="e">
        <v>#N/A</v>
      </c>
      <c r="K141">
        <v>429.78010382636899</v>
      </c>
      <c r="L141">
        <v>98.674456658127298</v>
      </c>
      <c r="M141" t="e">
        <v>#N/A</v>
      </c>
      <c r="N141">
        <v>121.71428571428571</v>
      </c>
    </row>
    <row r="142" spans="1:14" x14ac:dyDescent="0.25">
      <c r="A142" s="1">
        <v>44587</v>
      </c>
      <c r="B142" t="e">
        <v>#N/A</v>
      </c>
      <c r="C142" t="e">
        <v>#N/A</v>
      </c>
      <c r="D142" t="e">
        <v>#N/A</v>
      </c>
      <c r="E142" t="e">
        <v>#N/A</v>
      </c>
      <c r="F142">
        <v>13.636360381724201</v>
      </c>
      <c r="G142" t="e">
        <v>#N/A</v>
      </c>
      <c r="H142">
        <v>664.78080994717902</v>
      </c>
      <c r="I142">
        <v>2252.4752355048199</v>
      </c>
      <c r="J142" t="e">
        <v>#N/A</v>
      </c>
      <c r="K142">
        <v>494.07790951197899</v>
      </c>
      <c r="L142" t="e">
        <v>#N/A</v>
      </c>
      <c r="M142">
        <v>219.44033153792799</v>
      </c>
      <c r="N142">
        <v>125.28571428571429</v>
      </c>
    </row>
    <row r="143" spans="1:14" x14ac:dyDescent="0.25">
      <c r="A143" s="1">
        <v>44588</v>
      </c>
      <c r="B143" t="e">
        <v>#N/A</v>
      </c>
      <c r="C143" t="e">
        <v>#N/A</v>
      </c>
      <c r="D143" t="e">
        <v>#N/A</v>
      </c>
      <c r="E143" t="e">
        <v>#N/A</v>
      </c>
      <c r="F143" t="e">
        <v>#N/A</v>
      </c>
      <c r="G143">
        <v>34.491993704672801</v>
      </c>
      <c r="H143">
        <v>629.42002524679799</v>
      </c>
      <c r="I143">
        <v>2160.53743808633</v>
      </c>
      <c r="J143" t="e">
        <v>#N/A</v>
      </c>
      <c r="K143" t="e">
        <v>#N/A</v>
      </c>
      <c r="L143" t="e">
        <v>#N/A</v>
      </c>
      <c r="M143" t="e">
        <v>#N/A</v>
      </c>
      <c r="N143">
        <v>127.71428571428571</v>
      </c>
    </row>
    <row r="144" spans="1:14" x14ac:dyDescent="0.25">
      <c r="A144" s="1">
        <v>44589</v>
      </c>
      <c r="B144">
        <v>34.301521438450898</v>
      </c>
      <c r="C144" t="e">
        <v>#N/A</v>
      </c>
      <c r="D144" t="e">
        <v>#N/A</v>
      </c>
      <c r="E144">
        <v>85.7142602357887</v>
      </c>
      <c r="F144" t="e">
        <v>#N/A</v>
      </c>
      <c r="G144" t="e">
        <v>#N/A</v>
      </c>
      <c r="H144" t="e">
        <v>#N/A</v>
      </c>
      <c r="I144" t="e">
        <v>#N/A</v>
      </c>
      <c r="J144">
        <v>169.20477626395601</v>
      </c>
      <c r="K144">
        <v>549.91540667419304</v>
      </c>
      <c r="L144" t="e">
        <v>#N/A</v>
      </c>
      <c r="M144">
        <v>254.78645507117699</v>
      </c>
      <c r="N144">
        <v>131.42857142857142</v>
      </c>
    </row>
    <row r="145" spans="1:14" x14ac:dyDescent="0.25">
      <c r="A145" s="1">
        <v>44590</v>
      </c>
      <c r="B145" t="e">
        <v>#N/A</v>
      </c>
      <c r="C145">
        <v>109.695290858725</v>
      </c>
      <c r="D145">
        <v>31.818153444400998</v>
      </c>
      <c r="E145" t="e">
        <v>#N/A</v>
      </c>
      <c r="F145" t="e">
        <v>#N/A</v>
      </c>
      <c r="G145" t="e">
        <v>#N/A</v>
      </c>
      <c r="H145">
        <v>590.52325919737802</v>
      </c>
      <c r="I145">
        <v>2089.8160629275699</v>
      </c>
      <c r="J145" t="e">
        <v>#N/A</v>
      </c>
      <c r="K145">
        <v>663.28259282900399</v>
      </c>
      <c r="L145">
        <v>114.874759906666</v>
      </c>
      <c r="M145" t="e">
        <v>#N/A</v>
      </c>
      <c r="N145">
        <v>137.14285714285714</v>
      </c>
    </row>
    <row r="146" spans="1:14" x14ac:dyDescent="0.25">
      <c r="A146" s="1">
        <v>44591</v>
      </c>
      <c r="B146" t="e">
        <v>#N/A</v>
      </c>
      <c r="C146" t="e">
        <v>#N/A</v>
      </c>
      <c r="D146" t="e">
        <v>#N/A</v>
      </c>
      <c r="E146" t="e">
        <v>#N/A</v>
      </c>
      <c r="F146" t="e">
        <v>#N/A</v>
      </c>
      <c r="G146" t="e">
        <v>#N/A</v>
      </c>
      <c r="H146" t="e">
        <v>#N/A</v>
      </c>
      <c r="I146">
        <v>2019.0947848897999</v>
      </c>
      <c r="J146" t="e">
        <v>#N/A</v>
      </c>
      <c r="K146">
        <v>730.96450333458699</v>
      </c>
      <c r="L146" t="e">
        <v>#N/A</v>
      </c>
      <c r="M146">
        <v>298.96904881214101</v>
      </c>
      <c r="N146">
        <v>144</v>
      </c>
    </row>
    <row r="147" spans="1:14" x14ac:dyDescent="0.25">
      <c r="A147" s="1">
        <v>44592</v>
      </c>
      <c r="B147" t="e">
        <v>#N/A</v>
      </c>
      <c r="C147" t="e">
        <v>#N/A</v>
      </c>
      <c r="D147" t="e">
        <v>#N/A</v>
      </c>
      <c r="E147" t="e">
        <v>#N/A</v>
      </c>
      <c r="F147">
        <v>10.828876364728499</v>
      </c>
      <c r="G147">
        <v>28.877003639276001</v>
      </c>
      <c r="H147">
        <v>544.55453044987996</v>
      </c>
      <c r="I147">
        <v>1948.3734097310401</v>
      </c>
      <c r="J147">
        <v>191.20141112031001</v>
      </c>
      <c r="K147">
        <v>786.80204697026704</v>
      </c>
      <c r="L147" t="e">
        <v>#N/A</v>
      </c>
      <c r="M147">
        <v>337.26068938155998</v>
      </c>
      <c r="N147">
        <v>145.57142857142858</v>
      </c>
    </row>
    <row r="148" spans="1:14" x14ac:dyDescent="0.25">
      <c r="A148" s="1">
        <v>44593</v>
      </c>
      <c r="B148" t="e">
        <v>#N/A</v>
      </c>
      <c r="C148" t="e">
        <v>#N/A</v>
      </c>
      <c r="D148" t="e">
        <v>#N/A</v>
      </c>
      <c r="E148" t="e">
        <v>#N/A</v>
      </c>
      <c r="F148" t="e">
        <v>#N/A</v>
      </c>
      <c r="G148" t="e">
        <v>#N/A</v>
      </c>
      <c r="H148" t="e">
        <v>#N/A</v>
      </c>
      <c r="I148">
        <v>1842.2913469928901</v>
      </c>
      <c r="J148" t="e">
        <v>#N/A</v>
      </c>
      <c r="K148" t="e">
        <v>#N/A</v>
      </c>
      <c r="L148">
        <v>144.32984936757401</v>
      </c>
      <c r="M148">
        <v>387.33431719486498</v>
      </c>
      <c r="N148">
        <v>157.85714285714286</v>
      </c>
    </row>
    <row r="149" spans="1:14" x14ac:dyDescent="0.25">
      <c r="A149" s="1">
        <v>44594</v>
      </c>
      <c r="B149" t="e">
        <v>#N/A</v>
      </c>
      <c r="C149">
        <v>103.601108033241</v>
      </c>
      <c r="D149" t="e">
        <v>#N/A</v>
      </c>
      <c r="E149">
        <v>75.324654015386898</v>
      </c>
      <c r="F149" t="e">
        <v>#N/A</v>
      </c>
      <c r="G149" t="e">
        <v>#N/A</v>
      </c>
      <c r="H149">
        <v>505.65776440046102</v>
      </c>
      <c r="I149">
        <v>1775.1060503041699</v>
      </c>
      <c r="J149" t="e">
        <v>#N/A</v>
      </c>
      <c r="K149">
        <v>923.85787391795202</v>
      </c>
      <c r="L149" t="e">
        <v>#N/A</v>
      </c>
      <c r="M149" t="e">
        <v>#N/A</v>
      </c>
      <c r="N149" t="e">
        <v>#N/A</v>
      </c>
    </row>
    <row r="150" spans="1:14" x14ac:dyDescent="0.25">
      <c r="A150" s="1">
        <v>44595</v>
      </c>
      <c r="B150" t="e">
        <v>#N/A</v>
      </c>
      <c r="C150" t="e">
        <v>#N/A</v>
      </c>
      <c r="D150" t="e">
        <v>#N/A</v>
      </c>
      <c r="E150" t="e">
        <v>#N/A</v>
      </c>
      <c r="F150" t="e">
        <v>#N/A</v>
      </c>
      <c r="G150" t="e">
        <v>#N/A</v>
      </c>
      <c r="H150" t="e">
        <v>#N/A</v>
      </c>
      <c r="I150">
        <v>1711.4568320854801</v>
      </c>
      <c r="J150">
        <v>208.12184227323999</v>
      </c>
      <c r="K150">
        <v>1057.52964251913</v>
      </c>
      <c r="L150" t="e">
        <v>#N/A</v>
      </c>
      <c r="M150">
        <v>434.462427972</v>
      </c>
      <c r="N150" t="e">
        <v>#N/A</v>
      </c>
    </row>
    <row r="151" spans="1:14" x14ac:dyDescent="0.25">
      <c r="A151" s="1">
        <v>44596</v>
      </c>
      <c r="B151">
        <v>34.301521438450898</v>
      </c>
      <c r="C151" t="e">
        <v>#N/A</v>
      </c>
      <c r="D151">
        <v>25.973997716056601</v>
      </c>
      <c r="E151" t="e">
        <v>#N/A</v>
      </c>
      <c r="F151" t="e">
        <v>#N/A</v>
      </c>
      <c r="G151" t="e">
        <v>#N/A</v>
      </c>
      <c r="H151">
        <v>459.68884141096402</v>
      </c>
      <c r="I151">
        <v>1640.73545692672</v>
      </c>
      <c r="J151" t="e">
        <v>#N/A</v>
      </c>
      <c r="K151">
        <v>1116.75129097478</v>
      </c>
      <c r="L151">
        <v>170.83942179231099</v>
      </c>
      <c r="M151">
        <v>480.11782068144601</v>
      </c>
      <c r="N151" t="e">
        <v>#N/A</v>
      </c>
    </row>
    <row r="152" spans="1:14" x14ac:dyDescent="0.25">
      <c r="A152" s="1">
        <v>44597</v>
      </c>
      <c r="B152" t="e">
        <v>#N/A</v>
      </c>
      <c r="C152" t="e">
        <v>#N/A</v>
      </c>
      <c r="D152" t="e">
        <v>#N/A</v>
      </c>
      <c r="E152" t="e">
        <v>#N/A</v>
      </c>
      <c r="F152">
        <v>9.2245934889009007</v>
      </c>
      <c r="G152">
        <v>24.064177043198502</v>
      </c>
      <c r="H152" t="e">
        <v>#N/A</v>
      </c>
      <c r="I152">
        <v>1552.33378653876</v>
      </c>
      <c r="J152">
        <v>218.27415673315599</v>
      </c>
      <c r="K152">
        <v>1235.1945878860799</v>
      </c>
      <c r="L152" t="e">
        <v>#N/A</v>
      </c>
      <c r="M152">
        <v>524.300414422411</v>
      </c>
      <c r="N152" t="e">
        <v>#N/A</v>
      </c>
    </row>
    <row r="153" spans="1:14" x14ac:dyDescent="0.25">
      <c r="A153" s="1">
        <v>44598</v>
      </c>
      <c r="B153" t="e">
        <v>#N/A</v>
      </c>
      <c r="C153" t="e">
        <v>#N/A</v>
      </c>
      <c r="D153" t="e">
        <v>#N/A</v>
      </c>
      <c r="E153">
        <v>65.584418248076602</v>
      </c>
      <c r="F153" t="e">
        <v>#N/A</v>
      </c>
      <c r="G153" t="e">
        <v>#N/A</v>
      </c>
      <c r="H153">
        <v>392.50344760123897</v>
      </c>
      <c r="I153" t="e">
        <v>#N/A</v>
      </c>
      <c r="J153" t="e">
        <v>#N/A</v>
      </c>
      <c r="K153" t="e">
        <v>#N/A</v>
      </c>
      <c r="L153" t="e">
        <v>#N/A</v>
      </c>
      <c r="M153">
        <v>577.31955927188596</v>
      </c>
      <c r="N153" t="e">
        <v>#N/A</v>
      </c>
    </row>
    <row r="154" spans="1:14" x14ac:dyDescent="0.25">
      <c r="A154" s="1">
        <v>44599</v>
      </c>
      <c r="B154" t="e">
        <v>#N/A</v>
      </c>
      <c r="C154">
        <v>96.675900277008296</v>
      </c>
      <c r="D154" t="e">
        <v>#N/A</v>
      </c>
      <c r="E154" t="e">
        <v>#N/A</v>
      </c>
      <c r="F154" t="e">
        <v>#N/A</v>
      </c>
      <c r="G154" t="e">
        <v>#N/A</v>
      </c>
      <c r="H154" t="e">
        <v>#N/A</v>
      </c>
      <c r="I154">
        <v>1456.85995921073</v>
      </c>
      <c r="J154" t="e">
        <v>#N/A</v>
      </c>
      <c r="K154">
        <v>1363.7901876389401</v>
      </c>
      <c r="L154">
        <v>192.93075911319099</v>
      </c>
      <c r="M154">
        <v>618.55667642707795</v>
      </c>
      <c r="N154" t="e">
        <v>#N/A</v>
      </c>
    </row>
    <row r="155" spans="1:14" x14ac:dyDescent="0.25">
      <c r="A155" s="1">
        <v>44600</v>
      </c>
      <c r="B155" t="e">
        <v>#N/A</v>
      </c>
      <c r="C155" t="e">
        <v>#N/A</v>
      </c>
      <c r="D155" t="e">
        <v>#N/A</v>
      </c>
      <c r="E155" t="e">
        <v>#N/A</v>
      </c>
      <c r="F155" t="e">
        <v>#N/A</v>
      </c>
      <c r="G155" t="e">
        <v>#N/A</v>
      </c>
      <c r="H155">
        <v>350.07070020278002</v>
      </c>
      <c r="I155">
        <v>1379.0664271118901</v>
      </c>
      <c r="J155" t="e">
        <v>#N/A</v>
      </c>
      <c r="K155" t="e">
        <v>#N/A</v>
      </c>
      <c r="L155" t="e">
        <v>#N/A</v>
      </c>
      <c r="M155" t="e">
        <v>#N/A</v>
      </c>
      <c r="N155" t="e">
        <v>#N/A</v>
      </c>
    </row>
    <row r="156" spans="1:14" x14ac:dyDescent="0.25">
      <c r="A156" s="1">
        <v>44601</v>
      </c>
      <c r="B156" t="e">
        <v>#N/A</v>
      </c>
      <c r="C156" t="e">
        <v>#N/A</v>
      </c>
      <c r="D156" t="e">
        <v>#N/A</v>
      </c>
      <c r="E156" t="e">
        <v>#N/A</v>
      </c>
      <c r="F156" t="e">
        <v>#N/A</v>
      </c>
      <c r="G156" t="e">
        <v>#N/A</v>
      </c>
      <c r="H156" t="e">
        <v>#N/A</v>
      </c>
      <c r="I156">
        <v>1255.3040691445501</v>
      </c>
      <c r="J156" t="e">
        <v>#N/A</v>
      </c>
      <c r="K156" t="e">
        <v>#N/A</v>
      </c>
      <c r="L156" t="e">
        <v>#N/A</v>
      </c>
      <c r="M156">
        <v>673.04857979463804</v>
      </c>
      <c r="N156" t="e">
        <v>#N/A</v>
      </c>
    </row>
    <row r="157" spans="1:14" x14ac:dyDescent="0.25">
      <c r="A157" s="1">
        <v>44602</v>
      </c>
      <c r="B157">
        <v>32.918395573997202</v>
      </c>
      <c r="C157" t="e">
        <v>#N/A</v>
      </c>
      <c r="D157" t="e">
        <v>#N/A</v>
      </c>
      <c r="E157" t="e">
        <v>#N/A</v>
      </c>
      <c r="F157">
        <v>8.4224740823923998</v>
      </c>
      <c r="G157" t="e">
        <v>#N/A</v>
      </c>
      <c r="H157">
        <v>286.42148198409302</v>
      </c>
      <c r="I157">
        <v>1156.2942604674799</v>
      </c>
      <c r="J157">
        <v>233.50258194956601</v>
      </c>
      <c r="K157" t="e">
        <v>#N/A</v>
      </c>
      <c r="L157">
        <v>226.80408367795701</v>
      </c>
      <c r="M157">
        <v>746.686303446907</v>
      </c>
      <c r="N157" t="e">
        <v>#N/A</v>
      </c>
    </row>
    <row r="158" spans="1:14" x14ac:dyDescent="0.25">
      <c r="A158" s="1">
        <v>44603</v>
      </c>
      <c r="B158" t="e">
        <v>#N/A</v>
      </c>
      <c r="C158">
        <v>90.858725761772803</v>
      </c>
      <c r="D158">
        <v>21.428547223999299</v>
      </c>
      <c r="E158" t="e">
        <v>#N/A</v>
      </c>
      <c r="F158" t="e">
        <v>#N/A</v>
      </c>
      <c r="G158">
        <v>20.855611291543202</v>
      </c>
      <c r="H158" t="e">
        <v>#N/A</v>
      </c>
      <c r="I158" t="e">
        <v>#N/A</v>
      </c>
      <c r="J158" t="e">
        <v>#N/A</v>
      </c>
      <c r="K158" t="e">
        <v>#N/A</v>
      </c>
      <c r="L158" t="e">
        <v>#N/A</v>
      </c>
      <c r="M158">
        <v>808.54195895449595</v>
      </c>
      <c r="N158" t="e">
        <v>#N/A</v>
      </c>
    </row>
    <row r="159" spans="1:14" x14ac:dyDescent="0.25">
      <c r="A159" s="1">
        <v>44604</v>
      </c>
      <c r="B159" t="e">
        <v>#N/A</v>
      </c>
      <c r="C159" t="e">
        <v>#N/A</v>
      </c>
      <c r="D159" t="e">
        <v>#N/A</v>
      </c>
      <c r="E159">
        <v>56.493481594066203</v>
      </c>
      <c r="F159" t="e">
        <v>#N/A</v>
      </c>
      <c r="G159" t="e">
        <v>#N/A</v>
      </c>
      <c r="H159" t="e">
        <v>#N/A</v>
      </c>
      <c r="I159">
        <v>1064.3564144884899</v>
      </c>
      <c r="J159" t="e">
        <v>#N/A</v>
      </c>
      <c r="K159" t="e">
        <v>#N/A</v>
      </c>
      <c r="L159">
        <v>256.25917313886498</v>
      </c>
      <c r="M159">
        <v>871.87037298017003</v>
      </c>
      <c r="N159" t="e">
        <v>#N/A</v>
      </c>
    </row>
    <row r="160" spans="1:14" x14ac:dyDescent="0.25">
      <c r="A160" s="1">
        <v>44605</v>
      </c>
      <c r="B160" t="e">
        <v>#N/A</v>
      </c>
      <c r="C160" t="e">
        <v>#N/A</v>
      </c>
      <c r="D160" t="e">
        <v>#N/A</v>
      </c>
      <c r="E160" t="e">
        <v>#N/A</v>
      </c>
      <c r="F160" t="e">
        <v>#N/A</v>
      </c>
      <c r="G160" t="e">
        <v>#N/A</v>
      </c>
      <c r="H160">
        <v>236.91657764555799</v>
      </c>
      <c r="I160">
        <v>983.02690104061605</v>
      </c>
      <c r="J160">
        <v>248.731007165976</v>
      </c>
      <c r="K160" t="e">
        <v>#N/A</v>
      </c>
      <c r="L160" t="e">
        <v>#N/A</v>
      </c>
      <c r="M160">
        <v>916.05300717153102</v>
      </c>
      <c r="N160" t="e">
        <v>#N/A</v>
      </c>
    </row>
    <row r="161" spans="1:14" x14ac:dyDescent="0.25">
      <c r="A161" s="1">
        <v>44606</v>
      </c>
      <c r="B161" t="e">
        <v>#N/A</v>
      </c>
      <c r="C161" t="e">
        <v>#N/A</v>
      </c>
      <c r="D161" t="e">
        <v>#N/A</v>
      </c>
      <c r="E161" t="e">
        <v>#N/A</v>
      </c>
      <c r="F161" t="e">
        <v>#N/A</v>
      </c>
      <c r="G161" t="e">
        <v>#N/A</v>
      </c>
      <c r="H161" t="e">
        <v>#N/A</v>
      </c>
      <c r="I161">
        <v>908.76935029081505</v>
      </c>
      <c r="J161" t="e">
        <v>#N/A</v>
      </c>
      <c r="K161" t="e">
        <v>#N/A</v>
      </c>
      <c r="L161" t="e">
        <v>#N/A</v>
      </c>
      <c r="M161" t="e">
        <v>#N/A</v>
      </c>
      <c r="N161" t="e">
        <v>#N/A</v>
      </c>
    </row>
    <row r="162" spans="1:14" x14ac:dyDescent="0.25">
      <c r="A162" s="1">
        <v>44607</v>
      </c>
      <c r="B162" t="e">
        <v>#N/A</v>
      </c>
      <c r="C162">
        <v>86.426592797783897</v>
      </c>
      <c r="D162" t="e">
        <v>#N/A</v>
      </c>
      <c r="E162" t="e">
        <v>#N/A</v>
      </c>
      <c r="F162">
        <v>8.0213923477328599</v>
      </c>
      <c r="G162" t="e">
        <v>#N/A</v>
      </c>
      <c r="H162" t="e">
        <v>#N/A</v>
      </c>
      <c r="I162">
        <v>841.58415072308901</v>
      </c>
      <c r="J162" t="e">
        <v>#N/A</v>
      </c>
      <c r="K162" t="e">
        <v>#N/A</v>
      </c>
      <c r="L162">
        <v>296.02353177597098</v>
      </c>
      <c r="M162">
        <v>963.18113817386495</v>
      </c>
      <c r="N162" t="e">
        <v>#N/A</v>
      </c>
    </row>
    <row r="163" spans="1:14" x14ac:dyDescent="0.25">
      <c r="A163" s="1">
        <v>44608</v>
      </c>
      <c r="B163">
        <v>31.535269709543499</v>
      </c>
      <c r="C163" t="e">
        <v>#N/A</v>
      </c>
      <c r="D163" t="e">
        <v>#N/A</v>
      </c>
      <c r="E163" t="e">
        <v>#N/A</v>
      </c>
      <c r="F163" t="e">
        <v>#N/A</v>
      </c>
      <c r="G163" t="e">
        <v>#N/A</v>
      </c>
      <c r="H163">
        <v>194.48383024709901</v>
      </c>
      <c r="I163" t="e">
        <v>#N/A</v>
      </c>
      <c r="J163">
        <v>257.19122274244103</v>
      </c>
      <c r="K163" t="e">
        <v>#N/A</v>
      </c>
      <c r="L163" t="e">
        <v>#N/A</v>
      </c>
      <c r="M163">
        <v>1007.36377236522</v>
      </c>
      <c r="N163" t="e">
        <v>#N/A</v>
      </c>
    </row>
    <row r="164" spans="1:14" x14ac:dyDescent="0.25">
      <c r="A164" s="1">
        <v>44609</v>
      </c>
      <c r="B164" t="e">
        <v>#N/A</v>
      </c>
      <c r="C164" t="e">
        <v>#N/A</v>
      </c>
      <c r="D164">
        <v>17.5324671850335</v>
      </c>
      <c r="E164" t="e">
        <v>#N/A</v>
      </c>
      <c r="F164" t="e">
        <v>#N/A</v>
      </c>
      <c r="G164">
        <v>18.449209009207099</v>
      </c>
      <c r="H164" t="e">
        <v>#N/A</v>
      </c>
      <c r="I164">
        <v>739.03816645498102</v>
      </c>
      <c r="J164" t="e">
        <v>#N/A</v>
      </c>
      <c r="K164" t="e">
        <v>#N/A</v>
      </c>
      <c r="L164" t="e">
        <v>#N/A</v>
      </c>
      <c r="M164" t="e">
        <v>#N/A</v>
      </c>
      <c r="N164" t="e">
        <v>#N/A</v>
      </c>
    </row>
    <row r="165" spans="1:14" x14ac:dyDescent="0.25">
      <c r="A165" s="1">
        <v>44610</v>
      </c>
      <c r="B165" t="e">
        <v>#N/A</v>
      </c>
      <c r="C165" t="e">
        <v>#N/A</v>
      </c>
      <c r="D165" t="e">
        <v>#N/A</v>
      </c>
      <c r="E165">
        <v>45.454540590468703</v>
      </c>
      <c r="F165" t="e">
        <v>#N/A</v>
      </c>
      <c r="G165" t="e">
        <v>#N/A</v>
      </c>
      <c r="H165" t="e">
        <v>#N/A</v>
      </c>
      <c r="I165">
        <v>640.02835777791199</v>
      </c>
      <c r="J165" t="e">
        <v>#N/A</v>
      </c>
      <c r="K165" t="e">
        <v>#N/A</v>
      </c>
      <c r="L165">
        <v>335.78789041307698</v>
      </c>
      <c r="M165">
        <v>1047.1281310023301</v>
      </c>
      <c r="N165" t="e">
        <v>#N/A</v>
      </c>
    </row>
    <row r="166" spans="1:14" x14ac:dyDescent="0.25">
      <c r="A166" s="1">
        <v>44611</v>
      </c>
      <c r="B166" t="e">
        <v>#N/A</v>
      </c>
      <c r="C166">
        <v>81.440443213296405</v>
      </c>
      <c r="D166" t="e">
        <v>#N/A</v>
      </c>
      <c r="E166" t="e">
        <v>#N/A</v>
      </c>
      <c r="F166">
        <v>7.6203326444785899</v>
      </c>
      <c r="G166" t="e">
        <v>#N/A</v>
      </c>
      <c r="H166">
        <v>155.58706419767901</v>
      </c>
      <c r="I166" t="e">
        <v>#N/A</v>
      </c>
      <c r="J166">
        <v>270.72764202232997</v>
      </c>
      <c r="K166">
        <v>1372.2504264521299</v>
      </c>
      <c r="L166" t="e">
        <v>#N/A</v>
      </c>
      <c r="M166" t="e">
        <v>#N/A</v>
      </c>
      <c r="N166" t="e">
        <v>#N/A</v>
      </c>
    </row>
    <row r="167" spans="1:14" x14ac:dyDescent="0.25">
      <c r="A167" s="1">
        <v>44612</v>
      </c>
      <c r="B167" t="e">
        <v>#N/A</v>
      </c>
      <c r="C167" t="e">
        <v>#N/A</v>
      </c>
      <c r="D167" t="e">
        <v>#N/A</v>
      </c>
      <c r="E167" t="e">
        <v>#N/A</v>
      </c>
      <c r="F167" t="e">
        <v>#N/A</v>
      </c>
      <c r="G167" t="e">
        <v>#N/A</v>
      </c>
      <c r="H167" t="e">
        <v>#N/A</v>
      </c>
      <c r="I167">
        <v>562.23482567907195</v>
      </c>
      <c r="J167" t="e">
        <v>#N/A</v>
      </c>
      <c r="K167" t="e">
        <v>#N/A</v>
      </c>
      <c r="L167">
        <v>371.13401394632598</v>
      </c>
      <c r="M167" t="e">
        <v>#N/A</v>
      </c>
      <c r="N167" t="e">
        <v>#N/A</v>
      </c>
    </row>
    <row r="168" spans="1:14" x14ac:dyDescent="0.25">
      <c r="A168" s="1">
        <v>44613</v>
      </c>
      <c r="B168" t="e">
        <v>#N/A</v>
      </c>
      <c r="C168" t="e">
        <v>#N/A</v>
      </c>
      <c r="D168" t="e">
        <v>#N/A</v>
      </c>
      <c r="E168" t="e">
        <v>#N/A</v>
      </c>
      <c r="F168" t="e">
        <v>#N/A</v>
      </c>
      <c r="G168" t="e">
        <v>#N/A</v>
      </c>
      <c r="H168" t="e">
        <v>#N/A</v>
      </c>
      <c r="I168">
        <v>484.44129358023201</v>
      </c>
      <c r="J168" t="e">
        <v>#N/A</v>
      </c>
      <c r="K168">
        <v>1294.4162479601</v>
      </c>
      <c r="L168" t="e">
        <v>#N/A</v>
      </c>
      <c r="M168" t="e">
        <v>#N/A</v>
      </c>
      <c r="N168" t="e">
        <v>#N/A</v>
      </c>
    </row>
    <row r="169" spans="1:14" x14ac:dyDescent="0.25">
      <c r="A169" s="1">
        <v>44614</v>
      </c>
      <c r="B169">
        <v>29.598893499308399</v>
      </c>
      <c r="C169" t="e">
        <v>#N/A</v>
      </c>
      <c r="D169">
        <v>15.5843914956547</v>
      </c>
      <c r="E169" t="e">
        <v>#N/A</v>
      </c>
      <c r="F169" t="e">
        <v>#N/A</v>
      </c>
      <c r="G169">
        <v>17.647067571293299</v>
      </c>
      <c r="H169">
        <v>127.29843643737399</v>
      </c>
      <c r="I169" t="e">
        <v>#N/A</v>
      </c>
      <c r="J169" t="e">
        <v>#N/A</v>
      </c>
      <c r="K169" t="e">
        <v>#N/A</v>
      </c>
      <c r="L169" t="e">
        <v>#N/A</v>
      </c>
      <c r="M169">
        <v>1048.60087940781</v>
      </c>
      <c r="N169" t="e">
        <v>#N/A</v>
      </c>
    </row>
    <row r="170" spans="1:14" x14ac:dyDescent="0.25">
      <c r="A170" s="1">
        <v>44615</v>
      </c>
      <c r="B170" t="e">
        <v>#N/A</v>
      </c>
      <c r="C170">
        <v>75.900277008310198</v>
      </c>
      <c r="D170" t="e">
        <v>#N/A</v>
      </c>
      <c r="E170" t="e">
        <v>#N/A</v>
      </c>
      <c r="F170" t="e">
        <v>#N/A</v>
      </c>
      <c r="G170" t="e">
        <v>#N/A</v>
      </c>
      <c r="H170" t="e">
        <v>#N/A</v>
      </c>
      <c r="I170">
        <v>420.79207536154399</v>
      </c>
      <c r="J170">
        <v>277.49575871534302</v>
      </c>
      <c r="K170">
        <v>1219.96616266967</v>
      </c>
      <c r="L170" t="e">
        <v>#N/A</v>
      </c>
      <c r="M170" t="e">
        <v>#N/A</v>
      </c>
      <c r="N170" t="e">
        <v>#N/A</v>
      </c>
    </row>
    <row r="171" spans="1:14" x14ac:dyDescent="0.25">
      <c r="A171" s="1">
        <v>44616</v>
      </c>
      <c r="B171" t="e">
        <v>#N/A</v>
      </c>
      <c r="C171" t="e">
        <v>#N/A</v>
      </c>
      <c r="D171" t="e">
        <v>#N/A</v>
      </c>
      <c r="E171">
        <v>35.714269153262599</v>
      </c>
      <c r="F171">
        <v>6.0160497686509302</v>
      </c>
      <c r="G171" t="e">
        <v>#N/A</v>
      </c>
      <c r="H171">
        <v>109.618141208183</v>
      </c>
      <c r="I171" t="e">
        <v>#N/A</v>
      </c>
      <c r="J171" t="e">
        <v>#N/A</v>
      </c>
      <c r="K171">
        <v>1157.3604093940501</v>
      </c>
      <c r="L171" t="e">
        <v>#N/A</v>
      </c>
      <c r="M171">
        <v>1008.83653088331</v>
      </c>
      <c r="N171" t="e">
        <v>#N/A</v>
      </c>
    </row>
    <row r="172" spans="1:14" x14ac:dyDescent="0.25">
      <c r="A172" s="1">
        <v>44617</v>
      </c>
      <c r="B172" t="e">
        <v>#N/A</v>
      </c>
      <c r="C172" t="e">
        <v>#N/A</v>
      </c>
      <c r="D172" t="e">
        <v>#N/A</v>
      </c>
      <c r="E172" t="e">
        <v>#N/A</v>
      </c>
      <c r="F172" t="e">
        <v>#N/A</v>
      </c>
      <c r="G172" t="e">
        <v>#N/A</v>
      </c>
      <c r="H172" t="e">
        <v>#N/A</v>
      </c>
      <c r="I172">
        <v>346.53471885374199</v>
      </c>
      <c r="J172" t="e">
        <v>#N/A</v>
      </c>
      <c r="K172" t="e">
        <v>#N/A</v>
      </c>
      <c r="L172">
        <v>407.952855547262</v>
      </c>
      <c r="M172" t="e">
        <v>#N/A</v>
      </c>
      <c r="N172" t="e">
        <v>#N/A</v>
      </c>
    </row>
    <row r="173" spans="1:14" x14ac:dyDescent="0.25">
      <c r="A173" s="1">
        <v>44618</v>
      </c>
      <c r="B173">
        <v>27.939142461964</v>
      </c>
      <c r="C173">
        <v>72.022160664819907</v>
      </c>
      <c r="D173" t="e">
        <v>#N/A</v>
      </c>
      <c r="E173" t="e">
        <v>#N/A</v>
      </c>
      <c r="F173" t="e">
        <v>#N/A</v>
      </c>
      <c r="G173" t="e">
        <v>#N/A</v>
      </c>
      <c r="H173" t="e">
        <v>#N/A</v>
      </c>
      <c r="I173" t="e">
        <v>#N/A</v>
      </c>
      <c r="J173">
        <v>279.18785759879501</v>
      </c>
      <c r="K173">
        <v>1084.60238813197</v>
      </c>
      <c r="L173" t="e">
        <v>#N/A</v>
      </c>
      <c r="M173">
        <v>967.59941372812</v>
      </c>
      <c r="N173" t="e">
        <v>#N/A</v>
      </c>
    </row>
    <row r="174" spans="1:14" x14ac:dyDescent="0.25">
      <c r="A174" s="1">
        <v>44619</v>
      </c>
      <c r="B174" t="e">
        <v>#N/A</v>
      </c>
      <c r="C174" t="e">
        <v>#N/A</v>
      </c>
      <c r="D174" t="e">
        <v>#N/A</v>
      </c>
      <c r="E174" t="e">
        <v>#N/A</v>
      </c>
      <c r="F174" t="e">
        <v>#N/A</v>
      </c>
      <c r="G174" t="e">
        <v>#N/A</v>
      </c>
      <c r="H174">
        <v>91.937845978992499</v>
      </c>
      <c r="I174" t="e">
        <v>#N/A</v>
      </c>
      <c r="J174" t="e">
        <v>#N/A</v>
      </c>
      <c r="K174">
        <v>1025.38073967632</v>
      </c>
      <c r="L174" t="e">
        <v>#N/A</v>
      </c>
      <c r="M174">
        <v>930.78055190198495</v>
      </c>
      <c r="N174" t="e">
        <v>#N/A</v>
      </c>
    </row>
    <row r="175" spans="1:14" x14ac:dyDescent="0.25">
      <c r="A175" s="1">
        <v>44620</v>
      </c>
      <c r="B175" t="e">
        <v>#N/A</v>
      </c>
      <c r="C175" t="e">
        <v>#N/A</v>
      </c>
      <c r="D175">
        <v>12.9870166929761</v>
      </c>
      <c r="E175" t="e">
        <v>#N/A</v>
      </c>
      <c r="F175">
        <v>7.2192509098190101</v>
      </c>
      <c r="G175">
        <v>16.042784695465599</v>
      </c>
      <c r="H175" t="e">
        <v>#N/A</v>
      </c>
      <c r="I175">
        <v>279.34932504401701</v>
      </c>
      <c r="J175" t="e">
        <v>#N/A</v>
      </c>
      <c r="K175" t="e">
        <v>#N/A</v>
      </c>
      <c r="L175" t="e">
        <v>#N/A</v>
      </c>
      <c r="M175">
        <v>898.37996563010597</v>
      </c>
      <c r="N175" t="e">
        <v>#N/A</v>
      </c>
    </row>
    <row r="176" spans="1:14" x14ac:dyDescent="0.25">
      <c r="A176" s="1">
        <v>44621</v>
      </c>
      <c r="B176" t="e">
        <v>#N/A</v>
      </c>
      <c r="C176" t="e">
        <v>#N/A</v>
      </c>
      <c r="D176" t="e">
        <v>#N/A</v>
      </c>
      <c r="E176">
        <v>29.870113424918099</v>
      </c>
      <c r="F176" t="e">
        <v>#N/A</v>
      </c>
      <c r="G176" t="e">
        <v>#N/A</v>
      </c>
      <c r="H176" t="e">
        <v>#N/A</v>
      </c>
      <c r="I176" t="e">
        <v>#N/A</v>
      </c>
      <c r="J176" t="e">
        <v>#N/A</v>
      </c>
      <c r="K176">
        <v>961.08293399071601</v>
      </c>
      <c r="L176">
        <v>425.625876863489</v>
      </c>
      <c r="M176" t="e">
        <v>#N/A</v>
      </c>
      <c r="N176" t="e">
        <v>#N/A</v>
      </c>
    </row>
    <row r="177" spans="1:14" x14ac:dyDescent="0.25">
      <c r="A177" s="1">
        <v>44622</v>
      </c>
      <c r="B177" t="e">
        <v>#N/A</v>
      </c>
      <c r="C177" t="e">
        <v>#N/A</v>
      </c>
      <c r="D177" t="e">
        <v>#N/A</v>
      </c>
      <c r="E177" t="e">
        <v>#N/A</v>
      </c>
      <c r="F177" t="e">
        <v>#N/A</v>
      </c>
      <c r="G177" t="e">
        <v>#N/A</v>
      </c>
      <c r="H177">
        <v>74.257356507802299</v>
      </c>
      <c r="I177">
        <v>212.16412547629099</v>
      </c>
      <c r="J177">
        <v>272.41964795885002</v>
      </c>
      <c r="K177" t="e">
        <v>#N/A</v>
      </c>
      <c r="L177" t="e">
        <v>#N/A</v>
      </c>
      <c r="M177">
        <v>855.670110182028</v>
      </c>
      <c r="N177" t="e">
        <v>#N/A</v>
      </c>
    </row>
    <row r="178" spans="1:14" x14ac:dyDescent="0.25">
      <c r="A178" s="1">
        <v>44623</v>
      </c>
      <c r="B178" t="e">
        <v>#N/A</v>
      </c>
      <c r="C178" t="e">
        <v>#N/A</v>
      </c>
      <c r="D178" t="e">
        <v>#N/A</v>
      </c>
      <c r="E178" t="e">
        <v>#N/A</v>
      </c>
      <c r="F178" t="e">
        <v>#N/A</v>
      </c>
      <c r="G178" t="e">
        <v>#N/A</v>
      </c>
      <c r="H178" t="e">
        <v>#N/A</v>
      </c>
      <c r="I178" t="e">
        <v>#N/A</v>
      </c>
      <c r="J178" t="e">
        <v>#N/A</v>
      </c>
      <c r="K178">
        <v>910.32150111152896</v>
      </c>
      <c r="L178" t="e">
        <v>#N/A</v>
      </c>
      <c r="M178">
        <v>810.01471747258097</v>
      </c>
      <c r="N178" t="e">
        <v>#N/A</v>
      </c>
    </row>
    <row r="179" spans="1:14" x14ac:dyDescent="0.25">
      <c r="A179" s="1">
        <v>44624</v>
      </c>
      <c r="B179" t="e">
        <v>#N/A</v>
      </c>
      <c r="C179" t="e">
        <v>#N/A</v>
      </c>
      <c r="D179" t="e">
        <v>#N/A</v>
      </c>
      <c r="E179" t="e">
        <v>#N/A</v>
      </c>
      <c r="F179" t="e">
        <v>#N/A</v>
      </c>
      <c r="G179" t="e">
        <v>#N/A</v>
      </c>
      <c r="H179" t="e">
        <v>#N/A</v>
      </c>
      <c r="I179" t="e">
        <v>#N/A</v>
      </c>
      <c r="J179" t="e">
        <v>#N/A</v>
      </c>
      <c r="K179" t="e">
        <v>#N/A</v>
      </c>
      <c r="L179" t="e">
        <v>#N/A</v>
      </c>
      <c r="M179" t="e">
        <v>#N/A</v>
      </c>
      <c r="N179" t="e">
        <v>#N/A</v>
      </c>
    </row>
    <row r="180" spans="1:14" x14ac:dyDescent="0.25">
      <c r="A180" s="1">
        <v>44625</v>
      </c>
      <c r="B180" t="e">
        <v>#N/A</v>
      </c>
      <c r="C180" t="e">
        <v>#N/A</v>
      </c>
      <c r="D180">
        <v>10.3896062204018</v>
      </c>
      <c r="E180" t="e">
        <v>#N/A</v>
      </c>
      <c r="F180">
        <v>6.8181912065647801</v>
      </c>
      <c r="G180">
        <v>15.240643257551801</v>
      </c>
      <c r="H180">
        <v>60.113236869648702</v>
      </c>
      <c r="I180">
        <v>155.58706419767901</v>
      </c>
      <c r="J180" t="e">
        <v>#N/A</v>
      </c>
      <c r="K180">
        <v>839.25553225943997</v>
      </c>
      <c r="L180">
        <v>421.20764175963097</v>
      </c>
      <c r="M180">
        <v>764.35932476313405</v>
      </c>
      <c r="N180" t="e">
        <v>#N/A</v>
      </c>
    </row>
    <row r="181" spans="1:14" x14ac:dyDescent="0.25">
      <c r="A181" s="1">
        <v>44626</v>
      </c>
      <c r="B181" t="e">
        <v>#N/A</v>
      </c>
      <c r="C181" t="e">
        <v>#N/A</v>
      </c>
      <c r="D181" t="e">
        <v>#N/A</v>
      </c>
      <c r="E181">
        <v>25.3246629328608</v>
      </c>
      <c r="F181" t="e">
        <v>#N/A</v>
      </c>
      <c r="G181" t="e">
        <v>#N/A</v>
      </c>
      <c r="H181" t="e">
        <v>#N/A</v>
      </c>
      <c r="I181" t="e">
        <v>#N/A</v>
      </c>
      <c r="J181">
        <v>258.88332162589199</v>
      </c>
      <c r="K181" t="e">
        <v>#N/A</v>
      </c>
      <c r="L181" t="e">
        <v>#N/A</v>
      </c>
      <c r="M181">
        <v>730.48600019836795</v>
      </c>
      <c r="N181" t="e">
        <v>#N/A</v>
      </c>
    </row>
    <row r="182" spans="1:14" x14ac:dyDescent="0.25">
      <c r="A182" s="1">
        <v>44627</v>
      </c>
      <c r="B182" t="e">
        <v>#N/A</v>
      </c>
      <c r="C182" t="e">
        <v>#N/A</v>
      </c>
      <c r="D182" t="e">
        <v>#N/A</v>
      </c>
      <c r="E182" t="e">
        <v>#N/A</v>
      </c>
      <c r="F182" t="e">
        <v>#N/A</v>
      </c>
      <c r="G182" t="e">
        <v>#N/A</v>
      </c>
      <c r="H182">
        <v>49.504904338535098</v>
      </c>
      <c r="I182" t="e">
        <v>#N/A</v>
      </c>
      <c r="J182" t="e">
        <v>#N/A</v>
      </c>
      <c r="K182">
        <v>786.80204697026704</v>
      </c>
      <c r="L182" t="e">
        <v>#N/A</v>
      </c>
      <c r="M182">
        <v>692.19440007934702</v>
      </c>
      <c r="N182" t="e">
        <v>#N/A</v>
      </c>
    </row>
    <row r="183" spans="1:14" x14ac:dyDescent="0.25">
      <c r="A183" s="1">
        <v>44628</v>
      </c>
      <c r="B183" t="e">
        <v>#N/A</v>
      </c>
      <c r="C183" t="e">
        <v>#N/A</v>
      </c>
      <c r="D183" t="e">
        <v>#N/A</v>
      </c>
      <c r="E183" t="e">
        <v>#N/A</v>
      </c>
      <c r="F183" t="e">
        <v>#N/A</v>
      </c>
      <c r="G183" t="e">
        <v>#N/A</v>
      </c>
      <c r="H183" t="e">
        <v>#N/A</v>
      </c>
      <c r="I183">
        <v>130.83461202841201</v>
      </c>
      <c r="J183" t="e">
        <v>#N/A</v>
      </c>
      <c r="K183" t="e">
        <v>#N/A</v>
      </c>
      <c r="L183">
        <v>407.952855547262</v>
      </c>
      <c r="M183" t="e">
        <v>#N/A</v>
      </c>
      <c r="N183" t="e">
        <v>#N/A</v>
      </c>
    </row>
    <row r="184" spans="1:14" x14ac:dyDescent="0.25">
      <c r="A184" s="1">
        <v>44629</v>
      </c>
      <c r="B184" t="e">
        <v>#N/A</v>
      </c>
      <c r="C184" t="e">
        <v>#N/A</v>
      </c>
      <c r="D184" t="e">
        <v>#N/A</v>
      </c>
      <c r="E184" t="e">
        <v>#N/A</v>
      </c>
      <c r="F184" t="e">
        <v>#N/A</v>
      </c>
      <c r="G184" t="e">
        <v>#N/A</v>
      </c>
      <c r="H184" t="e">
        <v>#N/A</v>
      </c>
      <c r="I184" t="e">
        <v>#N/A</v>
      </c>
      <c r="J184" t="e">
        <v>#N/A</v>
      </c>
      <c r="K184">
        <v>727.58039851461501</v>
      </c>
      <c r="L184" t="e">
        <v>#N/A</v>
      </c>
      <c r="M184">
        <v>643.59349033372996</v>
      </c>
      <c r="N184" t="e">
        <v>#N/A</v>
      </c>
    </row>
    <row r="185" spans="1:14" x14ac:dyDescent="0.25">
      <c r="A185" s="1">
        <v>44630</v>
      </c>
      <c r="B185" t="e">
        <v>#N/A</v>
      </c>
      <c r="C185" t="e">
        <v>#N/A</v>
      </c>
      <c r="D185">
        <v>9.7402357673102902</v>
      </c>
      <c r="E185" t="e">
        <v>#N/A</v>
      </c>
      <c r="F185">
        <v>6.4171094719052002</v>
      </c>
      <c r="G185">
        <v>14.0374421163837</v>
      </c>
      <c r="H185" t="e">
        <v>#N/A</v>
      </c>
      <c r="I185">
        <v>106.081965617146</v>
      </c>
      <c r="J185">
        <v>248.731007165976</v>
      </c>
      <c r="K185">
        <v>675.12691322544197</v>
      </c>
      <c r="L185">
        <v>381.44328312252401</v>
      </c>
      <c r="M185" t="e">
        <v>#N/A</v>
      </c>
      <c r="N185" t="e">
        <v>#N/A</v>
      </c>
    </row>
    <row r="186" spans="1:14" x14ac:dyDescent="0.25">
      <c r="A186" s="1">
        <v>44631</v>
      </c>
      <c r="B186" t="e">
        <v>#N/A</v>
      </c>
      <c r="C186" t="e">
        <v>#N/A</v>
      </c>
      <c r="D186" t="e">
        <v>#N/A</v>
      </c>
      <c r="E186" t="e">
        <v>#N/A</v>
      </c>
      <c r="F186" t="e">
        <v>#N/A</v>
      </c>
      <c r="G186" t="e">
        <v>#N/A</v>
      </c>
      <c r="H186">
        <v>45.968922989496399</v>
      </c>
      <c r="I186" t="e">
        <v>#N/A</v>
      </c>
      <c r="J186" t="e">
        <v>#N/A</v>
      </c>
      <c r="K186" t="e">
        <v>#N/A</v>
      </c>
      <c r="L186" t="e">
        <v>#N/A</v>
      </c>
      <c r="M186">
        <v>603.82913169662402</v>
      </c>
      <c r="N186" t="e">
        <v>#N/A</v>
      </c>
    </row>
    <row r="187" spans="1:14" x14ac:dyDescent="0.25">
      <c r="A187" s="1">
        <v>44632</v>
      </c>
      <c r="B187" t="e">
        <v>#N/A</v>
      </c>
      <c r="C187" t="e">
        <v>#N/A</v>
      </c>
      <c r="D187" t="e">
        <v>#N/A</v>
      </c>
      <c r="E187">
        <v>20.129841987712101</v>
      </c>
      <c r="F187" t="e">
        <v>#N/A</v>
      </c>
      <c r="G187" t="e">
        <v>#N/A</v>
      </c>
      <c r="H187" t="e">
        <v>#N/A</v>
      </c>
      <c r="I187" t="e">
        <v>#N/A</v>
      </c>
      <c r="J187" t="e">
        <v>#N/A</v>
      </c>
      <c r="K187">
        <v>624.36552681972</v>
      </c>
      <c r="L187">
        <v>351.98819366161598</v>
      </c>
      <c r="M187">
        <v>562.59201454143204</v>
      </c>
      <c r="N187" t="e">
        <v>#N/A</v>
      </c>
    </row>
    <row r="188" spans="1:14" x14ac:dyDescent="0.25">
      <c r="A188" s="1">
        <v>44633</v>
      </c>
      <c r="B188" t="e">
        <v>#N/A</v>
      </c>
      <c r="C188" t="e">
        <v>#N/A</v>
      </c>
      <c r="D188" t="e">
        <v>#N/A</v>
      </c>
      <c r="E188" t="e">
        <v>#N/A</v>
      </c>
      <c r="F188" t="e">
        <v>#N/A</v>
      </c>
      <c r="G188" t="e">
        <v>#N/A</v>
      </c>
      <c r="H188" t="e">
        <v>#N/A</v>
      </c>
      <c r="I188">
        <v>81.329513447878796</v>
      </c>
      <c r="J188">
        <v>225.042366373101</v>
      </c>
      <c r="K188" t="e">
        <v>#N/A</v>
      </c>
      <c r="L188" t="e">
        <v>#N/A</v>
      </c>
      <c r="M188" t="e">
        <v>#N/A</v>
      </c>
      <c r="N188" t="e">
        <v>#N/A</v>
      </c>
    </row>
    <row r="189" spans="1:14" x14ac:dyDescent="0.25">
      <c r="A189" s="1">
        <v>44634</v>
      </c>
      <c r="B189" t="e">
        <v>#N/A</v>
      </c>
      <c r="C189" t="e">
        <v>#N/A</v>
      </c>
      <c r="D189" t="e">
        <v>#N/A</v>
      </c>
      <c r="E189" t="e">
        <v>#N/A</v>
      </c>
      <c r="F189" t="e">
        <v>#N/A</v>
      </c>
      <c r="G189" t="e">
        <v>#N/A</v>
      </c>
      <c r="H189">
        <v>45.968922989496399</v>
      </c>
      <c r="I189" t="e">
        <v>#N/A</v>
      </c>
      <c r="J189" t="e">
        <v>#N/A</v>
      </c>
      <c r="K189">
        <v>566.83593077405499</v>
      </c>
      <c r="L189" t="e">
        <v>#N/A</v>
      </c>
      <c r="M189" t="e">
        <v>#N/A</v>
      </c>
      <c r="N189" t="e">
        <v>#N/A</v>
      </c>
    </row>
    <row r="190" spans="1:14" x14ac:dyDescent="0.25">
      <c r="A190" s="1">
        <v>44635</v>
      </c>
      <c r="B190" t="e">
        <v>#N/A</v>
      </c>
      <c r="C190" t="e">
        <v>#N/A</v>
      </c>
      <c r="D190">
        <v>9.7402357673102902</v>
      </c>
      <c r="E190" t="e">
        <v>#N/A</v>
      </c>
      <c r="F190" t="e">
        <v>#N/A</v>
      </c>
      <c r="G190" t="e">
        <v>#N/A</v>
      </c>
      <c r="H190" t="e">
        <v>#N/A</v>
      </c>
      <c r="I190" t="e">
        <v>#N/A</v>
      </c>
      <c r="J190" t="e">
        <v>#N/A</v>
      </c>
      <c r="K190" t="e">
        <v>#N/A</v>
      </c>
      <c r="L190">
        <v>322.53310420070898</v>
      </c>
      <c r="M190">
        <v>524.300414422411</v>
      </c>
      <c r="N190" t="e">
        <v>#N/A</v>
      </c>
    </row>
    <row r="191" spans="1:14" x14ac:dyDescent="0.25">
      <c r="A191" s="1">
        <v>44636</v>
      </c>
      <c r="B191" t="e">
        <v>#N/A</v>
      </c>
      <c r="C191" t="e">
        <v>#N/A</v>
      </c>
      <c r="D191" t="e">
        <v>#N/A</v>
      </c>
      <c r="E191" t="e">
        <v>#N/A</v>
      </c>
      <c r="F191">
        <v>6.8181912065647801</v>
      </c>
      <c r="G191">
        <v>12.8342189438104</v>
      </c>
      <c r="H191" t="e">
        <v>#N/A</v>
      </c>
      <c r="I191">
        <v>63.649218218687402</v>
      </c>
      <c r="J191" t="e">
        <v>#N/A</v>
      </c>
      <c r="K191">
        <v>522.84266106134601</v>
      </c>
      <c r="L191" t="e">
        <v>#N/A</v>
      </c>
      <c r="M191">
        <v>487.48157282147503</v>
      </c>
      <c r="N191" t="e">
        <v>#N/A</v>
      </c>
    </row>
    <row r="192" spans="1:14" x14ac:dyDescent="0.25">
      <c r="A192" s="1">
        <v>44637</v>
      </c>
      <c r="B192" t="e">
        <v>#N/A</v>
      </c>
      <c r="C192" t="e">
        <v>#N/A</v>
      </c>
      <c r="D192" t="e">
        <v>#N/A</v>
      </c>
      <c r="E192" t="e">
        <v>#N/A</v>
      </c>
      <c r="F192" t="e">
        <v>#N/A</v>
      </c>
      <c r="G192" t="e">
        <v>#N/A</v>
      </c>
      <c r="H192">
        <v>38.896766049420201</v>
      </c>
      <c r="I192" t="e">
        <v>#N/A</v>
      </c>
      <c r="J192">
        <v>206.42983633671901</v>
      </c>
      <c r="K192">
        <v>472.08127465562501</v>
      </c>
      <c r="L192">
        <v>294.55081370828299</v>
      </c>
      <c r="M192" t="e">
        <v>#N/A</v>
      </c>
      <c r="N192" t="e">
        <v>#N/A</v>
      </c>
    </row>
    <row r="193" spans="1:14" x14ac:dyDescent="0.25">
      <c r="A193" s="1">
        <v>44638</v>
      </c>
      <c r="B193" t="e">
        <v>#N/A</v>
      </c>
      <c r="C193" t="e">
        <v>#N/A</v>
      </c>
      <c r="D193" t="e">
        <v>#N/A</v>
      </c>
      <c r="E193" t="e">
        <v>#N/A</v>
      </c>
      <c r="F193" t="e">
        <v>#N/A</v>
      </c>
      <c r="G193" t="e">
        <v>#N/A</v>
      </c>
      <c r="H193" t="e">
        <v>#N/A</v>
      </c>
      <c r="I193">
        <v>45.968922989496399</v>
      </c>
      <c r="J193" t="e">
        <v>#N/A</v>
      </c>
      <c r="K193" t="e">
        <v>#N/A</v>
      </c>
      <c r="L193" t="e">
        <v>#N/A</v>
      </c>
      <c r="M193" t="e">
        <v>#N/A</v>
      </c>
      <c r="N193" t="e">
        <v>#N/A</v>
      </c>
    </row>
    <row r="194" spans="1:14" x14ac:dyDescent="0.25">
      <c r="A194" s="1">
        <v>44639</v>
      </c>
      <c r="B194" t="e">
        <v>#N/A</v>
      </c>
      <c r="C194" t="e">
        <v>#N/A</v>
      </c>
      <c r="D194" t="e">
        <v>#N/A</v>
      </c>
      <c r="E194">
        <v>18.181801968229099</v>
      </c>
      <c r="F194" t="e">
        <v>#N/A</v>
      </c>
      <c r="G194" t="e">
        <v>#N/A</v>
      </c>
      <c r="H194">
        <v>31.824609109343701</v>
      </c>
      <c r="I194" t="e">
        <v>#N/A</v>
      </c>
      <c r="J194" t="e">
        <v>#N/A</v>
      </c>
      <c r="K194" t="e">
        <v>#N/A</v>
      </c>
      <c r="L194">
        <v>268.04124128354601</v>
      </c>
      <c r="M194">
        <v>444.77169714819797</v>
      </c>
      <c r="N194" t="e">
        <v>#N/A</v>
      </c>
    </row>
    <row r="195" spans="1:14" x14ac:dyDescent="0.25">
      <c r="A195" s="1">
        <v>44640</v>
      </c>
      <c r="B195" t="e">
        <v>#N/A</v>
      </c>
      <c r="C195" t="e">
        <v>#N/A</v>
      </c>
      <c r="D195">
        <v>9.7402357673102902</v>
      </c>
      <c r="E195" t="e">
        <v>#N/A</v>
      </c>
      <c r="F195" t="e">
        <v>#N/A</v>
      </c>
      <c r="G195">
        <v>12.0320995373019</v>
      </c>
      <c r="H195" t="e">
        <v>#N/A</v>
      </c>
      <c r="I195" t="e">
        <v>#N/A</v>
      </c>
      <c r="J195">
        <v>186.12520741688601</v>
      </c>
      <c r="K195">
        <v>390.86294487015402</v>
      </c>
      <c r="L195" t="e">
        <v>#N/A</v>
      </c>
      <c r="M195" t="e">
        <v>#N/A</v>
      </c>
      <c r="N195" t="e">
        <v>#N/A</v>
      </c>
    </row>
    <row r="196" spans="1:14" x14ac:dyDescent="0.25">
      <c r="A196" s="1">
        <v>44641</v>
      </c>
      <c r="B196" t="e">
        <v>#N/A</v>
      </c>
      <c r="C196" t="e">
        <v>#N/A</v>
      </c>
      <c r="D196" t="e">
        <v>#N/A</v>
      </c>
      <c r="E196" t="e">
        <v>#N/A</v>
      </c>
      <c r="F196">
        <v>4.0107071895690796</v>
      </c>
      <c r="G196" t="e">
        <v>#N/A</v>
      </c>
      <c r="H196" t="e">
        <v>#N/A</v>
      </c>
      <c r="I196">
        <v>49.504904338535098</v>
      </c>
      <c r="J196" t="e">
        <v>#N/A</v>
      </c>
      <c r="K196" t="e">
        <v>#N/A</v>
      </c>
      <c r="L196" t="e">
        <v>#N/A</v>
      </c>
      <c r="M196" t="e">
        <v>#N/A</v>
      </c>
      <c r="N196" t="e">
        <v>#N/A</v>
      </c>
    </row>
    <row r="197" spans="1:14" x14ac:dyDescent="0.25">
      <c r="A197" s="1">
        <v>44642</v>
      </c>
      <c r="B197" t="e">
        <v>#N/A</v>
      </c>
      <c r="C197" t="e">
        <v>#N/A</v>
      </c>
      <c r="D197" t="e">
        <v>#N/A</v>
      </c>
      <c r="E197" t="e">
        <v>#N/A</v>
      </c>
      <c r="F197" t="e">
        <v>#N/A</v>
      </c>
      <c r="G197" t="e">
        <v>#N/A</v>
      </c>
      <c r="H197">
        <v>24.752452169267499</v>
      </c>
      <c r="I197" t="e">
        <v>#N/A</v>
      </c>
      <c r="J197" t="e">
        <v>#N/A</v>
      </c>
      <c r="K197" t="e">
        <v>#N/A</v>
      </c>
      <c r="L197">
        <v>229.74960071412701</v>
      </c>
      <c r="M197">
        <v>403.53462044340398</v>
      </c>
      <c r="N197" t="e">
        <v>#N/A</v>
      </c>
    </row>
    <row r="198" spans="1:14" x14ac:dyDescent="0.25">
      <c r="A198" s="1">
        <v>44643</v>
      </c>
      <c r="B198" t="e">
        <v>#N/A</v>
      </c>
      <c r="C198" t="e">
        <v>#N/A</v>
      </c>
      <c r="D198" t="e">
        <v>#N/A</v>
      </c>
      <c r="E198" t="e">
        <v>#N/A</v>
      </c>
      <c r="F198" t="e">
        <v>#N/A</v>
      </c>
      <c r="G198" t="e">
        <v>#N/A</v>
      </c>
      <c r="H198" t="e">
        <v>#N/A</v>
      </c>
      <c r="I198" t="e">
        <v>#N/A</v>
      </c>
      <c r="J198">
        <v>162.43656662401099</v>
      </c>
      <c r="K198">
        <v>340.101558464432</v>
      </c>
      <c r="L198" t="e">
        <v>#N/A</v>
      </c>
      <c r="M198" t="e">
        <v>#N/A</v>
      </c>
      <c r="N198" t="e">
        <v>#N/A</v>
      </c>
    </row>
    <row r="199" spans="1:14" x14ac:dyDescent="0.25">
      <c r="A199" s="1">
        <v>44644</v>
      </c>
      <c r="B199" t="e">
        <v>#N/A</v>
      </c>
      <c r="C199" t="e">
        <v>#N/A</v>
      </c>
      <c r="D199" t="e">
        <v>#N/A</v>
      </c>
      <c r="E199" t="e">
        <v>#N/A</v>
      </c>
      <c r="F199" t="e">
        <v>#N/A</v>
      </c>
      <c r="G199">
        <v>12.0320995373019</v>
      </c>
      <c r="H199" t="e">
        <v>#N/A</v>
      </c>
      <c r="I199">
        <v>42.432747398458503</v>
      </c>
      <c r="J199" t="e">
        <v>#N/A</v>
      </c>
      <c r="K199" t="e">
        <v>#N/A</v>
      </c>
      <c r="L199" t="e">
        <v>#N/A</v>
      </c>
      <c r="M199">
        <v>369.66121497784297</v>
      </c>
      <c r="N199" t="e">
        <v>#N/A</v>
      </c>
    </row>
    <row r="200" spans="1:14" x14ac:dyDescent="0.25">
      <c r="A200" s="1">
        <v>44645</v>
      </c>
      <c r="B200" t="e">
        <v>#N/A</v>
      </c>
      <c r="C200" t="e">
        <v>#N/A</v>
      </c>
      <c r="D200" t="e">
        <v>#N/A</v>
      </c>
      <c r="E200">
        <v>14.935056712459099</v>
      </c>
      <c r="F200" t="e">
        <v>#N/A</v>
      </c>
      <c r="G200" t="e">
        <v>#N/A</v>
      </c>
      <c r="H200">
        <v>24.752452169267499</v>
      </c>
      <c r="I200" t="e">
        <v>#N/A</v>
      </c>
      <c r="J200" t="e">
        <v>#N/A</v>
      </c>
      <c r="K200">
        <v>277.49575871534302</v>
      </c>
      <c r="L200">
        <v>191.45804104550299</v>
      </c>
      <c r="M200" t="e">
        <v>#N/A</v>
      </c>
      <c r="N200" t="e">
        <v>#N/A</v>
      </c>
    </row>
    <row r="201" spans="1:14" x14ac:dyDescent="0.25">
      <c r="A201" s="1">
        <v>44646</v>
      </c>
      <c r="B201" t="e">
        <v>#N/A</v>
      </c>
      <c r="C201" t="e">
        <v>#N/A</v>
      </c>
      <c r="D201" t="e">
        <v>#N/A</v>
      </c>
      <c r="E201" t="e">
        <v>#N/A</v>
      </c>
      <c r="F201">
        <v>4.0107071895690796</v>
      </c>
      <c r="G201" t="e">
        <v>#N/A</v>
      </c>
      <c r="H201" t="e">
        <v>#N/A</v>
      </c>
      <c r="I201" t="e">
        <v>#N/A</v>
      </c>
      <c r="J201">
        <v>148.900240291053</v>
      </c>
      <c r="K201" t="e">
        <v>#N/A</v>
      </c>
      <c r="L201" t="e">
        <v>#N/A</v>
      </c>
      <c r="M201">
        <v>340.206125516935</v>
      </c>
      <c r="N201" t="e">
        <v>#N/A</v>
      </c>
    </row>
    <row r="202" spans="1:14" x14ac:dyDescent="0.25">
      <c r="A202" s="1">
        <v>44647</v>
      </c>
      <c r="B202" t="e">
        <v>#N/A</v>
      </c>
      <c r="C202" t="e">
        <v>#N/A</v>
      </c>
      <c r="D202">
        <v>6.4934905115401698</v>
      </c>
      <c r="E202" t="e">
        <v>#N/A</v>
      </c>
      <c r="F202" t="e">
        <v>#N/A</v>
      </c>
      <c r="G202" t="e">
        <v>#N/A</v>
      </c>
      <c r="H202" t="e">
        <v>#N/A</v>
      </c>
      <c r="I202">
        <v>38.896766049420201</v>
      </c>
      <c r="J202" t="e">
        <v>#N/A</v>
      </c>
      <c r="K202">
        <v>243.654896409483</v>
      </c>
      <c r="L202" t="e">
        <v>#N/A</v>
      </c>
      <c r="M202" t="e">
        <v>#N/A</v>
      </c>
      <c r="N202" t="e">
        <v>#N/A</v>
      </c>
    </row>
    <row r="203" spans="1:14" x14ac:dyDescent="0.25">
      <c r="A203" s="1">
        <v>44648</v>
      </c>
      <c r="B203" t="e">
        <v>#N/A</v>
      </c>
      <c r="C203" t="e">
        <v>#N/A</v>
      </c>
      <c r="D203" t="e">
        <v>#N/A</v>
      </c>
      <c r="E203" t="e">
        <v>#N/A</v>
      </c>
      <c r="F203" t="e">
        <v>#N/A</v>
      </c>
      <c r="G203" t="e">
        <v>#N/A</v>
      </c>
      <c r="H203">
        <v>17.680295229191302</v>
      </c>
      <c r="I203" t="e">
        <v>#N/A</v>
      </c>
      <c r="J203" t="e">
        <v>#N/A</v>
      </c>
      <c r="K203" t="e">
        <v>#N/A</v>
      </c>
      <c r="L203" t="e">
        <v>#N/A</v>
      </c>
      <c r="M203" t="e">
        <v>#N/A</v>
      </c>
      <c r="N203" t="e">
        <v>#N/A</v>
      </c>
    </row>
    <row r="204" spans="1:14" x14ac:dyDescent="0.25">
      <c r="A204" s="1">
        <v>44649</v>
      </c>
      <c r="B204" t="e">
        <v>#N/A</v>
      </c>
      <c r="C204" t="e">
        <v>#N/A</v>
      </c>
      <c r="D204" t="e">
        <v>#N/A</v>
      </c>
      <c r="E204">
        <v>12.9870166929761</v>
      </c>
      <c r="F204" t="e">
        <v>#N/A</v>
      </c>
      <c r="G204">
        <v>11.631017802642299</v>
      </c>
      <c r="H204" t="e">
        <v>#N/A</v>
      </c>
      <c r="I204" t="e">
        <v>#N/A</v>
      </c>
      <c r="J204">
        <v>128.59561137122</v>
      </c>
      <c r="K204" t="e">
        <v>#N/A</v>
      </c>
      <c r="L204">
        <v>159.05743454842499</v>
      </c>
      <c r="M204">
        <v>301.91456584831201</v>
      </c>
      <c r="N204" t="e">
        <v>#N/A</v>
      </c>
    </row>
    <row r="205" spans="1:14" x14ac:dyDescent="0.25">
      <c r="A205" s="1">
        <v>44650</v>
      </c>
      <c r="B205" t="e">
        <v>#N/A</v>
      </c>
      <c r="C205" t="e">
        <v>#N/A</v>
      </c>
      <c r="D205" t="e">
        <v>#N/A</v>
      </c>
      <c r="E205" t="e">
        <v>#N/A</v>
      </c>
      <c r="F205" t="e">
        <v>#N/A</v>
      </c>
      <c r="G205" t="e">
        <v>#N/A</v>
      </c>
      <c r="H205" t="e">
        <v>#N/A</v>
      </c>
      <c r="I205">
        <v>42.432747398458503</v>
      </c>
      <c r="J205" t="e">
        <v>#N/A</v>
      </c>
      <c r="K205" t="e">
        <v>#N/A</v>
      </c>
      <c r="L205" t="e">
        <v>#N/A</v>
      </c>
      <c r="M205" t="e">
        <v>#N/A</v>
      </c>
      <c r="N205" t="e">
        <v>#N/A</v>
      </c>
    </row>
    <row r="206" spans="1:14" x14ac:dyDescent="0.25">
      <c r="A206" s="1">
        <v>44651</v>
      </c>
      <c r="B206" t="e">
        <v>#N/A</v>
      </c>
      <c r="C206" t="e">
        <v>#N/A</v>
      </c>
      <c r="D206" t="e">
        <v>#N/A</v>
      </c>
      <c r="E206" t="e">
        <v>#N/A</v>
      </c>
      <c r="F206" t="e">
        <v>#N/A</v>
      </c>
      <c r="G206" t="e">
        <v>#N/A</v>
      </c>
      <c r="H206" t="e">
        <v>#N/A</v>
      </c>
      <c r="I206" t="e">
        <v>#N/A</v>
      </c>
      <c r="J206" t="e">
        <v>#N/A</v>
      </c>
      <c r="K206">
        <v>181.04909666039299</v>
      </c>
      <c r="L206" t="e">
        <v>#N/A</v>
      </c>
      <c r="M206">
        <v>278.35051045974399</v>
      </c>
      <c r="N206" t="e">
        <v>#N/A</v>
      </c>
    </row>
    <row r="207" spans="1:14" x14ac:dyDescent="0.25">
      <c r="A207" s="1">
        <v>44652</v>
      </c>
      <c r="B207" t="e">
        <v>#N/A</v>
      </c>
      <c r="C207" t="e">
        <v>#N/A</v>
      </c>
      <c r="D207" t="e">
        <v>#N/A</v>
      </c>
      <c r="E207" t="e">
        <v>#N/A</v>
      </c>
      <c r="F207" t="e">
        <v>#N/A</v>
      </c>
      <c r="G207" t="e">
        <v>#N/A</v>
      </c>
      <c r="H207" t="e">
        <v>#N/A</v>
      </c>
      <c r="I207" t="e">
        <v>#N/A</v>
      </c>
      <c r="J207">
        <v>115.059285038262</v>
      </c>
      <c r="K207" t="e">
        <v>#N/A</v>
      </c>
      <c r="L207">
        <v>126.65682805134701</v>
      </c>
      <c r="M207" t="e">
        <v>#N/A</v>
      </c>
      <c r="N207" t="e">
        <v>#N/A</v>
      </c>
    </row>
    <row r="208" spans="1:14" x14ac:dyDescent="0.25">
      <c r="A208" s="1">
        <v>44653</v>
      </c>
      <c r="B208" t="e">
        <v>#N/A</v>
      </c>
      <c r="C208" t="e">
        <v>#N/A</v>
      </c>
      <c r="D208" t="e">
        <v>#N/A</v>
      </c>
      <c r="E208" t="e">
        <v>#N/A</v>
      </c>
      <c r="F208" t="e">
        <v>#N/A</v>
      </c>
      <c r="G208" t="e">
        <v>#N/A</v>
      </c>
      <c r="H208" t="e">
        <v>#N/A</v>
      </c>
      <c r="I208" t="e">
        <v>#N/A</v>
      </c>
      <c r="J208" t="e">
        <v>#N/A</v>
      </c>
      <c r="K208" t="e">
        <v>#N/A</v>
      </c>
      <c r="L208" t="e">
        <v>#N/A</v>
      </c>
      <c r="M208" t="e">
        <v>#N/A</v>
      </c>
      <c r="N208" t="e">
        <v>#N/A</v>
      </c>
    </row>
    <row r="209" spans="1:14" x14ac:dyDescent="0.25">
      <c r="A209" s="1">
        <v>44654</v>
      </c>
      <c r="B209" t="e">
        <v>#N/A</v>
      </c>
      <c r="C209" t="e">
        <v>#N/A</v>
      </c>
      <c r="D209" t="e">
        <v>#N/A</v>
      </c>
      <c r="E209" t="e">
        <v>#N/A</v>
      </c>
      <c r="F209" t="e">
        <v>#N/A</v>
      </c>
      <c r="G209" t="e">
        <v>#N/A</v>
      </c>
      <c r="H209" t="e">
        <v>#N/A</v>
      </c>
      <c r="I209" t="e">
        <v>#N/A</v>
      </c>
      <c r="J209">
        <v>103.21496464182501</v>
      </c>
      <c r="K209" t="e">
        <v>#N/A</v>
      </c>
      <c r="L209" t="e">
        <v>#N/A</v>
      </c>
      <c r="M209">
        <v>250.36813906652401</v>
      </c>
      <c r="N209" t="e">
        <v>#N/A</v>
      </c>
    </row>
    <row r="210" spans="1:14" x14ac:dyDescent="0.25">
      <c r="A210" s="1">
        <v>44655</v>
      </c>
      <c r="B210" t="e">
        <v>#N/A</v>
      </c>
      <c r="C210" t="e">
        <v>#N/A</v>
      </c>
      <c r="D210" t="e">
        <v>#N/A</v>
      </c>
      <c r="E210" t="e">
        <v>#N/A</v>
      </c>
      <c r="F210" t="e">
        <v>#N/A</v>
      </c>
      <c r="G210" t="e">
        <v>#N/A</v>
      </c>
      <c r="H210" t="e">
        <v>#N/A</v>
      </c>
      <c r="I210" t="e">
        <v>#N/A</v>
      </c>
      <c r="J210" t="e">
        <v>#N/A</v>
      </c>
      <c r="K210">
        <v>133.671815074644</v>
      </c>
      <c r="L210" t="e">
        <v>#N/A</v>
      </c>
      <c r="M210" t="e">
        <v>#N/A</v>
      </c>
      <c r="N210" t="e">
        <v>#N/A</v>
      </c>
    </row>
    <row r="211" spans="1:14" x14ac:dyDescent="0.25">
      <c r="A211" s="1">
        <v>44656</v>
      </c>
      <c r="B211" t="e">
        <v>#N/A</v>
      </c>
      <c r="C211" t="e">
        <v>#N/A</v>
      </c>
      <c r="D211" t="e">
        <v>#N/A</v>
      </c>
      <c r="E211" t="e">
        <v>#N/A</v>
      </c>
      <c r="F211" t="e">
        <v>#N/A</v>
      </c>
      <c r="G211" t="e">
        <v>#N/A</v>
      </c>
      <c r="H211" t="e">
        <v>#N/A</v>
      </c>
      <c r="I211" t="e">
        <v>#N/A</v>
      </c>
      <c r="J211" t="e">
        <v>#N/A</v>
      </c>
      <c r="K211" t="e">
        <v>#N/A</v>
      </c>
      <c r="L211">
        <v>103.09277266278001</v>
      </c>
      <c r="M211" t="e">
        <v>#N/A</v>
      </c>
      <c r="N211" t="e">
        <v>#N/A</v>
      </c>
    </row>
    <row r="212" spans="1:14" x14ac:dyDescent="0.25">
      <c r="A212" s="1">
        <v>44657</v>
      </c>
      <c r="B212" t="e">
        <v>#N/A</v>
      </c>
      <c r="C212" t="e">
        <v>#N/A</v>
      </c>
      <c r="D212" t="e">
        <v>#N/A</v>
      </c>
      <c r="E212" t="e">
        <v>#N/A</v>
      </c>
      <c r="F212" t="e">
        <v>#N/A</v>
      </c>
      <c r="G212" t="e">
        <v>#N/A</v>
      </c>
      <c r="H212" t="e">
        <v>#N/A</v>
      </c>
      <c r="I212" t="e">
        <v>#N/A</v>
      </c>
      <c r="J212" t="e">
        <v>#N/A</v>
      </c>
      <c r="K212" t="e">
        <v>#N/A</v>
      </c>
      <c r="L212" t="e">
        <v>#N/A</v>
      </c>
      <c r="M212">
        <v>222.38584857409899</v>
      </c>
      <c r="N212" t="e">
        <v>#N/A</v>
      </c>
    </row>
    <row r="213" spans="1:14" x14ac:dyDescent="0.25">
      <c r="A213" s="1">
        <v>44658</v>
      </c>
      <c r="B213" t="e">
        <v>#N/A</v>
      </c>
      <c r="C213" t="e">
        <v>#N/A</v>
      </c>
      <c r="D213" t="e">
        <v>#N/A</v>
      </c>
      <c r="E213" t="e">
        <v>#N/A</v>
      </c>
      <c r="F213" t="e">
        <v>#N/A</v>
      </c>
      <c r="G213" t="e">
        <v>#N/A</v>
      </c>
      <c r="H213" t="e">
        <v>#N/A</v>
      </c>
      <c r="I213" t="e">
        <v>#N/A</v>
      </c>
      <c r="J213">
        <v>84.602434605443605</v>
      </c>
      <c r="K213" t="e">
        <v>#N/A</v>
      </c>
      <c r="L213" t="e">
        <v>#N/A</v>
      </c>
      <c r="M213" t="e">
        <v>#N/A</v>
      </c>
      <c r="N213" t="e">
        <v>#N/A</v>
      </c>
    </row>
    <row r="214" spans="1:14" x14ac:dyDescent="0.25">
      <c r="A214" s="1">
        <v>44659</v>
      </c>
      <c r="B214" t="e">
        <v>#N/A</v>
      </c>
      <c r="C214" t="e">
        <v>#N/A</v>
      </c>
      <c r="D214" t="e">
        <v>#N/A</v>
      </c>
      <c r="E214" t="e">
        <v>#N/A</v>
      </c>
      <c r="F214" t="e">
        <v>#N/A</v>
      </c>
      <c r="G214" t="e">
        <v>#N/A</v>
      </c>
      <c r="H214" t="e">
        <v>#N/A</v>
      </c>
      <c r="I214" t="e">
        <v>#N/A</v>
      </c>
      <c r="J214" t="e">
        <v>#N/A</v>
      </c>
      <c r="K214">
        <v>99.830859821853096</v>
      </c>
      <c r="L214">
        <v>76.583200238042494</v>
      </c>
      <c r="M214" t="e">
        <v>#N/A</v>
      </c>
      <c r="N214" t="e">
        <v>#N/A</v>
      </c>
    </row>
    <row r="215" spans="1:14" x14ac:dyDescent="0.25">
      <c r="A215" s="1">
        <v>44660</v>
      </c>
      <c r="B215" t="e">
        <v>#N/A</v>
      </c>
      <c r="C215" t="e">
        <v>#N/A</v>
      </c>
      <c r="D215" t="e">
        <v>#N/A</v>
      </c>
      <c r="E215" t="e">
        <v>#N/A</v>
      </c>
      <c r="F215" t="e">
        <v>#N/A</v>
      </c>
      <c r="G215" t="e">
        <v>#N/A</v>
      </c>
      <c r="H215" t="e">
        <v>#N/A</v>
      </c>
      <c r="I215" t="e">
        <v>#N/A</v>
      </c>
      <c r="J215" t="e">
        <v>#N/A</v>
      </c>
      <c r="K215" t="e">
        <v>#N/A</v>
      </c>
      <c r="L215" t="e">
        <v>#N/A</v>
      </c>
      <c r="M215">
        <v>198.82179318553199</v>
      </c>
      <c r="N215" t="e">
        <v>#N/A</v>
      </c>
    </row>
    <row r="216" spans="1:14" x14ac:dyDescent="0.25">
      <c r="A216" s="1">
        <v>44661</v>
      </c>
      <c r="B216" t="e">
        <v>#N/A</v>
      </c>
      <c r="C216" t="e">
        <v>#N/A</v>
      </c>
      <c r="D216" t="e">
        <v>#N/A</v>
      </c>
      <c r="E216" t="e">
        <v>#N/A</v>
      </c>
      <c r="F216" t="e">
        <v>#N/A</v>
      </c>
      <c r="G216" t="e">
        <v>#N/A</v>
      </c>
      <c r="H216" t="e">
        <v>#N/A</v>
      </c>
      <c r="I216" t="e">
        <v>#N/A</v>
      </c>
      <c r="J216">
        <v>76.142219028978701</v>
      </c>
      <c r="K216" t="e">
        <v>#N/A</v>
      </c>
      <c r="L216" t="e">
        <v>#N/A</v>
      </c>
      <c r="M216" t="e">
        <v>#N/A</v>
      </c>
      <c r="N216" t="e">
        <v>#N/A</v>
      </c>
    </row>
    <row r="217" spans="1:14" x14ac:dyDescent="0.25">
      <c r="A217" s="1">
        <v>44662</v>
      </c>
      <c r="B217" t="e">
        <v>#N/A</v>
      </c>
      <c r="C217" t="e">
        <v>#N/A</v>
      </c>
      <c r="D217" t="e">
        <v>#N/A</v>
      </c>
      <c r="E217" t="e">
        <v>#N/A</v>
      </c>
      <c r="F217" t="e">
        <v>#N/A</v>
      </c>
      <c r="G217" t="e">
        <v>#N/A</v>
      </c>
      <c r="H217" t="e">
        <v>#N/A</v>
      </c>
      <c r="I217" t="e">
        <v>#N/A</v>
      </c>
      <c r="J217" t="e">
        <v>#N/A</v>
      </c>
      <c r="K217">
        <v>69.3740093890341</v>
      </c>
      <c r="L217">
        <v>61.855615057191102</v>
      </c>
      <c r="M217" t="e">
        <v>#N/A</v>
      </c>
      <c r="N217" t="e">
        <v>#N/A</v>
      </c>
    </row>
    <row r="218" spans="1:14" x14ac:dyDescent="0.25">
      <c r="A218" s="1">
        <v>44663</v>
      </c>
      <c r="B218" t="e">
        <v>#N/A</v>
      </c>
      <c r="C218" t="e">
        <v>#N/A</v>
      </c>
      <c r="D218" t="e">
        <v>#N/A</v>
      </c>
      <c r="E218" t="e">
        <v>#N/A</v>
      </c>
      <c r="F218" t="e">
        <v>#N/A</v>
      </c>
      <c r="G218" t="e">
        <v>#N/A</v>
      </c>
      <c r="H218" t="e">
        <v>#N/A</v>
      </c>
      <c r="I218" t="e">
        <v>#N/A</v>
      </c>
      <c r="J218" t="e">
        <v>#N/A</v>
      </c>
      <c r="K218" t="e">
        <v>#N/A</v>
      </c>
      <c r="L218" t="e">
        <v>#N/A</v>
      </c>
      <c r="M218" t="e">
        <v>#N/A</v>
      </c>
      <c r="N218" t="e">
        <v>#N/A</v>
      </c>
    </row>
    <row r="219" spans="1:14" x14ac:dyDescent="0.25">
      <c r="A219" s="1">
        <v>44664</v>
      </c>
      <c r="B219" t="e">
        <v>#N/A</v>
      </c>
      <c r="C219" t="e">
        <v>#N/A</v>
      </c>
      <c r="D219" t="e">
        <v>#N/A</v>
      </c>
      <c r="E219" t="e">
        <v>#N/A</v>
      </c>
      <c r="F219" t="e">
        <v>#N/A</v>
      </c>
      <c r="G219" t="e">
        <v>#N/A</v>
      </c>
      <c r="H219" t="e">
        <v>#N/A</v>
      </c>
      <c r="I219" t="e">
        <v>#N/A</v>
      </c>
      <c r="J219" t="e">
        <v>#N/A</v>
      </c>
      <c r="K219" t="e">
        <v>#N/A</v>
      </c>
      <c r="L219" t="e">
        <v>#N/A</v>
      </c>
      <c r="M219">
        <v>173.78493882848201</v>
      </c>
      <c r="N219" t="e">
        <v>#N/A</v>
      </c>
    </row>
    <row r="220" spans="1:14" x14ac:dyDescent="0.25">
      <c r="A220" s="1">
        <v>44665</v>
      </c>
      <c r="B220" t="e">
        <v>#N/A</v>
      </c>
      <c r="C220" t="e">
        <v>#N/A</v>
      </c>
      <c r="D220" t="e">
        <v>#N/A</v>
      </c>
      <c r="E220" t="e">
        <v>#N/A</v>
      </c>
      <c r="F220" t="e">
        <v>#N/A</v>
      </c>
      <c r="G220" t="e">
        <v>#N/A</v>
      </c>
      <c r="H220" t="e">
        <v>#N/A</v>
      </c>
      <c r="I220" t="e">
        <v>#N/A</v>
      </c>
      <c r="J220">
        <v>60.913793812569203</v>
      </c>
      <c r="K220" t="e">
        <v>#N/A</v>
      </c>
      <c r="L220" t="e">
        <v>#N/A</v>
      </c>
      <c r="M220" t="e">
        <v>#N/A</v>
      </c>
      <c r="N220" t="e">
        <v>#N/A</v>
      </c>
    </row>
    <row r="221" spans="1:14" x14ac:dyDescent="0.25">
      <c r="A221" s="1">
        <v>44666</v>
      </c>
      <c r="B221" t="e">
        <v>#N/A</v>
      </c>
      <c r="C221" t="e">
        <v>#N/A</v>
      </c>
      <c r="D221" t="e">
        <v>#N/A</v>
      </c>
      <c r="E221" t="e">
        <v>#N/A</v>
      </c>
      <c r="F221" t="e">
        <v>#N/A</v>
      </c>
      <c r="G221" t="e">
        <v>#N/A</v>
      </c>
      <c r="H221" t="e">
        <v>#N/A</v>
      </c>
      <c r="I221" t="e">
        <v>#N/A</v>
      </c>
      <c r="J221" t="e">
        <v>#N/A</v>
      </c>
      <c r="K221">
        <v>55.837590109145097</v>
      </c>
      <c r="L221">
        <v>51.546345880992703</v>
      </c>
      <c r="M221" t="e">
        <v>#N/A</v>
      </c>
      <c r="N221" t="e">
        <v>#N/A</v>
      </c>
    </row>
    <row r="222" spans="1:14" x14ac:dyDescent="0.25">
      <c r="A222" s="1">
        <v>44667</v>
      </c>
      <c r="B222" t="e">
        <v>#N/A</v>
      </c>
      <c r="C222" t="e">
        <v>#N/A</v>
      </c>
      <c r="D222" t="e">
        <v>#N/A</v>
      </c>
      <c r="E222" t="e">
        <v>#N/A</v>
      </c>
      <c r="F222" t="e">
        <v>#N/A</v>
      </c>
      <c r="G222" t="e">
        <v>#N/A</v>
      </c>
      <c r="H222" t="e">
        <v>#N/A</v>
      </c>
      <c r="I222" t="e">
        <v>#N/A</v>
      </c>
      <c r="J222" t="e">
        <v>#N/A</v>
      </c>
      <c r="K222" t="e">
        <v>#N/A</v>
      </c>
      <c r="L222" t="e">
        <v>#N/A</v>
      </c>
      <c r="M222">
        <v>153.16640047608499</v>
      </c>
      <c r="N222" t="e">
        <v>#N/A</v>
      </c>
    </row>
    <row r="223" spans="1:14" x14ac:dyDescent="0.25">
      <c r="A223" s="1">
        <v>44668</v>
      </c>
      <c r="B223" t="e">
        <v>#N/A</v>
      </c>
      <c r="C223" t="e">
        <v>#N/A</v>
      </c>
      <c r="D223" t="e">
        <v>#N/A</v>
      </c>
      <c r="E223" t="e">
        <v>#N/A</v>
      </c>
      <c r="F223" t="e">
        <v>#N/A</v>
      </c>
      <c r="G223" t="e">
        <v>#N/A</v>
      </c>
      <c r="H223" t="e">
        <v>#N/A</v>
      </c>
      <c r="I223" t="e">
        <v>#N/A</v>
      </c>
      <c r="J223" t="e">
        <v>#N/A</v>
      </c>
      <c r="K223" t="e">
        <v>#N/A</v>
      </c>
      <c r="L223" t="e">
        <v>#N/A</v>
      </c>
      <c r="M223" t="e">
        <v>#N/A</v>
      </c>
      <c r="N223" t="e">
        <v>#N/A</v>
      </c>
    </row>
    <row r="224" spans="1:14" x14ac:dyDescent="0.25">
      <c r="A224" s="1">
        <v>44669</v>
      </c>
      <c r="B224" t="e">
        <v>#N/A</v>
      </c>
      <c r="C224" t="e">
        <v>#N/A</v>
      </c>
      <c r="D224" t="e">
        <v>#N/A</v>
      </c>
      <c r="E224" t="e">
        <v>#N/A</v>
      </c>
      <c r="F224" t="e">
        <v>#N/A</v>
      </c>
      <c r="G224" t="e">
        <v>#N/A</v>
      </c>
      <c r="H224" t="e">
        <v>#N/A</v>
      </c>
      <c r="I224" t="e">
        <v>#N/A</v>
      </c>
      <c r="J224">
        <v>52.453485289172903</v>
      </c>
      <c r="K224" t="e">
        <v>#N/A</v>
      </c>
      <c r="L224">
        <v>38.291559668623897</v>
      </c>
      <c r="M224" t="e">
        <v>#N/A</v>
      </c>
      <c r="N224" t="e">
        <v>#N/A</v>
      </c>
    </row>
    <row r="225" spans="1:14" x14ac:dyDescent="0.25">
      <c r="A225" s="1">
        <v>44670</v>
      </c>
      <c r="B225" t="e">
        <v>#N/A</v>
      </c>
      <c r="C225" t="e">
        <v>#N/A</v>
      </c>
      <c r="D225" t="e">
        <v>#N/A</v>
      </c>
      <c r="E225" t="e">
        <v>#N/A</v>
      </c>
      <c r="F225" t="e">
        <v>#N/A</v>
      </c>
      <c r="G225" t="e">
        <v>#N/A</v>
      </c>
      <c r="H225" t="e">
        <v>#N/A</v>
      </c>
      <c r="I225" t="e">
        <v>#N/A</v>
      </c>
      <c r="J225" t="e">
        <v>#N/A</v>
      </c>
      <c r="K225" t="e">
        <v>#N/A</v>
      </c>
      <c r="L225" t="e">
        <v>#N/A</v>
      </c>
      <c r="M225" t="e">
        <v>#N/A</v>
      </c>
      <c r="N225" t="e">
        <v>#N/A</v>
      </c>
    </row>
    <row r="226" spans="1:14" x14ac:dyDescent="0.25">
      <c r="A226" s="1">
        <v>44671</v>
      </c>
      <c r="B226" t="e">
        <v>#N/A</v>
      </c>
      <c r="C226" t="e">
        <v>#N/A</v>
      </c>
      <c r="D226" t="e">
        <v>#N/A</v>
      </c>
      <c r="E226" t="e">
        <v>#N/A</v>
      </c>
      <c r="F226" t="e">
        <v>#N/A</v>
      </c>
      <c r="G226" t="e">
        <v>#N/A</v>
      </c>
      <c r="H226" t="e">
        <v>#N/A</v>
      </c>
      <c r="I226" t="e">
        <v>#N/A</v>
      </c>
      <c r="J226" t="e">
        <v>#N/A</v>
      </c>
      <c r="K226">
        <v>42.301263776187497</v>
      </c>
      <c r="L226" t="e">
        <v>#N/A</v>
      </c>
      <c r="M226" t="e">
        <v>#N/A</v>
      </c>
      <c r="N226" t="e">
        <v>#N/A</v>
      </c>
    </row>
    <row r="227" spans="1:14" x14ac:dyDescent="0.25">
      <c r="A227" s="1">
        <v>44672</v>
      </c>
      <c r="B227" t="e">
        <v>#N/A</v>
      </c>
      <c r="C227" t="e">
        <v>#N/A</v>
      </c>
      <c r="D227" t="e">
        <v>#N/A</v>
      </c>
      <c r="E227" t="e">
        <v>#N/A</v>
      </c>
      <c r="F227" t="e">
        <v>#N/A</v>
      </c>
      <c r="G227" t="e">
        <v>#N/A</v>
      </c>
      <c r="H227" t="e">
        <v>#N/A</v>
      </c>
      <c r="I227" t="e">
        <v>#N/A</v>
      </c>
      <c r="J227" t="e">
        <v>#N/A</v>
      </c>
      <c r="K227" t="e">
        <v>#N/A</v>
      </c>
      <c r="L227" t="e">
        <v>#N/A</v>
      </c>
      <c r="M227">
        <v>129.60234508751699</v>
      </c>
      <c r="N227" t="e">
        <v>#N/A</v>
      </c>
    </row>
    <row r="228" spans="1:14" x14ac:dyDescent="0.25">
      <c r="A228" s="1">
        <v>44673</v>
      </c>
      <c r="B228" t="e">
        <v>#N/A</v>
      </c>
      <c r="C228" t="e">
        <v>#N/A</v>
      </c>
      <c r="D228" t="e">
        <v>#N/A</v>
      </c>
      <c r="E228" t="e">
        <v>#N/A</v>
      </c>
      <c r="F228" t="e">
        <v>#N/A</v>
      </c>
      <c r="G228" t="e">
        <v>#N/A</v>
      </c>
      <c r="H228" t="e">
        <v>#N/A</v>
      </c>
      <c r="I228" t="e">
        <v>#N/A</v>
      </c>
      <c r="J228">
        <v>43.9932697127078</v>
      </c>
      <c r="K228" t="e">
        <v>#N/A</v>
      </c>
      <c r="L228" t="e">
        <v>#N/A</v>
      </c>
      <c r="M228" t="e">
        <v>#N/A</v>
      </c>
      <c r="N228" t="e">
        <v>#N/A</v>
      </c>
    </row>
    <row r="229" spans="1:14" x14ac:dyDescent="0.25">
      <c r="A229" s="1">
        <v>44674</v>
      </c>
      <c r="B229" t="e">
        <v>#N/A</v>
      </c>
      <c r="C229" t="e">
        <v>#N/A</v>
      </c>
      <c r="D229" t="e">
        <v>#N/A</v>
      </c>
      <c r="E229" t="e">
        <v>#N/A</v>
      </c>
      <c r="F229" t="e">
        <v>#N/A</v>
      </c>
      <c r="G229" t="e">
        <v>#N/A</v>
      </c>
      <c r="H229" t="e">
        <v>#N/A</v>
      </c>
      <c r="I229" t="e">
        <v>#N/A</v>
      </c>
      <c r="J229" t="e">
        <v>#N/A</v>
      </c>
      <c r="K229" t="e">
        <v>#N/A</v>
      </c>
      <c r="L229">
        <v>25.036773456255101</v>
      </c>
      <c r="M229" t="e">
        <v>#N/A</v>
      </c>
      <c r="N229" t="e">
        <v>#N/A</v>
      </c>
    </row>
    <row r="230" spans="1:14" x14ac:dyDescent="0.25">
      <c r="A230" s="1">
        <v>44675</v>
      </c>
      <c r="B230" t="e">
        <v>#N/A</v>
      </c>
      <c r="C230" t="e">
        <v>#N/A</v>
      </c>
      <c r="D230" t="e">
        <v>#N/A</v>
      </c>
      <c r="E230" t="e">
        <v>#N/A</v>
      </c>
      <c r="F230" t="e">
        <v>#N/A</v>
      </c>
      <c r="G230" t="e">
        <v>#N/A</v>
      </c>
      <c r="H230" t="e">
        <v>#N/A</v>
      </c>
      <c r="I230" t="e">
        <v>#N/A</v>
      </c>
      <c r="J230" t="e">
        <v>#N/A</v>
      </c>
      <c r="K230" t="e">
        <v>#N/A</v>
      </c>
      <c r="L230" t="e">
        <v>#N/A</v>
      </c>
      <c r="M230" t="e">
        <v>#N/A</v>
      </c>
      <c r="N230" t="e">
        <v>#N/A</v>
      </c>
    </row>
    <row r="231" spans="1:14" x14ac:dyDescent="0.25">
      <c r="A231" s="1">
        <v>44676</v>
      </c>
      <c r="B231" t="e">
        <v>#N/A</v>
      </c>
      <c r="C231" t="e">
        <v>#N/A</v>
      </c>
      <c r="D231" t="e">
        <v>#N/A</v>
      </c>
      <c r="E231" t="e">
        <v>#N/A</v>
      </c>
      <c r="F231" t="e">
        <v>#N/A</v>
      </c>
      <c r="G231" t="e">
        <v>#N/A</v>
      </c>
      <c r="H231" t="e">
        <v>#N/A</v>
      </c>
      <c r="I231" t="e">
        <v>#N/A</v>
      </c>
      <c r="J231" t="e">
        <v>#N/A</v>
      </c>
      <c r="K231">
        <v>32.148949316270702</v>
      </c>
      <c r="L231" t="e">
        <v>#N/A</v>
      </c>
      <c r="M231">
        <v>114.874759906666</v>
      </c>
      <c r="N231" t="e">
        <v>#N/A</v>
      </c>
    </row>
    <row r="232" spans="1:14" x14ac:dyDescent="0.25">
      <c r="A232" s="1">
        <v>44677</v>
      </c>
      <c r="B232" t="e">
        <v>#N/A</v>
      </c>
      <c r="C232" t="e">
        <v>#N/A</v>
      </c>
      <c r="D232" t="e">
        <v>#N/A</v>
      </c>
      <c r="E232" t="e">
        <v>#N/A</v>
      </c>
      <c r="F232" t="e">
        <v>#N/A</v>
      </c>
      <c r="G232" t="e">
        <v>#N/A</v>
      </c>
      <c r="H232" t="e">
        <v>#N/A</v>
      </c>
      <c r="I232" t="e">
        <v>#N/A</v>
      </c>
      <c r="J232" t="e">
        <v>#N/A</v>
      </c>
      <c r="K232" t="e">
        <v>#N/A</v>
      </c>
      <c r="L232">
        <v>20.618538352397099</v>
      </c>
      <c r="M232" t="e">
        <v>#N/A</v>
      </c>
      <c r="N232" t="e">
        <v>#N/A</v>
      </c>
    </row>
    <row r="233" spans="1:14" x14ac:dyDescent="0.25">
      <c r="A233" s="1">
        <v>44678</v>
      </c>
      <c r="B233" t="e">
        <v>#N/A</v>
      </c>
      <c r="C233" t="e">
        <v>#N/A</v>
      </c>
      <c r="D233" t="e">
        <v>#N/A</v>
      </c>
      <c r="E233" t="e">
        <v>#N/A</v>
      </c>
      <c r="F233" t="e">
        <v>#N/A</v>
      </c>
      <c r="G233" t="e">
        <v>#N/A</v>
      </c>
      <c r="H233" t="e">
        <v>#N/A</v>
      </c>
      <c r="I233" t="e">
        <v>#N/A</v>
      </c>
      <c r="J233">
        <v>35.533054136242903</v>
      </c>
      <c r="K233" t="e">
        <v>#N/A</v>
      </c>
      <c r="L233" t="e">
        <v>#N/A</v>
      </c>
      <c r="M233" t="e">
        <v>#N/A</v>
      </c>
      <c r="N233" t="e">
        <v>#N/A</v>
      </c>
    </row>
    <row r="234" spans="1:14" x14ac:dyDescent="0.25">
      <c r="A234" s="1">
        <v>44679</v>
      </c>
      <c r="B234" t="e">
        <v>#N/A</v>
      </c>
      <c r="C234" t="e">
        <v>#N/A</v>
      </c>
      <c r="D234" t="e">
        <v>#N/A</v>
      </c>
      <c r="E234" t="e">
        <v>#N/A</v>
      </c>
      <c r="F234" t="e">
        <v>#N/A</v>
      </c>
      <c r="G234" t="e">
        <v>#N/A</v>
      </c>
      <c r="H234" t="e">
        <v>#N/A</v>
      </c>
      <c r="I234" t="e">
        <v>#N/A</v>
      </c>
      <c r="J234" t="e">
        <v>#N/A</v>
      </c>
      <c r="K234">
        <v>35.533054136242903</v>
      </c>
      <c r="L234" t="e">
        <v>#N/A</v>
      </c>
      <c r="M234">
        <v>104.565490730467</v>
      </c>
      <c r="N234" t="e">
        <v>#N/A</v>
      </c>
    </row>
    <row r="235" spans="1:14" x14ac:dyDescent="0.25">
      <c r="A235" s="1">
        <v>44680</v>
      </c>
      <c r="B235" t="e">
        <v>#N/A</v>
      </c>
      <c r="C235" t="e">
        <v>#N/A</v>
      </c>
      <c r="D235" t="e">
        <v>#N/A</v>
      </c>
      <c r="E235" t="e">
        <v>#N/A</v>
      </c>
      <c r="F235" t="e">
        <v>#N/A</v>
      </c>
      <c r="G235" t="e">
        <v>#N/A</v>
      </c>
      <c r="H235" t="e">
        <v>#N/A</v>
      </c>
      <c r="I235" t="e">
        <v>#N/A</v>
      </c>
      <c r="J235" t="e">
        <v>#N/A</v>
      </c>
      <c r="K235" t="e">
        <v>#N/A</v>
      </c>
      <c r="L235" t="e">
        <v>#N/A</v>
      </c>
      <c r="M235" t="e">
        <v>#N/A</v>
      </c>
      <c r="N235" t="e">
        <v>#N/A</v>
      </c>
    </row>
    <row r="236" spans="1:14" x14ac:dyDescent="0.25">
      <c r="A236" s="1">
        <v>44681</v>
      </c>
      <c r="B236" t="e">
        <v>#N/A</v>
      </c>
      <c r="C236" t="e">
        <v>#N/A</v>
      </c>
      <c r="D236" t="e">
        <v>#N/A</v>
      </c>
      <c r="E236" t="e">
        <v>#N/A</v>
      </c>
      <c r="F236" t="e">
        <v>#N/A</v>
      </c>
      <c r="G236" t="e">
        <v>#N/A</v>
      </c>
      <c r="H236" t="e">
        <v>#N/A</v>
      </c>
      <c r="I236" t="e">
        <v>#N/A</v>
      </c>
      <c r="J236" t="e">
        <v>#N/A</v>
      </c>
      <c r="K236" t="e">
        <v>#N/A</v>
      </c>
      <c r="L236" t="e">
        <v>#N/A</v>
      </c>
      <c r="M236" t="e">
        <v>#N/A</v>
      </c>
      <c r="N236" t="e">
        <v>#N/A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F7DF1-2D13-481F-8CE0-EDAD733B3F34}">
  <dimension ref="A1:BL244"/>
  <sheetViews>
    <sheetView topLeftCell="AU326" workbookViewId="0">
      <selection activeCell="AV260" sqref="AV260"/>
    </sheetView>
  </sheetViews>
  <sheetFormatPr defaultRowHeight="15" x14ac:dyDescent="0.25"/>
  <cols>
    <col min="51" max="51" width="10.42578125" bestFit="1" customWidth="1"/>
    <col min="52" max="52" width="14.85546875" bestFit="1" customWidth="1"/>
    <col min="53" max="53" width="15.7109375" bestFit="1" customWidth="1"/>
    <col min="54" max="54" width="14.85546875" bestFit="1" customWidth="1"/>
    <col min="55" max="55" width="15.7109375" bestFit="1" customWidth="1"/>
    <col min="56" max="56" width="14.85546875" bestFit="1" customWidth="1"/>
    <col min="57" max="57" width="15.7109375" bestFit="1" customWidth="1"/>
    <col min="58" max="58" width="14.85546875" bestFit="1" customWidth="1"/>
    <col min="59" max="59" width="15.7109375" bestFit="1" customWidth="1"/>
    <col min="60" max="60" width="14.85546875" bestFit="1" customWidth="1"/>
    <col min="61" max="61" width="15.7109375" bestFit="1" customWidth="1"/>
    <col min="62" max="62" width="14.85546875" bestFit="1" customWidth="1"/>
    <col min="63" max="63" width="15.7109375" bestFit="1" customWidth="1"/>
    <col min="64" max="64" width="15.5703125" bestFit="1" customWidth="1"/>
  </cols>
  <sheetData>
    <row r="1" spans="1:64" x14ac:dyDescent="0.25">
      <c r="A1">
        <v>20210915</v>
      </c>
      <c r="C1" t="s">
        <v>742</v>
      </c>
      <c r="E1" t="s">
        <v>743</v>
      </c>
      <c r="I1">
        <v>20211103</v>
      </c>
      <c r="K1" s="4">
        <v>44866</v>
      </c>
      <c r="Q1">
        <v>20211115</v>
      </c>
      <c r="S1" s="4">
        <v>44866</v>
      </c>
      <c r="Y1">
        <v>20211221</v>
      </c>
      <c r="AA1" s="4">
        <v>44896</v>
      </c>
      <c r="AG1">
        <v>20220120</v>
      </c>
      <c r="AH1" s="4">
        <v>44562</v>
      </c>
      <c r="AI1" s="4"/>
      <c r="AP1">
        <v>20220126</v>
      </c>
      <c r="AR1" s="4">
        <v>44593</v>
      </c>
    </row>
    <row r="2" spans="1:64" x14ac:dyDescent="0.25">
      <c r="A2" t="s">
        <v>744</v>
      </c>
      <c r="B2" t="s">
        <v>745</v>
      </c>
      <c r="C2" t="s">
        <v>746</v>
      </c>
      <c r="E2" t="s">
        <v>744</v>
      </c>
      <c r="F2" t="s">
        <v>745</v>
      </c>
      <c r="G2" t="s">
        <v>746</v>
      </c>
      <c r="I2" t="s">
        <v>744</v>
      </c>
      <c r="J2" t="s">
        <v>745</v>
      </c>
      <c r="K2" t="s">
        <v>746</v>
      </c>
      <c r="M2" t="s">
        <v>744</v>
      </c>
      <c r="N2" t="s">
        <v>745</v>
      </c>
      <c r="O2" t="s">
        <v>746</v>
      </c>
      <c r="Q2" t="s">
        <v>744</v>
      </c>
      <c r="R2" t="s">
        <v>745</v>
      </c>
      <c r="S2" t="s">
        <v>746</v>
      </c>
      <c r="U2" t="s">
        <v>744</v>
      </c>
      <c r="V2" t="s">
        <v>745</v>
      </c>
      <c r="W2" t="s">
        <v>746</v>
      </c>
      <c r="Y2" t="s">
        <v>744</v>
      </c>
      <c r="Z2" t="s">
        <v>745</v>
      </c>
      <c r="AA2" t="s">
        <v>746</v>
      </c>
      <c r="AC2" t="s">
        <v>744</v>
      </c>
      <c r="AD2" t="s">
        <v>745</v>
      </c>
      <c r="AE2" t="s">
        <v>746</v>
      </c>
      <c r="AH2" t="s">
        <v>744</v>
      </c>
      <c r="AI2" t="s">
        <v>745</v>
      </c>
      <c r="AJ2" t="s">
        <v>746</v>
      </c>
      <c r="AL2" t="s">
        <v>744</v>
      </c>
      <c r="AM2" t="s">
        <v>745</v>
      </c>
      <c r="AN2" t="s">
        <v>746</v>
      </c>
      <c r="AP2" t="s">
        <v>744</v>
      </c>
      <c r="AQ2" t="s">
        <v>745</v>
      </c>
      <c r="AR2" t="s">
        <v>746</v>
      </c>
      <c r="AT2" t="s">
        <v>744</v>
      </c>
      <c r="AU2" t="s">
        <v>745</v>
      </c>
      <c r="AV2" t="s">
        <v>746</v>
      </c>
      <c r="AX2" t="s">
        <v>747</v>
      </c>
      <c r="AY2" t="s">
        <v>7</v>
      </c>
      <c r="AZ2" t="s">
        <v>8</v>
      </c>
      <c r="BA2" t="s">
        <v>9</v>
      </c>
      <c r="BB2" t="s">
        <v>11</v>
      </c>
      <c r="BC2" t="s">
        <v>12</v>
      </c>
      <c r="BD2" t="s">
        <v>14</v>
      </c>
      <c r="BE2" t="s">
        <v>13</v>
      </c>
      <c r="BF2" t="s">
        <v>15</v>
      </c>
      <c r="BG2" t="s">
        <v>16</v>
      </c>
      <c r="BH2" t="s">
        <v>17</v>
      </c>
      <c r="BI2" t="s">
        <v>18</v>
      </c>
      <c r="BJ2" t="s">
        <v>19</v>
      </c>
      <c r="BK2" t="s">
        <v>20</v>
      </c>
      <c r="BL2" t="s">
        <v>741</v>
      </c>
    </row>
    <row r="3" spans="1:64" x14ac:dyDescent="0.25">
      <c r="A3">
        <v>92.770605759682198</v>
      </c>
      <c r="B3">
        <f>ROUND(A3-90,0)</f>
        <v>3</v>
      </c>
      <c r="C3">
        <v>8.8541666666666607</v>
      </c>
      <c r="E3">
        <v>119.851042701092</v>
      </c>
      <c r="F3">
        <f>ROUND(E3-90,0)</f>
        <v>30</v>
      </c>
      <c r="G3">
        <v>3.4895833333333299</v>
      </c>
      <c r="I3">
        <v>0.4</v>
      </c>
      <c r="J3">
        <f>ROUND(I3+60,0)</f>
        <v>60</v>
      </c>
      <c r="K3">
        <v>21.141732283464499</v>
      </c>
      <c r="M3">
        <v>5.4</v>
      </c>
      <c r="N3">
        <f>ROUND(M3+60,0)</f>
        <v>65</v>
      </c>
      <c r="O3">
        <v>22.913385826771599</v>
      </c>
      <c r="Q3">
        <v>1.24567474048442</v>
      </c>
      <c r="R3">
        <f>ROUND(Q3+60,0)</f>
        <v>61</v>
      </c>
      <c r="S3">
        <v>26.538461538461501</v>
      </c>
      <c r="U3">
        <v>2.6989619377162599</v>
      </c>
      <c r="V3">
        <f>ROUND(U3+60,0)</f>
        <v>63</v>
      </c>
      <c r="W3">
        <v>26.538461538461501</v>
      </c>
      <c r="Y3">
        <v>2.2319474835886202</v>
      </c>
      <c r="Z3">
        <f>ROUND(Y3+90,0)</f>
        <v>92</v>
      </c>
      <c r="AA3">
        <v>50.254668930390402</v>
      </c>
      <c r="AC3">
        <v>22.713347921225299</v>
      </c>
      <c r="AD3">
        <f>ROUND(AC3+90,0)</f>
        <v>113</v>
      </c>
      <c r="AE3">
        <v>40.067911714770702</v>
      </c>
      <c r="AH3">
        <v>10</v>
      </c>
      <c r="AI3">
        <f>ROUND(AH3+120,0)</f>
        <v>130</v>
      </c>
      <c r="AJ3">
        <v>21.180030257186001</v>
      </c>
      <c r="AL3">
        <v>12.8301886792452</v>
      </c>
      <c r="AM3">
        <f>ROUND(AL3+120,0)</f>
        <v>133</v>
      </c>
      <c r="AN3">
        <v>21.9364599092284</v>
      </c>
      <c r="AP3">
        <v>0.82758620689655105</v>
      </c>
      <c r="AQ3">
        <f>ROUND(AP3+150,0)</f>
        <v>151</v>
      </c>
      <c r="AR3">
        <v>14.437781109445201</v>
      </c>
      <c r="AT3">
        <v>0.82758620689655105</v>
      </c>
      <c r="AU3">
        <f>ROUND(AT3+150,0)</f>
        <v>151</v>
      </c>
      <c r="AV3">
        <v>14.9775112443778</v>
      </c>
      <c r="AX3">
        <v>0</v>
      </c>
      <c r="AY3" s="1">
        <v>44440</v>
      </c>
      <c r="AZ3" t="e">
        <f t="shared" ref="AZ3:AZ66" si="0">VLOOKUP($AX3,$B$3:$C$29,2,FALSE)</f>
        <v>#N/A</v>
      </c>
      <c r="BA3" t="e">
        <f t="shared" ref="BA3:BA66" si="1">VLOOKUP($AX3,$F$3:$G$44,2,FALSE)</f>
        <v>#N/A</v>
      </c>
      <c r="BB3" t="e">
        <f t="shared" ref="BB3:BB66" si="2">VLOOKUP($AX3,$J$3:$K$27,2,FALSE)</f>
        <v>#N/A</v>
      </c>
      <c r="BC3" t="e">
        <f t="shared" ref="BC3:BC66" si="3">VLOOKUP($AX3,$N$3:$O$41,2,FALSE)</f>
        <v>#N/A</v>
      </c>
      <c r="BD3" t="e">
        <f>VLOOKUP($AX3,$R$3:$S$27,2,FALSE)</f>
        <v>#N/A</v>
      </c>
      <c r="BE3" t="e">
        <f>VLOOKUP($AX3,$V$3:$W$34,2,FALSE)</f>
        <v>#N/A</v>
      </c>
      <c r="BF3" t="e">
        <f>VLOOKUP($AX3,$Z$3:$AA$38,2,FALSE)</f>
        <v>#N/A</v>
      </c>
      <c r="BG3" t="e">
        <f>VLOOKUP($AX3,$AD$3:$AE$36,2,FALSE)</f>
        <v>#N/A</v>
      </c>
      <c r="BH3" t="e">
        <f>VLOOKUP($AX3,$AI$3:$AJ$23,2,FALSE)</f>
        <v>#N/A</v>
      </c>
      <c r="BI3" t="e">
        <f>VLOOKUP($AX3,$AM$3:$AN$39,2,FALSE)</f>
        <v>#N/A</v>
      </c>
      <c r="BJ3" t="e">
        <f>VLOOKUP($AX3,$AQ$3:$AR$32,2,FALSE)</f>
        <v>#N/A</v>
      </c>
      <c r="BK3" t="e">
        <f>VLOOKUP($AX3,$AU$3:$AV$38,2,FALSE)</f>
        <v>#N/A</v>
      </c>
      <c r="BL3">
        <f>VLOOKUP($AY3,covid_19_datafeed23[[#All],[new_date]:[Zkh_7dgn_gem]],9,FALSE)</f>
        <v>13.571428571428571</v>
      </c>
    </row>
    <row r="4" spans="1:64" x14ac:dyDescent="0.25">
      <c r="A4">
        <v>95.451837140019805</v>
      </c>
      <c r="B4">
        <f t="shared" ref="B4:B29" si="4">ROUND(A4-90,0)</f>
        <v>5</v>
      </c>
      <c r="C4">
        <v>7.5</v>
      </c>
      <c r="E4">
        <v>123.06852035749699</v>
      </c>
      <c r="F4">
        <f t="shared" ref="F4:F44" si="5">ROUND(E4-90,0)</f>
        <v>33</v>
      </c>
      <c r="G4">
        <v>3.5416666666666599</v>
      </c>
      <c r="I4">
        <v>5.6</v>
      </c>
      <c r="J4">
        <f t="shared" ref="J4:J27" si="6">ROUND(I4+60,0)</f>
        <v>66</v>
      </c>
      <c r="K4">
        <v>21.8503937007874</v>
      </c>
      <c r="M4">
        <v>8</v>
      </c>
      <c r="N4">
        <f t="shared" ref="N4:N41" si="7">ROUND(M4+60,0)</f>
        <v>68</v>
      </c>
      <c r="O4">
        <v>24.566929133858199</v>
      </c>
      <c r="Q4">
        <v>3.3217993079584698</v>
      </c>
      <c r="R4">
        <f t="shared" ref="R4:R27" si="8">ROUND(Q4+60,0)</f>
        <v>63</v>
      </c>
      <c r="S4">
        <v>27.564102564102502</v>
      </c>
      <c r="U4">
        <v>6.0207612456747404</v>
      </c>
      <c r="V4">
        <f t="shared" ref="V4:V34" si="9">ROUND(U4+60,0)</f>
        <v>66</v>
      </c>
      <c r="W4">
        <v>28.3333333333333</v>
      </c>
      <c r="Y4">
        <v>6.3019693654266904</v>
      </c>
      <c r="Z4">
        <f t="shared" ref="Z4:Z38" si="10">ROUND(Y4+90,0)</f>
        <v>96</v>
      </c>
      <c r="AA4">
        <v>46.859083191850502</v>
      </c>
      <c r="AC4">
        <v>26.126914660831499</v>
      </c>
      <c r="AD4">
        <f t="shared" ref="AD4:AD36" si="11">ROUND(AC4+90,0)</f>
        <v>116</v>
      </c>
      <c r="AE4">
        <v>51.612903225806399</v>
      </c>
      <c r="AH4">
        <v>14.5283018867924</v>
      </c>
      <c r="AI4">
        <f t="shared" ref="AI4:AI23" si="12">ROUND(AH4+120,0)</f>
        <v>135</v>
      </c>
      <c r="AJ4">
        <v>22.6928895612708</v>
      </c>
      <c r="AL4">
        <v>17.1698113207547</v>
      </c>
      <c r="AM4">
        <f t="shared" ref="AM4:AM39" si="13">ROUND(AL4+120,0)</f>
        <v>137</v>
      </c>
      <c r="AN4">
        <v>23.0711043872919</v>
      </c>
      <c r="AP4">
        <v>2.68965517241379</v>
      </c>
      <c r="AQ4">
        <f t="shared" ref="AQ4:AQ32" si="14">ROUND(AP4+150,0)</f>
        <v>153</v>
      </c>
      <c r="AR4">
        <v>16.461769115442198</v>
      </c>
      <c r="AT4">
        <v>3.1034482758620601</v>
      </c>
      <c r="AU4">
        <f t="shared" ref="AU4:AU38" si="15">ROUND(AT4+150,0)</f>
        <v>153</v>
      </c>
      <c r="AV4">
        <v>18.080959520239801</v>
      </c>
      <c r="AX4">
        <f>AY4-$AY$3</f>
        <v>1</v>
      </c>
      <c r="AY4" s="1">
        <v>44441</v>
      </c>
      <c r="AZ4" t="e">
        <f t="shared" si="0"/>
        <v>#N/A</v>
      </c>
      <c r="BA4" t="e">
        <f t="shared" si="1"/>
        <v>#N/A</v>
      </c>
      <c r="BB4" t="e">
        <f t="shared" si="2"/>
        <v>#N/A</v>
      </c>
      <c r="BC4" t="e">
        <f t="shared" si="3"/>
        <v>#N/A</v>
      </c>
      <c r="BD4" t="e">
        <f t="shared" ref="BD4:BD67" si="16">VLOOKUP($AX4,$R$3:$S$27,2,FALSE)</f>
        <v>#N/A</v>
      </c>
      <c r="BE4" t="e">
        <f t="shared" ref="BE4:BE67" si="17">VLOOKUP($AX4,$V$3:$W$34,2,FALSE)</f>
        <v>#N/A</v>
      </c>
      <c r="BF4" t="e">
        <f t="shared" ref="BF4:BF67" si="18">VLOOKUP($AX4,$Z$3:$AA$38,2,FALSE)</f>
        <v>#N/A</v>
      </c>
      <c r="BG4" t="e">
        <f t="shared" ref="BG4:BG67" si="19">VLOOKUP($AX4,$AD$3:$AE$36,2,FALSE)</f>
        <v>#N/A</v>
      </c>
      <c r="BH4" t="e">
        <f t="shared" ref="BH4:BH67" si="20">VLOOKUP($AX4,$AI$3:$AJ$23,2,FALSE)</f>
        <v>#N/A</v>
      </c>
      <c r="BI4" t="e">
        <f t="shared" ref="BI4:BI67" si="21">VLOOKUP($AX4,$AM$3:$AN$39,2,FALSE)</f>
        <v>#N/A</v>
      </c>
      <c r="BJ4" t="e">
        <f t="shared" ref="BJ4:BJ67" si="22">VLOOKUP($AX4,$AQ$3:$AR$32,2,FALSE)</f>
        <v>#N/A</v>
      </c>
      <c r="BK4" t="e">
        <f t="shared" ref="BK4:BK67" si="23">VLOOKUP($AX4,$AU$3:$AV$38,2,FALSE)</f>
        <v>#N/A</v>
      </c>
      <c r="BL4">
        <f>VLOOKUP($AY4,covid_19_datafeed23[[#All],[new_date]:[Zkh_7dgn_gem]],9,FALSE)</f>
        <v>14.571428571428571</v>
      </c>
    </row>
    <row r="5" spans="1:64" x14ac:dyDescent="0.25">
      <c r="A5">
        <v>101.082423038728</v>
      </c>
      <c r="B5">
        <f t="shared" si="4"/>
        <v>11</v>
      </c>
      <c r="C5">
        <v>5.9375</v>
      </c>
      <c r="E5">
        <v>126.554121151936</v>
      </c>
      <c r="F5">
        <f t="shared" si="5"/>
        <v>37</v>
      </c>
      <c r="G5">
        <v>3.6458333333333299</v>
      </c>
      <c r="I5">
        <v>10.199999999999999</v>
      </c>
      <c r="J5">
        <f t="shared" si="6"/>
        <v>70</v>
      </c>
      <c r="K5">
        <v>22.440944881889699</v>
      </c>
      <c r="M5">
        <v>12.6</v>
      </c>
      <c r="N5">
        <f t="shared" si="7"/>
        <v>73</v>
      </c>
      <c r="O5">
        <v>29.1732283464566</v>
      </c>
      <c r="Q5">
        <v>6.2283737024221404</v>
      </c>
      <c r="R5">
        <f t="shared" si="8"/>
        <v>66</v>
      </c>
      <c r="S5">
        <v>27.948717948717899</v>
      </c>
      <c r="U5">
        <v>9.5501730103806199</v>
      </c>
      <c r="V5">
        <f t="shared" si="9"/>
        <v>70</v>
      </c>
      <c r="W5">
        <v>29.358974358974301</v>
      </c>
      <c r="Y5">
        <v>9.0590809628008699</v>
      </c>
      <c r="Z5">
        <f t="shared" si="10"/>
        <v>99</v>
      </c>
      <c r="AA5">
        <v>43.463497453310602</v>
      </c>
      <c r="AC5">
        <v>29.409190371991201</v>
      </c>
      <c r="AD5">
        <f t="shared" si="11"/>
        <v>119</v>
      </c>
      <c r="AE5">
        <v>67.232597623089902</v>
      </c>
      <c r="AH5">
        <v>20</v>
      </c>
      <c r="AI5">
        <f t="shared" si="12"/>
        <v>140</v>
      </c>
      <c r="AJ5">
        <v>23.4493192133131</v>
      </c>
      <c r="AL5">
        <v>21.509433962264101</v>
      </c>
      <c r="AM5">
        <f t="shared" si="13"/>
        <v>142</v>
      </c>
      <c r="AN5">
        <v>27.231467473524901</v>
      </c>
      <c r="AP5">
        <v>4.7586206896551699</v>
      </c>
      <c r="AQ5">
        <f t="shared" si="14"/>
        <v>155</v>
      </c>
      <c r="AR5">
        <v>18.620689655172399</v>
      </c>
      <c r="AT5">
        <v>5.3793103448275801</v>
      </c>
      <c r="AU5">
        <f t="shared" si="15"/>
        <v>155</v>
      </c>
      <c r="AV5">
        <v>21.859070464767601</v>
      </c>
      <c r="AX5">
        <f t="shared" ref="AX5:AX68" si="24">AY5-$AY$3</f>
        <v>2</v>
      </c>
      <c r="AY5" s="1">
        <v>44442</v>
      </c>
      <c r="AZ5" t="e">
        <f t="shared" si="0"/>
        <v>#N/A</v>
      </c>
      <c r="BA5" t="e">
        <f t="shared" si="1"/>
        <v>#N/A</v>
      </c>
      <c r="BB5" t="e">
        <f t="shared" si="2"/>
        <v>#N/A</v>
      </c>
      <c r="BC5" t="e">
        <f t="shared" si="3"/>
        <v>#N/A</v>
      </c>
      <c r="BD5" t="e">
        <f t="shared" si="16"/>
        <v>#N/A</v>
      </c>
      <c r="BE5" t="e">
        <f t="shared" si="17"/>
        <v>#N/A</v>
      </c>
      <c r="BF5" t="e">
        <f t="shared" si="18"/>
        <v>#N/A</v>
      </c>
      <c r="BG5" t="e">
        <f t="shared" si="19"/>
        <v>#N/A</v>
      </c>
      <c r="BH5" t="e">
        <f t="shared" si="20"/>
        <v>#N/A</v>
      </c>
      <c r="BI5" t="e">
        <f t="shared" si="21"/>
        <v>#N/A</v>
      </c>
      <c r="BJ5" t="e">
        <f t="shared" si="22"/>
        <v>#N/A</v>
      </c>
      <c r="BK5" t="e">
        <f t="shared" si="23"/>
        <v>#N/A</v>
      </c>
      <c r="BL5">
        <f>VLOOKUP($AY5,covid_19_datafeed23[[#All],[new_date]:[Zkh_7dgn_gem]],9,FALSE)</f>
        <v>14</v>
      </c>
    </row>
    <row r="6" spans="1:64" x14ac:dyDescent="0.25">
      <c r="A6">
        <v>105.104270109235</v>
      </c>
      <c r="B6">
        <f t="shared" si="4"/>
        <v>15</v>
      </c>
      <c r="C6">
        <v>4.9479166666666599</v>
      </c>
      <c r="E6">
        <v>129.50347567030701</v>
      </c>
      <c r="F6">
        <f t="shared" si="5"/>
        <v>40</v>
      </c>
      <c r="G6">
        <v>3.90625</v>
      </c>
      <c r="I6">
        <v>14.8</v>
      </c>
      <c r="J6">
        <f t="shared" si="6"/>
        <v>75</v>
      </c>
      <c r="K6">
        <v>22.3228346456692</v>
      </c>
      <c r="M6">
        <v>10.8</v>
      </c>
      <c r="N6">
        <f t="shared" si="7"/>
        <v>71</v>
      </c>
      <c r="O6">
        <v>27.0472440944881</v>
      </c>
      <c r="Q6">
        <v>8.3044982698961896</v>
      </c>
      <c r="R6">
        <f t="shared" si="8"/>
        <v>68</v>
      </c>
      <c r="S6">
        <v>28.717948717948701</v>
      </c>
      <c r="U6">
        <v>12.456747404844201</v>
      </c>
      <c r="V6">
        <f t="shared" si="9"/>
        <v>72</v>
      </c>
      <c r="W6">
        <v>30.897435897435798</v>
      </c>
      <c r="Y6">
        <v>12.735229759299701</v>
      </c>
      <c r="Z6">
        <f t="shared" si="10"/>
        <v>103</v>
      </c>
      <c r="AA6">
        <v>40.067911714770702</v>
      </c>
      <c r="AC6">
        <v>34.004376367614803</v>
      </c>
      <c r="AD6">
        <f t="shared" si="11"/>
        <v>124</v>
      </c>
      <c r="AE6">
        <v>105.942275042444</v>
      </c>
      <c r="AH6">
        <v>25.471698113207498</v>
      </c>
      <c r="AI6">
        <f t="shared" si="12"/>
        <v>145</v>
      </c>
      <c r="AJ6">
        <v>27.987897125567301</v>
      </c>
      <c r="AL6">
        <v>24.905660377358402</v>
      </c>
      <c r="AM6">
        <f t="shared" si="13"/>
        <v>145</v>
      </c>
      <c r="AN6">
        <v>35.173978819969697</v>
      </c>
      <c r="AP6">
        <v>7.6551724137930997</v>
      </c>
      <c r="AQ6">
        <f t="shared" si="14"/>
        <v>158</v>
      </c>
      <c r="AR6">
        <v>21.4542728635682</v>
      </c>
      <c r="AT6">
        <v>9.1034482758620694</v>
      </c>
      <c r="AU6">
        <f t="shared" si="15"/>
        <v>159</v>
      </c>
      <c r="AV6">
        <v>27.661169415292299</v>
      </c>
      <c r="AX6">
        <f t="shared" si="24"/>
        <v>3</v>
      </c>
      <c r="AY6" s="1">
        <v>44443</v>
      </c>
      <c r="AZ6">
        <f t="shared" si="0"/>
        <v>8.8541666666666607</v>
      </c>
      <c r="BA6" t="e">
        <f t="shared" si="1"/>
        <v>#N/A</v>
      </c>
      <c r="BB6" t="e">
        <f t="shared" si="2"/>
        <v>#N/A</v>
      </c>
      <c r="BC6" t="e">
        <f t="shared" si="3"/>
        <v>#N/A</v>
      </c>
      <c r="BD6" t="e">
        <f t="shared" si="16"/>
        <v>#N/A</v>
      </c>
      <c r="BE6" t="e">
        <f t="shared" si="17"/>
        <v>#N/A</v>
      </c>
      <c r="BF6" t="e">
        <f t="shared" si="18"/>
        <v>#N/A</v>
      </c>
      <c r="BG6" t="e">
        <f t="shared" si="19"/>
        <v>#N/A</v>
      </c>
      <c r="BH6" t="e">
        <f t="shared" si="20"/>
        <v>#N/A</v>
      </c>
      <c r="BI6" t="e">
        <f t="shared" si="21"/>
        <v>#N/A</v>
      </c>
      <c r="BJ6" t="e">
        <f t="shared" si="22"/>
        <v>#N/A</v>
      </c>
      <c r="BK6" t="e">
        <f t="shared" si="23"/>
        <v>#N/A</v>
      </c>
      <c r="BL6">
        <f>VLOOKUP($AY6,covid_19_datafeed23[[#All],[new_date]:[Zkh_7dgn_gem]],9,FALSE)</f>
        <v>12.285714285714286</v>
      </c>
    </row>
    <row r="7" spans="1:64" x14ac:dyDescent="0.25">
      <c r="A7">
        <v>111.80734856007901</v>
      </c>
      <c r="B7">
        <f t="shared" si="4"/>
        <v>22</v>
      </c>
      <c r="C7">
        <v>4.0104166666666599</v>
      </c>
      <c r="E7">
        <v>134.59781529294901</v>
      </c>
      <c r="F7">
        <f t="shared" si="5"/>
        <v>45</v>
      </c>
      <c r="G7">
        <v>4.1666666666666599</v>
      </c>
      <c r="I7">
        <v>19.600000000000001</v>
      </c>
      <c r="J7">
        <f t="shared" si="6"/>
        <v>80</v>
      </c>
      <c r="K7">
        <v>22.3228346456692</v>
      </c>
      <c r="M7">
        <v>15.6</v>
      </c>
      <c r="N7">
        <f t="shared" si="7"/>
        <v>76</v>
      </c>
      <c r="O7">
        <v>32.2440944881889</v>
      </c>
      <c r="Q7">
        <v>12.8719723183391</v>
      </c>
      <c r="R7">
        <f t="shared" si="8"/>
        <v>73</v>
      </c>
      <c r="S7">
        <v>28.846153846153801</v>
      </c>
      <c r="U7">
        <v>15.778546712802701</v>
      </c>
      <c r="V7">
        <f t="shared" si="9"/>
        <v>76</v>
      </c>
      <c r="W7">
        <v>32.692307692307601</v>
      </c>
      <c r="Y7">
        <v>15.492341356673901</v>
      </c>
      <c r="Z7">
        <f t="shared" si="10"/>
        <v>105</v>
      </c>
      <c r="AA7">
        <v>38.030560271646799</v>
      </c>
      <c r="AC7">
        <v>36.105032822757103</v>
      </c>
      <c r="AD7">
        <f t="shared" si="11"/>
        <v>126</v>
      </c>
      <c r="AE7">
        <v>129.711375212224</v>
      </c>
      <c r="AH7">
        <v>31.132075471698101</v>
      </c>
      <c r="AI7">
        <f t="shared" si="12"/>
        <v>151</v>
      </c>
      <c r="AJ7">
        <v>32.526475037821399</v>
      </c>
      <c r="AL7">
        <v>27.924528301886699</v>
      </c>
      <c r="AM7">
        <f t="shared" si="13"/>
        <v>148</v>
      </c>
      <c r="AN7">
        <v>46.898638426626299</v>
      </c>
      <c r="AP7">
        <v>9.9310344827586192</v>
      </c>
      <c r="AQ7">
        <f t="shared" si="14"/>
        <v>160</v>
      </c>
      <c r="AR7">
        <v>24.152923538230802</v>
      </c>
      <c r="AT7">
        <v>10.7586206896551</v>
      </c>
      <c r="AU7">
        <f t="shared" si="15"/>
        <v>161</v>
      </c>
      <c r="AV7">
        <v>32.383808095951998</v>
      </c>
      <c r="AX7">
        <f t="shared" si="24"/>
        <v>4</v>
      </c>
      <c r="AY7" s="1">
        <v>44444</v>
      </c>
      <c r="AZ7" t="e">
        <f t="shared" si="0"/>
        <v>#N/A</v>
      </c>
      <c r="BA7" t="e">
        <f t="shared" si="1"/>
        <v>#N/A</v>
      </c>
      <c r="BB7" t="e">
        <f t="shared" si="2"/>
        <v>#N/A</v>
      </c>
      <c r="BC7" t="e">
        <f t="shared" si="3"/>
        <v>#N/A</v>
      </c>
      <c r="BD7" t="e">
        <f t="shared" si="16"/>
        <v>#N/A</v>
      </c>
      <c r="BE7" t="e">
        <f t="shared" si="17"/>
        <v>#N/A</v>
      </c>
      <c r="BF7" t="e">
        <f t="shared" si="18"/>
        <v>#N/A</v>
      </c>
      <c r="BG7" t="e">
        <f t="shared" si="19"/>
        <v>#N/A</v>
      </c>
      <c r="BH7" t="e">
        <f t="shared" si="20"/>
        <v>#N/A</v>
      </c>
      <c r="BI7" t="e">
        <f t="shared" si="21"/>
        <v>#N/A</v>
      </c>
      <c r="BJ7" t="e">
        <f t="shared" si="22"/>
        <v>#N/A</v>
      </c>
      <c r="BK7" t="e">
        <f t="shared" si="23"/>
        <v>#N/A</v>
      </c>
      <c r="BL7">
        <f>VLOOKUP($AY7,covid_19_datafeed23[[#All],[new_date]:[Zkh_7dgn_gem]],9,FALSE)</f>
        <v>11.428571428571429</v>
      </c>
    </row>
    <row r="8" spans="1:64" x14ac:dyDescent="0.25">
      <c r="A8">
        <v>119.582919563058</v>
      </c>
      <c r="B8">
        <f t="shared" si="4"/>
        <v>30</v>
      </c>
      <c r="C8">
        <v>3.6458333333333299</v>
      </c>
      <c r="E8">
        <v>139.42403177755699</v>
      </c>
      <c r="F8">
        <f t="shared" si="5"/>
        <v>49</v>
      </c>
      <c r="G8">
        <v>4.4791666666666599</v>
      </c>
      <c r="I8">
        <v>25.2</v>
      </c>
      <c r="J8">
        <f t="shared" si="6"/>
        <v>85</v>
      </c>
      <c r="K8">
        <v>22.086614173228298</v>
      </c>
      <c r="M8">
        <v>18.399999999999999</v>
      </c>
      <c r="N8">
        <f t="shared" si="7"/>
        <v>78</v>
      </c>
      <c r="O8">
        <v>35.787401574803098</v>
      </c>
      <c r="Q8">
        <v>16.608996539792301</v>
      </c>
      <c r="R8">
        <f t="shared" si="8"/>
        <v>77</v>
      </c>
      <c r="S8">
        <v>28.3333333333333</v>
      </c>
      <c r="U8">
        <v>18.685121107266401</v>
      </c>
      <c r="V8">
        <f t="shared" si="9"/>
        <v>79</v>
      </c>
      <c r="W8">
        <v>35.256410256410199</v>
      </c>
      <c r="Y8">
        <v>18.643326039387301</v>
      </c>
      <c r="Z8">
        <f t="shared" si="10"/>
        <v>109</v>
      </c>
      <c r="AA8">
        <v>36.672325976230901</v>
      </c>
      <c r="AC8">
        <v>39.124726477023998</v>
      </c>
      <c r="AD8">
        <f t="shared" si="11"/>
        <v>129</v>
      </c>
      <c r="AE8">
        <v>157.55517826825101</v>
      </c>
      <c r="AH8">
        <v>36.603773584905603</v>
      </c>
      <c r="AI8">
        <f t="shared" si="12"/>
        <v>157</v>
      </c>
      <c r="AJ8">
        <v>38.577912254160303</v>
      </c>
      <c r="AL8">
        <v>30.188679245283002</v>
      </c>
      <c r="AM8">
        <f t="shared" si="13"/>
        <v>150</v>
      </c>
      <c r="AN8">
        <v>59.7579425113464</v>
      </c>
      <c r="AP8">
        <v>12.2068965517241</v>
      </c>
      <c r="AQ8">
        <f t="shared" si="14"/>
        <v>162</v>
      </c>
      <c r="AR8">
        <v>27.121439280359802</v>
      </c>
      <c r="AT8">
        <v>13.4482758620689</v>
      </c>
      <c r="AU8">
        <f t="shared" si="15"/>
        <v>163</v>
      </c>
      <c r="AV8">
        <v>38.725637181409297</v>
      </c>
      <c r="AX8">
        <f t="shared" si="24"/>
        <v>5</v>
      </c>
      <c r="AY8" s="1">
        <v>44445</v>
      </c>
      <c r="AZ8">
        <f t="shared" si="0"/>
        <v>7.5</v>
      </c>
      <c r="BA8" t="e">
        <f t="shared" si="1"/>
        <v>#N/A</v>
      </c>
      <c r="BB8" t="e">
        <f t="shared" si="2"/>
        <v>#N/A</v>
      </c>
      <c r="BC8" t="e">
        <f t="shared" si="3"/>
        <v>#N/A</v>
      </c>
      <c r="BD8" t="e">
        <f t="shared" si="16"/>
        <v>#N/A</v>
      </c>
      <c r="BE8" t="e">
        <f t="shared" si="17"/>
        <v>#N/A</v>
      </c>
      <c r="BF8" t="e">
        <f t="shared" si="18"/>
        <v>#N/A</v>
      </c>
      <c r="BG8" t="e">
        <f t="shared" si="19"/>
        <v>#N/A</v>
      </c>
      <c r="BH8" t="e">
        <f t="shared" si="20"/>
        <v>#N/A</v>
      </c>
      <c r="BI8" t="e">
        <f t="shared" si="21"/>
        <v>#N/A</v>
      </c>
      <c r="BJ8" t="e">
        <f t="shared" si="22"/>
        <v>#N/A</v>
      </c>
      <c r="BK8" t="e">
        <f t="shared" si="23"/>
        <v>#N/A</v>
      </c>
      <c r="BL8">
        <f>VLOOKUP($AY8,covid_19_datafeed23[[#All],[new_date]:[Zkh_7dgn_gem]],9,FALSE)</f>
        <v>12</v>
      </c>
    </row>
    <row r="9" spans="1:64" x14ac:dyDescent="0.25">
      <c r="A9">
        <v>124.409136047666</v>
      </c>
      <c r="B9">
        <f t="shared" si="4"/>
        <v>34</v>
      </c>
      <c r="C9">
        <v>3.2291666666666599</v>
      </c>
      <c r="E9">
        <v>143.44587884806299</v>
      </c>
      <c r="F9">
        <f t="shared" si="5"/>
        <v>53</v>
      </c>
      <c r="G9">
        <v>4.84375</v>
      </c>
      <c r="I9">
        <v>30.4</v>
      </c>
      <c r="J9">
        <f t="shared" si="6"/>
        <v>90</v>
      </c>
      <c r="K9">
        <v>21.732283464566901</v>
      </c>
      <c r="M9">
        <v>21.6</v>
      </c>
      <c r="N9">
        <f t="shared" si="7"/>
        <v>82</v>
      </c>
      <c r="O9">
        <v>39.0944881889763</v>
      </c>
      <c r="Q9">
        <v>19.930795847750801</v>
      </c>
      <c r="R9">
        <f t="shared" si="8"/>
        <v>80</v>
      </c>
      <c r="S9">
        <v>27.8205128205128</v>
      </c>
      <c r="U9">
        <v>21.176470588235201</v>
      </c>
      <c r="V9">
        <f t="shared" si="9"/>
        <v>81</v>
      </c>
      <c r="W9">
        <v>37.179487179487097</v>
      </c>
      <c r="Y9">
        <v>22.188183807439799</v>
      </c>
      <c r="Z9">
        <f t="shared" si="10"/>
        <v>112</v>
      </c>
      <c r="AA9">
        <v>40.7470288624787</v>
      </c>
      <c r="AC9">
        <v>43.982494529540404</v>
      </c>
      <c r="AD9">
        <f t="shared" si="11"/>
        <v>134</v>
      </c>
      <c r="AE9">
        <v>210.52631578947299</v>
      </c>
      <c r="AH9">
        <v>43.7735849056603</v>
      </c>
      <c r="AI9">
        <f t="shared" si="12"/>
        <v>164</v>
      </c>
      <c r="AJ9">
        <v>43.4947049924357</v>
      </c>
      <c r="AL9">
        <v>33.7735849056603</v>
      </c>
      <c r="AM9">
        <f t="shared" si="13"/>
        <v>154</v>
      </c>
      <c r="AN9">
        <v>82.450832072617203</v>
      </c>
      <c r="AP9">
        <v>14.8965517241379</v>
      </c>
      <c r="AQ9">
        <f t="shared" si="14"/>
        <v>165</v>
      </c>
      <c r="AR9">
        <v>30.6296851574212</v>
      </c>
      <c r="AT9">
        <v>15.310344827586199</v>
      </c>
      <c r="AU9">
        <f t="shared" si="15"/>
        <v>165</v>
      </c>
      <c r="AV9">
        <v>43.178410794602698</v>
      </c>
      <c r="AX9">
        <f t="shared" si="24"/>
        <v>6</v>
      </c>
      <c r="AY9" s="1">
        <v>44446</v>
      </c>
      <c r="AZ9" t="e">
        <f t="shared" si="0"/>
        <v>#N/A</v>
      </c>
      <c r="BA9" t="e">
        <f t="shared" si="1"/>
        <v>#N/A</v>
      </c>
      <c r="BB9" t="e">
        <f t="shared" si="2"/>
        <v>#N/A</v>
      </c>
      <c r="BC9" t="e">
        <f t="shared" si="3"/>
        <v>#N/A</v>
      </c>
      <c r="BD9" t="e">
        <f t="shared" si="16"/>
        <v>#N/A</v>
      </c>
      <c r="BE9" t="e">
        <f t="shared" si="17"/>
        <v>#N/A</v>
      </c>
      <c r="BF9" t="e">
        <f t="shared" si="18"/>
        <v>#N/A</v>
      </c>
      <c r="BG9" t="e">
        <f t="shared" si="19"/>
        <v>#N/A</v>
      </c>
      <c r="BH9" t="e">
        <f t="shared" si="20"/>
        <v>#N/A</v>
      </c>
      <c r="BI9" t="e">
        <f t="shared" si="21"/>
        <v>#N/A</v>
      </c>
      <c r="BJ9" t="e">
        <f t="shared" si="22"/>
        <v>#N/A</v>
      </c>
      <c r="BK9" t="e">
        <f t="shared" si="23"/>
        <v>#N/A</v>
      </c>
      <c r="BL9">
        <f>VLOOKUP($AY9,covid_19_datafeed23[[#All],[new_date]:[Zkh_7dgn_gem]],9,FALSE)</f>
        <v>12.142857142857142</v>
      </c>
    </row>
    <row r="10" spans="1:64" x14ac:dyDescent="0.25">
      <c r="A10">
        <v>131.916583912611</v>
      </c>
      <c r="B10">
        <f t="shared" si="4"/>
        <v>42</v>
      </c>
      <c r="C10">
        <v>3.0208333333333299</v>
      </c>
      <c r="E10">
        <v>147.46772591857001</v>
      </c>
      <c r="F10">
        <f t="shared" si="5"/>
        <v>57</v>
      </c>
      <c r="G10">
        <v>5.2604166666666599</v>
      </c>
      <c r="I10">
        <v>34.799999999999997</v>
      </c>
      <c r="J10">
        <f t="shared" si="6"/>
        <v>95</v>
      </c>
      <c r="K10">
        <v>21.4960629921259</v>
      </c>
      <c r="M10">
        <v>24.8</v>
      </c>
      <c r="N10">
        <f t="shared" si="7"/>
        <v>85</v>
      </c>
      <c r="O10">
        <v>43.7007874015748</v>
      </c>
      <c r="Q10">
        <v>22.629757785467099</v>
      </c>
      <c r="R10">
        <f t="shared" si="8"/>
        <v>83</v>
      </c>
      <c r="S10">
        <v>26.923076923076898</v>
      </c>
      <c r="U10">
        <v>24.290657439446299</v>
      </c>
      <c r="V10">
        <f t="shared" si="9"/>
        <v>84</v>
      </c>
      <c r="W10">
        <v>39.615384615384599</v>
      </c>
      <c r="Y10">
        <v>25.339168490153099</v>
      </c>
      <c r="Z10">
        <f t="shared" si="10"/>
        <v>115</v>
      </c>
      <c r="AA10">
        <v>47.5382003395585</v>
      </c>
      <c r="AC10">
        <v>48.183807439824903</v>
      </c>
      <c r="AD10">
        <f t="shared" si="11"/>
        <v>138</v>
      </c>
      <c r="AE10">
        <v>264.85568760611199</v>
      </c>
      <c r="AH10">
        <v>49.811320754716903</v>
      </c>
      <c r="AI10">
        <f t="shared" si="12"/>
        <v>170</v>
      </c>
      <c r="AJ10">
        <v>47.655068078668599</v>
      </c>
      <c r="AL10">
        <v>36.981132075471699</v>
      </c>
      <c r="AM10">
        <f t="shared" si="13"/>
        <v>157</v>
      </c>
      <c r="AN10">
        <v>110.43872919818401</v>
      </c>
      <c r="AP10">
        <v>16.7586206896551</v>
      </c>
      <c r="AQ10">
        <f t="shared" si="14"/>
        <v>167</v>
      </c>
      <c r="AR10">
        <v>33.5982008995502</v>
      </c>
      <c r="AT10">
        <v>17.793103448275801</v>
      </c>
      <c r="AU10">
        <f t="shared" si="15"/>
        <v>168</v>
      </c>
      <c r="AV10">
        <v>48.8455772113943</v>
      </c>
      <c r="AX10">
        <f t="shared" si="24"/>
        <v>7</v>
      </c>
      <c r="AY10" s="1">
        <v>44447</v>
      </c>
      <c r="AZ10" t="e">
        <f t="shared" si="0"/>
        <v>#N/A</v>
      </c>
      <c r="BA10" t="e">
        <f t="shared" si="1"/>
        <v>#N/A</v>
      </c>
      <c r="BB10" t="e">
        <f t="shared" si="2"/>
        <v>#N/A</v>
      </c>
      <c r="BC10" t="e">
        <f t="shared" si="3"/>
        <v>#N/A</v>
      </c>
      <c r="BD10" t="e">
        <f t="shared" si="16"/>
        <v>#N/A</v>
      </c>
      <c r="BE10" t="e">
        <f t="shared" si="17"/>
        <v>#N/A</v>
      </c>
      <c r="BF10" t="e">
        <f t="shared" si="18"/>
        <v>#N/A</v>
      </c>
      <c r="BG10" t="e">
        <f t="shared" si="19"/>
        <v>#N/A</v>
      </c>
      <c r="BH10" t="e">
        <f t="shared" si="20"/>
        <v>#N/A</v>
      </c>
      <c r="BI10" t="e">
        <f t="shared" si="21"/>
        <v>#N/A</v>
      </c>
      <c r="BJ10" t="e">
        <f t="shared" si="22"/>
        <v>#N/A</v>
      </c>
      <c r="BK10" t="e">
        <f t="shared" si="23"/>
        <v>#N/A</v>
      </c>
      <c r="BL10">
        <f>VLOOKUP($AY10,covid_19_datafeed23[[#All],[new_date]:[Zkh_7dgn_gem]],9,FALSE)</f>
        <v>14</v>
      </c>
    </row>
    <row r="11" spans="1:64" x14ac:dyDescent="0.25">
      <c r="A11">
        <v>141.30089374379301</v>
      </c>
      <c r="B11">
        <f t="shared" si="4"/>
        <v>51</v>
      </c>
      <c r="C11">
        <v>2.8125</v>
      </c>
      <c r="E11">
        <v>152.830188679245</v>
      </c>
      <c r="F11">
        <f t="shared" si="5"/>
        <v>63</v>
      </c>
      <c r="G11">
        <v>5.78125</v>
      </c>
      <c r="I11">
        <v>38.799999999999997</v>
      </c>
      <c r="J11">
        <f t="shared" si="6"/>
        <v>99</v>
      </c>
      <c r="K11">
        <v>20.905511811023601</v>
      </c>
      <c r="M11">
        <v>29</v>
      </c>
      <c r="N11">
        <f t="shared" si="7"/>
        <v>89</v>
      </c>
      <c r="O11">
        <v>47.5984251968503</v>
      </c>
      <c r="Q11">
        <v>25.536332179930699</v>
      </c>
      <c r="R11">
        <f t="shared" si="8"/>
        <v>86</v>
      </c>
      <c r="S11">
        <v>25.897435897435798</v>
      </c>
      <c r="U11">
        <v>27.404844290657401</v>
      </c>
      <c r="V11">
        <f t="shared" si="9"/>
        <v>87</v>
      </c>
      <c r="W11">
        <v>41.153846153846096</v>
      </c>
      <c r="Y11">
        <v>27.964989059080899</v>
      </c>
      <c r="Z11">
        <f t="shared" si="10"/>
        <v>118</v>
      </c>
      <c r="AA11">
        <v>59.083191850594197</v>
      </c>
      <c r="AC11">
        <v>51.859956236323796</v>
      </c>
      <c r="AD11">
        <f t="shared" si="11"/>
        <v>142</v>
      </c>
      <c r="AE11">
        <v>308.99830220713</v>
      </c>
      <c r="AH11">
        <v>55.471698113207502</v>
      </c>
      <c r="AI11">
        <f t="shared" si="12"/>
        <v>175</v>
      </c>
      <c r="AJ11">
        <v>49.546142208774498</v>
      </c>
      <c r="AL11">
        <v>40.566037735849001</v>
      </c>
      <c r="AM11">
        <f t="shared" si="13"/>
        <v>161</v>
      </c>
      <c r="AN11">
        <v>144.099848714069</v>
      </c>
      <c r="AP11">
        <v>19.034482758620602</v>
      </c>
      <c r="AQ11">
        <f t="shared" si="14"/>
        <v>169</v>
      </c>
      <c r="AR11">
        <v>37.106446776611698</v>
      </c>
      <c r="AT11">
        <v>20.068965517241299</v>
      </c>
      <c r="AU11">
        <f t="shared" si="15"/>
        <v>170</v>
      </c>
      <c r="AV11">
        <v>54.107946026986497</v>
      </c>
      <c r="AX11">
        <f t="shared" si="24"/>
        <v>8</v>
      </c>
      <c r="AY11" s="1">
        <v>44448</v>
      </c>
      <c r="AZ11" t="e">
        <f t="shared" si="0"/>
        <v>#N/A</v>
      </c>
      <c r="BA11" t="e">
        <f t="shared" si="1"/>
        <v>#N/A</v>
      </c>
      <c r="BB11" t="e">
        <f t="shared" si="2"/>
        <v>#N/A</v>
      </c>
      <c r="BC11" t="e">
        <f t="shared" si="3"/>
        <v>#N/A</v>
      </c>
      <c r="BD11" t="e">
        <f t="shared" si="16"/>
        <v>#N/A</v>
      </c>
      <c r="BE11" t="e">
        <f t="shared" si="17"/>
        <v>#N/A</v>
      </c>
      <c r="BF11" t="e">
        <f t="shared" si="18"/>
        <v>#N/A</v>
      </c>
      <c r="BG11" t="e">
        <f t="shared" si="19"/>
        <v>#N/A</v>
      </c>
      <c r="BH11" t="e">
        <f t="shared" si="20"/>
        <v>#N/A</v>
      </c>
      <c r="BI11" t="e">
        <f t="shared" si="21"/>
        <v>#N/A</v>
      </c>
      <c r="BJ11" t="e">
        <f t="shared" si="22"/>
        <v>#N/A</v>
      </c>
      <c r="BK11" t="e">
        <f t="shared" si="23"/>
        <v>#N/A</v>
      </c>
      <c r="BL11">
        <f>VLOOKUP($AY11,covid_19_datafeed23[[#All],[new_date]:[Zkh_7dgn_gem]],9,FALSE)</f>
        <v>13.714285714285714</v>
      </c>
    </row>
    <row r="12" spans="1:64" x14ac:dyDescent="0.25">
      <c r="A12">
        <v>149.61271102283999</v>
      </c>
      <c r="B12">
        <f t="shared" si="4"/>
        <v>60</v>
      </c>
      <c r="C12">
        <v>2.8125</v>
      </c>
      <c r="E12">
        <v>157.12015888778501</v>
      </c>
      <c r="F12">
        <f t="shared" si="5"/>
        <v>67</v>
      </c>
      <c r="G12">
        <v>6.3020833333333304</v>
      </c>
      <c r="I12">
        <v>44.6</v>
      </c>
      <c r="J12">
        <f t="shared" si="6"/>
        <v>105</v>
      </c>
      <c r="K12">
        <v>19.960629921259802</v>
      </c>
      <c r="M12">
        <v>31.6</v>
      </c>
      <c r="N12">
        <f t="shared" si="7"/>
        <v>92</v>
      </c>
      <c r="O12">
        <v>50.314960629921202</v>
      </c>
      <c r="Q12">
        <v>29.065743944636601</v>
      </c>
      <c r="R12">
        <f t="shared" si="8"/>
        <v>89</v>
      </c>
      <c r="S12">
        <v>24.230769230769202</v>
      </c>
      <c r="U12">
        <v>29.480968858131401</v>
      </c>
      <c r="V12">
        <f t="shared" si="9"/>
        <v>89</v>
      </c>
      <c r="W12">
        <v>41.6666666666666</v>
      </c>
      <c r="Y12">
        <v>30.984682713347901</v>
      </c>
      <c r="Z12">
        <f t="shared" si="10"/>
        <v>121</v>
      </c>
      <c r="AA12">
        <v>74.7028862478777</v>
      </c>
      <c r="AC12">
        <v>53.304157549234098</v>
      </c>
      <c r="AD12">
        <f t="shared" si="11"/>
        <v>143</v>
      </c>
      <c r="AE12">
        <v>324.61799660441397</v>
      </c>
      <c r="AH12">
        <v>61.132075471698101</v>
      </c>
      <c r="AI12">
        <f t="shared" si="12"/>
        <v>181</v>
      </c>
      <c r="AJ12">
        <v>49.924357034795698</v>
      </c>
      <c r="AL12">
        <v>43.018867924528301</v>
      </c>
      <c r="AM12">
        <f t="shared" si="13"/>
        <v>163</v>
      </c>
      <c r="AN12">
        <v>167.549167927382</v>
      </c>
      <c r="AP12">
        <v>22.344827586206801</v>
      </c>
      <c r="AQ12">
        <f t="shared" si="14"/>
        <v>172</v>
      </c>
      <c r="AR12">
        <v>40.884557721139402</v>
      </c>
      <c r="AT12">
        <v>21.724137931034399</v>
      </c>
      <c r="AU12">
        <f t="shared" si="15"/>
        <v>172</v>
      </c>
      <c r="AV12">
        <v>58.965517241379303</v>
      </c>
      <c r="AX12">
        <f t="shared" si="24"/>
        <v>9</v>
      </c>
      <c r="AY12" s="1">
        <v>44449</v>
      </c>
      <c r="AZ12" t="e">
        <f t="shared" si="0"/>
        <v>#N/A</v>
      </c>
      <c r="BA12" t="e">
        <f t="shared" si="1"/>
        <v>#N/A</v>
      </c>
      <c r="BB12" t="e">
        <f t="shared" si="2"/>
        <v>#N/A</v>
      </c>
      <c r="BC12" t="e">
        <f t="shared" si="3"/>
        <v>#N/A</v>
      </c>
      <c r="BD12" t="e">
        <f t="shared" si="16"/>
        <v>#N/A</v>
      </c>
      <c r="BE12" t="e">
        <f t="shared" si="17"/>
        <v>#N/A</v>
      </c>
      <c r="BF12" t="e">
        <f t="shared" si="18"/>
        <v>#N/A</v>
      </c>
      <c r="BG12" t="e">
        <f t="shared" si="19"/>
        <v>#N/A</v>
      </c>
      <c r="BH12" t="e">
        <f t="shared" si="20"/>
        <v>#N/A</v>
      </c>
      <c r="BI12" t="e">
        <f t="shared" si="21"/>
        <v>#N/A</v>
      </c>
      <c r="BJ12" t="e">
        <f t="shared" si="22"/>
        <v>#N/A</v>
      </c>
      <c r="BK12" t="e">
        <f t="shared" si="23"/>
        <v>#N/A</v>
      </c>
      <c r="BL12">
        <f>VLOOKUP($AY12,covid_19_datafeed23[[#All],[new_date]:[Zkh_7dgn_gem]],9,FALSE)</f>
        <v>13.571428571428571</v>
      </c>
    </row>
    <row r="13" spans="1:64" x14ac:dyDescent="0.25">
      <c r="A13">
        <v>157.924528301886</v>
      </c>
      <c r="B13">
        <f t="shared" si="4"/>
        <v>68</v>
      </c>
      <c r="C13">
        <v>2.8125</v>
      </c>
      <c r="E13">
        <v>160.605759682224</v>
      </c>
      <c r="F13">
        <f t="shared" si="5"/>
        <v>71</v>
      </c>
      <c r="G13">
        <v>6.71875</v>
      </c>
      <c r="I13">
        <v>49.6</v>
      </c>
      <c r="J13">
        <f t="shared" si="6"/>
        <v>110</v>
      </c>
      <c r="K13">
        <v>19.251968503937</v>
      </c>
      <c r="M13">
        <v>35.6</v>
      </c>
      <c r="N13">
        <f t="shared" si="7"/>
        <v>96</v>
      </c>
      <c r="O13">
        <v>52.7952755905511</v>
      </c>
      <c r="Q13">
        <v>32.179930795847703</v>
      </c>
      <c r="R13">
        <f t="shared" si="8"/>
        <v>92</v>
      </c>
      <c r="S13">
        <v>22.564102564102502</v>
      </c>
      <c r="U13">
        <v>32.179930795847703</v>
      </c>
      <c r="V13">
        <f t="shared" si="9"/>
        <v>92</v>
      </c>
      <c r="W13">
        <v>41.153846153846096</v>
      </c>
      <c r="Y13">
        <v>33.347921225382898</v>
      </c>
      <c r="Z13">
        <f t="shared" si="10"/>
        <v>123</v>
      </c>
      <c r="AA13">
        <v>84.889643463497407</v>
      </c>
      <c r="AC13">
        <v>55.2735229759299</v>
      </c>
      <c r="AD13">
        <f t="shared" si="11"/>
        <v>145</v>
      </c>
      <c r="AE13">
        <v>337.52122241086499</v>
      </c>
      <c r="AH13">
        <v>66.603773584905596</v>
      </c>
      <c r="AI13">
        <f t="shared" si="12"/>
        <v>187</v>
      </c>
      <c r="AJ13">
        <v>48.033282904689798</v>
      </c>
      <c r="AL13">
        <v>45.849056603773498</v>
      </c>
      <c r="AM13">
        <f t="shared" si="13"/>
        <v>166</v>
      </c>
      <c r="AN13">
        <v>189.485627836611</v>
      </c>
      <c r="AP13">
        <v>25.241379310344801</v>
      </c>
      <c r="AQ13">
        <f t="shared" si="14"/>
        <v>175</v>
      </c>
      <c r="AR13">
        <v>44.392803598200899</v>
      </c>
      <c r="AT13">
        <v>24.413793103448199</v>
      </c>
      <c r="AU13">
        <f t="shared" si="15"/>
        <v>174</v>
      </c>
      <c r="AV13">
        <v>63.013493253373298</v>
      </c>
      <c r="AX13">
        <f t="shared" si="24"/>
        <v>10</v>
      </c>
      <c r="AY13" s="1">
        <v>44450</v>
      </c>
      <c r="AZ13" t="e">
        <f t="shared" si="0"/>
        <v>#N/A</v>
      </c>
      <c r="BA13" t="e">
        <f t="shared" si="1"/>
        <v>#N/A</v>
      </c>
      <c r="BB13" t="e">
        <f t="shared" si="2"/>
        <v>#N/A</v>
      </c>
      <c r="BC13" t="e">
        <f t="shared" si="3"/>
        <v>#N/A</v>
      </c>
      <c r="BD13" t="e">
        <f t="shared" si="16"/>
        <v>#N/A</v>
      </c>
      <c r="BE13" t="e">
        <f t="shared" si="17"/>
        <v>#N/A</v>
      </c>
      <c r="BF13" t="e">
        <f t="shared" si="18"/>
        <v>#N/A</v>
      </c>
      <c r="BG13" t="e">
        <f t="shared" si="19"/>
        <v>#N/A</v>
      </c>
      <c r="BH13" t="e">
        <f t="shared" si="20"/>
        <v>#N/A</v>
      </c>
      <c r="BI13" t="e">
        <f t="shared" si="21"/>
        <v>#N/A</v>
      </c>
      <c r="BJ13" t="e">
        <f t="shared" si="22"/>
        <v>#N/A</v>
      </c>
      <c r="BK13" t="e">
        <f t="shared" si="23"/>
        <v>#N/A</v>
      </c>
      <c r="BL13">
        <f>VLOOKUP($AY13,covid_19_datafeed23[[#All],[new_date]:[Zkh_7dgn_gem]],9,FALSE)</f>
        <v>14.714285714285714</v>
      </c>
    </row>
    <row r="14" spans="1:64" x14ac:dyDescent="0.25">
      <c r="A14">
        <v>167.04071499503399</v>
      </c>
      <c r="B14">
        <f t="shared" si="4"/>
        <v>77</v>
      </c>
      <c r="C14">
        <v>2.8125</v>
      </c>
      <c r="E14">
        <v>164.89572989076399</v>
      </c>
      <c r="F14">
        <f t="shared" si="5"/>
        <v>75</v>
      </c>
      <c r="G14">
        <v>7.3958333333333304</v>
      </c>
      <c r="I14">
        <v>53.6</v>
      </c>
      <c r="J14">
        <f t="shared" si="6"/>
        <v>114</v>
      </c>
      <c r="K14">
        <v>18.188976377952699</v>
      </c>
      <c r="M14">
        <v>39</v>
      </c>
      <c r="N14">
        <f t="shared" si="7"/>
        <v>99</v>
      </c>
      <c r="O14">
        <v>53.858267716535401</v>
      </c>
      <c r="Q14">
        <v>35.086505190311399</v>
      </c>
      <c r="R14">
        <f t="shared" si="8"/>
        <v>95</v>
      </c>
      <c r="S14">
        <v>20.769230769230699</v>
      </c>
      <c r="U14">
        <v>34.256055363321799</v>
      </c>
      <c r="V14">
        <f t="shared" si="9"/>
        <v>94</v>
      </c>
      <c r="W14">
        <v>39.871794871794798</v>
      </c>
      <c r="Y14">
        <v>36.105032822757103</v>
      </c>
      <c r="Z14">
        <f t="shared" si="10"/>
        <v>126</v>
      </c>
      <c r="AA14">
        <v>100.50933786077999</v>
      </c>
      <c r="AC14">
        <v>56.8490153172866</v>
      </c>
      <c r="AD14">
        <f t="shared" si="11"/>
        <v>147</v>
      </c>
      <c r="AE14">
        <v>340.91680814940503</v>
      </c>
      <c r="AH14">
        <v>71.320754716981099</v>
      </c>
      <c r="AI14">
        <f t="shared" si="12"/>
        <v>191</v>
      </c>
      <c r="AJ14">
        <v>44.251134644478</v>
      </c>
      <c r="AL14">
        <v>47.358490566037702</v>
      </c>
      <c r="AM14">
        <f t="shared" si="13"/>
        <v>167</v>
      </c>
      <c r="AN14">
        <v>197.80635400907701</v>
      </c>
      <c r="AP14">
        <v>28.551724137931</v>
      </c>
      <c r="AQ14">
        <f t="shared" si="14"/>
        <v>179</v>
      </c>
      <c r="AR14">
        <v>47.631184407796098</v>
      </c>
      <c r="AT14">
        <v>27.724137931034399</v>
      </c>
      <c r="AU14">
        <f t="shared" si="15"/>
        <v>178</v>
      </c>
      <c r="AV14">
        <v>66.521739130434696</v>
      </c>
      <c r="AX14">
        <f t="shared" si="24"/>
        <v>11</v>
      </c>
      <c r="AY14" s="1">
        <v>44451</v>
      </c>
      <c r="AZ14">
        <f t="shared" si="0"/>
        <v>5.9375</v>
      </c>
      <c r="BA14" t="e">
        <f t="shared" si="1"/>
        <v>#N/A</v>
      </c>
      <c r="BB14" t="e">
        <f t="shared" si="2"/>
        <v>#N/A</v>
      </c>
      <c r="BC14" t="e">
        <f t="shared" si="3"/>
        <v>#N/A</v>
      </c>
      <c r="BD14" t="e">
        <f t="shared" si="16"/>
        <v>#N/A</v>
      </c>
      <c r="BE14" t="e">
        <f t="shared" si="17"/>
        <v>#N/A</v>
      </c>
      <c r="BF14" t="e">
        <f t="shared" si="18"/>
        <v>#N/A</v>
      </c>
      <c r="BG14" t="e">
        <f t="shared" si="19"/>
        <v>#N/A</v>
      </c>
      <c r="BH14" t="e">
        <f t="shared" si="20"/>
        <v>#N/A</v>
      </c>
      <c r="BI14" t="e">
        <f t="shared" si="21"/>
        <v>#N/A</v>
      </c>
      <c r="BJ14" t="e">
        <f t="shared" si="22"/>
        <v>#N/A</v>
      </c>
      <c r="BK14" t="e">
        <f t="shared" si="23"/>
        <v>#N/A</v>
      </c>
      <c r="BL14">
        <f>VLOOKUP($AY14,covid_19_datafeed23[[#All],[new_date]:[Zkh_7dgn_gem]],9,FALSE)</f>
        <v>14.428571428571429</v>
      </c>
    </row>
    <row r="15" spans="1:64" x14ac:dyDescent="0.25">
      <c r="A15">
        <v>175.08440913604699</v>
      </c>
      <c r="B15">
        <f t="shared" si="4"/>
        <v>85</v>
      </c>
      <c r="C15">
        <v>2.9166666666666599</v>
      </c>
      <c r="E15">
        <v>168.649453823237</v>
      </c>
      <c r="F15">
        <f t="shared" si="5"/>
        <v>79</v>
      </c>
      <c r="G15">
        <v>7.9166666666666599</v>
      </c>
      <c r="I15">
        <v>59.8</v>
      </c>
      <c r="J15">
        <f t="shared" si="6"/>
        <v>120</v>
      </c>
      <c r="K15">
        <v>16.2992125984251</v>
      </c>
      <c r="M15">
        <v>42.2</v>
      </c>
      <c r="N15">
        <f t="shared" si="7"/>
        <v>102</v>
      </c>
      <c r="O15">
        <v>53.858267716535401</v>
      </c>
      <c r="Q15">
        <v>39.031141868512101</v>
      </c>
      <c r="R15">
        <f t="shared" si="8"/>
        <v>99</v>
      </c>
      <c r="S15">
        <v>18.846153846153801</v>
      </c>
      <c r="U15">
        <v>36.7474048442906</v>
      </c>
      <c r="V15">
        <f t="shared" si="9"/>
        <v>97</v>
      </c>
      <c r="W15">
        <v>38.461538461538403</v>
      </c>
      <c r="Y15">
        <v>38.862144420131202</v>
      </c>
      <c r="Z15">
        <f t="shared" si="10"/>
        <v>129</v>
      </c>
      <c r="AA15">
        <v>115.449915110356</v>
      </c>
      <c r="AC15">
        <v>58.555798687089698</v>
      </c>
      <c r="AD15">
        <f t="shared" si="11"/>
        <v>149</v>
      </c>
      <c r="AE15">
        <v>339.558573853989</v>
      </c>
      <c r="AH15">
        <v>74.905660377358501</v>
      </c>
      <c r="AI15">
        <f t="shared" si="12"/>
        <v>195</v>
      </c>
      <c r="AJ15">
        <v>39.712556732223902</v>
      </c>
      <c r="AL15">
        <v>48.679245283018801</v>
      </c>
      <c r="AM15">
        <f t="shared" si="13"/>
        <v>169</v>
      </c>
      <c r="AN15">
        <v>204.992435703479</v>
      </c>
      <c r="AP15">
        <v>31.862068965517199</v>
      </c>
      <c r="AQ15">
        <f t="shared" si="14"/>
        <v>182</v>
      </c>
      <c r="AR15">
        <v>47.631184407796098</v>
      </c>
      <c r="AT15">
        <v>31.241379310344801</v>
      </c>
      <c r="AU15">
        <f t="shared" si="15"/>
        <v>181</v>
      </c>
      <c r="AV15">
        <v>67.331334332833507</v>
      </c>
      <c r="AX15">
        <f t="shared" si="24"/>
        <v>12</v>
      </c>
      <c r="AY15" s="1">
        <v>44452</v>
      </c>
      <c r="AZ15" t="e">
        <f t="shared" si="0"/>
        <v>#N/A</v>
      </c>
      <c r="BA15" t="e">
        <f t="shared" si="1"/>
        <v>#N/A</v>
      </c>
      <c r="BB15" t="e">
        <f t="shared" si="2"/>
        <v>#N/A</v>
      </c>
      <c r="BC15" t="e">
        <f t="shared" si="3"/>
        <v>#N/A</v>
      </c>
      <c r="BD15" t="e">
        <f t="shared" si="16"/>
        <v>#N/A</v>
      </c>
      <c r="BE15" t="e">
        <f t="shared" si="17"/>
        <v>#N/A</v>
      </c>
      <c r="BF15" t="e">
        <f t="shared" si="18"/>
        <v>#N/A</v>
      </c>
      <c r="BG15" t="e">
        <f t="shared" si="19"/>
        <v>#N/A</v>
      </c>
      <c r="BH15" t="e">
        <f t="shared" si="20"/>
        <v>#N/A</v>
      </c>
      <c r="BI15" t="e">
        <f t="shared" si="21"/>
        <v>#N/A</v>
      </c>
      <c r="BJ15" t="e">
        <f t="shared" si="22"/>
        <v>#N/A</v>
      </c>
      <c r="BK15" t="e">
        <f t="shared" si="23"/>
        <v>#N/A</v>
      </c>
      <c r="BL15">
        <f>VLOOKUP($AY15,covid_19_datafeed23[[#All],[new_date]:[Zkh_7dgn_gem]],9,FALSE)</f>
        <v>13.428571428571429</v>
      </c>
    </row>
    <row r="16" spans="1:64" x14ac:dyDescent="0.25">
      <c r="A16">
        <v>182.055610724925</v>
      </c>
      <c r="B16">
        <f t="shared" si="4"/>
        <v>92</v>
      </c>
      <c r="C16">
        <v>3.28125</v>
      </c>
      <c r="E16">
        <v>171.86693147964201</v>
      </c>
      <c r="F16">
        <f t="shared" si="5"/>
        <v>82</v>
      </c>
      <c r="G16">
        <v>8.75</v>
      </c>
      <c r="I16">
        <v>66.599999999999994</v>
      </c>
      <c r="J16">
        <f t="shared" si="6"/>
        <v>127</v>
      </c>
      <c r="K16">
        <v>14.055118110236201</v>
      </c>
      <c r="M16">
        <v>45.2</v>
      </c>
      <c r="N16">
        <f t="shared" si="7"/>
        <v>105</v>
      </c>
      <c r="O16">
        <v>52.559055118110201</v>
      </c>
      <c r="Q16">
        <v>43.598615916954998</v>
      </c>
      <c r="R16">
        <f t="shared" si="8"/>
        <v>104</v>
      </c>
      <c r="S16">
        <v>16.538461538461501</v>
      </c>
      <c r="U16">
        <v>38.823529411764703</v>
      </c>
      <c r="V16">
        <f t="shared" si="9"/>
        <v>99</v>
      </c>
      <c r="W16">
        <v>36.282051282051199</v>
      </c>
      <c r="Y16">
        <v>41.881838074398203</v>
      </c>
      <c r="Z16">
        <f t="shared" si="10"/>
        <v>132</v>
      </c>
      <c r="AA16">
        <v>127.6740237691</v>
      </c>
      <c r="AC16">
        <v>60.131291028446299</v>
      </c>
      <c r="AD16">
        <f t="shared" si="11"/>
        <v>150</v>
      </c>
      <c r="AE16">
        <v>331.40916808149399</v>
      </c>
      <c r="AH16">
        <v>80</v>
      </c>
      <c r="AI16">
        <f t="shared" si="12"/>
        <v>200</v>
      </c>
      <c r="AJ16">
        <v>34.795763993948498</v>
      </c>
      <c r="AL16">
        <v>50.566037735849001</v>
      </c>
      <c r="AM16">
        <f t="shared" si="13"/>
        <v>171</v>
      </c>
      <c r="AN16">
        <v>206.88350983358501</v>
      </c>
      <c r="AP16">
        <v>35.793103448275801</v>
      </c>
      <c r="AQ16">
        <f t="shared" si="14"/>
        <v>186</v>
      </c>
      <c r="AR16">
        <v>46.551724137930997</v>
      </c>
      <c r="AT16">
        <v>34.137931034482698</v>
      </c>
      <c r="AU16">
        <f t="shared" si="15"/>
        <v>184</v>
      </c>
      <c r="AV16">
        <v>66.116941529235305</v>
      </c>
      <c r="AX16">
        <f t="shared" si="24"/>
        <v>13</v>
      </c>
      <c r="AY16" s="1">
        <v>44453</v>
      </c>
      <c r="AZ16" t="e">
        <f t="shared" si="0"/>
        <v>#N/A</v>
      </c>
      <c r="BA16" t="e">
        <f t="shared" si="1"/>
        <v>#N/A</v>
      </c>
      <c r="BB16" t="e">
        <f t="shared" si="2"/>
        <v>#N/A</v>
      </c>
      <c r="BC16" t="e">
        <f t="shared" si="3"/>
        <v>#N/A</v>
      </c>
      <c r="BD16" t="e">
        <f t="shared" si="16"/>
        <v>#N/A</v>
      </c>
      <c r="BE16" t="e">
        <f t="shared" si="17"/>
        <v>#N/A</v>
      </c>
      <c r="BF16" t="e">
        <f t="shared" si="18"/>
        <v>#N/A</v>
      </c>
      <c r="BG16" t="e">
        <f t="shared" si="19"/>
        <v>#N/A</v>
      </c>
      <c r="BH16" t="e">
        <f t="shared" si="20"/>
        <v>#N/A</v>
      </c>
      <c r="BI16" t="e">
        <f t="shared" si="21"/>
        <v>#N/A</v>
      </c>
      <c r="BJ16" t="e">
        <f t="shared" si="22"/>
        <v>#N/A</v>
      </c>
      <c r="BK16" t="e">
        <f t="shared" si="23"/>
        <v>#N/A</v>
      </c>
      <c r="BL16">
        <f>VLOOKUP($AY16,covid_19_datafeed23[[#All],[new_date]:[Zkh_7dgn_gem]],9,FALSE)</f>
        <v>13.142857142857142</v>
      </c>
    </row>
    <row r="17" spans="1:64" x14ac:dyDescent="0.25">
      <c r="A17">
        <v>188.75868917576901</v>
      </c>
      <c r="B17">
        <f t="shared" si="4"/>
        <v>99</v>
      </c>
      <c r="C17">
        <v>3.3854166666666599</v>
      </c>
      <c r="E17">
        <v>175.62065541211501</v>
      </c>
      <c r="F17">
        <f t="shared" si="5"/>
        <v>86</v>
      </c>
      <c r="G17">
        <v>9.375</v>
      </c>
      <c r="I17">
        <v>73.400000000000006</v>
      </c>
      <c r="J17">
        <f t="shared" si="6"/>
        <v>133</v>
      </c>
      <c r="K17">
        <v>11.3385826771653</v>
      </c>
      <c r="M17">
        <v>47.4</v>
      </c>
      <c r="N17">
        <f t="shared" si="7"/>
        <v>107</v>
      </c>
      <c r="O17">
        <v>51.023622047243997</v>
      </c>
      <c r="Q17">
        <v>47.128027681660797</v>
      </c>
      <c r="R17">
        <f t="shared" si="8"/>
        <v>107</v>
      </c>
      <c r="S17">
        <v>14.2307692307692</v>
      </c>
      <c r="U17">
        <v>41.314878892733503</v>
      </c>
      <c r="V17">
        <f t="shared" si="9"/>
        <v>101</v>
      </c>
      <c r="W17">
        <v>33.717948717948701</v>
      </c>
      <c r="Y17">
        <v>44.901531728665198</v>
      </c>
      <c r="Z17">
        <f t="shared" si="10"/>
        <v>135</v>
      </c>
      <c r="AA17">
        <v>135.14431239388699</v>
      </c>
      <c r="AC17">
        <v>61.312910284463797</v>
      </c>
      <c r="AD17">
        <f t="shared" si="11"/>
        <v>151</v>
      </c>
      <c r="AE17">
        <v>319.18505942274999</v>
      </c>
      <c r="AH17">
        <v>84.905660377358501</v>
      </c>
      <c r="AI17">
        <f t="shared" si="12"/>
        <v>205</v>
      </c>
      <c r="AJ17">
        <v>28.366111951588501</v>
      </c>
      <c r="AL17">
        <v>52.641509433962199</v>
      </c>
      <c r="AM17">
        <f t="shared" si="13"/>
        <v>173</v>
      </c>
      <c r="AN17">
        <v>205.74886535552099</v>
      </c>
      <c r="AP17">
        <v>38.689655172413701</v>
      </c>
      <c r="AQ17">
        <f t="shared" si="14"/>
        <v>189</v>
      </c>
      <c r="AR17">
        <v>44.392803598200899</v>
      </c>
      <c r="AT17">
        <v>35.793103448275801</v>
      </c>
      <c r="AU17">
        <f t="shared" si="15"/>
        <v>186</v>
      </c>
      <c r="AV17">
        <v>63.418290854572703</v>
      </c>
      <c r="AX17">
        <f t="shared" si="24"/>
        <v>14</v>
      </c>
      <c r="AY17" s="1">
        <v>44454</v>
      </c>
      <c r="AZ17" t="e">
        <f t="shared" si="0"/>
        <v>#N/A</v>
      </c>
      <c r="BA17" t="e">
        <f t="shared" si="1"/>
        <v>#N/A</v>
      </c>
      <c r="BB17" t="e">
        <f t="shared" si="2"/>
        <v>#N/A</v>
      </c>
      <c r="BC17" t="e">
        <f t="shared" si="3"/>
        <v>#N/A</v>
      </c>
      <c r="BD17" t="e">
        <f t="shared" si="16"/>
        <v>#N/A</v>
      </c>
      <c r="BE17" t="e">
        <f t="shared" si="17"/>
        <v>#N/A</v>
      </c>
      <c r="BF17" t="e">
        <f t="shared" si="18"/>
        <v>#N/A</v>
      </c>
      <c r="BG17" t="e">
        <f t="shared" si="19"/>
        <v>#N/A</v>
      </c>
      <c r="BH17" t="e">
        <f t="shared" si="20"/>
        <v>#N/A</v>
      </c>
      <c r="BI17" t="e">
        <f t="shared" si="21"/>
        <v>#N/A</v>
      </c>
      <c r="BJ17" t="e">
        <f t="shared" si="22"/>
        <v>#N/A</v>
      </c>
      <c r="BK17" t="e">
        <f t="shared" si="23"/>
        <v>#N/A</v>
      </c>
      <c r="BL17">
        <f>VLOOKUP($AY17,covid_19_datafeed23[[#All],[new_date]:[Zkh_7dgn_gem]],9,FALSE)</f>
        <v>11.714285714285714</v>
      </c>
    </row>
    <row r="18" spans="1:64" x14ac:dyDescent="0.25">
      <c r="A18">
        <v>193.58490566037699</v>
      </c>
      <c r="B18">
        <f t="shared" si="4"/>
        <v>104</v>
      </c>
      <c r="C18">
        <v>3.6979166666666599</v>
      </c>
      <c r="E18">
        <v>179.374379344587</v>
      </c>
      <c r="F18">
        <f t="shared" si="5"/>
        <v>89</v>
      </c>
      <c r="G18">
        <v>10.2083333333333</v>
      </c>
      <c r="I18">
        <v>80.2</v>
      </c>
      <c r="J18">
        <f t="shared" si="6"/>
        <v>140</v>
      </c>
      <c r="K18">
        <v>9.3307086614173205</v>
      </c>
      <c r="M18">
        <v>50</v>
      </c>
      <c r="N18">
        <f t="shared" si="7"/>
        <v>110</v>
      </c>
      <c r="O18">
        <v>48.543307086614099</v>
      </c>
      <c r="Q18">
        <v>50.8650519031141</v>
      </c>
      <c r="R18">
        <f t="shared" si="8"/>
        <v>111</v>
      </c>
      <c r="S18">
        <v>12.435897435897401</v>
      </c>
      <c r="U18">
        <v>43.598615916954998</v>
      </c>
      <c r="V18">
        <f t="shared" si="9"/>
        <v>104</v>
      </c>
      <c r="W18">
        <v>31.282051282051199</v>
      </c>
      <c r="Y18">
        <v>48.052516411378498</v>
      </c>
      <c r="Z18">
        <f t="shared" si="10"/>
        <v>138</v>
      </c>
      <c r="AA18">
        <v>140.57724957555101</v>
      </c>
      <c r="AC18">
        <v>62.888402625820497</v>
      </c>
      <c r="AD18">
        <f t="shared" si="11"/>
        <v>153</v>
      </c>
      <c r="AE18">
        <v>301.528013582342</v>
      </c>
      <c r="AH18">
        <v>89.622641509433905</v>
      </c>
      <c r="AI18">
        <f t="shared" si="12"/>
        <v>210</v>
      </c>
      <c r="AJ18">
        <v>24.205748865355499</v>
      </c>
      <c r="AL18">
        <v>54.150943396226403</v>
      </c>
      <c r="AM18">
        <f t="shared" si="13"/>
        <v>174</v>
      </c>
      <c r="AN18">
        <v>201.21028744326699</v>
      </c>
      <c r="AP18">
        <v>41.172413793103402</v>
      </c>
      <c r="AQ18">
        <f t="shared" si="14"/>
        <v>191</v>
      </c>
      <c r="AR18">
        <v>42.368815592203902</v>
      </c>
      <c r="AT18">
        <v>37.448275862068897</v>
      </c>
      <c r="AU18">
        <f t="shared" si="15"/>
        <v>187</v>
      </c>
      <c r="AV18">
        <v>60.314842578710604</v>
      </c>
      <c r="AX18">
        <f t="shared" si="24"/>
        <v>15</v>
      </c>
      <c r="AY18" s="1">
        <v>44455</v>
      </c>
      <c r="AZ18">
        <f t="shared" si="0"/>
        <v>4.9479166666666599</v>
      </c>
      <c r="BA18" t="e">
        <f t="shared" si="1"/>
        <v>#N/A</v>
      </c>
      <c r="BB18" t="e">
        <f t="shared" si="2"/>
        <v>#N/A</v>
      </c>
      <c r="BC18" t="e">
        <f t="shared" si="3"/>
        <v>#N/A</v>
      </c>
      <c r="BD18" t="e">
        <f t="shared" si="16"/>
        <v>#N/A</v>
      </c>
      <c r="BE18" t="e">
        <f t="shared" si="17"/>
        <v>#N/A</v>
      </c>
      <c r="BF18" t="e">
        <f t="shared" si="18"/>
        <v>#N/A</v>
      </c>
      <c r="BG18" t="e">
        <f t="shared" si="19"/>
        <v>#N/A</v>
      </c>
      <c r="BH18" t="e">
        <f t="shared" si="20"/>
        <v>#N/A</v>
      </c>
      <c r="BI18" t="e">
        <f t="shared" si="21"/>
        <v>#N/A</v>
      </c>
      <c r="BJ18" t="e">
        <f t="shared" si="22"/>
        <v>#N/A</v>
      </c>
      <c r="BK18" t="e">
        <f t="shared" si="23"/>
        <v>#N/A</v>
      </c>
      <c r="BL18">
        <f>VLOOKUP($AY18,covid_19_datafeed23[[#All],[new_date]:[Zkh_7dgn_gem]],9,FALSE)</f>
        <v>11.571428571428571</v>
      </c>
    </row>
    <row r="19" spans="1:64" x14ac:dyDescent="0.25">
      <c r="A19">
        <v>200.55610724925501</v>
      </c>
      <c r="B19">
        <f t="shared" si="4"/>
        <v>111</v>
      </c>
      <c r="C19">
        <v>4.0104166666666599</v>
      </c>
      <c r="E19">
        <v>183.66434955312801</v>
      </c>
      <c r="F19">
        <f t="shared" si="5"/>
        <v>94</v>
      </c>
      <c r="G19">
        <v>11.1458333333333</v>
      </c>
      <c r="I19">
        <v>85.8</v>
      </c>
      <c r="J19">
        <f t="shared" si="6"/>
        <v>146</v>
      </c>
      <c r="K19">
        <v>7.6771653543307004</v>
      </c>
      <c r="M19">
        <v>51.8</v>
      </c>
      <c r="N19">
        <f t="shared" si="7"/>
        <v>112</v>
      </c>
      <c r="O19">
        <v>46.2992125984251</v>
      </c>
      <c r="Q19">
        <v>55.640138408304402</v>
      </c>
      <c r="R19">
        <f t="shared" si="8"/>
        <v>116</v>
      </c>
      <c r="S19">
        <v>10.2564102564102</v>
      </c>
      <c r="U19">
        <v>45.467128027681603</v>
      </c>
      <c r="V19">
        <f t="shared" si="9"/>
        <v>105</v>
      </c>
      <c r="W19">
        <v>29.230769230769202</v>
      </c>
      <c r="Y19">
        <v>51.466083150984602</v>
      </c>
      <c r="Z19">
        <f t="shared" si="10"/>
        <v>141</v>
      </c>
      <c r="AA19">
        <v>139.898132427843</v>
      </c>
      <c r="AC19">
        <v>64.989059080962704</v>
      </c>
      <c r="AD19">
        <f t="shared" si="11"/>
        <v>155</v>
      </c>
      <c r="AE19">
        <v>273.68421052631498</v>
      </c>
      <c r="AH19">
        <v>96.2264150943396</v>
      </c>
      <c r="AI19">
        <f t="shared" si="12"/>
        <v>216</v>
      </c>
      <c r="AJ19">
        <v>18.154311649016599</v>
      </c>
      <c r="AL19">
        <v>54.716981132075396</v>
      </c>
      <c r="AM19">
        <f t="shared" si="13"/>
        <v>175</v>
      </c>
      <c r="AN19">
        <v>197.049924357034</v>
      </c>
      <c r="AP19">
        <v>43.241379310344797</v>
      </c>
      <c r="AQ19">
        <f t="shared" si="14"/>
        <v>193</v>
      </c>
      <c r="AR19">
        <v>39.265367316341802</v>
      </c>
      <c r="AT19">
        <v>39.310344827586199</v>
      </c>
      <c r="AU19">
        <f t="shared" si="15"/>
        <v>189</v>
      </c>
      <c r="AV19">
        <v>55.592203898050897</v>
      </c>
      <c r="AX19">
        <f t="shared" si="24"/>
        <v>16</v>
      </c>
      <c r="AY19" s="1">
        <v>44456</v>
      </c>
      <c r="AZ19" t="e">
        <f t="shared" si="0"/>
        <v>#N/A</v>
      </c>
      <c r="BA19" t="e">
        <f t="shared" si="1"/>
        <v>#N/A</v>
      </c>
      <c r="BB19" t="e">
        <f t="shared" si="2"/>
        <v>#N/A</v>
      </c>
      <c r="BC19" t="e">
        <f t="shared" si="3"/>
        <v>#N/A</v>
      </c>
      <c r="BD19" t="e">
        <f t="shared" si="16"/>
        <v>#N/A</v>
      </c>
      <c r="BE19" t="e">
        <f t="shared" si="17"/>
        <v>#N/A</v>
      </c>
      <c r="BF19" t="e">
        <f t="shared" si="18"/>
        <v>#N/A</v>
      </c>
      <c r="BG19" t="e">
        <f t="shared" si="19"/>
        <v>#N/A</v>
      </c>
      <c r="BH19" t="e">
        <f t="shared" si="20"/>
        <v>#N/A</v>
      </c>
      <c r="BI19" t="e">
        <f t="shared" si="21"/>
        <v>#N/A</v>
      </c>
      <c r="BJ19" t="e">
        <f t="shared" si="22"/>
        <v>#N/A</v>
      </c>
      <c r="BK19" t="e">
        <f t="shared" si="23"/>
        <v>#N/A</v>
      </c>
      <c r="BL19">
        <f>VLOOKUP($AY19,covid_19_datafeed23[[#All],[new_date]:[Zkh_7dgn_gem]],9,FALSE)</f>
        <v>11.285714285714286</v>
      </c>
    </row>
    <row r="20" spans="1:64" x14ac:dyDescent="0.25">
      <c r="A20">
        <v>206.72293942403101</v>
      </c>
      <c r="B20">
        <f t="shared" si="4"/>
        <v>117</v>
      </c>
      <c r="C20">
        <v>4.4791666666666599</v>
      </c>
      <c r="E20">
        <v>186.613704071499</v>
      </c>
      <c r="F20">
        <f t="shared" si="5"/>
        <v>97</v>
      </c>
      <c r="G20">
        <v>12.1354166666666</v>
      </c>
      <c r="I20">
        <v>92.8</v>
      </c>
      <c r="J20">
        <f t="shared" si="6"/>
        <v>153</v>
      </c>
      <c r="K20">
        <v>6.1417322834645596</v>
      </c>
      <c r="M20">
        <v>53.8</v>
      </c>
      <c r="N20">
        <f t="shared" si="7"/>
        <v>114</v>
      </c>
      <c r="O20">
        <v>44.173228346456597</v>
      </c>
      <c r="Q20">
        <v>61.245674740484397</v>
      </c>
      <c r="R20">
        <f t="shared" si="8"/>
        <v>121</v>
      </c>
      <c r="S20">
        <v>8.0769230769230695</v>
      </c>
      <c r="U20">
        <v>48.581314878892698</v>
      </c>
      <c r="V20">
        <f t="shared" si="9"/>
        <v>109</v>
      </c>
      <c r="W20">
        <v>25.897435897435798</v>
      </c>
      <c r="Y20">
        <v>53.829321663019599</v>
      </c>
      <c r="Z20">
        <f t="shared" si="10"/>
        <v>144</v>
      </c>
      <c r="AA20">
        <v>133.10696095076401</v>
      </c>
      <c r="AC20">
        <v>66.695842450765795</v>
      </c>
      <c r="AD20">
        <f t="shared" si="11"/>
        <v>157</v>
      </c>
      <c r="AE20">
        <v>251.95246179966</v>
      </c>
      <c r="AH20">
        <v>100.943396226415</v>
      </c>
      <c r="AI20">
        <f t="shared" si="12"/>
        <v>221</v>
      </c>
      <c r="AJ20">
        <v>14.3721633888048</v>
      </c>
      <c r="AL20">
        <v>55.6603773584905</v>
      </c>
      <c r="AM20">
        <f t="shared" si="13"/>
        <v>176</v>
      </c>
      <c r="AN20">
        <v>189.10741301058999</v>
      </c>
      <c r="AP20">
        <v>45.310344827586199</v>
      </c>
      <c r="AQ20">
        <f t="shared" si="14"/>
        <v>195</v>
      </c>
      <c r="AR20">
        <v>35.487256371813999</v>
      </c>
      <c r="AT20">
        <v>40.758620689655103</v>
      </c>
      <c r="AU20">
        <f t="shared" si="15"/>
        <v>191</v>
      </c>
      <c r="AV20">
        <v>52.623688155921997</v>
      </c>
      <c r="AX20">
        <f t="shared" si="24"/>
        <v>17</v>
      </c>
      <c r="AY20" s="1">
        <v>44457</v>
      </c>
      <c r="AZ20" t="e">
        <f t="shared" si="0"/>
        <v>#N/A</v>
      </c>
      <c r="BA20" t="e">
        <f t="shared" si="1"/>
        <v>#N/A</v>
      </c>
      <c r="BB20" t="e">
        <f t="shared" si="2"/>
        <v>#N/A</v>
      </c>
      <c r="BC20" t="e">
        <f t="shared" si="3"/>
        <v>#N/A</v>
      </c>
      <c r="BD20" t="e">
        <f t="shared" si="16"/>
        <v>#N/A</v>
      </c>
      <c r="BE20" t="e">
        <f t="shared" si="17"/>
        <v>#N/A</v>
      </c>
      <c r="BF20" t="e">
        <f t="shared" si="18"/>
        <v>#N/A</v>
      </c>
      <c r="BG20" t="e">
        <f t="shared" si="19"/>
        <v>#N/A</v>
      </c>
      <c r="BH20" t="e">
        <f t="shared" si="20"/>
        <v>#N/A</v>
      </c>
      <c r="BI20" t="e">
        <f t="shared" si="21"/>
        <v>#N/A</v>
      </c>
      <c r="BJ20" t="e">
        <f t="shared" si="22"/>
        <v>#N/A</v>
      </c>
      <c r="BK20" t="e">
        <f t="shared" si="23"/>
        <v>#N/A</v>
      </c>
      <c r="BL20">
        <f>VLOOKUP($AY20,covid_19_datafeed23[[#All],[new_date]:[Zkh_7dgn_gem]],9,FALSE)</f>
        <v>9.5714285714285712</v>
      </c>
    </row>
    <row r="21" spans="1:64" x14ac:dyDescent="0.25">
      <c r="A21">
        <v>213.42601787487499</v>
      </c>
      <c r="B21">
        <f t="shared" si="4"/>
        <v>123</v>
      </c>
      <c r="C21">
        <v>4.84375</v>
      </c>
      <c r="E21">
        <v>190.635551142005</v>
      </c>
      <c r="F21">
        <f t="shared" si="5"/>
        <v>101</v>
      </c>
      <c r="G21">
        <v>13.0729166666666</v>
      </c>
      <c r="I21">
        <v>99.8</v>
      </c>
      <c r="J21">
        <f t="shared" si="6"/>
        <v>160</v>
      </c>
      <c r="K21">
        <v>4.8425196850393704</v>
      </c>
      <c r="M21">
        <v>56</v>
      </c>
      <c r="N21">
        <f t="shared" si="7"/>
        <v>116</v>
      </c>
      <c r="O21">
        <v>41.1023622047244</v>
      </c>
      <c r="Q21">
        <v>67.889273356401304</v>
      </c>
      <c r="R21">
        <f t="shared" si="8"/>
        <v>128</v>
      </c>
      <c r="S21">
        <v>6.1538461538461497</v>
      </c>
      <c r="U21">
        <v>51.072664359861498</v>
      </c>
      <c r="V21">
        <f t="shared" si="9"/>
        <v>111</v>
      </c>
      <c r="W21">
        <v>23.205128205128201</v>
      </c>
      <c r="Y21">
        <v>56.717724288840202</v>
      </c>
      <c r="Z21">
        <f t="shared" si="10"/>
        <v>147</v>
      </c>
      <c r="AA21">
        <v>125.63667232597599</v>
      </c>
      <c r="AC21">
        <v>68.533916849015299</v>
      </c>
      <c r="AD21">
        <f t="shared" si="11"/>
        <v>159</v>
      </c>
      <c r="AE21">
        <v>228.18336162988101</v>
      </c>
      <c r="AH21">
        <v>106.981132075471</v>
      </c>
      <c r="AI21">
        <f t="shared" si="12"/>
        <v>227</v>
      </c>
      <c r="AJ21">
        <v>10.211800302571801</v>
      </c>
      <c r="AL21">
        <v>58.1132075471698</v>
      </c>
      <c r="AM21">
        <f t="shared" si="13"/>
        <v>178</v>
      </c>
      <c r="AN21">
        <v>172.84417549167901</v>
      </c>
      <c r="AP21">
        <v>47.793103448275801</v>
      </c>
      <c r="AQ21">
        <f t="shared" si="14"/>
        <v>198</v>
      </c>
      <c r="AR21">
        <v>31.9790104947526</v>
      </c>
      <c r="AT21">
        <v>43.034482758620598</v>
      </c>
      <c r="AU21">
        <f t="shared" si="15"/>
        <v>193</v>
      </c>
      <c r="AV21">
        <v>47.901049475262298</v>
      </c>
      <c r="AX21">
        <f t="shared" si="24"/>
        <v>18</v>
      </c>
      <c r="AY21" s="1">
        <v>44458</v>
      </c>
      <c r="AZ21" t="e">
        <f t="shared" si="0"/>
        <v>#N/A</v>
      </c>
      <c r="BA21" t="e">
        <f t="shared" si="1"/>
        <v>#N/A</v>
      </c>
      <c r="BB21" t="e">
        <f t="shared" si="2"/>
        <v>#N/A</v>
      </c>
      <c r="BC21" t="e">
        <f t="shared" si="3"/>
        <v>#N/A</v>
      </c>
      <c r="BD21" t="e">
        <f t="shared" si="16"/>
        <v>#N/A</v>
      </c>
      <c r="BE21" t="e">
        <f t="shared" si="17"/>
        <v>#N/A</v>
      </c>
      <c r="BF21" t="e">
        <f t="shared" si="18"/>
        <v>#N/A</v>
      </c>
      <c r="BG21" t="e">
        <f t="shared" si="19"/>
        <v>#N/A</v>
      </c>
      <c r="BH21" t="e">
        <f t="shared" si="20"/>
        <v>#N/A</v>
      </c>
      <c r="BI21" t="e">
        <f t="shared" si="21"/>
        <v>#N/A</v>
      </c>
      <c r="BJ21" t="e">
        <f t="shared" si="22"/>
        <v>#N/A</v>
      </c>
      <c r="BK21" t="e">
        <f t="shared" si="23"/>
        <v>#N/A</v>
      </c>
      <c r="BL21">
        <f>VLOOKUP($AY21,covid_19_datafeed23[[#All],[new_date]:[Zkh_7dgn_gem]],9,FALSE)</f>
        <v>9.7142857142857135</v>
      </c>
    </row>
    <row r="22" spans="1:64" x14ac:dyDescent="0.25">
      <c r="A22">
        <v>220.397219463753</v>
      </c>
      <c r="B22">
        <f t="shared" si="4"/>
        <v>130</v>
      </c>
      <c r="C22">
        <v>5.3645833333333304</v>
      </c>
      <c r="E22">
        <v>194.12115193644399</v>
      </c>
      <c r="F22">
        <f t="shared" si="5"/>
        <v>104</v>
      </c>
      <c r="G22">
        <v>13.8541666666666</v>
      </c>
      <c r="I22">
        <v>107.8</v>
      </c>
      <c r="J22">
        <f t="shared" si="6"/>
        <v>168</v>
      </c>
      <c r="K22">
        <v>3.7795275590551101</v>
      </c>
      <c r="M22">
        <v>58.2</v>
      </c>
      <c r="N22">
        <f t="shared" si="7"/>
        <v>118</v>
      </c>
      <c r="O22">
        <v>37.913385826771602</v>
      </c>
      <c r="Q22">
        <v>74.740484429065702</v>
      </c>
      <c r="R22">
        <f t="shared" si="8"/>
        <v>135</v>
      </c>
      <c r="S22">
        <v>4.6153846153846096</v>
      </c>
      <c r="U22">
        <v>53.356401384083</v>
      </c>
      <c r="V22">
        <f t="shared" si="9"/>
        <v>113</v>
      </c>
      <c r="W22">
        <v>20.384615384615302</v>
      </c>
      <c r="Y22">
        <v>59.343544857768002</v>
      </c>
      <c r="Z22">
        <f t="shared" si="10"/>
        <v>149</v>
      </c>
      <c r="AA22">
        <v>117.48726655348</v>
      </c>
      <c r="AC22">
        <v>71.291028446389404</v>
      </c>
      <c r="AD22">
        <f t="shared" si="11"/>
        <v>161</v>
      </c>
      <c r="AE22">
        <v>183.36162988115399</v>
      </c>
      <c r="AH22">
        <v>112.641509433962</v>
      </c>
      <c r="AI22">
        <f t="shared" si="12"/>
        <v>233</v>
      </c>
      <c r="AJ22">
        <v>8.3207261724659602</v>
      </c>
      <c r="AL22">
        <v>60.188679245282998</v>
      </c>
      <c r="AM22">
        <f t="shared" si="13"/>
        <v>180</v>
      </c>
      <c r="AN22">
        <v>157.33736762481001</v>
      </c>
      <c r="AP22">
        <v>49.655172413793103</v>
      </c>
      <c r="AQ22">
        <f t="shared" si="14"/>
        <v>200</v>
      </c>
      <c r="AR22">
        <v>28.335832083958</v>
      </c>
      <c r="AT22">
        <v>44.8965517241379</v>
      </c>
      <c r="AU22">
        <f t="shared" si="15"/>
        <v>195</v>
      </c>
      <c r="AV22">
        <v>43.313343328335797</v>
      </c>
      <c r="AX22">
        <f t="shared" si="24"/>
        <v>19</v>
      </c>
      <c r="AY22" s="1">
        <v>44459</v>
      </c>
      <c r="AZ22" t="e">
        <f t="shared" si="0"/>
        <v>#N/A</v>
      </c>
      <c r="BA22" t="e">
        <f t="shared" si="1"/>
        <v>#N/A</v>
      </c>
      <c r="BB22" t="e">
        <f t="shared" si="2"/>
        <v>#N/A</v>
      </c>
      <c r="BC22" t="e">
        <f t="shared" si="3"/>
        <v>#N/A</v>
      </c>
      <c r="BD22" t="e">
        <f t="shared" si="16"/>
        <v>#N/A</v>
      </c>
      <c r="BE22" t="e">
        <f t="shared" si="17"/>
        <v>#N/A</v>
      </c>
      <c r="BF22" t="e">
        <f t="shared" si="18"/>
        <v>#N/A</v>
      </c>
      <c r="BG22" t="e">
        <f t="shared" si="19"/>
        <v>#N/A</v>
      </c>
      <c r="BH22" t="e">
        <f t="shared" si="20"/>
        <v>#N/A</v>
      </c>
      <c r="BI22" t="e">
        <f t="shared" si="21"/>
        <v>#N/A</v>
      </c>
      <c r="BJ22" t="e">
        <f t="shared" si="22"/>
        <v>#N/A</v>
      </c>
      <c r="BK22" t="e">
        <f t="shared" si="23"/>
        <v>#N/A</v>
      </c>
      <c r="BL22">
        <f>VLOOKUP($AY22,covid_19_datafeed23[[#All],[new_date]:[Zkh_7dgn_gem]],9,FALSE)</f>
        <v>9.8571428571428577</v>
      </c>
    </row>
    <row r="23" spans="1:64" x14ac:dyDescent="0.25">
      <c r="A23">
        <v>228.70903674280001</v>
      </c>
      <c r="B23">
        <f t="shared" si="4"/>
        <v>139</v>
      </c>
      <c r="C23">
        <v>5.625</v>
      </c>
      <c r="E23">
        <v>197.874875868917</v>
      </c>
      <c r="F23">
        <f t="shared" si="5"/>
        <v>108</v>
      </c>
      <c r="G23">
        <v>14.8958333333333</v>
      </c>
      <c r="I23">
        <v>114.8</v>
      </c>
      <c r="J23">
        <f t="shared" si="6"/>
        <v>175</v>
      </c>
      <c r="K23">
        <v>3.0708661417322798</v>
      </c>
      <c r="M23">
        <v>61</v>
      </c>
      <c r="N23">
        <f t="shared" si="7"/>
        <v>121</v>
      </c>
      <c r="O23">
        <v>34.251968503937</v>
      </c>
      <c r="Q23">
        <v>81.384083044982603</v>
      </c>
      <c r="R23">
        <f t="shared" si="8"/>
        <v>141</v>
      </c>
      <c r="S23">
        <v>3.2051282051282</v>
      </c>
      <c r="U23">
        <v>55.8477508650519</v>
      </c>
      <c r="V23">
        <f t="shared" si="9"/>
        <v>116</v>
      </c>
      <c r="W23">
        <v>18.3333333333333</v>
      </c>
      <c r="Y23">
        <v>61.838074398249397</v>
      </c>
      <c r="Z23">
        <f t="shared" si="10"/>
        <v>152</v>
      </c>
      <c r="AA23">
        <v>109.337860780984</v>
      </c>
      <c r="AC23">
        <v>73.785557986870799</v>
      </c>
      <c r="AD23">
        <f t="shared" si="11"/>
        <v>164</v>
      </c>
      <c r="AE23">
        <v>148.04753820033901</v>
      </c>
      <c r="AH23">
        <v>117.924528301886</v>
      </c>
      <c r="AI23">
        <f t="shared" si="12"/>
        <v>238</v>
      </c>
      <c r="AJ23">
        <v>6.8078668683812396</v>
      </c>
      <c r="AL23">
        <v>63.7735849056603</v>
      </c>
      <c r="AM23">
        <f t="shared" si="13"/>
        <v>184</v>
      </c>
      <c r="AN23">
        <v>133.88804841149701</v>
      </c>
      <c r="AP23">
        <v>52.551724137930997</v>
      </c>
      <c r="AQ23">
        <f t="shared" si="14"/>
        <v>203</v>
      </c>
      <c r="AR23">
        <v>24.962518740629601</v>
      </c>
      <c r="AT23">
        <v>47.172413793103402</v>
      </c>
      <c r="AU23">
        <f t="shared" si="15"/>
        <v>197</v>
      </c>
      <c r="AV23">
        <v>39.265367316341802</v>
      </c>
      <c r="AX23">
        <f t="shared" si="24"/>
        <v>20</v>
      </c>
      <c r="AY23" s="1">
        <v>44460</v>
      </c>
      <c r="AZ23" t="e">
        <f t="shared" si="0"/>
        <v>#N/A</v>
      </c>
      <c r="BA23" t="e">
        <f t="shared" si="1"/>
        <v>#N/A</v>
      </c>
      <c r="BB23" t="e">
        <f t="shared" si="2"/>
        <v>#N/A</v>
      </c>
      <c r="BC23" t="e">
        <f t="shared" si="3"/>
        <v>#N/A</v>
      </c>
      <c r="BD23" t="e">
        <f t="shared" si="16"/>
        <v>#N/A</v>
      </c>
      <c r="BE23" t="e">
        <f t="shared" si="17"/>
        <v>#N/A</v>
      </c>
      <c r="BF23" t="e">
        <f t="shared" si="18"/>
        <v>#N/A</v>
      </c>
      <c r="BG23" t="e">
        <f t="shared" si="19"/>
        <v>#N/A</v>
      </c>
      <c r="BH23" t="e">
        <f t="shared" si="20"/>
        <v>#N/A</v>
      </c>
      <c r="BI23" t="e">
        <f t="shared" si="21"/>
        <v>#N/A</v>
      </c>
      <c r="BJ23" t="e">
        <f t="shared" si="22"/>
        <v>#N/A</v>
      </c>
      <c r="BK23" t="e">
        <f t="shared" si="23"/>
        <v>#N/A</v>
      </c>
      <c r="BL23">
        <f>VLOOKUP($AY23,covid_19_datafeed23[[#All],[new_date]:[Zkh_7dgn_gem]],9,FALSE)</f>
        <v>10.428571428571429</v>
      </c>
    </row>
    <row r="24" spans="1:64" x14ac:dyDescent="0.25">
      <c r="A24">
        <v>237.02085402184699</v>
      </c>
      <c r="B24">
        <f t="shared" si="4"/>
        <v>147</v>
      </c>
      <c r="C24">
        <v>5.625</v>
      </c>
      <c r="E24">
        <v>201.896722939424</v>
      </c>
      <c r="F24">
        <f t="shared" si="5"/>
        <v>112</v>
      </c>
      <c r="G24">
        <v>15.5729166666666</v>
      </c>
      <c r="I24">
        <v>122.6</v>
      </c>
      <c r="J24">
        <f t="shared" si="6"/>
        <v>183</v>
      </c>
      <c r="K24">
        <v>2.48031496062992</v>
      </c>
      <c r="M24">
        <v>63.2</v>
      </c>
      <c r="N24">
        <f t="shared" si="7"/>
        <v>123</v>
      </c>
      <c r="O24">
        <v>31.653543307086601</v>
      </c>
      <c r="Q24">
        <v>88.235294117647001</v>
      </c>
      <c r="R24">
        <f t="shared" si="8"/>
        <v>148</v>
      </c>
      <c r="S24">
        <v>2.6923076923076898</v>
      </c>
      <c r="U24">
        <v>57.923875432525897</v>
      </c>
      <c r="V24">
        <f t="shared" si="9"/>
        <v>118</v>
      </c>
      <c r="W24">
        <v>16.282051282051199</v>
      </c>
      <c r="Y24">
        <v>64.2013129102844</v>
      </c>
      <c r="Z24">
        <f t="shared" si="10"/>
        <v>154</v>
      </c>
      <c r="AA24">
        <v>95.0764006791171</v>
      </c>
      <c r="AC24">
        <v>77.592997811816105</v>
      </c>
      <c r="AD24">
        <f t="shared" si="11"/>
        <v>168</v>
      </c>
      <c r="AE24">
        <v>100.50933786077999</v>
      </c>
      <c r="AL24">
        <v>67.735849056603698</v>
      </c>
      <c r="AM24">
        <f t="shared" si="13"/>
        <v>188</v>
      </c>
      <c r="AN24">
        <v>103.63086232980299</v>
      </c>
      <c r="AP24">
        <v>56.068965517241303</v>
      </c>
      <c r="AQ24">
        <f t="shared" si="14"/>
        <v>206</v>
      </c>
      <c r="AR24">
        <v>21.319340329835001</v>
      </c>
      <c r="AT24">
        <v>49.241379310344797</v>
      </c>
      <c r="AU24">
        <f t="shared" si="15"/>
        <v>199</v>
      </c>
      <c r="AV24">
        <v>35.352323838080899</v>
      </c>
      <c r="AX24">
        <f t="shared" si="24"/>
        <v>21</v>
      </c>
      <c r="AY24" s="1">
        <v>44461</v>
      </c>
      <c r="AZ24" t="e">
        <f t="shared" si="0"/>
        <v>#N/A</v>
      </c>
      <c r="BA24" t="e">
        <f t="shared" si="1"/>
        <v>#N/A</v>
      </c>
      <c r="BB24" t="e">
        <f t="shared" si="2"/>
        <v>#N/A</v>
      </c>
      <c r="BC24" t="e">
        <f t="shared" si="3"/>
        <v>#N/A</v>
      </c>
      <c r="BD24" t="e">
        <f t="shared" si="16"/>
        <v>#N/A</v>
      </c>
      <c r="BE24" t="e">
        <f t="shared" si="17"/>
        <v>#N/A</v>
      </c>
      <c r="BF24" t="e">
        <f t="shared" si="18"/>
        <v>#N/A</v>
      </c>
      <c r="BG24" t="e">
        <f t="shared" si="19"/>
        <v>#N/A</v>
      </c>
      <c r="BH24" t="e">
        <f t="shared" si="20"/>
        <v>#N/A</v>
      </c>
      <c r="BI24" t="e">
        <f t="shared" si="21"/>
        <v>#N/A</v>
      </c>
      <c r="BJ24" t="e">
        <f t="shared" si="22"/>
        <v>#N/A</v>
      </c>
      <c r="BK24" t="e">
        <f t="shared" si="23"/>
        <v>#N/A</v>
      </c>
      <c r="BL24">
        <f>VLOOKUP($AY24,covid_19_datafeed23[[#All],[new_date]:[Zkh_7dgn_gem]],9,FALSE)</f>
        <v>11.285714285714286</v>
      </c>
    </row>
    <row r="25" spans="1:64" x14ac:dyDescent="0.25">
      <c r="A25">
        <v>245.332671300893</v>
      </c>
      <c r="B25">
        <f t="shared" si="4"/>
        <v>155</v>
      </c>
      <c r="C25">
        <v>5.625</v>
      </c>
      <c r="E25">
        <v>206.18669314796401</v>
      </c>
      <c r="F25">
        <f t="shared" si="5"/>
        <v>116</v>
      </c>
      <c r="G25">
        <v>15.9895833333333</v>
      </c>
      <c r="I25">
        <v>130.6</v>
      </c>
      <c r="J25">
        <f t="shared" si="6"/>
        <v>191</v>
      </c>
      <c r="K25">
        <v>1.8897637795275499</v>
      </c>
      <c r="M25">
        <v>66.2</v>
      </c>
      <c r="N25">
        <f t="shared" si="7"/>
        <v>126</v>
      </c>
      <c r="O25">
        <v>27.637795275590499</v>
      </c>
      <c r="Q25">
        <v>96.539792387543201</v>
      </c>
      <c r="R25">
        <f t="shared" si="8"/>
        <v>157</v>
      </c>
      <c r="S25">
        <v>2.0512820512820502</v>
      </c>
      <c r="U25">
        <v>60.415224913494797</v>
      </c>
      <c r="V25">
        <f t="shared" si="9"/>
        <v>120</v>
      </c>
      <c r="W25">
        <v>14.4871794871794</v>
      </c>
      <c r="Y25">
        <v>67.089715536105004</v>
      </c>
      <c r="Z25">
        <f t="shared" si="10"/>
        <v>157</v>
      </c>
      <c r="AA25">
        <v>84.210526315789394</v>
      </c>
      <c r="AC25">
        <v>79.956236323851201</v>
      </c>
      <c r="AD25">
        <f t="shared" si="11"/>
        <v>170</v>
      </c>
      <c r="AE25">
        <v>76.740237691001695</v>
      </c>
      <c r="AL25">
        <v>70.754716981132006</v>
      </c>
      <c r="AM25">
        <f t="shared" si="13"/>
        <v>191</v>
      </c>
      <c r="AN25">
        <v>80.181543116490104</v>
      </c>
      <c r="AP25">
        <v>59.379310344827502</v>
      </c>
      <c r="AQ25">
        <f t="shared" si="14"/>
        <v>209</v>
      </c>
      <c r="AR25">
        <v>18.080959520239801</v>
      </c>
      <c r="AT25">
        <v>51.310344827586199</v>
      </c>
      <c r="AU25">
        <f t="shared" si="15"/>
        <v>201</v>
      </c>
      <c r="AV25">
        <v>32.1139430284857</v>
      </c>
      <c r="AX25">
        <f t="shared" si="24"/>
        <v>22</v>
      </c>
      <c r="AY25" s="1">
        <v>44462</v>
      </c>
      <c r="AZ25">
        <f t="shared" si="0"/>
        <v>4.0104166666666599</v>
      </c>
      <c r="BA25" t="e">
        <f t="shared" si="1"/>
        <v>#N/A</v>
      </c>
      <c r="BB25" t="e">
        <f t="shared" si="2"/>
        <v>#N/A</v>
      </c>
      <c r="BC25" t="e">
        <f t="shared" si="3"/>
        <v>#N/A</v>
      </c>
      <c r="BD25" t="e">
        <f t="shared" si="16"/>
        <v>#N/A</v>
      </c>
      <c r="BE25" t="e">
        <f t="shared" si="17"/>
        <v>#N/A</v>
      </c>
      <c r="BF25" t="e">
        <f t="shared" si="18"/>
        <v>#N/A</v>
      </c>
      <c r="BG25" t="e">
        <f t="shared" si="19"/>
        <v>#N/A</v>
      </c>
      <c r="BH25" t="e">
        <f t="shared" si="20"/>
        <v>#N/A</v>
      </c>
      <c r="BI25" t="e">
        <f t="shared" si="21"/>
        <v>#N/A</v>
      </c>
      <c r="BJ25" t="e">
        <f t="shared" si="22"/>
        <v>#N/A</v>
      </c>
      <c r="BK25" t="e">
        <f t="shared" si="23"/>
        <v>#N/A</v>
      </c>
      <c r="BL25">
        <f>VLOOKUP($AY25,covid_19_datafeed23[[#All],[new_date]:[Zkh_7dgn_gem]],9,FALSE)</f>
        <v>10.142857142857142</v>
      </c>
    </row>
    <row r="26" spans="1:64" x14ac:dyDescent="0.25">
      <c r="A26">
        <v>253.37636544190599</v>
      </c>
      <c r="B26">
        <f t="shared" si="4"/>
        <v>163</v>
      </c>
      <c r="C26">
        <v>5.46875</v>
      </c>
      <c r="E26">
        <v>210.744786494538</v>
      </c>
      <c r="F26">
        <f t="shared" si="5"/>
        <v>121</v>
      </c>
      <c r="G26">
        <v>15.6770833333333</v>
      </c>
      <c r="I26">
        <v>137.4</v>
      </c>
      <c r="J26">
        <f t="shared" si="6"/>
        <v>197</v>
      </c>
      <c r="K26">
        <v>1.7716535433070799</v>
      </c>
      <c r="M26">
        <v>68.2</v>
      </c>
      <c r="N26">
        <f t="shared" si="7"/>
        <v>128</v>
      </c>
      <c r="O26">
        <v>25.2755905511811</v>
      </c>
      <c r="Q26">
        <v>102.145328719723</v>
      </c>
      <c r="R26">
        <f t="shared" si="8"/>
        <v>162</v>
      </c>
      <c r="S26">
        <v>1.5384615384615301</v>
      </c>
      <c r="U26">
        <v>62.906574394463597</v>
      </c>
      <c r="V26">
        <f t="shared" si="9"/>
        <v>123</v>
      </c>
      <c r="W26">
        <v>12.307692307692299</v>
      </c>
      <c r="Y26">
        <v>69.584245076586399</v>
      </c>
      <c r="Z26">
        <f t="shared" si="10"/>
        <v>160</v>
      </c>
      <c r="AA26">
        <v>73.344651952461803</v>
      </c>
      <c r="AC26">
        <v>82.056892778993401</v>
      </c>
      <c r="AD26">
        <f t="shared" si="11"/>
        <v>172</v>
      </c>
      <c r="AE26">
        <v>61.1205432937181</v>
      </c>
      <c r="AL26">
        <v>73.7735849056603</v>
      </c>
      <c r="AM26">
        <f t="shared" si="13"/>
        <v>194</v>
      </c>
      <c r="AN26">
        <v>60.136157337367599</v>
      </c>
      <c r="AP26">
        <v>63.103448275862</v>
      </c>
      <c r="AQ26">
        <f t="shared" si="14"/>
        <v>213</v>
      </c>
      <c r="AR26">
        <v>14.302848575712099</v>
      </c>
      <c r="AT26">
        <v>53.586206896551701</v>
      </c>
      <c r="AU26">
        <f t="shared" si="15"/>
        <v>204</v>
      </c>
      <c r="AV26">
        <v>27.931034482758601</v>
      </c>
      <c r="AX26">
        <f t="shared" si="24"/>
        <v>23</v>
      </c>
      <c r="AY26" s="1">
        <v>44463</v>
      </c>
      <c r="AZ26" t="e">
        <f t="shared" si="0"/>
        <v>#N/A</v>
      </c>
      <c r="BA26" t="e">
        <f t="shared" si="1"/>
        <v>#N/A</v>
      </c>
      <c r="BB26" t="e">
        <f t="shared" si="2"/>
        <v>#N/A</v>
      </c>
      <c r="BC26" t="e">
        <f t="shared" si="3"/>
        <v>#N/A</v>
      </c>
      <c r="BD26" t="e">
        <f t="shared" si="16"/>
        <v>#N/A</v>
      </c>
      <c r="BE26" t="e">
        <f t="shared" si="17"/>
        <v>#N/A</v>
      </c>
      <c r="BF26" t="e">
        <f t="shared" si="18"/>
        <v>#N/A</v>
      </c>
      <c r="BG26" t="e">
        <f t="shared" si="19"/>
        <v>#N/A</v>
      </c>
      <c r="BH26" t="e">
        <f t="shared" si="20"/>
        <v>#N/A</v>
      </c>
      <c r="BI26" t="e">
        <f t="shared" si="21"/>
        <v>#N/A</v>
      </c>
      <c r="BJ26" t="e">
        <f t="shared" si="22"/>
        <v>#N/A</v>
      </c>
      <c r="BK26" t="e">
        <f t="shared" si="23"/>
        <v>#N/A</v>
      </c>
      <c r="BL26">
        <f>VLOOKUP($AY26,covid_19_datafeed23[[#All],[new_date]:[Zkh_7dgn_gem]],9,FALSE)</f>
        <v>10.285714285714286</v>
      </c>
    </row>
    <row r="27" spans="1:64" x14ac:dyDescent="0.25">
      <c r="A27">
        <v>257.666335650446</v>
      </c>
      <c r="B27">
        <f t="shared" si="4"/>
        <v>168</v>
      </c>
      <c r="C27">
        <v>5.2083333333333304</v>
      </c>
      <c r="E27">
        <v>214.230387288977</v>
      </c>
      <c r="F27">
        <f t="shared" si="5"/>
        <v>124</v>
      </c>
      <c r="G27">
        <v>15.46875</v>
      </c>
      <c r="I27">
        <v>144</v>
      </c>
      <c r="J27">
        <f t="shared" si="6"/>
        <v>204</v>
      </c>
      <c r="K27">
        <v>1.0629921259842501</v>
      </c>
      <c r="M27">
        <v>70.400000000000006</v>
      </c>
      <c r="N27">
        <f t="shared" si="7"/>
        <v>130</v>
      </c>
      <c r="O27">
        <v>22.7952755905511</v>
      </c>
      <c r="Q27">
        <v>109.204152249134</v>
      </c>
      <c r="R27">
        <f t="shared" si="8"/>
        <v>169</v>
      </c>
      <c r="S27">
        <v>1.02564102564102</v>
      </c>
      <c r="U27">
        <v>65.190311418685098</v>
      </c>
      <c r="V27">
        <f t="shared" si="9"/>
        <v>125</v>
      </c>
      <c r="W27">
        <v>10.6410256410256</v>
      </c>
      <c r="Y27">
        <v>72.472647702407002</v>
      </c>
      <c r="Z27">
        <f t="shared" si="10"/>
        <v>162</v>
      </c>
      <c r="AA27">
        <v>59.083191850594197</v>
      </c>
      <c r="AC27">
        <v>83.763676148796407</v>
      </c>
      <c r="AD27">
        <f t="shared" si="11"/>
        <v>174</v>
      </c>
      <c r="AE27">
        <v>50.9337860780984</v>
      </c>
      <c r="AL27">
        <v>76.981132075471706</v>
      </c>
      <c r="AM27">
        <f t="shared" si="13"/>
        <v>197</v>
      </c>
      <c r="AN27">
        <v>45.0075642965204</v>
      </c>
      <c r="AP27">
        <v>65.793103448275801</v>
      </c>
      <c r="AQ27">
        <f t="shared" si="14"/>
        <v>216</v>
      </c>
      <c r="AR27">
        <v>11.8740629685157</v>
      </c>
      <c r="AT27">
        <v>56.068965517241303</v>
      </c>
      <c r="AU27">
        <f t="shared" si="15"/>
        <v>206</v>
      </c>
      <c r="AV27">
        <v>24.4227886056971</v>
      </c>
      <c r="AX27">
        <f t="shared" si="24"/>
        <v>24</v>
      </c>
      <c r="AY27" s="1">
        <v>44464</v>
      </c>
      <c r="AZ27" t="e">
        <f t="shared" si="0"/>
        <v>#N/A</v>
      </c>
      <c r="BA27" t="e">
        <f t="shared" si="1"/>
        <v>#N/A</v>
      </c>
      <c r="BB27" t="e">
        <f t="shared" si="2"/>
        <v>#N/A</v>
      </c>
      <c r="BC27" t="e">
        <f t="shared" si="3"/>
        <v>#N/A</v>
      </c>
      <c r="BD27" t="e">
        <f t="shared" si="16"/>
        <v>#N/A</v>
      </c>
      <c r="BE27" t="e">
        <f t="shared" si="17"/>
        <v>#N/A</v>
      </c>
      <c r="BF27" t="e">
        <f t="shared" si="18"/>
        <v>#N/A</v>
      </c>
      <c r="BG27" t="e">
        <f t="shared" si="19"/>
        <v>#N/A</v>
      </c>
      <c r="BH27" t="e">
        <f t="shared" si="20"/>
        <v>#N/A</v>
      </c>
      <c r="BI27" t="e">
        <f t="shared" si="21"/>
        <v>#N/A</v>
      </c>
      <c r="BJ27" t="e">
        <f t="shared" si="22"/>
        <v>#N/A</v>
      </c>
      <c r="BK27" t="e">
        <f t="shared" si="23"/>
        <v>#N/A</v>
      </c>
      <c r="BL27">
        <f>VLOOKUP($AY27,covid_19_datafeed23[[#All],[new_date]:[Zkh_7dgn_gem]],9,FALSE)</f>
        <v>10.571428571428571</v>
      </c>
    </row>
    <row r="28" spans="1:64" x14ac:dyDescent="0.25">
      <c r="A28">
        <v>263.56504468718902</v>
      </c>
      <c r="B28">
        <f t="shared" si="4"/>
        <v>174</v>
      </c>
      <c r="C28">
        <v>4.7916666666666599</v>
      </c>
      <c r="E28">
        <v>217.98411122144901</v>
      </c>
      <c r="F28">
        <f t="shared" si="5"/>
        <v>128</v>
      </c>
      <c r="G28">
        <v>15.15625</v>
      </c>
      <c r="M28">
        <v>73.599999999999994</v>
      </c>
      <c r="N28">
        <f t="shared" si="7"/>
        <v>134</v>
      </c>
      <c r="O28">
        <v>19.960629921259802</v>
      </c>
      <c r="U28">
        <v>68.304498269896101</v>
      </c>
      <c r="V28">
        <f t="shared" si="9"/>
        <v>128</v>
      </c>
      <c r="W28">
        <v>8.8461538461538396</v>
      </c>
      <c r="Y28">
        <v>75.754923413566701</v>
      </c>
      <c r="Z28">
        <f t="shared" si="10"/>
        <v>166</v>
      </c>
      <c r="AA28">
        <v>46.179966044142603</v>
      </c>
      <c r="AC28">
        <v>85.076586433260303</v>
      </c>
      <c r="AD28">
        <f t="shared" si="11"/>
        <v>175</v>
      </c>
      <c r="AE28">
        <v>43.463497453310602</v>
      </c>
      <c r="AL28">
        <v>80.566037735848994</v>
      </c>
      <c r="AM28">
        <f t="shared" si="13"/>
        <v>201</v>
      </c>
      <c r="AN28">
        <v>31.391830559757899</v>
      </c>
      <c r="AP28">
        <v>69.517241379310306</v>
      </c>
      <c r="AQ28">
        <f t="shared" si="14"/>
        <v>220</v>
      </c>
      <c r="AR28">
        <v>8.3658170914542698</v>
      </c>
      <c r="AT28">
        <v>59.379310344827502</v>
      </c>
      <c r="AU28">
        <f t="shared" si="15"/>
        <v>209</v>
      </c>
      <c r="AV28">
        <v>20.779610194902499</v>
      </c>
      <c r="AX28">
        <f t="shared" si="24"/>
        <v>25</v>
      </c>
      <c r="AY28" s="1">
        <v>44465</v>
      </c>
      <c r="AZ28" t="e">
        <f t="shared" si="0"/>
        <v>#N/A</v>
      </c>
      <c r="BA28" t="e">
        <f t="shared" si="1"/>
        <v>#N/A</v>
      </c>
      <c r="BB28" t="e">
        <f t="shared" si="2"/>
        <v>#N/A</v>
      </c>
      <c r="BC28" t="e">
        <f t="shared" si="3"/>
        <v>#N/A</v>
      </c>
      <c r="BD28" t="e">
        <f t="shared" si="16"/>
        <v>#N/A</v>
      </c>
      <c r="BE28" t="e">
        <f t="shared" si="17"/>
        <v>#N/A</v>
      </c>
      <c r="BF28" t="e">
        <f t="shared" si="18"/>
        <v>#N/A</v>
      </c>
      <c r="BG28" t="e">
        <f t="shared" si="19"/>
        <v>#N/A</v>
      </c>
      <c r="BH28" t="e">
        <f t="shared" si="20"/>
        <v>#N/A</v>
      </c>
      <c r="BI28" t="e">
        <f t="shared" si="21"/>
        <v>#N/A</v>
      </c>
      <c r="BJ28" t="e">
        <f t="shared" si="22"/>
        <v>#N/A</v>
      </c>
      <c r="BK28" t="e">
        <f t="shared" si="23"/>
        <v>#N/A</v>
      </c>
      <c r="BL28">
        <f>VLOOKUP($AY28,covid_19_datafeed23[[#All],[new_date]:[Zkh_7dgn_gem]],9,FALSE)</f>
        <v>10.714285714285714</v>
      </c>
    </row>
    <row r="29" spans="1:64" x14ac:dyDescent="0.25">
      <c r="A29">
        <v>267.31876861966202</v>
      </c>
      <c r="B29">
        <f t="shared" si="4"/>
        <v>177</v>
      </c>
      <c r="C29">
        <v>4.6354166666666599</v>
      </c>
      <c r="E29">
        <v>220.933465739821</v>
      </c>
      <c r="F29">
        <f t="shared" si="5"/>
        <v>131</v>
      </c>
      <c r="G29">
        <v>14.7395833333333</v>
      </c>
      <c r="M29">
        <v>76.400000000000006</v>
      </c>
      <c r="N29">
        <f t="shared" si="7"/>
        <v>136</v>
      </c>
      <c r="O29">
        <v>17.2440944881889</v>
      </c>
      <c r="U29">
        <v>72.041522491349397</v>
      </c>
      <c r="V29">
        <f t="shared" si="9"/>
        <v>132</v>
      </c>
      <c r="W29">
        <v>7.17948717948717</v>
      </c>
      <c r="Y29">
        <v>78.512035010940906</v>
      </c>
      <c r="Z29">
        <f t="shared" si="10"/>
        <v>169</v>
      </c>
      <c r="AA29">
        <v>38.709677419354797</v>
      </c>
      <c r="AC29">
        <v>86.652078774616996</v>
      </c>
      <c r="AD29">
        <f t="shared" si="11"/>
        <v>177</v>
      </c>
      <c r="AE29">
        <v>36.672325976230901</v>
      </c>
      <c r="AL29">
        <v>83.584905660377302</v>
      </c>
      <c r="AM29">
        <f t="shared" si="13"/>
        <v>204</v>
      </c>
      <c r="AN29">
        <v>22.3146747352496</v>
      </c>
      <c r="AP29">
        <v>72.620689655172399</v>
      </c>
      <c r="AQ29">
        <f t="shared" si="14"/>
        <v>223</v>
      </c>
      <c r="AR29">
        <v>6.6116941529235298</v>
      </c>
      <c r="AT29">
        <v>61.034482758620598</v>
      </c>
      <c r="AU29">
        <f t="shared" si="15"/>
        <v>211</v>
      </c>
      <c r="AV29">
        <v>18.080959520239801</v>
      </c>
      <c r="AX29">
        <f t="shared" si="24"/>
        <v>26</v>
      </c>
      <c r="AY29" s="1">
        <v>44466</v>
      </c>
      <c r="AZ29" t="e">
        <f t="shared" si="0"/>
        <v>#N/A</v>
      </c>
      <c r="BA29" t="e">
        <f t="shared" si="1"/>
        <v>#N/A</v>
      </c>
      <c r="BB29" t="e">
        <f t="shared" si="2"/>
        <v>#N/A</v>
      </c>
      <c r="BC29" t="e">
        <f t="shared" si="3"/>
        <v>#N/A</v>
      </c>
      <c r="BD29" t="e">
        <f t="shared" si="16"/>
        <v>#N/A</v>
      </c>
      <c r="BE29" t="e">
        <f t="shared" si="17"/>
        <v>#N/A</v>
      </c>
      <c r="BF29" t="e">
        <f t="shared" si="18"/>
        <v>#N/A</v>
      </c>
      <c r="BG29" t="e">
        <f t="shared" si="19"/>
        <v>#N/A</v>
      </c>
      <c r="BH29" t="e">
        <f t="shared" si="20"/>
        <v>#N/A</v>
      </c>
      <c r="BI29" t="e">
        <f t="shared" si="21"/>
        <v>#N/A</v>
      </c>
      <c r="BJ29" t="e">
        <f t="shared" si="22"/>
        <v>#N/A</v>
      </c>
      <c r="BK29" t="e">
        <f t="shared" si="23"/>
        <v>#N/A</v>
      </c>
      <c r="BL29">
        <f>VLOOKUP($AY29,covid_19_datafeed23[[#All],[new_date]:[Zkh_7dgn_gem]],9,FALSE)</f>
        <v>10</v>
      </c>
    </row>
    <row r="30" spans="1:64" x14ac:dyDescent="0.25">
      <c r="E30">
        <v>223.07845084409101</v>
      </c>
      <c r="F30">
        <f t="shared" si="5"/>
        <v>133</v>
      </c>
      <c r="G30">
        <v>14.1666666666666</v>
      </c>
      <c r="M30">
        <v>79.2</v>
      </c>
      <c r="N30">
        <f t="shared" si="7"/>
        <v>139</v>
      </c>
      <c r="O30">
        <v>15</v>
      </c>
      <c r="U30">
        <v>78.062283737024202</v>
      </c>
      <c r="V30">
        <f t="shared" si="9"/>
        <v>138</v>
      </c>
      <c r="W30">
        <v>5.2564102564102502</v>
      </c>
      <c r="Y30">
        <v>81.006564551422301</v>
      </c>
      <c r="Z30">
        <f t="shared" si="10"/>
        <v>171</v>
      </c>
      <c r="AA30">
        <v>30.560271646859</v>
      </c>
      <c r="AC30">
        <v>88.096280087527305</v>
      </c>
      <c r="AD30">
        <f t="shared" si="11"/>
        <v>178</v>
      </c>
      <c r="AE30">
        <v>29.881154499151101</v>
      </c>
      <c r="AL30">
        <v>86.037735849056602</v>
      </c>
      <c r="AM30">
        <f t="shared" si="13"/>
        <v>206</v>
      </c>
      <c r="AN30">
        <v>17.776096822995399</v>
      </c>
      <c r="AP30">
        <v>76.551724137931004</v>
      </c>
      <c r="AQ30">
        <f t="shared" si="14"/>
        <v>227</v>
      </c>
      <c r="AR30">
        <v>4.7226386806596699</v>
      </c>
      <c r="AT30">
        <v>64.551724137931004</v>
      </c>
      <c r="AU30">
        <f t="shared" si="15"/>
        <v>215</v>
      </c>
      <c r="AV30">
        <v>14.437781109445201</v>
      </c>
      <c r="AX30">
        <f t="shared" si="24"/>
        <v>27</v>
      </c>
      <c r="AY30" s="1">
        <v>44467</v>
      </c>
      <c r="AZ30" t="e">
        <f t="shared" si="0"/>
        <v>#N/A</v>
      </c>
      <c r="BA30" t="e">
        <f t="shared" si="1"/>
        <v>#N/A</v>
      </c>
      <c r="BB30" t="e">
        <f t="shared" si="2"/>
        <v>#N/A</v>
      </c>
      <c r="BC30" t="e">
        <f t="shared" si="3"/>
        <v>#N/A</v>
      </c>
      <c r="BD30" t="e">
        <f t="shared" si="16"/>
        <v>#N/A</v>
      </c>
      <c r="BE30" t="e">
        <f t="shared" si="17"/>
        <v>#N/A</v>
      </c>
      <c r="BF30" t="e">
        <f t="shared" si="18"/>
        <v>#N/A</v>
      </c>
      <c r="BG30" t="e">
        <f t="shared" si="19"/>
        <v>#N/A</v>
      </c>
      <c r="BH30" t="e">
        <f t="shared" si="20"/>
        <v>#N/A</v>
      </c>
      <c r="BI30" t="e">
        <f t="shared" si="21"/>
        <v>#N/A</v>
      </c>
      <c r="BJ30" t="e">
        <f t="shared" si="22"/>
        <v>#N/A</v>
      </c>
      <c r="BK30" t="e">
        <f t="shared" si="23"/>
        <v>#N/A</v>
      </c>
      <c r="BL30">
        <f>VLOOKUP($AY30,covid_19_datafeed23[[#All],[new_date]:[Zkh_7dgn_gem]],9,FALSE)</f>
        <v>8.8571428571428577</v>
      </c>
    </row>
    <row r="31" spans="1:64" x14ac:dyDescent="0.25">
      <c r="E31">
        <v>226.29592850049599</v>
      </c>
      <c r="F31">
        <f t="shared" si="5"/>
        <v>136</v>
      </c>
      <c r="G31">
        <v>13.59375</v>
      </c>
      <c r="M31">
        <v>83.6</v>
      </c>
      <c r="N31">
        <f t="shared" si="7"/>
        <v>144</v>
      </c>
      <c r="O31">
        <v>11.8110236220472</v>
      </c>
      <c r="U31">
        <v>85.121107266435899</v>
      </c>
      <c r="V31">
        <f t="shared" si="9"/>
        <v>145</v>
      </c>
      <c r="W31">
        <v>3.84615384615384</v>
      </c>
      <c r="Y31">
        <v>85.601750547045896</v>
      </c>
      <c r="Z31">
        <f t="shared" si="10"/>
        <v>176</v>
      </c>
      <c r="AA31">
        <v>20.3735144312393</v>
      </c>
      <c r="AC31">
        <v>90.196936542669505</v>
      </c>
      <c r="AD31">
        <f t="shared" si="11"/>
        <v>180</v>
      </c>
      <c r="AE31">
        <v>23.7691001697792</v>
      </c>
      <c r="AL31">
        <v>89.433962264150907</v>
      </c>
      <c r="AM31">
        <f t="shared" si="13"/>
        <v>209</v>
      </c>
      <c r="AN31">
        <v>12.1028744326777</v>
      </c>
      <c r="AP31">
        <v>79.862068965517196</v>
      </c>
      <c r="AQ31">
        <f t="shared" si="14"/>
        <v>230</v>
      </c>
      <c r="AR31">
        <v>3.50824587706146</v>
      </c>
      <c r="AT31">
        <v>67.241379310344797</v>
      </c>
      <c r="AU31">
        <f t="shared" si="15"/>
        <v>217</v>
      </c>
      <c r="AV31">
        <v>11.8740629685157</v>
      </c>
      <c r="AX31">
        <f t="shared" si="24"/>
        <v>28</v>
      </c>
      <c r="AY31" s="1">
        <v>44468</v>
      </c>
      <c r="AZ31" t="e">
        <f t="shared" si="0"/>
        <v>#N/A</v>
      </c>
      <c r="BA31" t="e">
        <f t="shared" si="1"/>
        <v>#N/A</v>
      </c>
      <c r="BB31" t="e">
        <f t="shared" si="2"/>
        <v>#N/A</v>
      </c>
      <c r="BC31" t="e">
        <f t="shared" si="3"/>
        <v>#N/A</v>
      </c>
      <c r="BD31" t="e">
        <f t="shared" si="16"/>
        <v>#N/A</v>
      </c>
      <c r="BE31" t="e">
        <f t="shared" si="17"/>
        <v>#N/A</v>
      </c>
      <c r="BF31" t="e">
        <f t="shared" si="18"/>
        <v>#N/A</v>
      </c>
      <c r="BG31" t="e">
        <f t="shared" si="19"/>
        <v>#N/A</v>
      </c>
      <c r="BH31" t="e">
        <f t="shared" si="20"/>
        <v>#N/A</v>
      </c>
      <c r="BI31" t="e">
        <f t="shared" si="21"/>
        <v>#N/A</v>
      </c>
      <c r="BJ31" t="e">
        <f t="shared" si="22"/>
        <v>#N/A</v>
      </c>
      <c r="BK31" t="e">
        <f t="shared" si="23"/>
        <v>#N/A</v>
      </c>
      <c r="BL31">
        <f>VLOOKUP($AY31,covid_19_datafeed23[[#All],[new_date]:[Zkh_7dgn_gem]],9,FALSE)</f>
        <v>7.2857142857142856</v>
      </c>
    </row>
    <row r="32" spans="1:64" x14ac:dyDescent="0.25">
      <c r="E32">
        <v>228.17279046673201</v>
      </c>
      <c r="F32">
        <f t="shared" si="5"/>
        <v>138</v>
      </c>
      <c r="G32">
        <v>13.28125</v>
      </c>
      <c r="M32">
        <v>87.8</v>
      </c>
      <c r="N32">
        <f t="shared" si="7"/>
        <v>148</v>
      </c>
      <c r="O32">
        <v>9.6850393700787407</v>
      </c>
      <c r="U32">
        <v>91.141868512110705</v>
      </c>
      <c r="V32">
        <f t="shared" si="9"/>
        <v>151</v>
      </c>
      <c r="W32">
        <v>2.94871794871794</v>
      </c>
      <c r="Y32">
        <v>89.015317286652007</v>
      </c>
      <c r="Z32">
        <f t="shared" si="10"/>
        <v>179</v>
      </c>
      <c r="AA32">
        <v>16.9779286926994</v>
      </c>
      <c r="AC32">
        <v>92.428884026258203</v>
      </c>
      <c r="AD32">
        <f t="shared" si="11"/>
        <v>182</v>
      </c>
      <c r="AE32">
        <v>19.015280135823399</v>
      </c>
      <c r="AL32">
        <v>92.452830188679201</v>
      </c>
      <c r="AM32">
        <f t="shared" si="13"/>
        <v>212</v>
      </c>
      <c r="AN32">
        <v>8.6989409984871404</v>
      </c>
      <c r="AP32">
        <v>84.827586206896498</v>
      </c>
      <c r="AQ32">
        <f t="shared" si="14"/>
        <v>235</v>
      </c>
      <c r="AR32">
        <v>2.0239880059969999</v>
      </c>
      <c r="AT32">
        <v>69.931034482758605</v>
      </c>
      <c r="AU32">
        <f t="shared" si="15"/>
        <v>220</v>
      </c>
      <c r="AV32">
        <v>9.4452773613193397</v>
      </c>
      <c r="AX32">
        <f t="shared" si="24"/>
        <v>29</v>
      </c>
      <c r="AY32" s="1">
        <v>44469</v>
      </c>
      <c r="AZ32" t="e">
        <f t="shared" si="0"/>
        <v>#N/A</v>
      </c>
      <c r="BA32" t="e">
        <f t="shared" si="1"/>
        <v>#N/A</v>
      </c>
      <c r="BB32" t="e">
        <f t="shared" si="2"/>
        <v>#N/A</v>
      </c>
      <c r="BC32" t="e">
        <f t="shared" si="3"/>
        <v>#N/A</v>
      </c>
      <c r="BD32" t="e">
        <f t="shared" si="16"/>
        <v>#N/A</v>
      </c>
      <c r="BE32" t="e">
        <f t="shared" si="17"/>
        <v>#N/A</v>
      </c>
      <c r="BF32" t="e">
        <f t="shared" si="18"/>
        <v>#N/A</v>
      </c>
      <c r="BG32" t="e">
        <f t="shared" si="19"/>
        <v>#N/A</v>
      </c>
      <c r="BH32" t="e">
        <f t="shared" si="20"/>
        <v>#N/A</v>
      </c>
      <c r="BI32" t="e">
        <f t="shared" si="21"/>
        <v>#N/A</v>
      </c>
      <c r="BJ32" t="e">
        <f t="shared" si="22"/>
        <v>#N/A</v>
      </c>
      <c r="BK32" t="e">
        <f t="shared" si="23"/>
        <v>#N/A</v>
      </c>
      <c r="BL32">
        <f>VLOOKUP($AY32,covid_19_datafeed23[[#All],[new_date]:[Zkh_7dgn_gem]],9,FALSE)</f>
        <v>7.4285714285714288</v>
      </c>
    </row>
    <row r="33" spans="5:64" x14ac:dyDescent="0.25">
      <c r="E33">
        <v>230.85402184706999</v>
      </c>
      <c r="F33">
        <f t="shared" si="5"/>
        <v>141</v>
      </c>
      <c r="G33">
        <v>12.65625</v>
      </c>
      <c r="M33">
        <v>92.6</v>
      </c>
      <c r="N33">
        <f t="shared" si="7"/>
        <v>153</v>
      </c>
      <c r="O33">
        <v>8.0314960629921206</v>
      </c>
      <c r="U33">
        <v>97.577854671280207</v>
      </c>
      <c r="V33">
        <f t="shared" si="9"/>
        <v>158</v>
      </c>
      <c r="W33">
        <v>2.3076923076922999</v>
      </c>
      <c r="Y33">
        <v>92.822757111597298</v>
      </c>
      <c r="Z33">
        <f t="shared" si="10"/>
        <v>183</v>
      </c>
      <c r="AA33">
        <v>12.9032258064516</v>
      </c>
      <c r="AC33">
        <v>95.185995623632294</v>
      </c>
      <c r="AD33">
        <f t="shared" si="11"/>
        <v>185</v>
      </c>
      <c r="AE33">
        <v>12.9032258064516</v>
      </c>
      <c r="AL33">
        <v>94.905660377358501</v>
      </c>
      <c r="AM33">
        <f t="shared" si="13"/>
        <v>215</v>
      </c>
      <c r="AN33">
        <v>6.4296520423600603</v>
      </c>
      <c r="AT33">
        <v>72.413793103448199</v>
      </c>
      <c r="AU33">
        <f t="shared" si="15"/>
        <v>222</v>
      </c>
      <c r="AV33">
        <v>7.6911544227885997</v>
      </c>
      <c r="AX33">
        <f t="shared" si="24"/>
        <v>30</v>
      </c>
      <c r="AY33" s="1">
        <v>44470</v>
      </c>
      <c r="AZ33">
        <f t="shared" si="0"/>
        <v>3.6458333333333299</v>
      </c>
      <c r="BA33">
        <f t="shared" si="1"/>
        <v>3.4895833333333299</v>
      </c>
      <c r="BB33" t="e">
        <f t="shared" si="2"/>
        <v>#N/A</v>
      </c>
      <c r="BC33" t="e">
        <f t="shared" si="3"/>
        <v>#N/A</v>
      </c>
      <c r="BD33" t="e">
        <f t="shared" si="16"/>
        <v>#N/A</v>
      </c>
      <c r="BE33" t="e">
        <f t="shared" si="17"/>
        <v>#N/A</v>
      </c>
      <c r="BF33" t="e">
        <f t="shared" si="18"/>
        <v>#N/A</v>
      </c>
      <c r="BG33" t="e">
        <f t="shared" si="19"/>
        <v>#N/A</v>
      </c>
      <c r="BH33" t="e">
        <f t="shared" si="20"/>
        <v>#N/A</v>
      </c>
      <c r="BI33" t="e">
        <f t="shared" si="21"/>
        <v>#N/A</v>
      </c>
      <c r="BJ33" t="e">
        <f t="shared" si="22"/>
        <v>#N/A</v>
      </c>
      <c r="BK33" t="e">
        <f t="shared" si="23"/>
        <v>#N/A</v>
      </c>
      <c r="BL33">
        <f>VLOOKUP($AY33,covid_19_datafeed23[[#All],[new_date]:[Zkh_7dgn_gem]],9,FALSE)</f>
        <v>6.8571428571428568</v>
      </c>
    </row>
    <row r="34" spans="5:64" x14ac:dyDescent="0.25">
      <c r="E34">
        <v>234.071499503475</v>
      </c>
      <c r="F34">
        <f t="shared" si="5"/>
        <v>144</v>
      </c>
      <c r="G34">
        <v>12.03125</v>
      </c>
      <c r="M34">
        <v>98.8</v>
      </c>
      <c r="N34">
        <f t="shared" si="7"/>
        <v>159</v>
      </c>
      <c r="O34">
        <v>6.25984251968503</v>
      </c>
      <c r="U34">
        <v>105.051903114186</v>
      </c>
      <c r="V34">
        <f t="shared" si="9"/>
        <v>165</v>
      </c>
      <c r="W34">
        <v>1.79487179487179</v>
      </c>
      <c r="Y34">
        <v>96.630196936542603</v>
      </c>
      <c r="Z34">
        <f t="shared" si="10"/>
        <v>187</v>
      </c>
      <c r="AA34">
        <v>10.1867572156196</v>
      </c>
      <c r="AC34">
        <v>98.205689277899296</v>
      </c>
      <c r="AD34">
        <f t="shared" si="11"/>
        <v>188</v>
      </c>
      <c r="AE34">
        <v>10.1867572156196</v>
      </c>
      <c r="AL34">
        <v>98.301886792452805</v>
      </c>
      <c r="AM34">
        <f t="shared" si="13"/>
        <v>218</v>
      </c>
      <c r="AN34">
        <v>4.1603630862329801</v>
      </c>
      <c r="AT34">
        <v>74.275862068965495</v>
      </c>
      <c r="AU34">
        <f t="shared" si="15"/>
        <v>224</v>
      </c>
      <c r="AV34">
        <v>6.4767616191904001</v>
      </c>
      <c r="AX34">
        <f t="shared" si="24"/>
        <v>31</v>
      </c>
      <c r="AY34" s="1">
        <v>44471</v>
      </c>
      <c r="AZ34" t="e">
        <f t="shared" si="0"/>
        <v>#N/A</v>
      </c>
      <c r="BA34" t="e">
        <f t="shared" si="1"/>
        <v>#N/A</v>
      </c>
      <c r="BB34" t="e">
        <f t="shared" si="2"/>
        <v>#N/A</v>
      </c>
      <c r="BC34" t="e">
        <f t="shared" si="3"/>
        <v>#N/A</v>
      </c>
      <c r="BD34" t="e">
        <f t="shared" si="16"/>
        <v>#N/A</v>
      </c>
      <c r="BE34" t="e">
        <f t="shared" si="17"/>
        <v>#N/A</v>
      </c>
      <c r="BF34" t="e">
        <f t="shared" si="18"/>
        <v>#N/A</v>
      </c>
      <c r="BG34" t="e">
        <f t="shared" si="19"/>
        <v>#N/A</v>
      </c>
      <c r="BH34" t="e">
        <f t="shared" si="20"/>
        <v>#N/A</v>
      </c>
      <c r="BI34" t="e">
        <f t="shared" si="21"/>
        <v>#N/A</v>
      </c>
      <c r="BJ34" t="e">
        <f t="shared" si="22"/>
        <v>#N/A</v>
      </c>
      <c r="BK34" t="e">
        <f t="shared" si="23"/>
        <v>#N/A</v>
      </c>
      <c r="BL34">
        <f>VLOOKUP($AY34,covid_19_datafeed23[[#All],[new_date]:[Zkh_7dgn_gem]],9,FALSE)</f>
        <v>7</v>
      </c>
    </row>
    <row r="35" spans="5:64" x14ac:dyDescent="0.25">
      <c r="E35">
        <v>236.752730883813</v>
      </c>
      <c r="F35">
        <f t="shared" si="5"/>
        <v>147</v>
      </c>
      <c r="G35">
        <v>11.3020833333333</v>
      </c>
      <c r="M35">
        <v>105.4</v>
      </c>
      <c r="N35">
        <f t="shared" si="7"/>
        <v>165</v>
      </c>
      <c r="O35">
        <v>4.6062992125984197</v>
      </c>
      <c r="Y35">
        <v>101.61925601750499</v>
      </c>
      <c r="Z35">
        <f t="shared" si="10"/>
        <v>192</v>
      </c>
      <c r="AA35">
        <v>7.47028862478777</v>
      </c>
      <c r="AC35">
        <v>101.61925601750499</v>
      </c>
      <c r="AD35">
        <f t="shared" si="11"/>
        <v>192</v>
      </c>
      <c r="AE35">
        <v>7.47028862478777</v>
      </c>
      <c r="AL35">
        <v>102.452830188679</v>
      </c>
      <c r="AM35">
        <f t="shared" si="13"/>
        <v>222</v>
      </c>
      <c r="AN35">
        <v>2.6475037821482599</v>
      </c>
      <c r="AT35">
        <v>76.551724137931004</v>
      </c>
      <c r="AU35">
        <f t="shared" si="15"/>
        <v>227</v>
      </c>
      <c r="AV35">
        <v>5.5322338830584696</v>
      </c>
      <c r="AX35">
        <f t="shared" si="24"/>
        <v>32</v>
      </c>
      <c r="AY35" s="1">
        <v>44472</v>
      </c>
      <c r="AZ35" t="e">
        <f t="shared" si="0"/>
        <v>#N/A</v>
      </c>
      <c r="BA35" t="e">
        <f t="shared" si="1"/>
        <v>#N/A</v>
      </c>
      <c r="BB35" t="e">
        <f t="shared" si="2"/>
        <v>#N/A</v>
      </c>
      <c r="BC35" t="e">
        <f t="shared" si="3"/>
        <v>#N/A</v>
      </c>
      <c r="BD35" t="e">
        <f t="shared" si="16"/>
        <v>#N/A</v>
      </c>
      <c r="BE35" t="e">
        <f t="shared" si="17"/>
        <v>#N/A</v>
      </c>
      <c r="BF35" t="e">
        <f t="shared" si="18"/>
        <v>#N/A</v>
      </c>
      <c r="BG35" t="e">
        <f t="shared" si="19"/>
        <v>#N/A</v>
      </c>
      <c r="BH35" t="e">
        <f t="shared" si="20"/>
        <v>#N/A</v>
      </c>
      <c r="BI35" t="e">
        <f t="shared" si="21"/>
        <v>#N/A</v>
      </c>
      <c r="BJ35" t="e">
        <f t="shared" si="22"/>
        <v>#N/A</v>
      </c>
      <c r="BK35" t="e">
        <f t="shared" si="23"/>
        <v>#N/A</v>
      </c>
      <c r="BL35">
        <f>VLOOKUP($AY35,covid_19_datafeed23[[#All],[new_date]:[Zkh_7dgn_gem]],9,FALSE)</f>
        <v>6.7142857142857144</v>
      </c>
    </row>
    <row r="36" spans="5:64" x14ac:dyDescent="0.25">
      <c r="E36">
        <v>239.43396226415001</v>
      </c>
      <c r="F36">
        <f t="shared" si="5"/>
        <v>149</v>
      </c>
      <c r="G36">
        <v>10.8333333333333</v>
      </c>
      <c r="M36">
        <v>111</v>
      </c>
      <c r="N36">
        <f t="shared" si="7"/>
        <v>171</v>
      </c>
      <c r="O36">
        <v>3.8976377952755898</v>
      </c>
      <c r="Y36">
        <v>105.295404814004</v>
      </c>
      <c r="Z36">
        <f t="shared" si="10"/>
        <v>195</v>
      </c>
      <c r="AA36">
        <v>5.4329371816638297</v>
      </c>
      <c r="AC36">
        <v>104.638949671772</v>
      </c>
      <c r="AD36">
        <f t="shared" si="11"/>
        <v>195</v>
      </c>
      <c r="AE36">
        <v>6.7911714770797902</v>
      </c>
      <c r="AL36">
        <v>106.415094339622</v>
      </c>
      <c r="AM36">
        <f t="shared" si="13"/>
        <v>226</v>
      </c>
      <c r="AN36">
        <v>2.6475037821482599</v>
      </c>
      <c r="AT36">
        <v>80.275862068965495</v>
      </c>
      <c r="AU36">
        <f t="shared" si="15"/>
        <v>230</v>
      </c>
      <c r="AV36">
        <v>4.1829085457271296</v>
      </c>
      <c r="AX36">
        <f t="shared" si="24"/>
        <v>33</v>
      </c>
      <c r="AY36" s="1">
        <v>44473</v>
      </c>
      <c r="AZ36" t="e">
        <f t="shared" si="0"/>
        <v>#N/A</v>
      </c>
      <c r="BA36">
        <f t="shared" si="1"/>
        <v>3.5416666666666599</v>
      </c>
      <c r="BB36" t="e">
        <f t="shared" si="2"/>
        <v>#N/A</v>
      </c>
      <c r="BC36" t="e">
        <f t="shared" si="3"/>
        <v>#N/A</v>
      </c>
      <c r="BD36" t="e">
        <f t="shared" si="16"/>
        <v>#N/A</v>
      </c>
      <c r="BE36" t="e">
        <f t="shared" si="17"/>
        <v>#N/A</v>
      </c>
      <c r="BF36" t="e">
        <f t="shared" si="18"/>
        <v>#N/A</v>
      </c>
      <c r="BG36" t="e">
        <f t="shared" si="19"/>
        <v>#N/A</v>
      </c>
      <c r="BH36" t="e">
        <f t="shared" si="20"/>
        <v>#N/A</v>
      </c>
      <c r="BI36" t="e">
        <f t="shared" si="21"/>
        <v>#N/A</v>
      </c>
      <c r="BJ36" t="e">
        <f t="shared" si="22"/>
        <v>#N/A</v>
      </c>
      <c r="BK36" t="e">
        <f t="shared" si="23"/>
        <v>#N/A</v>
      </c>
      <c r="BL36">
        <f>VLOOKUP($AY36,covid_19_datafeed23[[#All],[new_date]:[Zkh_7dgn_gem]],9,FALSE)</f>
        <v>7.2857142857142856</v>
      </c>
    </row>
    <row r="37" spans="5:64" x14ac:dyDescent="0.25">
      <c r="E37">
        <v>242.65143992055599</v>
      </c>
      <c r="F37">
        <f t="shared" si="5"/>
        <v>153</v>
      </c>
      <c r="G37">
        <v>10.0520833333333</v>
      </c>
      <c r="M37">
        <v>116</v>
      </c>
      <c r="N37">
        <f t="shared" si="7"/>
        <v>176</v>
      </c>
      <c r="O37">
        <v>2.9527559055118102</v>
      </c>
      <c r="Y37">
        <v>108.840262582056</v>
      </c>
      <c r="Z37">
        <f t="shared" si="10"/>
        <v>199</v>
      </c>
      <c r="AA37">
        <v>4.07470288624787</v>
      </c>
      <c r="AL37">
        <v>109.43396226415</v>
      </c>
      <c r="AM37">
        <f t="shared" si="13"/>
        <v>229</v>
      </c>
      <c r="AN37">
        <v>1.8910741301059</v>
      </c>
      <c r="AT37">
        <v>84</v>
      </c>
      <c r="AU37">
        <f t="shared" si="15"/>
        <v>234</v>
      </c>
      <c r="AV37">
        <v>2.9685157421289299</v>
      </c>
      <c r="AX37">
        <f t="shared" si="24"/>
        <v>34</v>
      </c>
      <c r="AY37" s="1">
        <v>44474</v>
      </c>
      <c r="AZ37">
        <f t="shared" si="0"/>
        <v>3.2291666666666599</v>
      </c>
      <c r="BA37" t="e">
        <f t="shared" si="1"/>
        <v>#N/A</v>
      </c>
      <c r="BB37" t="e">
        <f t="shared" si="2"/>
        <v>#N/A</v>
      </c>
      <c r="BC37" t="e">
        <f t="shared" si="3"/>
        <v>#N/A</v>
      </c>
      <c r="BD37" t="e">
        <f t="shared" si="16"/>
        <v>#N/A</v>
      </c>
      <c r="BE37" t="e">
        <f t="shared" si="17"/>
        <v>#N/A</v>
      </c>
      <c r="BF37" t="e">
        <f t="shared" si="18"/>
        <v>#N/A</v>
      </c>
      <c r="BG37" t="e">
        <f t="shared" si="19"/>
        <v>#N/A</v>
      </c>
      <c r="BH37" t="e">
        <f t="shared" si="20"/>
        <v>#N/A</v>
      </c>
      <c r="BI37" t="e">
        <f t="shared" si="21"/>
        <v>#N/A</v>
      </c>
      <c r="BJ37" t="e">
        <f t="shared" si="22"/>
        <v>#N/A</v>
      </c>
      <c r="BK37" t="e">
        <f t="shared" si="23"/>
        <v>#N/A</v>
      </c>
      <c r="BL37">
        <f>VLOOKUP($AY37,covid_19_datafeed23[[#All],[new_date]:[Zkh_7dgn_gem]],9,FALSE)</f>
        <v>9.2857142857142865</v>
      </c>
    </row>
    <row r="38" spans="5:64" x14ac:dyDescent="0.25">
      <c r="E38">
        <v>245.868917576961</v>
      </c>
      <c r="F38">
        <f t="shared" si="5"/>
        <v>156</v>
      </c>
      <c r="G38">
        <v>9.2708333333333304</v>
      </c>
      <c r="M38">
        <v>121</v>
      </c>
      <c r="N38">
        <f t="shared" si="7"/>
        <v>181</v>
      </c>
      <c r="O38">
        <v>2.3622047244094402</v>
      </c>
      <c r="Y38">
        <v>113.698030634573</v>
      </c>
      <c r="Z38">
        <f t="shared" si="10"/>
        <v>204</v>
      </c>
      <c r="AA38">
        <v>1.3582342954159501</v>
      </c>
      <c r="AL38">
        <v>113.39622641509401</v>
      </c>
      <c r="AM38">
        <f t="shared" si="13"/>
        <v>233</v>
      </c>
      <c r="AN38">
        <v>1.1346444780635401</v>
      </c>
      <c r="AT38">
        <v>86.689655172413794</v>
      </c>
      <c r="AU38">
        <f t="shared" si="15"/>
        <v>237</v>
      </c>
      <c r="AV38">
        <v>2.2938530734632598</v>
      </c>
      <c r="AX38">
        <f t="shared" si="24"/>
        <v>35</v>
      </c>
      <c r="AY38" s="1">
        <v>44475</v>
      </c>
      <c r="AZ38" t="e">
        <f t="shared" si="0"/>
        <v>#N/A</v>
      </c>
      <c r="BA38" t="e">
        <f t="shared" si="1"/>
        <v>#N/A</v>
      </c>
      <c r="BB38" t="e">
        <f t="shared" si="2"/>
        <v>#N/A</v>
      </c>
      <c r="BC38" t="e">
        <f t="shared" si="3"/>
        <v>#N/A</v>
      </c>
      <c r="BD38" t="e">
        <f t="shared" si="16"/>
        <v>#N/A</v>
      </c>
      <c r="BE38" t="e">
        <f t="shared" si="17"/>
        <v>#N/A</v>
      </c>
      <c r="BF38" t="e">
        <f t="shared" si="18"/>
        <v>#N/A</v>
      </c>
      <c r="BG38" t="e">
        <f t="shared" si="19"/>
        <v>#N/A</v>
      </c>
      <c r="BH38" t="e">
        <f t="shared" si="20"/>
        <v>#N/A</v>
      </c>
      <c r="BI38" t="e">
        <f t="shared" si="21"/>
        <v>#N/A</v>
      </c>
      <c r="BJ38" t="e">
        <f t="shared" si="22"/>
        <v>#N/A</v>
      </c>
      <c r="BK38" t="e">
        <f t="shared" si="23"/>
        <v>#N/A</v>
      </c>
      <c r="BL38">
        <f>VLOOKUP($AY38,covid_19_datafeed23[[#All],[new_date]:[Zkh_7dgn_gem]],9,FALSE)</f>
        <v>10</v>
      </c>
    </row>
    <row r="39" spans="5:64" x14ac:dyDescent="0.25">
      <c r="E39">
        <v>249.35451837139999</v>
      </c>
      <c r="F39">
        <f t="shared" si="5"/>
        <v>159</v>
      </c>
      <c r="G39">
        <v>8.5416666666666607</v>
      </c>
      <c r="M39">
        <v>126.6</v>
      </c>
      <c r="N39">
        <f t="shared" si="7"/>
        <v>187</v>
      </c>
      <c r="O39">
        <v>2.1259842519685002</v>
      </c>
      <c r="AL39">
        <v>116.415094339622</v>
      </c>
      <c r="AM39">
        <f t="shared" si="13"/>
        <v>236</v>
      </c>
      <c r="AN39">
        <v>1.51285930408472</v>
      </c>
      <c r="AX39">
        <f t="shared" si="24"/>
        <v>36</v>
      </c>
      <c r="AY39" s="1">
        <v>44476</v>
      </c>
      <c r="AZ39" t="e">
        <f t="shared" si="0"/>
        <v>#N/A</v>
      </c>
      <c r="BA39" t="e">
        <f t="shared" si="1"/>
        <v>#N/A</v>
      </c>
      <c r="BB39" t="e">
        <f t="shared" si="2"/>
        <v>#N/A</v>
      </c>
      <c r="BC39" t="e">
        <f t="shared" si="3"/>
        <v>#N/A</v>
      </c>
      <c r="BD39" t="e">
        <f t="shared" si="16"/>
        <v>#N/A</v>
      </c>
      <c r="BE39" t="e">
        <f t="shared" si="17"/>
        <v>#N/A</v>
      </c>
      <c r="BF39" t="e">
        <f t="shared" si="18"/>
        <v>#N/A</v>
      </c>
      <c r="BG39" t="e">
        <f t="shared" si="19"/>
        <v>#N/A</v>
      </c>
      <c r="BH39" t="e">
        <f t="shared" si="20"/>
        <v>#N/A</v>
      </c>
      <c r="BI39" t="e">
        <f t="shared" si="21"/>
        <v>#N/A</v>
      </c>
      <c r="BJ39" t="e">
        <f t="shared" si="22"/>
        <v>#N/A</v>
      </c>
      <c r="BK39" t="e">
        <f t="shared" si="23"/>
        <v>#N/A</v>
      </c>
      <c r="BL39">
        <f>VLOOKUP($AY39,covid_19_datafeed23[[#All],[new_date]:[Zkh_7dgn_gem]],9,FALSE)</f>
        <v>10.142857142857142</v>
      </c>
    </row>
    <row r="40" spans="5:64" x14ac:dyDescent="0.25">
      <c r="E40">
        <v>252.30387288977099</v>
      </c>
      <c r="F40">
        <f t="shared" si="5"/>
        <v>162</v>
      </c>
      <c r="G40">
        <v>7.7083333333333304</v>
      </c>
      <c r="M40">
        <v>131.4</v>
      </c>
      <c r="N40">
        <f t="shared" si="7"/>
        <v>191</v>
      </c>
      <c r="O40">
        <v>1.6535433070866099</v>
      </c>
      <c r="AX40">
        <f t="shared" si="24"/>
        <v>37</v>
      </c>
      <c r="AY40" s="1">
        <v>44477</v>
      </c>
      <c r="AZ40" t="e">
        <f t="shared" si="0"/>
        <v>#N/A</v>
      </c>
      <c r="BA40">
        <f t="shared" si="1"/>
        <v>3.6458333333333299</v>
      </c>
      <c r="BB40" t="e">
        <f t="shared" si="2"/>
        <v>#N/A</v>
      </c>
      <c r="BC40" t="e">
        <f t="shared" si="3"/>
        <v>#N/A</v>
      </c>
      <c r="BD40" t="e">
        <f t="shared" si="16"/>
        <v>#N/A</v>
      </c>
      <c r="BE40" t="e">
        <f t="shared" si="17"/>
        <v>#N/A</v>
      </c>
      <c r="BF40" t="e">
        <f t="shared" si="18"/>
        <v>#N/A</v>
      </c>
      <c r="BG40" t="e">
        <f t="shared" si="19"/>
        <v>#N/A</v>
      </c>
      <c r="BH40" t="e">
        <f t="shared" si="20"/>
        <v>#N/A</v>
      </c>
      <c r="BI40" t="e">
        <f t="shared" si="21"/>
        <v>#N/A</v>
      </c>
      <c r="BJ40" t="e">
        <f t="shared" si="22"/>
        <v>#N/A</v>
      </c>
      <c r="BK40" t="e">
        <f t="shared" si="23"/>
        <v>#N/A</v>
      </c>
      <c r="BL40">
        <f>VLOOKUP($AY40,covid_19_datafeed23[[#All],[new_date]:[Zkh_7dgn_gem]],9,FALSE)</f>
        <v>10</v>
      </c>
    </row>
    <row r="41" spans="5:64" x14ac:dyDescent="0.25">
      <c r="E41">
        <v>256.59384309831103</v>
      </c>
      <c r="F41">
        <f t="shared" si="5"/>
        <v>167</v>
      </c>
      <c r="G41">
        <v>7.03125</v>
      </c>
      <c r="M41">
        <v>135.19999999999999</v>
      </c>
      <c r="N41">
        <f t="shared" si="7"/>
        <v>195</v>
      </c>
      <c r="O41">
        <v>1.6535433070866099</v>
      </c>
      <c r="AX41">
        <f t="shared" si="24"/>
        <v>38</v>
      </c>
      <c r="AY41" s="1">
        <v>44478</v>
      </c>
      <c r="AZ41" t="e">
        <f t="shared" si="0"/>
        <v>#N/A</v>
      </c>
      <c r="BA41" t="e">
        <f t="shared" si="1"/>
        <v>#N/A</v>
      </c>
      <c r="BB41" t="e">
        <f t="shared" si="2"/>
        <v>#N/A</v>
      </c>
      <c r="BC41" t="e">
        <f t="shared" si="3"/>
        <v>#N/A</v>
      </c>
      <c r="BD41" t="e">
        <f t="shared" si="16"/>
        <v>#N/A</v>
      </c>
      <c r="BE41" t="e">
        <f t="shared" si="17"/>
        <v>#N/A</v>
      </c>
      <c r="BF41" t="e">
        <f t="shared" si="18"/>
        <v>#N/A</v>
      </c>
      <c r="BG41" t="e">
        <f t="shared" si="19"/>
        <v>#N/A</v>
      </c>
      <c r="BH41" t="e">
        <f t="shared" si="20"/>
        <v>#N/A</v>
      </c>
      <c r="BI41" t="e">
        <f t="shared" si="21"/>
        <v>#N/A</v>
      </c>
      <c r="BJ41" t="e">
        <f t="shared" si="22"/>
        <v>#N/A</v>
      </c>
      <c r="BK41" t="e">
        <f t="shared" si="23"/>
        <v>#N/A</v>
      </c>
      <c r="BL41">
        <f>VLOOKUP($AY41,covid_19_datafeed23[[#All],[new_date]:[Zkh_7dgn_gem]],9,FALSE)</f>
        <v>9.5714285714285712</v>
      </c>
    </row>
    <row r="42" spans="5:64" x14ac:dyDescent="0.25">
      <c r="E42">
        <v>260.88381330685201</v>
      </c>
      <c r="F42">
        <f t="shared" si="5"/>
        <v>171</v>
      </c>
      <c r="G42">
        <v>6.3020833333333304</v>
      </c>
      <c r="AX42">
        <f t="shared" si="24"/>
        <v>39</v>
      </c>
      <c r="AY42" s="1">
        <v>44479</v>
      </c>
      <c r="AZ42" t="e">
        <f t="shared" si="0"/>
        <v>#N/A</v>
      </c>
      <c r="BA42" t="e">
        <f t="shared" si="1"/>
        <v>#N/A</v>
      </c>
      <c r="BB42" t="e">
        <f t="shared" si="2"/>
        <v>#N/A</v>
      </c>
      <c r="BC42" t="e">
        <f t="shared" si="3"/>
        <v>#N/A</v>
      </c>
      <c r="BD42" t="e">
        <f t="shared" si="16"/>
        <v>#N/A</v>
      </c>
      <c r="BE42" t="e">
        <f t="shared" si="17"/>
        <v>#N/A</v>
      </c>
      <c r="BF42" t="e">
        <f t="shared" si="18"/>
        <v>#N/A</v>
      </c>
      <c r="BG42" t="e">
        <f t="shared" si="19"/>
        <v>#N/A</v>
      </c>
      <c r="BH42" t="e">
        <f t="shared" si="20"/>
        <v>#N/A</v>
      </c>
      <c r="BI42" t="e">
        <f t="shared" si="21"/>
        <v>#N/A</v>
      </c>
      <c r="BJ42" t="e">
        <f t="shared" si="22"/>
        <v>#N/A</v>
      </c>
      <c r="BK42" t="e">
        <f t="shared" si="23"/>
        <v>#N/A</v>
      </c>
      <c r="BL42">
        <f>VLOOKUP($AY42,covid_19_datafeed23[[#All],[new_date]:[Zkh_7dgn_gem]],9,FALSE)</f>
        <v>9.8571428571428577</v>
      </c>
    </row>
    <row r="43" spans="5:64" x14ac:dyDescent="0.25">
      <c r="E43">
        <v>263.56504468718902</v>
      </c>
      <c r="F43">
        <f t="shared" si="5"/>
        <v>174</v>
      </c>
      <c r="G43">
        <v>5.6770833333333304</v>
      </c>
      <c r="AX43">
        <f t="shared" si="24"/>
        <v>40</v>
      </c>
      <c r="AY43" s="1">
        <v>44480</v>
      </c>
      <c r="AZ43" t="e">
        <f t="shared" si="0"/>
        <v>#N/A</v>
      </c>
      <c r="BA43">
        <f t="shared" si="1"/>
        <v>3.90625</v>
      </c>
      <c r="BB43" t="e">
        <f t="shared" si="2"/>
        <v>#N/A</v>
      </c>
      <c r="BC43" t="e">
        <f t="shared" si="3"/>
        <v>#N/A</v>
      </c>
      <c r="BD43" t="e">
        <f t="shared" si="16"/>
        <v>#N/A</v>
      </c>
      <c r="BE43" t="e">
        <f t="shared" si="17"/>
        <v>#N/A</v>
      </c>
      <c r="BF43" t="e">
        <f t="shared" si="18"/>
        <v>#N/A</v>
      </c>
      <c r="BG43" t="e">
        <f t="shared" si="19"/>
        <v>#N/A</v>
      </c>
      <c r="BH43" t="e">
        <f t="shared" si="20"/>
        <v>#N/A</v>
      </c>
      <c r="BI43" t="e">
        <f t="shared" si="21"/>
        <v>#N/A</v>
      </c>
      <c r="BJ43" t="e">
        <f t="shared" si="22"/>
        <v>#N/A</v>
      </c>
      <c r="BK43" t="e">
        <f t="shared" si="23"/>
        <v>#N/A</v>
      </c>
      <c r="BL43">
        <f>VLOOKUP($AY43,covid_19_datafeed23[[#All],[new_date]:[Zkh_7dgn_gem]],9,FALSE)</f>
        <v>10.428571428571429</v>
      </c>
    </row>
    <row r="44" spans="5:64" x14ac:dyDescent="0.25">
      <c r="E44">
        <v>266.24627606752699</v>
      </c>
      <c r="F44">
        <f t="shared" si="5"/>
        <v>176</v>
      </c>
      <c r="G44">
        <v>5.3125</v>
      </c>
      <c r="AX44">
        <f t="shared" si="24"/>
        <v>41</v>
      </c>
      <c r="AY44" s="1">
        <v>44481</v>
      </c>
      <c r="AZ44" t="e">
        <f t="shared" si="0"/>
        <v>#N/A</v>
      </c>
      <c r="BA44" t="e">
        <f t="shared" si="1"/>
        <v>#N/A</v>
      </c>
      <c r="BB44" t="e">
        <f t="shared" si="2"/>
        <v>#N/A</v>
      </c>
      <c r="BC44" t="e">
        <f t="shared" si="3"/>
        <v>#N/A</v>
      </c>
      <c r="BD44" t="e">
        <f t="shared" si="16"/>
        <v>#N/A</v>
      </c>
      <c r="BE44" t="e">
        <f t="shared" si="17"/>
        <v>#N/A</v>
      </c>
      <c r="BF44" t="e">
        <f t="shared" si="18"/>
        <v>#N/A</v>
      </c>
      <c r="BG44" t="e">
        <f t="shared" si="19"/>
        <v>#N/A</v>
      </c>
      <c r="BH44" t="e">
        <f t="shared" si="20"/>
        <v>#N/A</v>
      </c>
      <c r="BI44" t="e">
        <f t="shared" si="21"/>
        <v>#N/A</v>
      </c>
      <c r="BJ44" t="e">
        <f t="shared" si="22"/>
        <v>#N/A</v>
      </c>
      <c r="BK44" t="e">
        <f t="shared" si="23"/>
        <v>#N/A</v>
      </c>
      <c r="BL44">
        <f>VLOOKUP($AY44,covid_19_datafeed23[[#All],[new_date]:[Zkh_7dgn_gem]],9,FALSE)</f>
        <v>9.4285714285714288</v>
      </c>
    </row>
    <row r="45" spans="5:64" x14ac:dyDescent="0.25">
      <c r="AX45">
        <f t="shared" si="24"/>
        <v>42</v>
      </c>
      <c r="AY45" s="1">
        <v>44482</v>
      </c>
      <c r="AZ45">
        <f t="shared" si="0"/>
        <v>3.0208333333333299</v>
      </c>
      <c r="BA45" t="e">
        <f t="shared" si="1"/>
        <v>#N/A</v>
      </c>
      <c r="BB45" t="e">
        <f t="shared" si="2"/>
        <v>#N/A</v>
      </c>
      <c r="BC45" t="e">
        <f t="shared" si="3"/>
        <v>#N/A</v>
      </c>
      <c r="BD45" t="e">
        <f t="shared" si="16"/>
        <v>#N/A</v>
      </c>
      <c r="BE45" t="e">
        <f t="shared" si="17"/>
        <v>#N/A</v>
      </c>
      <c r="BF45" t="e">
        <f t="shared" si="18"/>
        <v>#N/A</v>
      </c>
      <c r="BG45" t="e">
        <f t="shared" si="19"/>
        <v>#N/A</v>
      </c>
      <c r="BH45" t="e">
        <f t="shared" si="20"/>
        <v>#N/A</v>
      </c>
      <c r="BI45" t="e">
        <f t="shared" si="21"/>
        <v>#N/A</v>
      </c>
      <c r="BJ45" t="e">
        <f t="shared" si="22"/>
        <v>#N/A</v>
      </c>
      <c r="BK45" t="e">
        <f t="shared" si="23"/>
        <v>#N/A</v>
      </c>
      <c r="BL45">
        <f>VLOOKUP($AY45,covid_19_datafeed23[[#All],[new_date]:[Zkh_7dgn_gem]],9,FALSE)</f>
        <v>9</v>
      </c>
    </row>
    <row r="46" spans="5:64" x14ac:dyDescent="0.25">
      <c r="AX46">
        <f t="shared" si="24"/>
        <v>43</v>
      </c>
      <c r="AY46" s="1">
        <v>44483</v>
      </c>
      <c r="AZ46" t="e">
        <f t="shared" si="0"/>
        <v>#N/A</v>
      </c>
      <c r="BA46" t="e">
        <f t="shared" si="1"/>
        <v>#N/A</v>
      </c>
      <c r="BB46" t="e">
        <f t="shared" si="2"/>
        <v>#N/A</v>
      </c>
      <c r="BC46" t="e">
        <f t="shared" si="3"/>
        <v>#N/A</v>
      </c>
      <c r="BD46" t="e">
        <f t="shared" si="16"/>
        <v>#N/A</v>
      </c>
      <c r="BE46" t="e">
        <f t="shared" si="17"/>
        <v>#N/A</v>
      </c>
      <c r="BF46" t="e">
        <f t="shared" si="18"/>
        <v>#N/A</v>
      </c>
      <c r="BG46" t="e">
        <f t="shared" si="19"/>
        <v>#N/A</v>
      </c>
      <c r="BH46" t="e">
        <f t="shared" si="20"/>
        <v>#N/A</v>
      </c>
      <c r="BI46" t="e">
        <f t="shared" si="21"/>
        <v>#N/A</v>
      </c>
      <c r="BJ46" t="e">
        <f t="shared" si="22"/>
        <v>#N/A</v>
      </c>
      <c r="BK46" t="e">
        <f t="shared" si="23"/>
        <v>#N/A</v>
      </c>
      <c r="BL46">
        <f>VLOOKUP($AY46,covid_19_datafeed23[[#All],[new_date]:[Zkh_7dgn_gem]],9,FALSE)</f>
        <v>10</v>
      </c>
    </row>
    <row r="47" spans="5:64" x14ac:dyDescent="0.25">
      <c r="AX47">
        <f t="shared" si="24"/>
        <v>44</v>
      </c>
      <c r="AY47" s="1">
        <v>44484</v>
      </c>
      <c r="AZ47" t="e">
        <f t="shared" si="0"/>
        <v>#N/A</v>
      </c>
      <c r="BA47" t="e">
        <f t="shared" si="1"/>
        <v>#N/A</v>
      </c>
      <c r="BB47" t="e">
        <f t="shared" si="2"/>
        <v>#N/A</v>
      </c>
      <c r="BC47" t="e">
        <f t="shared" si="3"/>
        <v>#N/A</v>
      </c>
      <c r="BD47" t="e">
        <f t="shared" si="16"/>
        <v>#N/A</v>
      </c>
      <c r="BE47" t="e">
        <f t="shared" si="17"/>
        <v>#N/A</v>
      </c>
      <c r="BF47" t="e">
        <f t="shared" si="18"/>
        <v>#N/A</v>
      </c>
      <c r="BG47" t="e">
        <f t="shared" si="19"/>
        <v>#N/A</v>
      </c>
      <c r="BH47" t="e">
        <f t="shared" si="20"/>
        <v>#N/A</v>
      </c>
      <c r="BI47" t="e">
        <f t="shared" si="21"/>
        <v>#N/A</v>
      </c>
      <c r="BJ47" t="e">
        <f t="shared" si="22"/>
        <v>#N/A</v>
      </c>
      <c r="BK47" t="e">
        <f t="shared" si="23"/>
        <v>#N/A</v>
      </c>
      <c r="BL47">
        <f>VLOOKUP($AY47,covid_19_datafeed23[[#All],[new_date]:[Zkh_7dgn_gem]],9,FALSE)</f>
        <v>10.714285714285714</v>
      </c>
    </row>
    <row r="48" spans="5:64" x14ac:dyDescent="0.25">
      <c r="AX48">
        <f t="shared" si="24"/>
        <v>45</v>
      </c>
      <c r="AY48" s="1">
        <v>44485</v>
      </c>
      <c r="AZ48" t="e">
        <f t="shared" si="0"/>
        <v>#N/A</v>
      </c>
      <c r="BA48">
        <f t="shared" si="1"/>
        <v>4.1666666666666599</v>
      </c>
      <c r="BB48" t="e">
        <f t="shared" si="2"/>
        <v>#N/A</v>
      </c>
      <c r="BC48" t="e">
        <f t="shared" si="3"/>
        <v>#N/A</v>
      </c>
      <c r="BD48" t="e">
        <f t="shared" si="16"/>
        <v>#N/A</v>
      </c>
      <c r="BE48" t="e">
        <f t="shared" si="17"/>
        <v>#N/A</v>
      </c>
      <c r="BF48" t="e">
        <f t="shared" si="18"/>
        <v>#N/A</v>
      </c>
      <c r="BG48" t="e">
        <f t="shared" si="19"/>
        <v>#N/A</v>
      </c>
      <c r="BH48" t="e">
        <f t="shared" si="20"/>
        <v>#N/A</v>
      </c>
      <c r="BI48" t="e">
        <f t="shared" si="21"/>
        <v>#N/A</v>
      </c>
      <c r="BJ48" t="e">
        <f t="shared" si="22"/>
        <v>#N/A</v>
      </c>
      <c r="BK48" t="e">
        <f t="shared" si="23"/>
        <v>#N/A</v>
      </c>
      <c r="BL48">
        <f>VLOOKUP($AY48,covid_19_datafeed23[[#All],[new_date]:[Zkh_7dgn_gem]],9,FALSE)</f>
        <v>12.142857142857142</v>
      </c>
    </row>
    <row r="49" spans="50:64" x14ac:dyDescent="0.25">
      <c r="AX49">
        <f t="shared" si="24"/>
        <v>46</v>
      </c>
      <c r="AY49" s="1">
        <v>44486</v>
      </c>
      <c r="AZ49" t="e">
        <f t="shared" si="0"/>
        <v>#N/A</v>
      </c>
      <c r="BA49" t="e">
        <f t="shared" si="1"/>
        <v>#N/A</v>
      </c>
      <c r="BB49" t="e">
        <f t="shared" si="2"/>
        <v>#N/A</v>
      </c>
      <c r="BC49" t="e">
        <f t="shared" si="3"/>
        <v>#N/A</v>
      </c>
      <c r="BD49" t="e">
        <f t="shared" si="16"/>
        <v>#N/A</v>
      </c>
      <c r="BE49" t="e">
        <f t="shared" si="17"/>
        <v>#N/A</v>
      </c>
      <c r="BF49" t="e">
        <f t="shared" si="18"/>
        <v>#N/A</v>
      </c>
      <c r="BG49" t="e">
        <f t="shared" si="19"/>
        <v>#N/A</v>
      </c>
      <c r="BH49" t="e">
        <f t="shared" si="20"/>
        <v>#N/A</v>
      </c>
      <c r="BI49" t="e">
        <f t="shared" si="21"/>
        <v>#N/A</v>
      </c>
      <c r="BJ49" t="e">
        <f t="shared" si="22"/>
        <v>#N/A</v>
      </c>
      <c r="BK49" t="e">
        <f t="shared" si="23"/>
        <v>#N/A</v>
      </c>
      <c r="BL49">
        <f>VLOOKUP($AY49,covid_19_datafeed23[[#All],[new_date]:[Zkh_7dgn_gem]],9,FALSE)</f>
        <v>12.714285714285714</v>
      </c>
    </row>
    <row r="50" spans="50:64" x14ac:dyDescent="0.25">
      <c r="AX50">
        <f t="shared" si="24"/>
        <v>47</v>
      </c>
      <c r="AY50" s="1">
        <v>44487</v>
      </c>
      <c r="AZ50" t="e">
        <f t="shared" si="0"/>
        <v>#N/A</v>
      </c>
      <c r="BA50" t="e">
        <f t="shared" si="1"/>
        <v>#N/A</v>
      </c>
      <c r="BB50" t="e">
        <f t="shared" si="2"/>
        <v>#N/A</v>
      </c>
      <c r="BC50" t="e">
        <f t="shared" si="3"/>
        <v>#N/A</v>
      </c>
      <c r="BD50" t="e">
        <f t="shared" si="16"/>
        <v>#N/A</v>
      </c>
      <c r="BE50" t="e">
        <f t="shared" si="17"/>
        <v>#N/A</v>
      </c>
      <c r="BF50" t="e">
        <f t="shared" si="18"/>
        <v>#N/A</v>
      </c>
      <c r="BG50" t="e">
        <f t="shared" si="19"/>
        <v>#N/A</v>
      </c>
      <c r="BH50" t="e">
        <f t="shared" si="20"/>
        <v>#N/A</v>
      </c>
      <c r="BI50" t="e">
        <f t="shared" si="21"/>
        <v>#N/A</v>
      </c>
      <c r="BJ50" t="e">
        <f t="shared" si="22"/>
        <v>#N/A</v>
      </c>
      <c r="BK50" t="e">
        <f t="shared" si="23"/>
        <v>#N/A</v>
      </c>
      <c r="BL50">
        <f>VLOOKUP($AY50,covid_19_datafeed23[[#All],[new_date]:[Zkh_7dgn_gem]],9,FALSE)</f>
        <v>12.428571428571429</v>
      </c>
    </row>
    <row r="51" spans="50:64" x14ac:dyDescent="0.25">
      <c r="AX51">
        <f t="shared" si="24"/>
        <v>48</v>
      </c>
      <c r="AY51" s="1">
        <v>44488</v>
      </c>
      <c r="AZ51" t="e">
        <f t="shared" si="0"/>
        <v>#N/A</v>
      </c>
      <c r="BA51" t="e">
        <f t="shared" si="1"/>
        <v>#N/A</v>
      </c>
      <c r="BB51" t="e">
        <f t="shared" si="2"/>
        <v>#N/A</v>
      </c>
      <c r="BC51" t="e">
        <f t="shared" si="3"/>
        <v>#N/A</v>
      </c>
      <c r="BD51" t="e">
        <f t="shared" si="16"/>
        <v>#N/A</v>
      </c>
      <c r="BE51" t="e">
        <f t="shared" si="17"/>
        <v>#N/A</v>
      </c>
      <c r="BF51" t="e">
        <f t="shared" si="18"/>
        <v>#N/A</v>
      </c>
      <c r="BG51" t="e">
        <f t="shared" si="19"/>
        <v>#N/A</v>
      </c>
      <c r="BH51" t="e">
        <f t="shared" si="20"/>
        <v>#N/A</v>
      </c>
      <c r="BI51" t="e">
        <f t="shared" si="21"/>
        <v>#N/A</v>
      </c>
      <c r="BJ51" t="e">
        <f t="shared" si="22"/>
        <v>#N/A</v>
      </c>
      <c r="BK51" t="e">
        <f t="shared" si="23"/>
        <v>#N/A</v>
      </c>
      <c r="BL51">
        <f>VLOOKUP($AY51,covid_19_datafeed23[[#All],[new_date]:[Zkh_7dgn_gem]],9,FALSE)</f>
        <v>14</v>
      </c>
    </row>
    <row r="52" spans="50:64" x14ac:dyDescent="0.25">
      <c r="AX52">
        <f t="shared" si="24"/>
        <v>49</v>
      </c>
      <c r="AY52" s="1">
        <v>44489</v>
      </c>
      <c r="AZ52" t="e">
        <f t="shared" si="0"/>
        <v>#N/A</v>
      </c>
      <c r="BA52">
        <f t="shared" si="1"/>
        <v>4.4791666666666599</v>
      </c>
      <c r="BB52" t="e">
        <f t="shared" si="2"/>
        <v>#N/A</v>
      </c>
      <c r="BC52" t="e">
        <f t="shared" si="3"/>
        <v>#N/A</v>
      </c>
      <c r="BD52" t="e">
        <f t="shared" si="16"/>
        <v>#N/A</v>
      </c>
      <c r="BE52" t="e">
        <f t="shared" si="17"/>
        <v>#N/A</v>
      </c>
      <c r="BF52" t="e">
        <f t="shared" si="18"/>
        <v>#N/A</v>
      </c>
      <c r="BG52" t="e">
        <f t="shared" si="19"/>
        <v>#N/A</v>
      </c>
      <c r="BH52" t="e">
        <f t="shared" si="20"/>
        <v>#N/A</v>
      </c>
      <c r="BI52" t="e">
        <f t="shared" si="21"/>
        <v>#N/A</v>
      </c>
      <c r="BJ52" t="e">
        <f t="shared" si="22"/>
        <v>#N/A</v>
      </c>
      <c r="BK52" t="e">
        <f t="shared" si="23"/>
        <v>#N/A</v>
      </c>
      <c r="BL52">
        <f>VLOOKUP($AY52,covid_19_datafeed23[[#All],[new_date]:[Zkh_7dgn_gem]],9,FALSE)</f>
        <v>15.285714285714286</v>
      </c>
    </row>
    <row r="53" spans="50:64" x14ac:dyDescent="0.25">
      <c r="AX53">
        <f t="shared" si="24"/>
        <v>50</v>
      </c>
      <c r="AY53" s="1">
        <v>44490</v>
      </c>
      <c r="AZ53" t="e">
        <f t="shared" si="0"/>
        <v>#N/A</v>
      </c>
      <c r="BA53" t="e">
        <f t="shared" si="1"/>
        <v>#N/A</v>
      </c>
      <c r="BB53" t="e">
        <f t="shared" si="2"/>
        <v>#N/A</v>
      </c>
      <c r="BC53" t="e">
        <f t="shared" si="3"/>
        <v>#N/A</v>
      </c>
      <c r="BD53" t="e">
        <f t="shared" si="16"/>
        <v>#N/A</v>
      </c>
      <c r="BE53" t="e">
        <f t="shared" si="17"/>
        <v>#N/A</v>
      </c>
      <c r="BF53" t="e">
        <f t="shared" si="18"/>
        <v>#N/A</v>
      </c>
      <c r="BG53" t="e">
        <f t="shared" si="19"/>
        <v>#N/A</v>
      </c>
      <c r="BH53" t="e">
        <f t="shared" si="20"/>
        <v>#N/A</v>
      </c>
      <c r="BI53" t="e">
        <f t="shared" si="21"/>
        <v>#N/A</v>
      </c>
      <c r="BJ53" t="e">
        <f t="shared" si="22"/>
        <v>#N/A</v>
      </c>
      <c r="BK53" t="e">
        <f t="shared" si="23"/>
        <v>#N/A</v>
      </c>
      <c r="BL53">
        <f>VLOOKUP($AY53,covid_19_datafeed23[[#All],[new_date]:[Zkh_7dgn_gem]],9,FALSE)</f>
        <v>15.571428571428571</v>
      </c>
    </row>
    <row r="54" spans="50:64" x14ac:dyDescent="0.25">
      <c r="AX54">
        <f t="shared" si="24"/>
        <v>51</v>
      </c>
      <c r="AY54" s="1">
        <v>44491</v>
      </c>
      <c r="AZ54">
        <f t="shared" si="0"/>
        <v>2.8125</v>
      </c>
      <c r="BA54" t="e">
        <f t="shared" si="1"/>
        <v>#N/A</v>
      </c>
      <c r="BB54" t="e">
        <f t="shared" si="2"/>
        <v>#N/A</v>
      </c>
      <c r="BC54" t="e">
        <f t="shared" si="3"/>
        <v>#N/A</v>
      </c>
      <c r="BD54" t="e">
        <f t="shared" si="16"/>
        <v>#N/A</v>
      </c>
      <c r="BE54" t="e">
        <f t="shared" si="17"/>
        <v>#N/A</v>
      </c>
      <c r="BF54" t="e">
        <f t="shared" si="18"/>
        <v>#N/A</v>
      </c>
      <c r="BG54" t="e">
        <f t="shared" si="19"/>
        <v>#N/A</v>
      </c>
      <c r="BH54" t="e">
        <f t="shared" si="20"/>
        <v>#N/A</v>
      </c>
      <c r="BI54" t="e">
        <f t="shared" si="21"/>
        <v>#N/A</v>
      </c>
      <c r="BJ54" t="e">
        <f t="shared" si="22"/>
        <v>#N/A</v>
      </c>
      <c r="BK54" t="e">
        <f t="shared" si="23"/>
        <v>#N/A</v>
      </c>
      <c r="BL54">
        <f>VLOOKUP($AY54,covid_19_datafeed23[[#All],[new_date]:[Zkh_7dgn_gem]],9,FALSE)</f>
        <v>17</v>
      </c>
    </row>
    <row r="55" spans="50:64" x14ac:dyDescent="0.25">
      <c r="AX55">
        <f t="shared" si="24"/>
        <v>52</v>
      </c>
      <c r="AY55" s="1">
        <v>44492</v>
      </c>
      <c r="AZ55" t="e">
        <f t="shared" si="0"/>
        <v>#N/A</v>
      </c>
      <c r="BA55" t="e">
        <f t="shared" si="1"/>
        <v>#N/A</v>
      </c>
      <c r="BB55" t="e">
        <f t="shared" si="2"/>
        <v>#N/A</v>
      </c>
      <c r="BC55" t="e">
        <f t="shared" si="3"/>
        <v>#N/A</v>
      </c>
      <c r="BD55" t="e">
        <f t="shared" si="16"/>
        <v>#N/A</v>
      </c>
      <c r="BE55" t="e">
        <f t="shared" si="17"/>
        <v>#N/A</v>
      </c>
      <c r="BF55" t="e">
        <f t="shared" si="18"/>
        <v>#N/A</v>
      </c>
      <c r="BG55" t="e">
        <f t="shared" si="19"/>
        <v>#N/A</v>
      </c>
      <c r="BH55" t="e">
        <f t="shared" si="20"/>
        <v>#N/A</v>
      </c>
      <c r="BI55" t="e">
        <f t="shared" si="21"/>
        <v>#N/A</v>
      </c>
      <c r="BJ55" t="e">
        <f t="shared" si="22"/>
        <v>#N/A</v>
      </c>
      <c r="BK55" t="e">
        <f t="shared" si="23"/>
        <v>#N/A</v>
      </c>
      <c r="BL55">
        <f>VLOOKUP($AY55,covid_19_datafeed23[[#All],[new_date]:[Zkh_7dgn_gem]],9,FALSE)</f>
        <v>16.857142857142858</v>
      </c>
    </row>
    <row r="56" spans="50:64" x14ac:dyDescent="0.25">
      <c r="AX56">
        <f t="shared" si="24"/>
        <v>53</v>
      </c>
      <c r="AY56" s="1">
        <v>44493</v>
      </c>
      <c r="AZ56" t="e">
        <f t="shared" si="0"/>
        <v>#N/A</v>
      </c>
      <c r="BA56">
        <f t="shared" si="1"/>
        <v>4.84375</v>
      </c>
      <c r="BB56" t="e">
        <f t="shared" si="2"/>
        <v>#N/A</v>
      </c>
      <c r="BC56" t="e">
        <f t="shared" si="3"/>
        <v>#N/A</v>
      </c>
      <c r="BD56" t="e">
        <f t="shared" si="16"/>
        <v>#N/A</v>
      </c>
      <c r="BE56" t="e">
        <f t="shared" si="17"/>
        <v>#N/A</v>
      </c>
      <c r="BF56" t="e">
        <f t="shared" si="18"/>
        <v>#N/A</v>
      </c>
      <c r="BG56" t="e">
        <f t="shared" si="19"/>
        <v>#N/A</v>
      </c>
      <c r="BH56" t="e">
        <f t="shared" si="20"/>
        <v>#N/A</v>
      </c>
      <c r="BI56" t="e">
        <f t="shared" si="21"/>
        <v>#N/A</v>
      </c>
      <c r="BJ56" t="e">
        <f t="shared" si="22"/>
        <v>#N/A</v>
      </c>
      <c r="BK56" t="e">
        <f t="shared" si="23"/>
        <v>#N/A</v>
      </c>
      <c r="BL56">
        <f>VLOOKUP($AY56,covid_19_datafeed23[[#All],[new_date]:[Zkh_7dgn_gem]],9,FALSE)</f>
        <v>17.428571428571427</v>
      </c>
    </row>
    <row r="57" spans="50:64" x14ac:dyDescent="0.25">
      <c r="AX57">
        <f t="shared" si="24"/>
        <v>54</v>
      </c>
      <c r="AY57" s="1">
        <v>44494</v>
      </c>
      <c r="AZ57" t="e">
        <f t="shared" si="0"/>
        <v>#N/A</v>
      </c>
      <c r="BA57" t="e">
        <f t="shared" si="1"/>
        <v>#N/A</v>
      </c>
      <c r="BB57" t="e">
        <f t="shared" si="2"/>
        <v>#N/A</v>
      </c>
      <c r="BC57" t="e">
        <f t="shared" si="3"/>
        <v>#N/A</v>
      </c>
      <c r="BD57" t="e">
        <f t="shared" si="16"/>
        <v>#N/A</v>
      </c>
      <c r="BE57" t="e">
        <f t="shared" si="17"/>
        <v>#N/A</v>
      </c>
      <c r="BF57" t="e">
        <f t="shared" si="18"/>
        <v>#N/A</v>
      </c>
      <c r="BG57" t="e">
        <f t="shared" si="19"/>
        <v>#N/A</v>
      </c>
      <c r="BH57" t="e">
        <f t="shared" si="20"/>
        <v>#N/A</v>
      </c>
      <c r="BI57" t="e">
        <f t="shared" si="21"/>
        <v>#N/A</v>
      </c>
      <c r="BJ57" t="e">
        <f t="shared" si="22"/>
        <v>#N/A</v>
      </c>
      <c r="BK57" t="e">
        <f t="shared" si="23"/>
        <v>#N/A</v>
      </c>
      <c r="BL57">
        <f>VLOOKUP($AY57,covid_19_datafeed23[[#All],[new_date]:[Zkh_7dgn_gem]],9,FALSE)</f>
        <v>18.428571428571427</v>
      </c>
    </row>
    <row r="58" spans="50:64" x14ac:dyDescent="0.25">
      <c r="AX58">
        <f t="shared" si="24"/>
        <v>55</v>
      </c>
      <c r="AY58" s="1">
        <v>44495</v>
      </c>
      <c r="AZ58" t="e">
        <f t="shared" si="0"/>
        <v>#N/A</v>
      </c>
      <c r="BA58" t="e">
        <f t="shared" si="1"/>
        <v>#N/A</v>
      </c>
      <c r="BB58" t="e">
        <f t="shared" si="2"/>
        <v>#N/A</v>
      </c>
      <c r="BC58" t="e">
        <f t="shared" si="3"/>
        <v>#N/A</v>
      </c>
      <c r="BD58" t="e">
        <f t="shared" si="16"/>
        <v>#N/A</v>
      </c>
      <c r="BE58" t="e">
        <f t="shared" si="17"/>
        <v>#N/A</v>
      </c>
      <c r="BF58" t="e">
        <f t="shared" si="18"/>
        <v>#N/A</v>
      </c>
      <c r="BG58" t="e">
        <f t="shared" si="19"/>
        <v>#N/A</v>
      </c>
      <c r="BH58" t="e">
        <f t="shared" si="20"/>
        <v>#N/A</v>
      </c>
      <c r="BI58" t="e">
        <f t="shared" si="21"/>
        <v>#N/A</v>
      </c>
      <c r="BJ58" t="e">
        <f t="shared" si="22"/>
        <v>#N/A</v>
      </c>
      <c r="BK58" t="e">
        <f t="shared" si="23"/>
        <v>#N/A</v>
      </c>
      <c r="BL58">
        <f>VLOOKUP($AY58,covid_19_datafeed23[[#All],[new_date]:[Zkh_7dgn_gem]],9,FALSE)</f>
        <v>17.428571428571427</v>
      </c>
    </row>
    <row r="59" spans="50:64" x14ac:dyDescent="0.25">
      <c r="AX59">
        <f t="shared" si="24"/>
        <v>56</v>
      </c>
      <c r="AY59" s="1">
        <v>44496</v>
      </c>
      <c r="AZ59" t="e">
        <f t="shared" si="0"/>
        <v>#N/A</v>
      </c>
      <c r="BA59" t="e">
        <f t="shared" si="1"/>
        <v>#N/A</v>
      </c>
      <c r="BB59" t="e">
        <f t="shared" si="2"/>
        <v>#N/A</v>
      </c>
      <c r="BC59" t="e">
        <f t="shared" si="3"/>
        <v>#N/A</v>
      </c>
      <c r="BD59" t="e">
        <f t="shared" si="16"/>
        <v>#N/A</v>
      </c>
      <c r="BE59" t="e">
        <f t="shared" si="17"/>
        <v>#N/A</v>
      </c>
      <c r="BF59" t="e">
        <f t="shared" si="18"/>
        <v>#N/A</v>
      </c>
      <c r="BG59" t="e">
        <f t="shared" si="19"/>
        <v>#N/A</v>
      </c>
      <c r="BH59" t="e">
        <f t="shared" si="20"/>
        <v>#N/A</v>
      </c>
      <c r="BI59" t="e">
        <f t="shared" si="21"/>
        <v>#N/A</v>
      </c>
      <c r="BJ59" t="e">
        <f t="shared" si="22"/>
        <v>#N/A</v>
      </c>
      <c r="BK59" t="e">
        <f t="shared" si="23"/>
        <v>#N/A</v>
      </c>
      <c r="BL59">
        <f>VLOOKUP($AY59,covid_19_datafeed23[[#All],[new_date]:[Zkh_7dgn_gem]],9,FALSE)</f>
        <v>17.857142857142858</v>
      </c>
    </row>
    <row r="60" spans="50:64" x14ac:dyDescent="0.25">
      <c r="AX60">
        <f t="shared" si="24"/>
        <v>57</v>
      </c>
      <c r="AY60" s="1">
        <v>44497</v>
      </c>
      <c r="AZ60" t="e">
        <f t="shared" si="0"/>
        <v>#N/A</v>
      </c>
      <c r="BA60">
        <f t="shared" si="1"/>
        <v>5.2604166666666599</v>
      </c>
      <c r="BB60" t="e">
        <f t="shared" si="2"/>
        <v>#N/A</v>
      </c>
      <c r="BC60" t="e">
        <f t="shared" si="3"/>
        <v>#N/A</v>
      </c>
      <c r="BD60" t="e">
        <f t="shared" si="16"/>
        <v>#N/A</v>
      </c>
      <c r="BE60" t="e">
        <f t="shared" si="17"/>
        <v>#N/A</v>
      </c>
      <c r="BF60" t="e">
        <f t="shared" si="18"/>
        <v>#N/A</v>
      </c>
      <c r="BG60" t="e">
        <f t="shared" si="19"/>
        <v>#N/A</v>
      </c>
      <c r="BH60" t="e">
        <f t="shared" si="20"/>
        <v>#N/A</v>
      </c>
      <c r="BI60" t="e">
        <f t="shared" si="21"/>
        <v>#N/A</v>
      </c>
      <c r="BJ60" t="e">
        <f t="shared" si="22"/>
        <v>#N/A</v>
      </c>
      <c r="BK60" t="e">
        <f t="shared" si="23"/>
        <v>#N/A</v>
      </c>
      <c r="BL60">
        <f>VLOOKUP($AY60,covid_19_datafeed23[[#All],[new_date]:[Zkh_7dgn_gem]],9,FALSE)</f>
        <v>17.285714285714285</v>
      </c>
    </row>
    <row r="61" spans="50:64" x14ac:dyDescent="0.25">
      <c r="AX61">
        <f t="shared" si="24"/>
        <v>58</v>
      </c>
      <c r="AY61" s="1">
        <v>44498</v>
      </c>
      <c r="AZ61" t="e">
        <f t="shared" si="0"/>
        <v>#N/A</v>
      </c>
      <c r="BA61" t="e">
        <f t="shared" si="1"/>
        <v>#N/A</v>
      </c>
      <c r="BB61" t="e">
        <f t="shared" si="2"/>
        <v>#N/A</v>
      </c>
      <c r="BC61" t="e">
        <f t="shared" si="3"/>
        <v>#N/A</v>
      </c>
      <c r="BD61" t="e">
        <f t="shared" si="16"/>
        <v>#N/A</v>
      </c>
      <c r="BE61" t="e">
        <f t="shared" si="17"/>
        <v>#N/A</v>
      </c>
      <c r="BF61" t="e">
        <f t="shared" si="18"/>
        <v>#N/A</v>
      </c>
      <c r="BG61" t="e">
        <f t="shared" si="19"/>
        <v>#N/A</v>
      </c>
      <c r="BH61" t="e">
        <f t="shared" si="20"/>
        <v>#N/A</v>
      </c>
      <c r="BI61" t="e">
        <f t="shared" si="21"/>
        <v>#N/A</v>
      </c>
      <c r="BJ61" t="e">
        <f t="shared" si="22"/>
        <v>#N/A</v>
      </c>
      <c r="BK61" t="e">
        <f t="shared" si="23"/>
        <v>#N/A</v>
      </c>
      <c r="BL61">
        <f>VLOOKUP($AY61,covid_19_datafeed23[[#All],[new_date]:[Zkh_7dgn_gem]],9,FALSE)</f>
        <v>18</v>
      </c>
    </row>
    <row r="62" spans="50:64" x14ac:dyDescent="0.25">
      <c r="AX62">
        <f t="shared" si="24"/>
        <v>59</v>
      </c>
      <c r="AY62" s="1">
        <v>44499</v>
      </c>
      <c r="AZ62" t="e">
        <f t="shared" si="0"/>
        <v>#N/A</v>
      </c>
      <c r="BA62" t="e">
        <f t="shared" si="1"/>
        <v>#N/A</v>
      </c>
      <c r="BB62" t="e">
        <f t="shared" si="2"/>
        <v>#N/A</v>
      </c>
      <c r="BC62" t="e">
        <f t="shared" si="3"/>
        <v>#N/A</v>
      </c>
      <c r="BD62" t="e">
        <f t="shared" si="16"/>
        <v>#N/A</v>
      </c>
      <c r="BE62" t="e">
        <f t="shared" si="17"/>
        <v>#N/A</v>
      </c>
      <c r="BF62" t="e">
        <f t="shared" si="18"/>
        <v>#N/A</v>
      </c>
      <c r="BG62" t="e">
        <f t="shared" si="19"/>
        <v>#N/A</v>
      </c>
      <c r="BH62" t="e">
        <f t="shared" si="20"/>
        <v>#N/A</v>
      </c>
      <c r="BI62" t="e">
        <f t="shared" si="21"/>
        <v>#N/A</v>
      </c>
      <c r="BJ62" t="e">
        <f t="shared" si="22"/>
        <v>#N/A</v>
      </c>
      <c r="BK62" t="e">
        <f t="shared" si="23"/>
        <v>#N/A</v>
      </c>
      <c r="BL62">
        <f>VLOOKUP($AY62,covid_19_datafeed23[[#All],[new_date]:[Zkh_7dgn_gem]],9,FALSE)</f>
        <v>17.714285714285715</v>
      </c>
    </row>
    <row r="63" spans="50:64" x14ac:dyDescent="0.25">
      <c r="AX63">
        <f t="shared" si="24"/>
        <v>60</v>
      </c>
      <c r="AY63" s="1">
        <v>44500</v>
      </c>
      <c r="AZ63">
        <f t="shared" si="0"/>
        <v>2.8125</v>
      </c>
      <c r="BA63" t="e">
        <f t="shared" si="1"/>
        <v>#N/A</v>
      </c>
      <c r="BB63">
        <f t="shared" si="2"/>
        <v>21.141732283464499</v>
      </c>
      <c r="BC63" t="e">
        <f t="shared" si="3"/>
        <v>#N/A</v>
      </c>
      <c r="BD63" t="e">
        <f t="shared" si="16"/>
        <v>#N/A</v>
      </c>
      <c r="BE63" t="e">
        <f t="shared" si="17"/>
        <v>#N/A</v>
      </c>
      <c r="BF63" t="e">
        <f t="shared" si="18"/>
        <v>#N/A</v>
      </c>
      <c r="BG63" t="e">
        <f t="shared" si="19"/>
        <v>#N/A</v>
      </c>
      <c r="BH63" t="e">
        <f t="shared" si="20"/>
        <v>#N/A</v>
      </c>
      <c r="BI63" t="e">
        <f t="shared" si="21"/>
        <v>#N/A</v>
      </c>
      <c r="BJ63" t="e">
        <f t="shared" si="22"/>
        <v>#N/A</v>
      </c>
      <c r="BK63" t="e">
        <f t="shared" si="23"/>
        <v>#N/A</v>
      </c>
      <c r="BL63">
        <f>VLOOKUP($AY63,covid_19_datafeed23[[#All],[new_date]:[Zkh_7dgn_gem]],9,FALSE)</f>
        <v>17.285714285714285</v>
      </c>
    </row>
    <row r="64" spans="50:64" x14ac:dyDescent="0.25">
      <c r="AX64">
        <f t="shared" si="24"/>
        <v>61</v>
      </c>
      <c r="AY64" s="1">
        <v>44501</v>
      </c>
      <c r="AZ64" t="e">
        <f t="shared" si="0"/>
        <v>#N/A</v>
      </c>
      <c r="BA64" t="e">
        <f t="shared" si="1"/>
        <v>#N/A</v>
      </c>
      <c r="BB64" t="e">
        <f t="shared" si="2"/>
        <v>#N/A</v>
      </c>
      <c r="BC64" t="e">
        <f t="shared" si="3"/>
        <v>#N/A</v>
      </c>
      <c r="BD64">
        <f t="shared" si="16"/>
        <v>26.538461538461501</v>
      </c>
      <c r="BE64" t="e">
        <f t="shared" si="17"/>
        <v>#N/A</v>
      </c>
      <c r="BF64" t="e">
        <f t="shared" si="18"/>
        <v>#N/A</v>
      </c>
      <c r="BG64" t="e">
        <f t="shared" si="19"/>
        <v>#N/A</v>
      </c>
      <c r="BH64" t="e">
        <f t="shared" si="20"/>
        <v>#N/A</v>
      </c>
      <c r="BI64" t="e">
        <f t="shared" si="21"/>
        <v>#N/A</v>
      </c>
      <c r="BJ64" t="e">
        <f t="shared" si="22"/>
        <v>#N/A</v>
      </c>
      <c r="BK64" t="e">
        <f t="shared" si="23"/>
        <v>#N/A</v>
      </c>
      <c r="BL64">
        <f>VLOOKUP($AY64,covid_19_datafeed23[[#All],[new_date]:[Zkh_7dgn_gem]],9,FALSE)</f>
        <v>17.142857142857142</v>
      </c>
    </row>
    <row r="65" spans="50:64" x14ac:dyDescent="0.25">
      <c r="AX65">
        <f t="shared" si="24"/>
        <v>62</v>
      </c>
      <c r="AY65" s="1">
        <v>44502</v>
      </c>
      <c r="AZ65" t="e">
        <f t="shared" si="0"/>
        <v>#N/A</v>
      </c>
      <c r="BA65" t="e">
        <f t="shared" si="1"/>
        <v>#N/A</v>
      </c>
      <c r="BB65" t="e">
        <f t="shared" si="2"/>
        <v>#N/A</v>
      </c>
      <c r="BC65" t="e">
        <f t="shared" si="3"/>
        <v>#N/A</v>
      </c>
      <c r="BD65" t="e">
        <f t="shared" si="16"/>
        <v>#N/A</v>
      </c>
      <c r="BE65" t="e">
        <f t="shared" si="17"/>
        <v>#N/A</v>
      </c>
      <c r="BF65" t="e">
        <f t="shared" si="18"/>
        <v>#N/A</v>
      </c>
      <c r="BG65" t="e">
        <f t="shared" si="19"/>
        <v>#N/A</v>
      </c>
      <c r="BH65" t="e">
        <f t="shared" si="20"/>
        <v>#N/A</v>
      </c>
      <c r="BI65" t="e">
        <f t="shared" si="21"/>
        <v>#N/A</v>
      </c>
      <c r="BJ65" t="e">
        <f t="shared" si="22"/>
        <v>#N/A</v>
      </c>
      <c r="BK65" t="e">
        <f t="shared" si="23"/>
        <v>#N/A</v>
      </c>
      <c r="BL65">
        <f>VLOOKUP($AY65,covid_19_datafeed23[[#All],[new_date]:[Zkh_7dgn_gem]],9,FALSE)</f>
        <v>18.285714285714285</v>
      </c>
    </row>
    <row r="66" spans="50:64" x14ac:dyDescent="0.25">
      <c r="AX66">
        <f t="shared" si="24"/>
        <v>63</v>
      </c>
      <c r="AY66" s="1">
        <v>44503</v>
      </c>
      <c r="AZ66" t="e">
        <f t="shared" si="0"/>
        <v>#N/A</v>
      </c>
      <c r="BA66">
        <f t="shared" si="1"/>
        <v>5.78125</v>
      </c>
      <c r="BB66" t="e">
        <f t="shared" si="2"/>
        <v>#N/A</v>
      </c>
      <c r="BC66" t="e">
        <f t="shared" si="3"/>
        <v>#N/A</v>
      </c>
      <c r="BD66">
        <f t="shared" si="16"/>
        <v>27.564102564102502</v>
      </c>
      <c r="BE66">
        <f t="shared" si="17"/>
        <v>26.538461538461501</v>
      </c>
      <c r="BF66" t="e">
        <f t="shared" si="18"/>
        <v>#N/A</v>
      </c>
      <c r="BG66" t="e">
        <f t="shared" si="19"/>
        <v>#N/A</v>
      </c>
      <c r="BH66" t="e">
        <f t="shared" si="20"/>
        <v>#N/A</v>
      </c>
      <c r="BI66" t="e">
        <f t="shared" si="21"/>
        <v>#N/A</v>
      </c>
      <c r="BJ66" t="e">
        <f t="shared" si="22"/>
        <v>#N/A</v>
      </c>
      <c r="BK66" t="e">
        <f t="shared" si="23"/>
        <v>#N/A</v>
      </c>
      <c r="BL66">
        <f>VLOOKUP($AY66,covid_19_datafeed23[[#All],[new_date]:[Zkh_7dgn_gem]],9,FALSE)</f>
        <v>20</v>
      </c>
    </row>
    <row r="67" spans="50:64" x14ac:dyDescent="0.25">
      <c r="AX67">
        <f t="shared" si="24"/>
        <v>64</v>
      </c>
      <c r="AY67" s="1">
        <v>44504</v>
      </c>
      <c r="AZ67" t="e">
        <f t="shared" ref="AZ67:AZ130" si="25">VLOOKUP($AX67,$B$3:$C$29,2,FALSE)</f>
        <v>#N/A</v>
      </c>
      <c r="BA67" t="e">
        <f t="shared" ref="BA67:BA130" si="26">VLOOKUP($AX67,$F$3:$G$44,2,FALSE)</f>
        <v>#N/A</v>
      </c>
      <c r="BB67" t="e">
        <f t="shared" ref="BB67:BB130" si="27">VLOOKUP($AX67,$J$3:$K$27,2,FALSE)</f>
        <v>#N/A</v>
      </c>
      <c r="BC67" t="e">
        <f t="shared" ref="BC67:BC130" si="28">VLOOKUP($AX67,$N$3:$O$41,2,FALSE)</f>
        <v>#N/A</v>
      </c>
      <c r="BD67" t="e">
        <f t="shared" si="16"/>
        <v>#N/A</v>
      </c>
      <c r="BE67" t="e">
        <f t="shared" si="17"/>
        <v>#N/A</v>
      </c>
      <c r="BF67" t="e">
        <f t="shared" si="18"/>
        <v>#N/A</v>
      </c>
      <c r="BG67" t="e">
        <f t="shared" si="19"/>
        <v>#N/A</v>
      </c>
      <c r="BH67" t="e">
        <f t="shared" si="20"/>
        <v>#N/A</v>
      </c>
      <c r="BI67" t="e">
        <f t="shared" si="21"/>
        <v>#N/A</v>
      </c>
      <c r="BJ67" t="e">
        <f t="shared" si="22"/>
        <v>#N/A</v>
      </c>
      <c r="BK67" t="e">
        <f t="shared" si="23"/>
        <v>#N/A</v>
      </c>
      <c r="BL67">
        <f>VLOOKUP($AY67,covid_19_datafeed23[[#All],[new_date]:[Zkh_7dgn_gem]],9,FALSE)</f>
        <v>21.571428571428573</v>
      </c>
    </row>
    <row r="68" spans="50:64" x14ac:dyDescent="0.25">
      <c r="AX68">
        <f t="shared" si="24"/>
        <v>65</v>
      </c>
      <c r="AY68" s="1">
        <v>44505</v>
      </c>
      <c r="AZ68" t="e">
        <f t="shared" si="25"/>
        <v>#N/A</v>
      </c>
      <c r="BA68" t="e">
        <f t="shared" si="26"/>
        <v>#N/A</v>
      </c>
      <c r="BB68" t="e">
        <f t="shared" si="27"/>
        <v>#N/A</v>
      </c>
      <c r="BC68">
        <f t="shared" si="28"/>
        <v>22.913385826771599</v>
      </c>
      <c r="BD68" t="e">
        <f t="shared" ref="BD68:BD131" si="29">VLOOKUP($AX68,$R$3:$S$27,2,FALSE)</f>
        <v>#N/A</v>
      </c>
      <c r="BE68" t="e">
        <f t="shared" ref="BE68:BE131" si="30">VLOOKUP($AX68,$V$3:$W$34,2,FALSE)</f>
        <v>#N/A</v>
      </c>
      <c r="BF68" t="e">
        <f t="shared" ref="BF68:BF131" si="31">VLOOKUP($AX68,$Z$3:$AA$38,2,FALSE)</f>
        <v>#N/A</v>
      </c>
      <c r="BG68" t="e">
        <f t="shared" ref="BG68:BG131" si="32">VLOOKUP($AX68,$AD$3:$AE$36,2,FALSE)</f>
        <v>#N/A</v>
      </c>
      <c r="BH68" t="e">
        <f t="shared" ref="BH68:BH131" si="33">VLOOKUP($AX68,$AI$3:$AJ$23,2,FALSE)</f>
        <v>#N/A</v>
      </c>
      <c r="BI68" t="e">
        <f t="shared" ref="BI68:BI131" si="34">VLOOKUP($AX68,$AM$3:$AN$39,2,FALSE)</f>
        <v>#N/A</v>
      </c>
      <c r="BJ68" t="e">
        <f t="shared" ref="BJ68:BJ131" si="35">VLOOKUP($AX68,$AQ$3:$AR$32,2,FALSE)</f>
        <v>#N/A</v>
      </c>
      <c r="BK68" t="e">
        <f t="shared" ref="BK68:BK131" si="36">VLOOKUP($AX68,$AU$3:$AV$38,2,FALSE)</f>
        <v>#N/A</v>
      </c>
      <c r="BL68">
        <f>VLOOKUP($AY68,covid_19_datafeed23[[#All],[new_date]:[Zkh_7dgn_gem]],9,FALSE)</f>
        <v>21.857142857142858</v>
      </c>
    </row>
    <row r="69" spans="50:64" x14ac:dyDescent="0.25">
      <c r="AX69">
        <f t="shared" ref="AX69:AX132" si="37">AY69-$AY$3</f>
        <v>66</v>
      </c>
      <c r="AY69" s="1">
        <v>44506</v>
      </c>
      <c r="AZ69" t="e">
        <f t="shared" si="25"/>
        <v>#N/A</v>
      </c>
      <c r="BA69" t="e">
        <f t="shared" si="26"/>
        <v>#N/A</v>
      </c>
      <c r="BB69">
        <f t="shared" si="27"/>
        <v>21.8503937007874</v>
      </c>
      <c r="BC69" t="e">
        <f t="shared" si="28"/>
        <v>#N/A</v>
      </c>
      <c r="BD69">
        <f t="shared" si="29"/>
        <v>27.948717948717899</v>
      </c>
      <c r="BE69">
        <f t="shared" si="30"/>
        <v>28.3333333333333</v>
      </c>
      <c r="BF69" t="e">
        <f t="shared" si="31"/>
        <v>#N/A</v>
      </c>
      <c r="BG69" t="e">
        <f t="shared" si="32"/>
        <v>#N/A</v>
      </c>
      <c r="BH69" t="e">
        <f t="shared" si="33"/>
        <v>#N/A</v>
      </c>
      <c r="BI69" t="e">
        <f t="shared" si="34"/>
        <v>#N/A</v>
      </c>
      <c r="BJ69" t="e">
        <f t="shared" si="35"/>
        <v>#N/A</v>
      </c>
      <c r="BK69" t="e">
        <f t="shared" si="36"/>
        <v>#N/A</v>
      </c>
      <c r="BL69">
        <f>VLOOKUP($AY69,covid_19_datafeed23[[#All],[new_date]:[Zkh_7dgn_gem]],9,FALSE)</f>
        <v>23.714285714285715</v>
      </c>
    </row>
    <row r="70" spans="50:64" x14ac:dyDescent="0.25">
      <c r="AX70">
        <f t="shared" si="37"/>
        <v>67</v>
      </c>
      <c r="AY70" s="1">
        <v>44507</v>
      </c>
      <c r="AZ70" t="e">
        <f t="shared" si="25"/>
        <v>#N/A</v>
      </c>
      <c r="BA70">
        <f t="shared" si="26"/>
        <v>6.3020833333333304</v>
      </c>
      <c r="BB70" t="e">
        <f t="shared" si="27"/>
        <v>#N/A</v>
      </c>
      <c r="BC70" t="e">
        <f t="shared" si="28"/>
        <v>#N/A</v>
      </c>
      <c r="BD70" t="e">
        <f t="shared" si="29"/>
        <v>#N/A</v>
      </c>
      <c r="BE70" t="e">
        <f t="shared" si="30"/>
        <v>#N/A</v>
      </c>
      <c r="BF70" t="e">
        <f t="shared" si="31"/>
        <v>#N/A</v>
      </c>
      <c r="BG70" t="e">
        <f t="shared" si="32"/>
        <v>#N/A</v>
      </c>
      <c r="BH70" t="e">
        <f t="shared" si="33"/>
        <v>#N/A</v>
      </c>
      <c r="BI70" t="e">
        <f t="shared" si="34"/>
        <v>#N/A</v>
      </c>
      <c r="BJ70" t="e">
        <f t="shared" si="35"/>
        <v>#N/A</v>
      </c>
      <c r="BK70" t="e">
        <f t="shared" si="36"/>
        <v>#N/A</v>
      </c>
      <c r="BL70">
        <f>VLOOKUP($AY70,covid_19_datafeed23[[#All],[new_date]:[Zkh_7dgn_gem]],9,FALSE)</f>
        <v>25.428571428571427</v>
      </c>
    </row>
    <row r="71" spans="50:64" x14ac:dyDescent="0.25">
      <c r="AX71">
        <f t="shared" si="37"/>
        <v>68</v>
      </c>
      <c r="AY71" s="1">
        <v>44508</v>
      </c>
      <c r="AZ71">
        <f t="shared" si="25"/>
        <v>2.8125</v>
      </c>
      <c r="BA71" t="e">
        <f t="shared" si="26"/>
        <v>#N/A</v>
      </c>
      <c r="BB71" t="e">
        <f t="shared" si="27"/>
        <v>#N/A</v>
      </c>
      <c r="BC71">
        <f t="shared" si="28"/>
        <v>24.566929133858199</v>
      </c>
      <c r="BD71">
        <f t="shared" si="29"/>
        <v>28.717948717948701</v>
      </c>
      <c r="BE71" t="e">
        <f t="shared" si="30"/>
        <v>#N/A</v>
      </c>
      <c r="BF71" t="e">
        <f t="shared" si="31"/>
        <v>#N/A</v>
      </c>
      <c r="BG71" t="e">
        <f t="shared" si="32"/>
        <v>#N/A</v>
      </c>
      <c r="BH71" t="e">
        <f t="shared" si="33"/>
        <v>#N/A</v>
      </c>
      <c r="BI71" t="e">
        <f t="shared" si="34"/>
        <v>#N/A</v>
      </c>
      <c r="BJ71" t="e">
        <f t="shared" si="35"/>
        <v>#N/A</v>
      </c>
      <c r="BK71" t="e">
        <f t="shared" si="36"/>
        <v>#N/A</v>
      </c>
      <c r="BL71">
        <f>VLOOKUP($AY71,covid_19_datafeed23[[#All],[new_date]:[Zkh_7dgn_gem]],9,FALSE)</f>
        <v>27.857142857142858</v>
      </c>
    </row>
    <row r="72" spans="50:64" x14ac:dyDescent="0.25">
      <c r="AX72">
        <f t="shared" si="37"/>
        <v>69</v>
      </c>
      <c r="AY72" s="1">
        <v>44509</v>
      </c>
      <c r="AZ72" t="e">
        <f t="shared" si="25"/>
        <v>#N/A</v>
      </c>
      <c r="BA72" t="e">
        <f t="shared" si="26"/>
        <v>#N/A</v>
      </c>
      <c r="BB72" t="e">
        <f t="shared" si="27"/>
        <v>#N/A</v>
      </c>
      <c r="BC72" t="e">
        <f t="shared" si="28"/>
        <v>#N/A</v>
      </c>
      <c r="BD72" t="e">
        <f t="shared" si="29"/>
        <v>#N/A</v>
      </c>
      <c r="BE72" t="e">
        <f t="shared" si="30"/>
        <v>#N/A</v>
      </c>
      <c r="BF72" t="e">
        <f t="shared" si="31"/>
        <v>#N/A</v>
      </c>
      <c r="BG72" t="e">
        <f t="shared" si="32"/>
        <v>#N/A</v>
      </c>
      <c r="BH72" t="e">
        <f t="shared" si="33"/>
        <v>#N/A</v>
      </c>
      <c r="BI72" t="e">
        <f t="shared" si="34"/>
        <v>#N/A</v>
      </c>
      <c r="BJ72" t="e">
        <f t="shared" si="35"/>
        <v>#N/A</v>
      </c>
      <c r="BK72" t="e">
        <f t="shared" si="36"/>
        <v>#N/A</v>
      </c>
      <c r="BL72">
        <f>VLOOKUP($AY72,covid_19_datafeed23[[#All],[new_date]:[Zkh_7dgn_gem]],9,FALSE)</f>
        <v>27.285714285714285</v>
      </c>
    </row>
    <row r="73" spans="50:64" x14ac:dyDescent="0.25">
      <c r="AX73">
        <f t="shared" si="37"/>
        <v>70</v>
      </c>
      <c r="AY73" s="1">
        <v>44510</v>
      </c>
      <c r="AZ73" t="e">
        <f t="shared" si="25"/>
        <v>#N/A</v>
      </c>
      <c r="BA73" t="e">
        <f t="shared" si="26"/>
        <v>#N/A</v>
      </c>
      <c r="BB73">
        <f t="shared" si="27"/>
        <v>22.440944881889699</v>
      </c>
      <c r="BC73" t="e">
        <f t="shared" si="28"/>
        <v>#N/A</v>
      </c>
      <c r="BD73" t="e">
        <f t="shared" si="29"/>
        <v>#N/A</v>
      </c>
      <c r="BE73">
        <f t="shared" si="30"/>
        <v>29.358974358974301</v>
      </c>
      <c r="BF73" t="e">
        <f t="shared" si="31"/>
        <v>#N/A</v>
      </c>
      <c r="BG73" t="e">
        <f t="shared" si="32"/>
        <v>#N/A</v>
      </c>
      <c r="BH73" t="e">
        <f t="shared" si="33"/>
        <v>#N/A</v>
      </c>
      <c r="BI73" t="e">
        <f t="shared" si="34"/>
        <v>#N/A</v>
      </c>
      <c r="BJ73" t="e">
        <f t="shared" si="35"/>
        <v>#N/A</v>
      </c>
      <c r="BK73" t="e">
        <f t="shared" si="36"/>
        <v>#N/A</v>
      </c>
      <c r="BL73">
        <f>VLOOKUP($AY73,covid_19_datafeed23[[#All],[new_date]:[Zkh_7dgn_gem]],9,FALSE)</f>
        <v>26.285714285714285</v>
      </c>
    </row>
    <row r="74" spans="50:64" x14ac:dyDescent="0.25">
      <c r="AX74">
        <f t="shared" si="37"/>
        <v>71</v>
      </c>
      <c r="AY74" s="1">
        <v>44511</v>
      </c>
      <c r="AZ74" t="e">
        <f t="shared" si="25"/>
        <v>#N/A</v>
      </c>
      <c r="BA74">
        <f t="shared" si="26"/>
        <v>6.71875</v>
      </c>
      <c r="BB74" t="e">
        <f t="shared" si="27"/>
        <v>#N/A</v>
      </c>
      <c r="BC74">
        <f t="shared" si="28"/>
        <v>27.0472440944881</v>
      </c>
      <c r="BD74" t="e">
        <f t="shared" si="29"/>
        <v>#N/A</v>
      </c>
      <c r="BE74" t="e">
        <f t="shared" si="30"/>
        <v>#N/A</v>
      </c>
      <c r="BF74" t="e">
        <f t="shared" si="31"/>
        <v>#N/A</v>
      </c>
      <c r="BG74" t="e">
        <f t="shared" si="32"/>
        <v>#N/A</v>
      </c>
      <c r="BH74" t="e">
        <f t="shared" si="33"/>
        <v>#N/A</v>
      </c>
      <c r="BI74" t="e">
        <f t="shared" si="34"/>
        <v>#N/A</v>
      </c>
      <c r="BJ74" t="e">
        <f t="shared" si="35"/>
        <v>#N/A</v>
      </c>
      <c r="BK74" t="e">
        <f t="shared" si="36"/>
        <v>#N/A</v>
      </c>
      <c r="BL74">
        <f>VLOOKUP($AY74,covid_19_datafeed23[[#All],[new_date]:[Zkh_7dgn_gem]],9,FALSE)</f>
        <v>26.714285714285715</v>
      </c>
    </row>
    <row r="75" spans="50:64" x14ac:dyDescent="0.25">
      <c r="AX75">
        <f t="shared" si="37"/>
        <v>72</v>
      </c>
      <c r="AY75" s="1">
        <v>44512</v>
      </c>
      <c r="AZ75" t="e">
        <f t="shared" si="25"/>
        <v>#N/A</v>
      </c>
      <c r="BA75" t="e">
        <f t="shared" si="26"/>
        <v>#N/A</v>
      </c>
      <c r="BB75" t="e">
        <f t="shared" si="27"/>
        <v>#N/A</v>
      </c>
      <c r="BC75" t="e">
        <f t="shared" si="28"/>
        <v>#N/A</v>
      </c>
      <c r="BD75" t="e">
        <f t="shared" si="29"/>
        <v>#N/A</v>
      </c>
      <c r="BE75">
        <f t="shared" si="30"/>
        <v>30.897435897435798</v>
      </c>
      <c r="BF75" t="e">
        <f t="shared" si="31"/>
        <v>#N/A</v>
      </c>
      <c r="BG75" t="e">
        <f t="shared" si="32"/>
        <v>#N/A</v>
      </c>
      <c r="BH75" t="e">
        <f t="shared" si="33"/>
        <v>#N/A</v>
      </c>
      <c r="BI75" t="e">
        <f t="shared" si="34"/>
        <v>#N/A</v>
      </c>
      <c r="BJ75" t="e">
        <f t="shared" si="35"/>
        <v>#N/A</v>
      </c>
      <c r="BK75" t="e">
        <f t="shared" si="36"/>
        <v>#N/A</v>
      </c>
      <c r="BL75">
        <f>VLOOKUP($AY75,covid_19_datafeed23[[#All],[new_date]:[Zkh_7dgn_gem]],9,FALSE)</f>
        <v>27.571428571428573</v>
      </c>
    </row>
    <row r="76" spans="50:64" x14ac:dyDescent="0.25">
      <c r="AX76">
        <f t="shared" si="37"/>
        <v>73</v>
      </c>
      <c r="AY76" s="1">
        <v>44513</v>
      </c>
      <c r="AZ76" t="e">
        <f t="shared" si="25"/>
        <v>#N/A</v>
      </c>
      <c r="BA76" t="e">
        <f t="shared" si="26"/>
        <v>#N/A</v>
      </c>
      <c r="BB76" t="e">
        <f t="shared" si="27"/>
        <v>#N/A</v>
      </c>
      <c r="BC76">
        <f t="shared" si="28"/>
        <v>29.1732283464566</v>
      </c>
      <c r="BD76">
        <f t="shared" si="29"/>
        <v>28.846153846153801</v>
      </c>
      <c r="BE76" t="e">
        <f t="shared" si="30"/>
        <v>#N/A</v>
      </c>
      <c r="BF76" t="e">
        <f t="shared" si="31"/>
        <v>#N/A</v>
      </c>
      <c r="BG76" t="e">
        <f t="shared" si="32"/>
        <v>#N/A</v>
      </c>
      <c r="BH76" t="e">
        <f t="shared" si="33"/>
        <v>#N/A</v>
      </c>
      <c r="BI76" t="e">
        <f t="shared" si="34"/>
        <v>#N/A</v>
      </c>
      <c r="BJ76" t="e">
        <f t="shared" si="35"/>
        <v>#N/A</v>
      </c>
      <c r="BK76" t="e">
        <f t="shared" si="36"/>
        <v>#N/A</v>
      </c>
      <c r="BL76">
        <f>VLOOKUP($AY76,covid_19_datafeed23[[#All],[new_date]:[Zkh_7dgn_gem]],9,FALSE)</f>
        <v>29.428571428571427</v>
      </c>
    </row>
    <row r="77" spans="50:64" x14ac:dyDescent="0.25">
      <c r="AX77">
        <f t="shared" si="37"/>
        <v>74</v>
      </c>
      <c r="AY77" s="1">
        <v>44514</v>
      </c>
      <c r="AZ77" t="e">
        <f t="shared" si="25"/>
        <v>#N/A</v>
      </c>
      <c r="BA77" t="e">
        <f t="shared" si="26"/>
        <v>#N/A</v>
      </c>
      <c r="BB77" t="e">
        <f t="shared" si="27"/>
        <v>#N/A</v>
      </c>
      <c r="BC77" t="e">
        <f t="shared" si="28"/>
        <v>#N/A</v>
      </c>
      <c r="BD77" t="e">
        <f t="shared" si="29"/>
        <v>#N/A</v>
      </c>
      <c r="BE77" t="e">
        <f t="shared" si="30"/>
        <v>#N/A</v>
      </c>
      <c r="BF77" t="e">
        <f t="shared" si="31"/>
        <v>#N/A</v>
      </c>
      <c r="BG77" t="e">
        <f t="shared" si="32"/>
        <v>#N/A</v>
      </c>
      <c r="BH77" t="e">
        <f t="shared" si="33"/>
        <v>#N/A</v>
      </c>
      <c r="BI77" t="e">
        <f t="shared" si="34"/>
        <v>#N/A</v>
      </c>
      <c r="BJ77" t="e">
        <f t="shared" si="35"/>
        <v>#N/A</v>
      </c>
      <c r="BK77" t="e">
        <f t="shared" si="36"/>
        <v>#N/A</v>
      </c>
      <c r="BL77">
        <f>VLOOKUP($AY77,covid_19_datafeed23[[#All],[new_date]:[Zkh_7dgn_gem]],9,FALSE)</f>
        <v>30.285714285714285</v>
      </c>
    </row>
    <row r="78" spans="50:64" x14ac:dyDescent="0.25">
      <c r="AX78">
        <f t="shared" si="37"/>
        <v>75</v>
      </c>
      <c r="AY78" s="1">
        <v>44515</v>
      </c>
      <c r="AZ78" t="e">
        <f t="shared" si="25"/>
        <v>#N/A</v>
      </c>
      <c r="BA78">
        <f t="shared" si="26"/>
        <v>7.3958333333333304</v>
      </c>
      <c r="BB78">
        <f t="shared" si="27"/>
        <v>22.3228346456692</v>
      </c>
      <c r="BC78" t="e">
        <f t="shared" si="28"/>
        <v>#N/A</v>
      </c>
      <c r="BD78" t="e">
        <f t="shared" si="29"/>
        <v>#N/A</v>
      </c>
      <c r="BE78" t="e">
        <f t="shared" si="30"/>
        <v>#N/A</v>
      </c>
      <c r="BF78" t="e">
        <f t="shared" si="31"/>
        <v>#N/A</v>
      </c>
      <c r="BG78" t="e">
        <f t="shared" si="32"/>
        <v>#N/A</v>
      </c>
      <c r="BH78" t="e">
        <f t="shared" si="33"/>
        <v>#N/A</v>
      </c>
      <c r="BI78" t="e">
        <f t="shared" si="34"/>
        <v>#N/A</v>
      </c>
      <c r="BJ78" t="e">
        <f t="shared" si="35"/>
        <v>#N/A</v>
      </c>
      <c r="BK78" t="e">
        <f t="shared" si="36"/>
        <v>#N/A</v>
      </c>
      <c r="BL78">
        <f>VLOOKUP($AY78,covid_19_datafeed23[[#All],[new_date]:[Zkh_7dgn_gem]],9,FALSE)</f>
        <v>29</v>
      </c>
    </row>
    <row r="79" spans="50:64" x14ac:dyDescent="0.25">
      <c r="AX79">
        <f t="shared" si="37"/>
        <v>76</v>
      </c>
      <c r="AY79" s="1">
        <v>44516</v>
      </c>
      <c r="AZ79" t="e">
        <f t="shared" si="25"/>
        <v>#N/A</v>
      </c>
      <c r="BA79" t="e">
        <f t="shared" si="26"/>
        <v>#N/A</v>
      </c>
      <c r="BB79" t="e">
        <f t="shared" si="27"/>
        <v>#N/A</v>
      </c>
      <c r="BC79">
        <f t="shared" si="28"/>
        <v>32.2440944881889</v>
      </c>
      <c r="BD79" t="e">
        <f t="shared" si="29"/>
        <v>#N/A</v>
      </c>
      <c r="BE79">
        <f t="shared" si="30"/>
        <v>32.692307692307601</v>
      </c>
      <c r="BF79" t="e">
        <f t="shared" si="31"/>
        <v>#N/A</v>
      </c>
      <c r="BG79" t="e">
        <f t="shared" si="32"/>
        <v>#N/A</v>
      </c>
      <c r="BH79" t="e">
        <f t="shared" si="33"/>
        <v>#N/A</v>
      </c>
      <c r="BI79" t="e">
        <f t="shared" si="34"/>
        <v>#N/A</v>
      </c>
      <c r="BJ79" t="e">
        <f t="shared" si="35"/>
        <v>#N/A</v>
      </c>
      <c r="BK79" t="e">
        <f t="shared" si="36"/>
        <v>#N/A</v>
      </c>
      <c r="BL79">
        <f>VLOOKUP($AY79,covid_19_datafeed23[[#All],[new_date]:[Zkh_7dgn_gem]],9,FALSE)</f>
        <v>32</v>
      </c>
    </row>
    <row r="80" spans="50:64" x14ac:dyDescent="0.25">
      <c r="AX80">
        <f t="shared" si="37"/>
        <v>77</v>
      </c>
      <c r="AY80" s="1">
        <v>44517</v>
      </c>
      <c r="AZ80">
        <f t="shared" si="25"/>
        <v>2.8125</v>
      </c>
      <c r="BA80" t="e">
        <f t="shared" si="26"/>
        <v>#N/A</v>
      </c>
      <c r="BB80" t="e">
        <f t="shared" si="27"/>
        <v>#N/A</v>
      </c>
      <c r="BC80" t="e">
        <f t="shared" si="28"/>
        <v>#N/A</v>
      </c>
      <c r="BD80">
        <f t="shared" si="29"/>
        <v>28.3333333333333</v>
      </c>
      <c r="BE80" t="e">
        <f t="shared" si="30"/>
        <v>#N/A</v>
      </c>
      <c r="BF80" t="e">
        <f t="shared" si="31"/>
        <v>#N/A</v>
      </c>
      <c r="BG80" t="e">
        <f t="shared" si="32"/>
        <v>#N/A</v>
      </c>
      <c r="BH80" t="e">
        <f t="shared" si="33"/>
        <v>#N/A</v>
      </c>
      <c r="BI80" t="e">
        <f t="shared" si="34"/>
        <v>#N/A</v>
      </c>
      <c r="BJ80" t="e">
        <f t="shared" si="35"/>
        <v>#N/A</v>
      </c>
      <c r="BK80" t="e">
        <f t="shared" si="36"/>
        <v>#N/A</v>
      </c>
      <c r="BL80">
        <f>VLOOKUP($AY80,covid_19_datafeed23[[#All],[new_date]:[Zkh_7dgn_gem]],9,FALSE)</f>
        <v>33.428571428571431</v>
      </c>
    </row>
    <row r="81" spans="50:64" x14ac:dyDescent="0.25">
      <c r="AX81">
        <f t="shared" si="37"/>
        <v>78</v>
      </c>
      <c r="AY81" s="1">
        <v>44518</v>
      </c>
      <c r="AZ81" t="e">
        <f t="shared" si="25"/>
        <v>#N/A</v>
      </c>
      <c r="BA81" t="e">
        <f t="shared" si="26"/>
        <v>#N/A</v>
      </c>
      <c r="BB81" t="e">
        <f t="shared" si="27"/>
        <v>#N/A</v>
      </c>
      <c r="BC81">
        <f t="shared" si="28"/>
        <v>35.787401574803098</v>
      </c>
      <c r="BD81" t="e">
        <f t="shared" si="29"/>
        <v>#N/A</v>
      </c>
      <c r="BE81" t="e">
        <f t="shared" si="30"/>
        <v>#N/A</v>
      </c>
      <c r="BF81" t="e">
        <f t="shared" si="31"/>
        <v>#N/A</v>
      </c>
      <c r="BG81" t="e">
        <f t="shared" si="32"/>
        <v>#N/A</v>
      </c>
      <c r="BH81" t="e">
        <f t="shared" si="33"/>
        <v>#N/A</v>
      </c>
      <c r="BI81" t="e">
        <f t="shared" si="34"/>
        <v>#N/A</v>
      </c>
      <c r="BJ81" t="e">
        <f t="shared" si="35"/>
        <v>#N/A</v>
      </c>
      <c r="BK81" t="e">
        <f t="shared" si="36"/>
        <v>#N/A</v>
      </c>
      <c r="BL81">
        <f>VLOOKUP($AY81,covid_19_datafeed23[[#All],[new_date]:[Zkh_7dgn_gem]],9,FALSE)</f>
        <v>36.857142857142854</v>
      </c>
    </row>
    <row r="82" spans="50:64" x14ac:dyDescent="0.25">
      <c r="AX82">
        <f t="shared" si="37"/>
        <v>79</v>
      </c>
      <c r="AY82" s="1">
        <v>44519</v>
      </c>
      <c r="AZ82" t="e">
        <f t="shared" si="25"/>
        <v>#N/A</v>
      </c>
      <c r="BA82">
        <f t="shared" si="26"/>
        <v>7.9166666666666599</v>
      </c>
      <c r="BB82" t="e">
        <f t="shared" si="27"/>
        <v>#N/A</v>
      </c>
      <c r="BC82" t="e">
        <f t="shared" si="28"/>
        <v>#N/A</v>
      </c>
      <c r="BD82" t="e">
        <f t="shared" si="29"/>
        <v>#N/A</v>
      </c>
      <c r="BE82">
        <f t="shared" si="30"/>
        <v>35.256410256410199</v>
      </c>
      <c r="BF82" t="e">
        <f t="shared" si="31"/>
        <v>#N/A</v>
      </c>
      <c r="BG82" t="e">
        <f t="shared" si="32"/>
        <v>#N/A</v>
      </c>
      <c r="BH82" t="e">
        <f t="shared" si="33"/>
        <v>#N/A</v>
      </c>
      <c r="BI82" t="e">
        <f t="shared" si="34"/>
        <v>#N/A</v>
      </c>
      <c r="BJ82" t="e">
        <f t="shared" si="35"/>
        <v>#N/A</v>
      </c>
      <c r="BK82" t="e">
        <f t="shared" si="36"/>
        <v>#N/A</v>
      </c>
      <c r="BL82">
        <f>VLOOKUP($AY82,covid_19_datafeed23[[#All],[new_date]:[Zkh_7dgn_gem]],9,FALSE)</f>
        <v>39</v>
      </c>
    </row>
    <row r="83" spans="50:64" x14ac:dyDescent="0.25">
      <c r="AX83">
        <f t="shared" si="37"/>
        <v>80</v>
      </c>
      <c r="AY83" s="1">
        <v>44520</v>
      </c>
      <c r="AZ83" t="e">
        <f t="shared" si="25"/>
        <v>#N/A</v>
      </c>
      <c r="BA83" t="e">
        <f t="shared" si="26"/>
        <v>#N/A</v>
      </c>
      <c r="BB83">
        <f t="shared" si="27"/>
        <v>22.3228346456692</v>
      </c>
      <c r="BC83" t="e">
        <f t="shared" si="28"/>
        <v>#N/A</v>
      </c>
      <c r="BD83">
        <f t="shared" si="29"/>
        <v>27.8205128205128</v>
      </c>
      <c r="BE83" t="e">
        <f t="shared" si="30"/>
        <v>#N/A</v>
      </c>
      <c r="BF83" t="e">
        <f t="shared" si="31"/>
        <v>#N/A</v>
      </c>
      <c r="BG83" t="e">
        <f t="shared" si="32"/>
        <v>#N/A</v>
      </c>
      <c r="BH83" t="e">
        <f t="shared" si="33"/>
        <v>#N/A</v>
      </c>
      <c r="BI83" t="e">
        <f t="shared" si="34"/>
        <v>#N/A</v>
      </c>
      <c r="BJ83" t="e">
        <f t="shared" si="35"/>
        <v>#N/A</v>
      </c>
      <c r="BK83" t="e">
        <f t="shared" si="36"/>
        <v>#N/A</v>
      </c>
      <c r="BL83">
        <f>VLOOKUP($AY83,covid_19_datafeed23[[#All],[new_date]:[Zkh_7dgn_gem]],9,FALSE)</f>
        <v>38</v>
      </c>
    </row>
    <row r="84" spans="50:64" x14ac:dyDescent="0.25">
      <c r="AX84">
        <f t="shared" si="37"/>
        <v>81</v>
      </c>
      <c r="AY84" s="1">
        <v>44521</v>
      </c>
      <c r="AZ84" t="e">
        <f t="shared" si="25"/>
        <v>#N/A</v>
      </c>
      <c r="BA84" t="e">
        <f t="shared" si="26"/>
        <v>#N/A</v>
      </c>
      <c r="BB84" t="e">
        <f t="shared" si="27"/>
        <v>#N/A</v>
      </c>
      <c r="BC84" t="e">
        <f t="shared" si="28"/>
        <v>#N/A</v>
      </c>
      <c r="BD84" t="e">
        <f t="shared" si="29"/>
        <v>#N/A</v>
      </c>
      <c r="BE84">
        <f t="shared" si="30"/>
        <v>37.179487179487097</v>
      </c>
      <c r="BF84" t="e">
        <f t="shared" si="31"/>
        <v>#N/A</v>
      </c>
      <c r="BG84" t="e">
        <f t="shared" si="32"/>
        <v>#N/A</v>
      </c>
      <c r="BH84" t="e">
        <f t="shared" si="33"/>
        <v>#N/A</v>
      </c>
      <c r="BI84" t="e">
        <f t="shared" si="34"/>
        <v>#N/A</v>
      </c>
      <c r="BJ84" t="e">
        <f t="shared" si="35"/>
        <v>#N/A</v>
      </c>
      <c r="BK84" t="e">
        <f t="shared" si="36"/>
        <v>#N/A</v>
      </c>
      <c r="BL84">
        <f>VLOOKUP($AY84,covid_19_datafeed23[[#All],[new_date]:[Zkh_7dgn_gem]],9,FALSE)</f>
        <v>38.428571428571431</v>
      </c>
    </row>
    <row r="85" spans="50:64" x14ac:dyDescent="0.25">
      <c r="AX85">
        <f t="shared" si="37"/>
        <v>82</v>
      </c>
      <c r="AY85" s="1">
        <v>44522</v>
      </c>
      <c r="AZ85" t="e">
        <f t="shared" si="25"/>
        <v>#N/A</v>
      </c>
      <c r="BA85">
        <f t="shared" si="26"/>
        <v>8.75</v>
      </c>
      <c r="BB85" t="e">
        <f t="shared" si="27"/>
        <v>#N/A</v>
      </c>
      <c r="BC85">
        <f t="shared" si="28"/>
        <v>39.0944881889763</v>
      </c>
      <c r="BD85" t="e">
        <f t="shared" si="29"/>
        <v>#N/A</v>
      </c>
      <c r="BE85" t="e">
        <f t="shared" si="30"/>
        <v>#N/A</v>
      </c>
      <c r="BF85" t="e">
        <f t="shared" si="31"/>
        <v>#N/A</v>
      </c>
      <c r="BG85" t="e">
        <f t="shared" si="32"/>
        <v>#N/A</v>
      </c>
      <c r="BH85" t="e">
        <f t="shared" si="33"/>
        <v>#N/A</v>
      </c>
      <c r="BI85" t="e">
        <f t="shared" si="34"/>
        <v>#N/A</v>
      </c>
      <c r="BJ85" t="e">
        <f t="shared" si="35"/>
        <v>#N/A</v>
      </c>
      <c r="BK85" t="e">
        <f t="shared" si="36"/>
        <v>#N/A</v>
      </c>
      <c r="BL85">
        <f>VLOOKUP($AY85,covid_19_datafeed23[[#All],[new_date]:[Zkh_7dgn_gem]],9,FALSE)</f>
        <v>39.571428571428569</v>
      </c>
    </row>
    <row r="86" spans="50:64" x14ac:dyDescent="0.25">
      <c r="AX86">
        <f t="shared" si="37"/>
        <v>83</v>
      </c>
      <c r="AY86" s="1">
        <v>44523</v>
      </c>
      <c r="AZ86" t="e">
        <f t="shared" si="25"/>
        <v>#N/A</v>
      </c>
      <c r="BA86" t="e">
        <f t="shared" si="26"/>
        <v>#N/A</v>
      </c>
      <c r="BB86" t="e">
        <f t="shared" si="27"/>
        <v>#N/A</v>
      </c>
      <c r="BC86" t="e">
        <f t="shared" si="28"/>
        <v>#N/A</v>
      </c>
      <c r="BD86">
        <f t="shared" si="29"/>
        <v>26.923076923076898</v>
      </c>
      <c r="BE86" t="e">
        <f t="shared" si="30"/>
        <v>#N/A</v>
      </c>
      <c r="BF86" t="e">
        <f t="shared" si="31"/>
        <v>#N/A</v>
      </c>
      <c r="BG86" t="e">
        <f t="shared" si="32"/>
        <v>#N/A</v>
      </c>
      <c r="BH86" t="e">
        <f t="shared" si="33"/>
        <v>#N/A</v>
      </c>
      <c r="BI86" t="e">
        <f t="shared" si="34"/>
        <v>#N/A</v>
      </c>
      <c r="BJ86" t="e">
        <f t="shared" si="35"/>
        <v>#N/A</v>
      </c>
      <c r="BK86" t="e">
        <f t="shared" si="36"/>
        <v>#N/A</v>
      </c>
      <c r="BL86">
        <f>VLOOKUP($AY86,covid_19_datafeed23[[#All],[new_date]:[Zkh_7dgn_gem]],9,FALSE)</f>
        <v>41.285714285714285</v>
      </c>
    </row>
    <row r="87" spans="50:64" x14ac:dyDescent="0.25">
      <c r="AX87">
        <f t="shared" si="37"/>
        <v>84</v>
      </c>
      <c r="AY87" s="1">
        <v>44524</v>
      </c>
      <c r="AZ87" t="e">
        <f t="shared" si="25"/>
        <v>#N/A</v>
      </c>
      <c r="BA87" t="e">
        <f t="shared" si="26"/>
        <v>#N/A</v>
      </c>
      <c r="BB87" t="e">
        <f t="shared" si="27"/>
        <v>#N/A</v>
      </c>
      <c r="BC87" t="e">
        <f t="shared" si="28"/>
        <v>#N/A</v>
      </c>
      <c r="BD87" t="e">
        <f t="shared" si="29"/>
        <v>#N/A</v>
      </c>
      <c r="BE87">
        <f t="shared" si="30"/>
        <v>39.615384615384599</v>
      </c>
      <c r="BF87" t="e">
        <f t="shared" si="31"/>
        <v>#N/A</v>
      </c>
      <c r="BG87" t="e">
        <f t="shared" si="32"/>
        <v>#N/A</v>
      </c>
      <c r="BH87" t="e">
        <f t="shared" si="33"/>
        <v>#N/A</v>
      </c>
      <c r="BI87" t="e">
        <f t="shared" si="34"/>
        <v>#N/A</v>
      </c>
      <c r="BJ87" t="e">
        <f t="shared" si="35"/>
        <v>#N/A</v>
      </c>
      <c r="BK87" t="e">
        <f t="shared" si="36"/>
        <v>#N/A</v>
      </c>
      <c r="BL87">
        <f>VLOOKUP($AY87,covid_19_datafeed23[[#All],[new_date]:[Zkh_7dgn_gem]],9,FALSE)</f>
        <v>42.857142857142854</v>
      </c>
    </row>
    <row r="88" spans="50:64" x14ac:dyDescent="0.25">
      <c r="AX88">
        <f t="shared" si="37"/>
        <v>85</v>
      </c>
      <c r="AY88" s="1">
        <v>44525</v>
      </c>
      <c r="AZ88">
        <f t="shared" si="25"/>
        <v>2.9166666666666599</v>
      </c>
      <c r="BA88" t="e">
        <f t="shared" si="26"/>
        <v>#N/A</v>
      </c>
      <c r="BB88">
        <f t="shared" si="27"/>
        <v>22.086614173228298</v>
      </c>
      <c r="BC88">
        <f t="shared" si="28"/>
        <v>43.7007874015748</v>
      </c>
      <c r="BD88" t="e">
        <f t="shared" si="29"/>
        <v>#N/A</v>
      </c>
      <c r="BE88" t="e">
        <f t="shared" si="30"/>
        <v>#N/A</v>
      </c>
      <c r="BF88" t="e">
        <f t="shared" si="31"/>
        <v>#N/A</v>
      </c>
      <c r="BG88" t="e">
        <f t="shared" si="32"/>
        <v>#N/A</v>
      </c>
      <c r="BH88" t="e">
        <f t="shared" si="33"/>
        <v>#N/A</v>
      </c>
      <c r="BI88" t="e">
        <f t="shared" si="34"/>
        <v>#N/A</v>
      </c>
      <c r="BJ88" t="e">
        <f t="shared" si="35"/>
        <v>#N/A</v>
      </c>
      <c r="BK88" t="e">
        <f t="shared" si="36"/>
        <v>#N/A</v>
      </c>
      <c r="BL88">
        <f>VLOOKUP($AY88,covid_19_datafeed23[[#All],[new_date]:[Zkh_7dgn_gem]],9,FALSE)</f>
        <v>42.428571428571431</v>
      </c>
    </row>
    <row r="89" spans="50:64" x14ac:dyDescent="0.25">
      <c r="AX89">
        <f t="shared" si="37"/>
        <v>86</v>
      </c>
      <c r="AY89" s="1">
        <v>44526</v>
      </c>
      <c r="AZ89" t="e">
        <f t="shared" si="25"/>
        <v>#N/A</v>
      </c>
      <c r="BA89">
        <f t="shared" si="26"/>
        <v>9.375</v>
      </c>
      <c r="BB89" t="e">
        <f t="shared" si="27"/>
        <v>#N/A</v>
      </c>
      <c r="BC89" t="e">
        <f t="shared" si="28"/>
        <v>#N/A</v>
      </c>
      <c r="BD89">
        <f t="shared" si="29"/>
        <v>25.897435897435798</v>
      </c>
      <c r="BE89" t="e">
        <f t="shared" si="30"/>
        <v>#N/A</v>
      </c>
      <c r="BF89" t="e">
        <f t="shared" si="31"/>
        <v>#N/A</v>
      </c>
      <c r="BG89" t="e">
        <f t="shared" si="32"/>
        <v>#N/A</v>
      </c>
      <c r="BH89" t="e">
        <f t="shared" si="33"/>
        <v>#N/A</v>
      </c>
      <c r="BI89" t="e">
        <f t="shared" si="34"/>
        <v>#N/A</v>
      </c>
      <c r="BJ89" t="e">
        <f t="shared" si="35"/>
        <v>#N/A</v>
      </c>
      <c r="BK89" t="e">
        <f t="shared" si="36"/>
        <v>#N/A</v>
      </c>
      <c r="BL89">
        <f>VLOOKUP($AY89,covid_19_datafeed23[[#All],[new_date]:[Zkh_7dgn_gem]],9,FALSE)</f>
        <v>42</v>
      </c>
    </row>
    <row r="90" spans="50:64" x14ac:dyDescent="0.25">
      <c r="AX90">
        <f t="shared" si="37"/>
        <v>87</v>
      </c>
      <c r="AY90" s="1">
        <v>44527</v>
      </c>
      <c r="AZ90" t="e">
        <f t="shared" si="25"/>
        <v>#N/A</v>
      </c>
      <c r="BA90" t="e">
        <f t="shared" si="26"/>
        <v>#N/A</v>
      </c>
      <c r="BB90" t="e">
        <f t="shared" si="27"/>
        <v>#N/A</v>
      </c>
      <c r="BC90" t="e">
        <f t="shared" si="28"/>
        <v>#N/A</v>
      </c>
      <c r="BD90" t="e">
        <f t="shared" si="29"/>
        <v>#N/A</v>
      </c>
      <c r="BE90">
        <f t="shared" si="30"/>
        <v>41.153846153846096</v>
      </c>
      <c r="BF90" t="e">
        <f t="shared" si="31"/>
        <v>#N/A</v>
      </c>
      <c r="BG90" t="e">
        <f t="shared" si="32"/>
        <v>#N/A</v>
      </c>
      <c r="BH90" t="e">
        <f t="shared" si="33"/>
        <v>#N/A</v>
      </c>
      <c r="BI90" t="e">
        <f t="shared" si="34"/>
        <v>#N/A</v>
      </c>
      <c r="BJ90" t="e">
        <f t="shared" si="35"/>
        <v>#N/A</v>
      </c>
      <c r="BK90" t="e">
        <f t="shared" si="36"/>
        <v>#N/A</v>
      </c>
      <c r="BL90">
        <f>VLOOKUP($AY90,covid_19_datafeed23[[#All],[new_date]:[Zkh_7dgn_gem]],9,FALSE)</f>
        <v>44.714285714285715</v>
      </c>
    </row>
    <row r="91" spans="50:64" x14ac:dyDescent="0.25">
      <c r="AX91">
        <f t="shared" si="37"/>
        <v>88</v>
      </c>
      <c r="AY91" s="1">
        <v>44528</v>
      </c>
      <c r="AZ91" t="e">
        <f t="shared" si="25"/>
        <v>#N/A</v>
      </c>
      <c r="BA91" t="e">
        <f t="shared" si="26"/>
        <v>#N/A</v>
      </c>
      <c r="BB91" t="e">
        <f t="shared" si="27"/>
        <v>#N/A</v>
      </c>
      <c r="BC91" t="e">
        <f t="shared" si="28"/>
        <v>#N/A</v>
      </c>
      <c r="BD91" t="e">
        <f t="shared" si="29"/>
        <v>#N/A</v>
      </c>
      <c r="BE91" t="e">
        <f t="shared" si="30"/>
        <v>#N/A</v>
      </c>
      <c r="BF91" t="e">
        <f t="shared" si="31"/>
        <v>#N/A</v>
      </c>
      <c r="BG91" t="e">
        <f t="shared" si="32"/>
        <v>#N/A</v>
      </c>
      <c r="BH91" t="e">
        <f t="shared" si="33"/>
        <v>#N/A</v>
      </c>
      <c r="BI91" t="e">
        <f t="shared" si="34"/>
        <v>#N/A</v>
      </c>
      <c r="BJ91" t="e">
        <f t="shared" si="35"/>
        <v>#N/A</v>
      </c>
      <c r="BK91" t="e">
        <f t="shared" si="36"/>
        <v>#N/A</v>
      </c>
      <c r="BL91">
        <f>VLOOKUP($AY91,covid_19_datafeed23[[#All],[new_date]:[Zkh_7dgn_gem]],9,FALSE)</f>
        <v>46.285714285714285</v>
      </c>
    </row>
    <row r="92" spans="50:64" x14ac:dyDescent="0.25">
      <c r="AX92">
        <f t="shared" si="37"/>
        <v>89</v>
      </c>
      <c r="AY92" s="1">
        <v>44529</v>
      </c>
      <c r="AZ92" t="e">
        <f t="shared" si="25"/>
        <v>#N/A</v>
      </c>
      <c r="BA92">
        <f t="shared" si="26"/>
        <v>10.2083333333333</v>
      </c>
      <c r="BB92" t="e">
        <f t="shared" si="27"/>
        <v>#N/A</v>
      </c>
      <c r="BC92">
        <f t="shared" si="28"/>
        <v>47.5984251968503</v>
      </c>
      <c r="BD92">
        <f t="shared" si="29"/>
        <v>24.230769230769202</v>
      </c>
      <c r="BE92">
        <f t="shared" si="30"/>
        <v>41.6666666666666</v>
      </c>
      <c r="BF92" t="e">
        <f t="shared" si="31"/>
        <v>#N/A</v>
      </c>
      <c r="BG92" t="e">
        <f t="shared" si="32"/>
        <v>#N/A</v>
      </c>
      <c r="BH92" t="e">
        <f t="shared" si="33"/>
        <v>#N/A</v>
      </c>
      <c r="BI92" t="e">
        <f t="shared" si="34"/>
        <v>#N/A</v>
      </c>
      <c r="BJ92" t="e">
        <f t="shared" si="35"/>
        <v>#N/A</v>
      </c>
      <c r="BK92" t="e">
        <f t="shared" si="36"/>
        <v>#N/A</v>
      </c>
      <c r="BL92">
        <f>VLOOKUP($AY92,covid_19_datafeed23[[#All],[new_date]:[Zkh_7dgn_gem]],9,FALSE)</f>
        <v>48.285714285714285</v>
      </c>
    </row>
    <row r="93" spans="50:64" x14ac:dyDescent="0.25">
      <c r="AX93">
        <f t="shared" si="37"/>
        <v>90</v>
      </c>
      <c r="AY93" s="1">
        <v>44530</v>
      </c>
      <c r="AZ93" t="e">
        <f t="shared" si="25"/>
        <v>#N/A</v>
      </c>
      <c r="BA93" t="e">
        <f t="shared" si="26"/>
        <v>#N/A</v>
      </c>
      <c r="BB93">
        <f t="shared" si="27"/>
        <v>21.732283464566901</v>
      </c>
      <c r="BC93" t="e">
        <f t="shared" si="28"/>
        <v>#N/A</v>
      </c>
      <c r="BD93" t="e">
        <f t="shared" si="29"/>
        <v>#N/A</v>
      </c>
      <c r="BE93" t="e">
        <f t="shared" si="30"/>
        <v>#N/A</v>
      </c>
      <c r="BF93" t="e">
        <f t="shared" si="31"/>
        <v>#N/A</v>
      </c>
      <c r="BG93" t="e">
        <f t="shared" si="32"/>
        <v>#N/A</v>
      </c>
      <c r="BH93" t="e">
        <f t="shared" si="33"/>
        <v>#N/A</v>
      </c>
      <c r="BI93" t="e">
        <f t="shared" si="34"/>
        <v>#N/A</v>
      </c>
      <c r="BJ93" t="e">
        <f t="shared" si="35"/>
        <v>#N/A</v>
      </c>
      <c r="BK93" t="e">
        <f t="shared" si="36"/>
        <v>#N/A</v>
      </c>
      <c r="BL93">
        <f>VLOOKUP($AY93,covid_19_datafeed23[[#All],[new_date]:[Zkh_7dgn_gem]],9,FALSE)</f>
        <v>47.714285714285715</v>
      </c>
    </row>
    <row r="94" spans="50:64" x14ac:dyDescent="0.25">
      <c r="AX94">
        <f t="shared" si="37"/>
        <v>91</v>
      </c>
      <c r="AY94" s="1">
        <v>44531</v>
      </c>
      <c r="AZ94" t="e">
        <f t="shared" si="25"/>
        <v>#N/A</v>
      </c>
      <c r="BA94" t="e">
        <f t="shared" si="26"/>
        <v>#N/A</v>
      </c>
      <c r="BB94" t="e">
        <f t="shared" si="27"/>
        <v>#N/A</v>
      </c>
      <c r="BC94" t="e">
        <f t="shared" si="28"/>
        <v>#N/A</v>
      </c>
      <c r="BD94" t="e">
        <f t="shared" si="29"/>
        <v>#N/A</v>
      </c>
      <c r="BE94" t="e">
        <f t="shared" si="30"/>
        <v>#N/A</v>
      </c>
      <c r="BF94" t="e">
        <f t="shared" si="31"/>
        <v>#N/A</v>
      </c>
      <c r="BG94" t="e">
        <f t="shared" si="32"/>
        <v>#N/A</v>
      </c>
      <c r="BH94" t="e">
        <f t="shared" si="33"/>
        <v>#N/A</v>
      </c>
      <c r="BI94" t="e">
        <f t="shared" si="34"/>
        <v>#N/A</v>
      </c>
      <c r="BJ94" t="e">
        <f t="shared" si="35"/>
        <v>#N/A</v>
      </c>
      <c r="BK94" t="e">
        <f t="shared" si="36"/>
        <v>#N/A</v>
      </c>
      <c r="BL94">
        <f>VLOOKUP($AY94,covid_19_datafeed23[[#All],[new_date]:[Zkh_7dgn_gem]],9,FALSE)</f>
        <v>47</v>
      </c>
    </row>
    <row r="95" spans="50:64" x14ac:dyDescent="0.25">
      <c r="AX95">
        <f t="shared" si="37"/>
        <v>92</v>
      </c>
      <c r="AY95" s="1">
        <v>44532</v>
      </c>
      <c r="AZ95">
        <f t="shared" si="25"/>
        <v>3.28125</v>
      </c>
      <c r="BA95" t="e">
        <f t="shared" si="26"/>
        <v>#N/A</v>
      </c>
      <c r="BB95" t="e">
        <f t="shared" si="27"/>
        <v>#N/A</v>
      </c>
      <c r="BC95">
        <f t="shared" si="28"/>
        <v>50.314960629921202</v>
      </c>
      <c r="BD95">
        <f t="shared" si="29"/>
        <v>22.564102564102502</v>
      </c>
      <c r="BE95">
        <f t="shared" si="30"/>
        <v>41.153846153846096</v>
      </c>
      <c r="BF95">
        <f t="shared" si="31"/>
        <v>50.254668930390402</v>
      </c>
      <c r="BG95" t="e">
        <f t="shared" si="32"/>
        <v>#N/A</v>
      </c>
      <c r="BH95" t="e">
        <f t="shared" si="33"/>
        <v>#N/A</v>
      </c>
      <c r="BI95" t="e">
        <f t="shared" si="34"/>
        <v>#N/A</v>
      </c>
      <c r="BJ95" t="e">
        <f t="shared" si="35"/>
        <v>#N/A</v>
      </c>
      <c r="BK95" t="e">
        <f t="shared" si="36"/>
        <v>#N/A</v>
      </c>
      <c r="BL95">
        <f>VLOOKUP($AY95,covid_19_datafeed23[[#All],[new_date]:[Zkh_7dgn_gem]],9,FALSE)</f>
        <v>48.285714285714285</v>
      </c>
    </row>
    <row r="96" spans="50:64" x14ac:dyDescent="0.25">
      <c r="AX96">
        <f t="shared" si="37"/>
        <v>93</v>
      </c>
      <c r="AY96" s="1">
        <v>44533</v>
      </c>
      <c r="AZ96" t="e">
        <f t="shared" si="25"/>
        <v>#N/A</v>
      </c>
      <c r="BA96" t="e">
        <f t="shared" si="26"/>
        <v>#N/A</v>
      </c>
      <c r="BB96" t="e">
        <f t="shared" si="27"/>
        <v>#N/A</v>
      </c>
      <c r="BC96" t="e">
        <f t="shared" si="28"/>
        <v>#N/A</v>
      </c>
      <c r="BD96" t="e">
        <f t="shared" si="29"/>
        <v>#N/A</v>
      </c>
      <c r="BE96" t="e">
        <f t="shared" si="30"/>
        <v>#N/A</v>
      </c>
      <c r="BF96" t="e">
        <f t="shared" si="31"/>
        <v>#N/A</v>
      </c>
      <c r="BG96" t="e">
        <f t="shared" si="32"/>
        <v>#N/A</v>
      </c>
      <c r="BH96" t="e">
        <f t="shared" si="33"/>
        <v>#N/A</v>
      </c>
      <c r="BI96" t="e">
        <f t="shared" si="34"/>
        <v>#N/A</v>
      </c>
      <c r="BJ96" t="e">
        <f t="shared" si="35"/>
        <v>#N/A</v>
      </c>
      <c r="BK96" t="e">
        <f t="shared" si="36"/>
        <v>#N/A</v>
      </c>
      <c r="BL96">
        <f>VLOOKUP($AY96,covid_19_datafeed23[[#All],[new_date]:[Zkh_7dgn_gem]],9,FALSE)</f>
        <v>46.857142857142854</v>
      </c>
    </row>
    <row r="97" spans="50:64" x14ac:dyDescent="0.25">
      <c r="AX97">
        <f t="shared" si="37"/>
        <v>94</v>
      </c>
      <c r="AY97" s="1">
        <v>44534</v>
      </c>
      <c r="AZ97" t="e">
        <f t="shared" si="25"/>
        <v>#N/A</v>
      </c>
      <c r="BA97">
        <f t="shared" si="26"/>
        <v>11.1458333333333</v>
      </c>
      <c r="BB97" t="e">
        <f t="shared" si="27"/>
        <v>#N/A</v>
      </c>
      <c r="BC97" t="e">
        <f t="shared" si="28"/>
        <v>#N/A</v>
      </c>
      <c r="BD97" t="e">
        <f t="shared" si="29"/>
        <v>#N/A</v>
      </c>
      <c r="BE97">
        <f t="shared" si="30"/>
        <v>39.871794871794798</v>
      </c>
      <c r="BF97" t="e">
        <f t="shared" si="31"/>
        <v>#N/A</v>
      </c>
      <c r="BG97" t="e">
        <f t="shared" si="32"/>
        <v>#N/A</v>
      </c>
      <c r="BH97" t="e">
        <f t="shared" si="33"/>
        <v>#N/A</v>
      </c>
      <c r="BI97" t="e">
        <f t="shared" si="34"/>
        <v>#N/A</v>
      </c>
      <c r="BJ97" t="e">
        <f t="shared" si="35"/>
        <v>#N/A</v>
      </c>
      <c r="BK97" t="e">
        <f t="shared" si="36"/>
        <v>#N/A</v>
      </c>
      <c r="BL97">
        <f>VLOOKUP($AY97,covid_19_datafeed23[[#All],[new_date]:[Zkh_7dgn_gem]],9,FALSE)</f>
        <v>43.714285714285715</v>
      </c>
    </row>
    <row r="98" spans="50:64" x14ac:dyDescent="0.25">
      <c r="AX98">
        <f t="shared" si="37"/>
        <v>95</v>
      </c>
      <c r="AY98" s="1">
        <v>44535</v>
      </c>
      <c r="AZ98" t="e">
        <f t="shared" si="25"/>
        <v>#N/A</v>
      </c>
      <c r="BA98" t="e">
        <f t="shared" si="26"/>
        <v>#N/A</v>
      </c>
      <c r="BB98">
        <f t="shared" si="27"/>
        <v>21.4960629921259</v>
      </c>
      <c r="BC98" t="e">
        <f t="shared" si="28"/>
        <v>#N/A</v>
      </c>
      <c r="BD98">
        <f t="shared" si="29"/>
        <v>20.769230769230699</v>
      </c>
      <c r="BE98" t="e">
        <f t="shared" si="30"/>
        <v>#N/A</v>
      </c>
      <c r="BF98" t="e">
        <f t="shared" si="31"/>
        <v>#N/A</v>
      </c>
      <c r="BG98" t="e">
        <f t="shared" si="32"/>
        <v>#N/A</v>
      </c>
      <c r="BH98" t="e">
        <f t="shared" si="33"/>
        <v>#N/A</v>
      </c>
      <c r="BI98" t="e">
        <f t="shared" si="34"/>
        <v>#N/A</v>
      </c>
      <c r="BJ98" t="e">
        <f t="shared" si="35"/>
        <v>#N/A</v>
      </c>
      <c r="BK98" t="e">
        <f t="shared" si="36"/>
        <v>#N/A</v>
      </c>
      <c r="BL98">
        <f>VLOOKUP($AY98,covid_19_datafeed23[[#All],[new_date]:[Zkh_7dgn_gem]],9,FALSE)</f>
        <v>41.857142857142854</v>
      </c>
    </row>
    <row r="99" spans="50:64" x14ac:dyDescent="0.25">
      <c r="AX99">
        <f t="shared" si="37"/>
        <v>96</v>
      </c>
      <c r="AY99" s="1">
        <v>44536</v>
      </c>
      <c r="AZ99" t="e">
        <f t="shared" si="25"/>
        <v>#N/A</v>
      </c>
      <c r="BA99" t="e">
        <f t="shared" si="26"/>
        <v>#N/A</v>
      </c>
      <c r="BB99" t="e">
        <f t="shared" si="27"/>
        <v>#N/A</v>
      </c>
      <c r="BC99">
        <f t="shared" si="28"/>
        <v>52.7952755905511</v>
      </c>
      <c r="BD99" t="e">
        <f t="shared" si="29"/>
        <v>#N/A</v>
      </c>
      <c r="BE99" t="e">
        <f t="shared" si="30"/>
        <v>#N/A</v>
      </c>
      <c r="BF99">
        <f t="shared" si="31"/>
        <v>46.859083191850502</v>
      </c>
      <c r="BG99" t="e">
        <f t="shared" si="32"/>
        <v>#N/A</v>
      </c>
      <c r="BH99" t="e">
        <f t="shared" si="33"/>
        <v>#N/A</v>
      </c>
      <c r="BI99" t="e">
        <f t="shared" si="34"/>
        <v>#N/A</v>
      </c>
      <c r="BJ99" t="e">
        <f t="shared" si="35"/>
        <v>#N/A</v>
      </c>
      <c r="BK99" t="e">
        <f t="shared" si="36"/>
        <v>#N/A</v>
      </c>
      <c r="BL99">
        <f>VLOOKUP($AY99,covid_19_datafeed23[[#All],[new_date]:[Zkh_7dgn_gem]],9,FALSE)</f>
        <v>42.285714285714285</v>
      </c>
    </row>
    <row r="100" spans="50:64" x14ac:dyDescent="0.25">
      <c r="AX100">
        <f t="shared" si="37"/>
        <v>97</v>
      </c>
      <c r="AY100" s="1">
        <v>44537</v>
      </c>
      <c r="AZ100" t="e">
        <f t="shared" si="25"/>
        <v>#N/A</v>
      </c>
      <c r="BA100">
        <f t="shared" si="26"/>
        <v>12.1354166666666</v>
      </c>
      <c r="BB100" t="e">
        <f t="shared" si="27"/>
        <v>#N/A</v>
      </c>
      <c r="BC100" t="e">
        <f t="shared" si="28"/>
        <v>#N/A</v>
      </c>
      <c r="BD100" t="e">
        <f t="shared" si="29"/>
        <v>#N/A</v>
      </c>
      <c r="BE100">
        <f t="shared" si="30"/>
        <v>38.461538461538403</v>
      </c>
      <c r="BF100" t="e">
        <f t="shared" si="31"/>
        <v>#N/A</v>
      </c>
      <c r="BG100" t="e">
        <f t="shared" si="32"/>
        <v>#N/A</v>
      </c>
      <c r="BH100" t="e">
        <f t="shared" si="33"/>
        <v>#N/A</v>
      </c>
      <c r="BI100" t="e">
        <f t="shared" si="34"/>
        <v>#N/A</v>
      </c>
      <c r="BJ100" t="e">
        <f t="shared" si="35"/>
        <v>#N/A</v>
      </c>
      <c r="BK100" t="e">
        <f t="shared" si="36"/>
        <v>#N/A</v>
      </c>
      <c r="BL100">
        <f>VLOOKUP($AY100,covid_19_datafeed23[[#All],[new_date]:[Zkh_7dgn_gem]],9,FALSE)</f>
        <v>40.714285714285715</v>
      </c>
    </row>
    <row r="101" spans="50:64" x14ac:dyDescent="0.25">
      <c r="AX101">
        <f t="shared" si="37"/>
        <v>98</v>
      </c>
      <c r="AY101" s="1">
        <v>44538</v>
      </c>
      <c r="AZ101" t="e">
        <f t="shared" si="25"/>
        <v>#N/A</v>
      </c>
      <c r="BA101" t="e">
        <f t="shared" si="26"/>
        <v>#N/A</v>
      </c>
      <c r="BB101" t="e">
        <f t="shared" si="27"/>
        <v>#N/A</v>
      </c>
      <c r="BC101" t="e">
        <f t="shared" si="28"/>
        <v>#N/A</v>
      </c>
      <c r="BD101" t="e">
        <f t="shared" si="29"/>
        <v>#N/A</v>
      </c>
      <c r="BE101" t="e">
        <f t="shared" si="30"/>
        <v>#N/A</v>
      </c>
      <c r="BF101" t="e">
        <f t="shared" si="31"/>
        <v>#N/A</v>
      </c>
      <c r="BG101" t="e">
        <f t="shared" si="32"/>
        <v>#N/A</v>
      </c>
      <c r="BH101" t="e">
        <f t="shared" si="33"/>
        <v>#N/A</v>
      </c>
      <c r="BI101" t="e">
        <f t="shared" si="34"/>
        <v>#N/A</v>
      </c>
      <c r="BJ101" t="e">
        <f t="shared" si="35"/>
        <v>#N/A</v>
      </c>
      <c r="BK101" t="e">
        <f t="shared" si="36"/>
        <v>#N/A</v>
      </c>
      <c r="BL101">
        <f>VLOOKUP($AY101,covid_19_datafeed23[[#All],[new_date]:[Zkh_7dgn_gem]],9,FALSE)</f>
        <v>41.285714285714285</v>
      </c>
    </row>
    <row r="102" spans="50:64" x14ac:dyDescent="0.25">
      <c r="AX102">
        <f t="shared" si="37"/>
        <v>99</v>
      </c>
      <c r="AY102" s="1">
        <v>44539</v>
      </c>
      <c r="AZ102">
        <f t="shared" si="25"/>
        <v>3.3854166666666599</v>
      </c>
      <c r="BA102" t="e">
        <f t="shared" si="26"/>
        <v>#N/A</v>
      </c>
      <c r="BB102">
        <f t="shared" si="27"/>
        <v>20.905511811023601</v>
      </c>
      <c r="BC102">
        <f t="shared" si="28"/>
        <v>53.858267716535401</v>
      </c>
      <c r="BD102">
        <f t="shared" si="29"/>
        <v>18.846153846153801</v>
      </c>
      <c r="BE102">
        <f t="shared" si="30"/>
        <v>36.282051282051199</v>
      </c>
      <c r="BF102">
        <f t="shared" si="31"/>
        <v>43.463497453310602</v>
      </c>
      <c r="BG102" t="e">
        <f t="shared" si="32"/>
        <v>#N/A</v>
      </c>
      <c r="BH102" t="e">
        <f t="shared" si="33"/>
        <v>#N/A</v>
      </c>
      <c r="BI102" t="e">
        <f t="shared" si="34"/>
        <v>#N/A</v>
      </c>
      <c r="BJ102" t="e">
        <f t="shared" si="35"/>
        <v>#N/A</v>
      </c>
      <c r="BK102" t="e">
        <f t="shared" si="36"/>
        <v>#N/A</v>
      </c>
      <c r="BL102">
        <f>VLOOKUP($AY102,covid_19_datafeed23[[#All],[new_date]:[Zkh_7dgn_gem]],9,FALSE)</f>
        <v>37.714285714285715</v>
      </c>
    </row>
    <row r="103" spans="50:64" x14ac:dyDescent="0.25">
      <c r="AX103">
        <f t="shared" si="37"/>
        <v>100</v>
      </c>
      <c r="AY103" s="1">
        <v>44540</v>
      </c>
      <c r="AZ103" t="e">
        <f t="shared" si="25"/>
        <v>#N/A</v>
      </c>
      <c r="BA103" t="e">
        <f t="shared" si="26"/>
        <v>#N/A</v>
      </c>
      <c r="BB103" t="e">
        <f t="shared" si="27"/>
        <v>#N/A</v>
      </c>
      <c r="BC103" t="e">
        <f t="shared" si="28"/>
        <v>#N/A</v>
      </c>
      <c r="BD103" t="e">
        <f t="shared" si="29"/>
        <v>#N/A</v>
      </c>
      <c r="BE103" t="e">
        <f t="shared" si="30"/>
        <v>#N/A</v>
      </c>
      <c r="BF103" t="e">
        <f t="shared" si="31"/>
        <v>#N/A</v>
      </c>
      <c r="BG103" t="e">
        <f t="shared" si="32"/>
        <v>#N/A</v>
      </c>
      <c r="BH103" t="e">
        <f t="shared" si="33"/>
        <v>#N/A</v>
      </c>
      <c r="BI103" t="e">
        <f t="shared" si="34"/>
        <v>#N/A</v>
      </c>
      <c r="BJ103" t="e">
        <f t="shared" si="35"/>
        <v>#N/A</v>
      </c>
      <c r="BK103" t="e">
        <f t="shared" si="36"/>
        <v>#N/A</v>
      </c>
      <c r="BL103">
        <f>VLOOKUP($AY103,covid_19_datafeed23[[#All],[new_date]:[Zkh_7dgn_gem]],9,FALSE)</f>
        <v>40</v>
      </c>
    </row>
    <row r="104" spans="50:64" x14ac:dyDescent="0.25">
      <c r="AX104">
        <f t="shared" si="37"/>
        <v>101</v>
      </c>
      <c r="AY104" s="1">
        <v>44541</v>
      </c>
      <c r="AZ104" t="e">
        <f t="shared" si="25"/>
        <v>#N/A</v>
      </c>
      <c r="BA104">
        <f t="shared" si="26"/>
        <v>13.0729166666666</v>
      </c>
      <c r="BB104" t="e">
        <f t="shared" si="27"/>
        <v>#N/A</v>
      </c>
      <c r="BC104" t="e">
        <f t="shared" si="28"/>
        <v>#N/A</v>
      </c>
      <c r="BD104" t="e">
        <f t="shared" si="29"/>
        <v>#N/A</v>
      </c>
      <c r="BE104">
        <f t="shared" si="30"/>
        <v>33.717948717948701</v>
      </c>
      <c r="BF104" t="e">
        <f t="shared" si="31"/>
        <v>#N/A</v>
      </c>
      <c r="BG104" t="e">
        <f t="shared" si="32"/>
        <v>#N/A</v>
      </c>
      <c r="BH104" t="e">
        <f t="shared" si="33"/>
        <v>#N/A</v>
      </c>
      <c r="BI104" t="e">
        <f t="shared" si="34"/>
        <v>#N/A</v>
      </c>
      <c r="BJ104" t="e">
        <f t="shared" si="35"/>
        <v>#N/A</v>
      </c>
      <c r="BK104" t="e">
        <f t="shared" si="36"/>
        <v>#N/A</v>
      </c>
      <c r="BL104">
        <f>VLOOKUP($AY104,covid_19_datafeed23[[#All],[new_date]:[Zkh_7dgn_gem]],9,FALSE)</f>
        <v>41.714285714285715</v>
      </c>
    </row>
    <row r="105" spans="50:64" x14ac:dyDescent="0.25">
      <c r="AX105">
        <f t="shared" si="37"/>
        <v>102</v>
      </c>
      <c r="AY105" s="1">
        <v>44542</v>
      </c>
      <c r="AZ105" t="e">
        <f t="shared" si="25"/>
        <v>#N/A</v>
      </c>
      <c r="BA105" t="e">
        <f t="shared" si="26"/>
        <v>#N/A</v>
      </c>
      <c r="BB105" t="e">
        <f t="shared" si="27"/>
        <v>#N/A</v>
      </c>
      <c r="BC105">
        <f t="shared" si="28"/>
        <v>53.858267716535401</v>
      </c>
      <c r="BD105" t="e">
        <f t="shared" si="29"/>
        <v>#N/A</v>
      </c>
      <c r="BE105" t="e">
        <f t="shared" si="30"/>
        <v>#N/A</v>
      </c>
      <c r="BF105" t="e">
        <f t="shared" si="31"/>
        <v>#N/A</v>
      </c>
      <c r="BG105" t="e">
        <f t="shared" si="32"/>
        <v>#N/A</v>
      </c>
      <c r="BH105" t="e">
        <f t="shared" si="33"/>
        <v>#N/A</v>
      </c>
      <c r="BI105" t="e">
        <f t="shared" si="34"/>
        <v>#N/A</v>
      </c>
      <c r="BJ105" t="e">
        <f t="shared" si="35"/>
        <v>#N/A</v>
      </c>
      <c r="BK105" t="e">
        <f t="shared" si="36"/>
        <v>#N/A</v>
      </c>
      <c r="BL105">
        <f>VLOOKUP($AY105,covid_19_datafeed23[[#All],[new_date]:[Zkh_7dgn_gem]],9,FALSE)</f>
        <v>41.714285714285715</v>
      </c>
    </row>
    <row r="106" spans="50:64" x14ac:dyDescent="0.25">
      <c r="AX106">
        <f t="shared" si="37"/>
        <v>103</v>
      </c>
      <c r="AY106" s="1">
        <v>44543</v>
      </c>
      <c r="AZ106" t="e">
        <f t="shared" si="25"/>
        <v>#N/A</v>
      </c>
      <c r="BA106" t="e">
        <f t="shared" si="26"/>
        <v>#N/A</v>
      </c>
      <c r="BB106" t="e">
        <f t="shared" si="27"/>
        <v>#N/A</v>
      </c>
      <c r="BC106" t="e">
        <f t="shared" si="28"/>
        <v>#N/A</v>
      </c>
      <c r="BD106" t="e">
        <f t="shared" si="29"/>
        <v>#N/A</v>
      </c>
      <c r="BE106" t="e">
        <f t="shared" si="30"/>
        <v>#N/A</v>
      </c>
      <c r="BF106">
        <f t="shared" si="31"/>
        <v>40.067911714770702</v>
      </c>
      <c r="BG106" t="e">
        <f t="shared" si="32"/>
        <v>#N/A</v>
      </c>
      <c r="BH106" t="e">
        <f t="shared" si="33"/>
        <v>#N/A</v>
      </c>
      <c r="BI106" t="e">
        <f t="shared" si="34"/>
        <v>#N/A</v>
      </c>
      <c r="BJ106" t="e">
        <f t="shared" si="35"/>
        <v>#N/A</v>
      </c>
      <c r="BK106" t="e">
        <f t="shared" si="36"/>
        <v>#N/A</v>
      </c>
      <c r="BL106">
        <f>VLOOKUP($AY106,covid_19_datafeed23[[#All],[new_date]:[Zkh_7dgn_gem]],9,FALSE)</f>
        <v>38.571428571428569</v>
      </c>
    </row>
    <row r="107" spans="50:64" x14ac:dyDescent="0.25">
      <c r="AX107">
        <f t="shared" si="37"/>
        <v>104</v>
      </c>
      <c r="AY107" s="1">
        <v>44544</v>
      </c>
      <c r="AZ107">
        <f t="shared" si="25"/>
        <v>3.6979166666666599</v>
      </c>
      <c r="BA107">
        <f t="shared" si="26"/>
        <v>13.8541666666666</v>
      </c>
      <c r="BB107" t="e">
        <f t="shared" si="27"/>
        <v>#N/A</v>
      </c>
      <c r="BC107" t="e">
        <f t="shared" si="28"/>
        <v>#N/A</v>
      </c>
      <c r="BD107">
        <f t="shared" si="29"/>
        <v>16.538461538461501</v>
      </c>
      <c r="BE107">
        <f t="shared" si="30"/>
        <v>31.282051282051199</v>
      </c>
      <c r="BF107" t="e">
        <f t="shared" si="31"/>
        <v>#N/A</v>
      </c>
      <c r="BG107" t="e">
        <f t="shared" si="32"/>
        <v>#N/A</v>
      </c>
      <c r="BH107" t="e">
        <f t="shared" si="33"/>
        <v>#N/A</v>
      </c>
      <c r="BI107" t="e">
        <f t="shared" si="34"/>
        <v>#N/A</v>
      </c>
      <c r="BJ107" t="e">
        <f t="shared" si="35"/>
        <v>#N/A</v>
      </c>
      <c r="BK107" t="e">
        <f t="shared" si="36"/>
        <v>#N/A</v>
      </c>
      <c r="BL107">
        <f>VLOOKUP($AY107,covid_19_datafeed23[[#All],[new_date]:[Zkh_7dgn_gem]],9,FALSE)</f>
        <v>40.142857142857146</v>
      </c>
    </row>
    <row r="108" spans="50:64" x14ac:dyDescent="0.25">
      <c r="AX108">
        <f t="shared" si="37"/>
        <v>105</v>
      </c>
      <c r="AY108" s="1">
        <v>44545</v>
      </c>
      <c r="AZ108" t="e">
        <f t="shared" si="25"/>
        <v>#N/A</v>
      </c>
      <c r="BA108" t="e">
        <f t="shared" si="26"/>
        <v>#N/A</v>
      </c>
      <c r="BB108">
        <f t="shared" si="27"/>
        <v>19.960629921259802</v>
      </c>
      <c r="BC108">
        <f t="shared" si="28"/>
        <v>52.559055118110201</v>
      </c>
      <c r="BD108" t="e">
        <f t="shared" si="29"/>
        <v>#N/A</v>
      </c>
      <c r="BE108">
        <f t="shared" si="30"/>
        <v>29.230769230769202</v>
      </c>
      <c r="BF108">
        <f t="shared" si="31"/>
        <v>38.030560271646799</v>
      </c>
      <c r="BG108" t="e">
        <f t="shared" si="32"/>
        <v>#N/A</v>
      </c>
      <c r="BH108" t="e">
        <f t="shared" si="33"/>
        <v>#N/A</v>
      </c>
      <c r="BI108" t="e">
        <f t="shared" si="34"/>
        <v>#N/A</v>
      </c>
      <c r="BJ108" t="e">
        <f t="shared" si="35"/>
        <v>#N/A</v>
      </c>
      <c r="BK108" t="e">
        <f t="shared" si="36"/>
        <v>#N/A</v>
      </c>
      <c r="BL108">
        <f>VLOOKUP($AY108,covid_19_datafeed23[[#All],[new_date]:[Zkh_7dgn_gem]],9,FALSE)</f>
        <v>38.428571428571431</v>
      </c>
    </row>
    <row r="109" spans="50:64" x14ac:dyDescent="0.25">
      <c r="AX109">
        <f t="shared" si="37"/>
        <v>106</v>
      </c>
      <c r="AY109" s="1">
        <v>44546</v>
      </c>
      <c r="AZ109" t="e">
        <f t="shared" si="25"/>
        <v>#N/A</v>
      </c>
      <c r="BA109" t="e">
        <f t="shared" si="26"/>
        <v>#N/A</v>
      </c>
      <c r="BB109" t="e">
        <f t="shared" si="27"/>
        <v>#N/A</v>
      </c>
      <c r="BC109" t="e">
        <f t="shared" si="28"/>
        <v>#N/A</v>
      </c>
      <c r="BD109" t="e">
        <f t="shared" si="29"/>
        <v>#N/A</v>
      </c>
      <c r="BE109" t="e">
        <f t="shared" si="30"/>
        <v>#N/A</v>
      </c>
      <c r="BF109" t="e">
        <f t="shared" si="31"/>
        <v>#N/A</v>
      </c>
      <c r="BG109" t="e">
        <f t="shared" si="32"/>
        <v>#N/A</v>
      </c>
      <c r="BH109" t="e">
        <f t="shared" si="33"/>
        <v>#N/A</v>
      </c>
      <c r="BI109" t="e">
        <f t="shared" si="34"/>
        <v>#N/A</v>
      </c>
      <c r="BJ109" t="e">
        <f t="shared" si="35"/>
        <v>#N/A</v>
      </c>
      <c r="BK109" t="e">
        <f t="shared" si="36"/>
        <v>#N/A</v>
      </c>
      <c r="BL109">
        <f>VLOOKUP($AY109,covid_19_datafeed23[[#All],[new_date]:[Zkh_7dgn_gem]],9,FALSE)</f>
        <v>38.571428571428569</v>
      </c>
    </row>
    <row r="110" spans="50:64" x14ac:dyDescent="0.25">
      <c r="AX110">
        <f t="shared" si="37"/>
        <v>107</v>
      </c>
      <c r="AY110" s="1">
        <v>44547</v>
      </c>
      <c r="AZ110" t="e">
        <f t="shared" si="25"/>
        <v>#N/A</v>
      </c>
      <c r="BA110" t="e">
        <f t="shared" si="26"/>
        <v>#N/A</v>
      </c>
      <c r="BB110" t="e">
        <f t="shared" si="27"/>
        <v>#N/A</v>
      </c>
      <c r="BC110">
        <f t="shared" si="28"/>
        <v>51.023622047243997</v>
      </c>
      <c r="BD110">
        <f t="shared" si="29"/>
        <v>14.2307692307692</v>
      </c>
      <c r="BE110" t="e">
        <f t="shared" si="30"/>
        <v>#N/A</v>
      </c>
      <c r="BF110" t="e">
        <f t="shared" si="31"/>
        <v>#N/A</v>
      </c>
      <c r="BG110" t="e">
        <f t="shared" si="32"/>
        <v>#N/A</v>
      </c>
      <c r="BH110" t="e">
        <f t="shared" si="33"/>
        <v>#N/A</v>
      </c>
      <c r="BI110" t="e">
        <f t="shared" si="34"/>
        <v>#N/A</v>
      </c>
      <c r="BJ110" t="e">
        <f t="shared" si="35"/>
        <v>#N/A</v>
      </c>
      <c r="BK110" t="e">
        <f t="shared" si="36"/>
        <v>#N/A</v>
      </c>
      <c r="BL110">
        <f>VLOOKUP($AY110,covid_19_datafeed23[[#All],[new_date]:[Zkh_7dgn_gem]],9,FALSE)</f>
        <v>36.571428571428569</v>
      </c>
    </row>
    <row r="111" spans="50:64" x14ac:dyDescent="0.25">
      <c r="AX111">
        <f t="shared" si="37"/>
        <v>108</v>
      </c>
      <c r="AY111" s="1">
        <v>44548</v>
      </c>
      <c r="AZ111" t="e">
        <f t="shared" si="25"/>
        <v>#N/A</v>
      </c>
      <c r="BA111">
        <f t="shared" si="26"/>
        <v>14.8958333333333</v>
      </c>
      <c r="BB111" t="e">
        <f t="shared" si="27"/>
        <v>#N/A</v>
      </c>
      <c r="BC111" t="e">
        <f t="shared" si="28"/>
        <v>#N/A</v>
      </c>
      <c r="BD111" t="e">
        <f t="shared" si="29"/>
        <v>#N/A</v>
      </c>
      <c r="BE111" t="e">
        <f t="shared" si="30"/>
        <v>#N/A</v>
      </c>
      <c r="BF111" t="e">
        <f t="shared" si="31"/>
        <v>#N/A</v>
      </c>
      <c r="BG111" t="e">
        <f t="shared" si="32"/>
        <v>#N/A</v>
      </c>
      <c r="BH111" t="e">
        <f t="shared" si="33"/>
        <v>#N/A</v>
      </c>
      <c r="BI111" t="e">
        <f t="shared" si="34"/>
        <v>#N/A</v>
      </c>
      <c r="BJ111" t="e">
        <f t="shared" si="35"/>
        <v>#N/A</v>
      </c>
      <c r="BK111" t="e">
        <f t="shared" si="36"/>
        <v>#N/A</v>
      </c>
      <c r="BL111">
        <f>VLOOKUP($AY111,covid_19_datafeed23[[#All],[new_date]:[Zkh_7dgn_gem]],9,FALSE)</f>
        <v>34.857142857142854</v>
      </c>
    </row>
    <row r="112" spans="50:64" x14ac:dyDescent="0.25">
      <c r="AX112">
        <f t="shared" si="37"/>
        <v>109</v>
      </c>
      <c r="AY112" s="1">
        <v>44549</v>
      </c>
      <c r="AZ112" t="e">
        <f t="shared" si="25"/>
        <v>#N/A</v>
      </c>
      <c r="BA112" t="e">
        <f t="shared" si="26"/>
        <v>#N/A</v>
      </c>
      <c r="BB112" t="e">
        <f t="shared" si="27"/>
        <v>#N/A</v>
      </c>
      <c r="BC112" t="e">
        <f t="shared" si="28"/>
        <v>#N/A</v>
      </c>
      <c r="BD112" t="e">
        <f t="shared" si="29"/>
        <v>#N/A</v>
      </c>
      <c r="BE112">
        <f t="shared" si="30"/>
        <v>25.897435897435798</v>
      </c>
      <c r="BF112">
        <f t="shared" si="31"/>
        <v>36.672325976230901</v>
      </c>
      <c r="BG112" t="e">
        <f t="shared" si="32"/>
        <v>#N/A</v>
      </c>
      <c r="BH112" t="e">
        <f t="shared" si="33"/>
        <v>#N/A</v>
      </c>
      <c r="BI112" t="e">
        <f t="shared" si="34"/>
        <v>#N/A</v>
      </c>
      <c r="BJ112" t="e">
        <f t="shared" si="35"/>
        <v>#N/A</v>
      </c>
      <c r="BK112" t="e">
        <f t="shared" si="36"/>
        <v>#N/A</v>
      </c>
      <c r="BL112">
        <f>VLOOKUP($AY112,covid_19_datafeed23[[#All],[new_date]:[Zkh_7dgn_gem]],9,FALSE)</f>
        <v>33.857142857142854</v>
      </c>
    </row>
    <row r="113" spans="50:64" x14ac:dyDescent="0.25">
      <c r="AX113">
        <f t="shared" si="37"/>
        <v>110</v>
      </c>
      <c r="AY113" s="1">
        <v>44550</v>
      </c>
      <c r="AZ113" t="e">
        <f t="shared" si="25"/>
        <v>#N/A</v>
      </c>
      <c r="BA113" t="e">
        <f t="shared" si="26"/>
        <v>#N/A</v>
      </c>
      <c r="BB113">
        <f t="shared" si="27"/>
        <v>19.251968503937</v>
      </c>
      <c r="BC113">
        <f t="shared" si="28"/>
        <v>48.543307086614099</v>
      </c>
      <c r="BD113" t="e">
        <f t="shared" si="29"/>
        <v>#N/A</v>
      </c>
      <c r="BE113" t="e">
        <f t="shared" si="30"/>
        <v>#N/A</v>
      </c>
      <c r="BF113" t="e">
        <f t="shared" si="31"/>
        <v>#N/A</v>
      </c>
      <c r="BG113" t="e">
        <f t="shared" si="32"/>
        <v>#N/A</v>
      </c>
      <c r="BH113" t="e">
        <f t="shared" si="33"/>
        <v>#N/A</v>
      </c>
      <c r="BI113" t="e">
        <f t="shared" si="34"/>
        <v>#N/A</v>
      </c>
      <c r="BJ113" t="e">
        <f t="shared" si="35"/>
        <v>#N/A</v>
      </c>
      <c r="BK113" t="e">
        <f t="shared" si="36"/>
        <v>#N/A</v>
      </c>
      <c r="BL113">
        <f>VLOOKUP($AY113,covid_19_datafeed23[[#All],[new_date]:[Zkh_7dgn_gem]],9,FALSE)</f>
        <v>33.857142857142854</v>
      </c>
    </row>
    <row r="114" spans="50:64" x14ac:dyDescent="0.25">
      <c r="AX114">
        <f t="shared" si="37"/>
        <v>111</v>
      </c>
      <c r="AY114" s="1">
        <v>44551</v>
      </c>
      <c r="AZ114">
        <f t="shared" si="25"/>
        <v>4.0104166666666599</v>
      </c>
      <c r="BA114" t="e">
        <f t="shared" si="26"/>
        <v>#N/A</v>
      </c>
      <c r="BB114" t="e">
        <f t="shared" si="27"/>
        <v>#N/A</v>
      </c>
      <c r="BC114" t="e">
        <f t="shared" si="28"/>
        <v>#N/A</v>
      </c>
      <c r="BD114">
        <f t="shared" si="29"/>
        <v>12.435897435897401</v>
      </c>
      <c r="BE114">
        <f t="shared" si="30"/>
        <v>23.205128205128201</v>
      </c>
      <c r="BF114" t="e">
        <f t="shared" si="31"/>
        <v>#N/A</v>
      </c>
      <c r="BG114" t="e">
        <f t="shared" si="32"/>
        <v>#N/A</v>
      </c>
      <c r="BH114" t="e">
        <f t="shared" si="33"/>
        <v>#N/A</v>
      </c>
      <c r="BI114" t="e">
        <f t="shared" si="34"/>
        <v>#N/A</v>
      </c>
      <c r="BJ114" t="e">
        <f t="shared" si="35"/>
        <v>#N/A</v>
      </c>
      <c r="BK114" t="e">
        <f t="shared" si="36"/>
        <v>#N/A</v>
      </c>
      <c r="BL114">
        <f>VLOOKUP($AY114,covid_19_datafeed23[[#All],[new_date]:[Zkh_7dgn_gem]],9,FALSE)</f>
        <v>31.571428571428573</v>
      </c>
    </row>
    <row r="115" spans="50:64" x14ac:dyDescent="0.25">
      <c r="AX115">
        <f t="shared" si="37"/>
        <v>112</v>
      </c>
      <c r="AY115" s="1">
        <v>44552</v>
      </c>
      <c r="AZ115" t="e">
        <f t="shared" si="25"/>
        <v>#N/A</v>
      </c>
      <c r="BA115">
        <f t="shared" si="26"/>
        <v>15.5729166666666</v>
      </c>
      <c r="BB115" t="e">
        <f t="shared" si="27"/>
        <v>#N/A</v>
      </c>
      <c r="BC115">
        <f t="shared" si="28"/>
        <v>46.2992125984251</v>
      </c>
      <c r="BD115" t="e">
        <f t="shared" si="29"/>
        <v>#N/A</v>
      </c>
      <c r="BE115" t="e">
        <f t="shared" si="30"/>
        <v>#N/A</v>
      </c>
      <c r="BF115">
        <f t="shared" si="31"/>
        <v>40.7470288624787</v>
      </c>
      <c r="BG115" t="e">
        <f t="shared" si="32"/>
        <v>#N/A</v>
      </c>
      <c r="BH115" t="e">
        <f t="shared" si="33"/>
        <v>#N/A</v>
      </c>
      <c r="BI115" t="e">
        <f t="shared" si="34"/>
        <v>#N/A</v>
      </c>
      <c r="BJ115" t="e">
        <f t="shared" si="35"/>
        <v>#N/A</v>
      </c>
      <c r="BK115" t="e">
        <f t="shared" si="36"/>
        <v>#N/A</v>
      </c>
      <c r="BL115">
        <f>VLOOKUP($AY115,covid_19_datafeed23[[#All],[new_date]:[Zkh_7dgn_gem]],9,FALSE)</f>
        <v>30.714285714285715</v>
      </c>
    </row>
    <row r="116" spans="50:64" x14ac:dyDescent="0.25">
      <c r="AX116">
        <f t="shared" si="37"/>
        <v>113</v>
      </c>
      <c r="AY116" s="1">
        <v>44553</v>
      </c>
      <c r="AZ116" t="e">
        <f t="shared" si="25"/>
        <v>#N/A</v>
      </c>
      <c r="BA116" t="e">
        <f t="shared" si="26"/>
        <v>#N/A</v>
      </c>
      <c r="BB116" t="e">
        <f t="shared" si="27"/>
        <v>#N/A</v>
      </c>
      <c r="BC116" t="e">
        <f t="shared" si="28"/>
        <v>#N/A</v>
      </c>
      <c r="BD116" t="e">
        <f t="shared" si="29"/>
        <v>#N/A</v>
      </c>
      <c r="BE116">
        <f t="shared" si="30"/>
        <v>20.384615384615302</v>
      </c>
      <c r="BF116" t="e">
        <f t="shared" si="31"/>
        <v>#N/A</v>
      </c>
      <c r="BG116">
        <f t="shared" si="32"/>
        <v>40.067911714770702</v>
      </c>
      <c r="BH116" t="e">
        <f t="shared" si="33"/>
        <v>#N/A</v>
      </c>
      <c r="BI116" t="e">
        <f t="shared" si="34"/>
        <v>#N/A</v>
      </c>
      <c r="BJ116" t="e">
        <f t="shared" si="35"/>
        <v>#N/A</v>
      </c>
      <c r="BK116" t="e">
        <f t="shared" si="36"/>
        <v>#N/A</v>
      </c>
      <c r="BL116">
        <f>VLOOKUP($AY116,covid_19_datafeed23[[#All],[new_date]:[Zkh_7dgn_gem]],9,FALSE)</f>
        <v>29.428571428571427</v>
      </c>
    </row>
    <row r="117" spans="50:64" x14ac:dyDescent="0.25">
      <c r="AX117">
        <f t="shared" si="37"/>
        <v>114</v>
      </c>
      <c r="AY117" s="1">
        <v>44554</v>
      </c>
      <c r="AZ117" t="e">
        <f t="shared" si="25"/>
        <v>#N/A</v>
      </c>
      <c r="BA117" t="e">
        <f t="shared" si="26"/>
        <v>#N/A</v>
      </c>
      <c r="BB117">
        <f t="shared" si="27"/>
        <v>18.188976377952699</v>
      </c>
      <c r="BC117">
        <f t="shared" si="28"/>
        <v>44.173228346456597</v>
      </c>
      <c r="BD117" t="e">
        <f t="shared" si="29"/>
        <v>#N/A</v>
      </c>
      <c r="BE117" t="e">
        <f t="shared" si="30"/>
        <v>#N/A</v>
      </c>
      <c r="BF117" t="e">
        <f t="shared" si="31"/>
        <v>#N/A</v>
      </c>
      <c r="BG117" t="e">
        <f t="shared" si="32"/>
        <v>#N/A</v>
      </c>
      <c r="BH117" t="e">
        <f t="shared" si="33"/>
        <v>#N/A</v>
      </c>
      <c r="BI117" t="e">
        <f t="shared" si="34"/>
        <v>#N/A</v>
      </c>
      <c r="BJ117" t="e">
        <f t="shared" si="35"/>
        <v>#N/A</v>
      </c>
      <c r="BK117" t="e">
        <f t="shared" si="36"/>
        <v>#N/A</v>
      </c>
      <c r="BL117">
        <f>VLOOKUP($AY117,covid_19_datafeed23[[#All],[new_date]:[Zkh_7dgn_gem]],9,FALSE)</f>
        <v>27.428571428571427</v>
      </c>
    </row>
    <row r="118" spans="50:64" x14ac:dyDescent="0.25">
      <c r="AX118">
        <f t="shared" si="37"/>
        <v>115</v>
      </c>
      <c r="AY118" s="1">
        <v>44555</v>
      </c>
      <c r="AZ118" t="e">
        <f t="shared" si="25"/>
        <v>#N/A</v>
      </c>
      <c r="BA118" t="e">
        <f t="shared" si="26"/>
        <v>#N/A</v>
      </c>
      <c r="BB118" t="e">
        <f t="shared" si="27"/>
        <v>#N/A</v>
      </c>
      <c r="BC118" t="e">
        <f t="shared" si="28"/>
        <v>#N/A</v>
      </c>
      <c r="BD118" t="e">
        <f t="shared" si="29"/>
        <v>#N/A</v>
      </c>
      <c r="BE118" t="e">
        <f t="shared" si="30"/>
        <v>#N/A</v>
      </c>
      <c r="BF118">
        <f t="shared" si="31"/>
        <v>47.5382003395585</v>
      </c>
      <c r="BG118" t="e">
        <f t="shared" si="32"/>
        <v>#N/A</v>
      </c>
      <c r="BH118" t="e">
        <f t="shared" si="33"/>
        <v>#N/A</v>
      </c>
      <c r="BI118" t="e">
        <f t="shared" si="34"/>
        <v>#N/A</v>
      </c>
      <c r="BJ118" t="e">
        <f t="shared" si="35"/>
        <v>#N/A</v>
      </c>
      <c r="BK118" t="e">
        <f t="shared" si="36"/>
        <v>#N/A</v>
      </c>
      <c r="BL118">
        <f>VLOOKUP($AY118,covid_19_datafeed23[[#All],[new_date]:[Zkh_7dgn_gem]],9,FALSE)</f>
        <v>26.428571428571427</v>
      </c>
    </row>
    <row r="119" spans="50:64" x14ac:dyDescent="0.25">
      <c r="AX119">
        <f t="shared" si="37"/>
        <v>116</v>
      </c>
      <c r="AY119" s="1">
        <v>44556</v>
      </c>
      <c r="AZ119" t="e">
        <f t="shared" si="25"/>
        <v>#N/A</v>
      </c>
      <c r="BA119">
        <f t="shared" si="26"/>
        <v>15.9895833333333</v>
      </c>
      <c r="BB119" t="e">
        <f t="shared" si="27"/>
        <v>#N/A</v>
      </c>
      <c r="BC119">
        <f t="shared" si="28"/>
        <v>41.1023622047244</v>
      </c>
      <c r="BD119">
        <f t="shared" si="29"/>
        <v>10.2564102564102</v>
      </c>
      <c r="BE119">
        <f t="shared" si="30"/>
        <v>18.3333333333333</v>
      </c>
      <c r="BF119" t="e">
        <f t="shared" si="31"/>
        <v>#N/A</v>
      </c>
      <c r="BG119">
        <f t="shared" si="32"/>
        <v>51.612903225806399</v>
      </c>
      <c r="BH119" t="e">
        <f t="shared" si="33"/>
        <v>#N/A</v>
      </c>
      <c r="BI119" t="e">
        <f t="shared" si="34"/>
        <v>#N/A</v>
      </c>
      <c r="BJ119" t="e">
        <f t="shared" si="35"/>
        <v>#N/A</v>
      </c>
      <c r="BK119" t="e">
        <f t="shared" si="36"/>
        <v>#N/A</v>
      </c>
      <c r="BL119">
        <f>VLOOKUP($AY119,covid_19_datafeed23[[#All],[new_date]:[Zkh_7dgn_gem]],9,FALSE)</f>
        <v>26</v>
      </c>
    </row>
    <row r="120" spans="50:64" x14ac:dyDescent="0.25">
      <c r="AX120">
        <f t="shared" si="37"/>
        <v>117</v>
      </c>
      <c r="AY120" s="1">
        <v>44557</v>
      </c>
      <c r="AZ120">
        <f t="shared" si="25"/>
        <v>4.4791666666666599</v>
      </c>
      <c r="BA120" t="e">
        <f t="shared" si="26"/>
        <v>#N/A</v>
      </c>
      <c r="BB120" t="e">
        <f t="shared" si="27"/>
        <v>#N/A</v>
      </c>
      <c r="BC120" t="e">
        <f t="shared" si="28"/>
        <v>#N/A</v>
      </c>
      <c r="BD120" t="e">
        <f t="shared" si="29"/>
        <v>#N/A</v>
      </c>
      <c r="BE120" t="e">
        <f t="shared" si="30"/>
        <v>#N/A</v>
      </c>
      <c r="BF120" t="e">
        <f t="shared" si="31"/>
        <v>#N/A</v>
      </c>
      <c r="BG120" t="e">
        <f t="shared" si="32"/>
        <v>#N/A</v>
      </c>
      <c r="BH120" t="e">
        <f t="shared" si="33"/>
        <v>#N/A</v>
      </c>
      <c r="BI120" t="e">
        <f t="shared" si="34"/>
        <v>#N/A</v>
      </c>
      <c r="BJ120" t="e">
        <f t="shared" si="35"/>
        <v>#N/A</v>
      </c>
      <c r="BK120" t="e">
        <f t="shared" si="36"/>
        <v>#N/A</v>
      </c>
      <c r="BL120">
        <f>VLOOKUP($AY120,covid_19_datafeed23[[#All],[new_date]:[Zkh_7dgn_gem]],9,FALSE)</f>
        <v>25.857142857142858</v>
      </c>
    </row>
    <row r="121" spans="50:64" x14ac:dyDescent="0.25">
      <c r="AX121">
        <f t="shared" si="37"/>
        <v>118</v>
      </c>
      <c r="AY121" s="1">
        <v>44558</v>
      </c>
      <c r="AZ121" t="e">
        <f t="shared" si="25"/>
        <v>#N/A</v>
      </c>
      <c r="BA121" t="e">
        <f t="shared" si="26"/>
        <v>#N/A</v>
      </c>
      <c r="BB121" t="e">
        <f t="shared" si="27"/>
        <v>#N/A</v>
      </c>
      <c r="BC121">
        <f t="shared" si="28"/>
        <v>37.913385826771602</v>
      </c>
      <c r="BD121" t="e">
        <f t="shared" si="29"/>
        <v>#N/A</v>
      </c>
      <c r="BE121">
        <f t="shared" si="30"/>
        <v>16.282051282051199</v>
      </c>
      <c r="BF121">
        <f t="shared" si="31"/>
        <v>59.083191850594197</v>
      </c>
      <c r="BG121" t="e">
        <f t="shared" si="32"/>
        <v>#N/A</v>
      </c>
      <c r="BH121" t="e">
        <f t="shared" si="33"/>
        <v>#N/A</v>
      </c>
      <c r="BI121" t="e">
        <f t="shared" si="34"/>
        <v>#N/A</v>
      </c>
      <c r="BJ121" t="e">
        <f t="shared" si="35"/>
        <v>#N/A</v>
      </c>
      <c r="BK121" t="e">
        <f t="shared" si="36"/>
        <v>#N/A</v>
      </c>
      <c r="BL121">
        <f>VLOOKUP($AY121,covid_19_datafeed23[[#All],[new_date]:[Zkh_7dgn_gem]],9,FALSE)</f>
        <v>26</v>
      </c>
    </row>
    <row r="122" spans="50:64" x14ac:dyDescent="0.25">
      <c r="AX122">
        <f t="shared" si="37"/>
        <v>119</v>
      </c>
      <c r="AY122" s="1">
        <v>44559</v>
      </c>
      <c r="AZ122" t="e">
        <f t="shared" si="25"/>
        <v>#N/A</v>
      </c>
      <c r="BA122" t="e">
        <f t="shared" si="26"/>
        <v>#N/A</v>
      </c>
      <c r="BB122" t="e">
        <f t="shared" si="27"/>
        <v>#N/A</v>
      </c>
      <c r="BC122" t="e">
        <f t="shared" si="28"/>
        <v>#N/A</v>
      </c>
      <c r="BD122" t="e">
        <f t="shared" si="29"/>
        <v>#N/A</v>
      </c>
      <c r="BE122" t="e">
        <f t="shared" si="30"/>
        <v>#N/A</v>
      </c>
      <c r="BF122" t="e">
        <f t="shared" si="31"/>
        <v>#N/A</v>
      </c>
      <c r="BG122">
        <f t="shared" si="32"/>
        <v>67.232597623089902</v>
      </c>
      <c r="BH122" t="e">
        <f t="shared" si="33"/>
        <v>#N/A</v>
      </c>
      <c r="BI122" t="e">
        <f t="shared" si="34"/>
        <v>#N/A</v>
      </c>
      <c r="BJ122" t="e">
        <f t="shared" si="35"/>
        <v>#N/A</v>
      </c>
      <c r="BK122" t="e">
        <f t="shared" si="36"/>
        <v>#N/A</v>
      </c>
      <c r="BL122">
        <f>VLOOKUP($AY122,covid_19_datafeed23[[#All],[new_date]:[Zkh_7dgn_gem]],9,FALSE)</f>
        <v>26.142857142857142</v>
      </c>
    </row>
    <row r="123" spans="50:64" x14ac:dyDescent="0.25">
      <c r="AX123">
        <f t="shared" si="37"/>
        <v>120</v>
      </c>
      <c r="AY123" s="1">
        <v>44560</v>
      </c>
      <c r="AZ123" t="e">
        <f t="shared" si="25"/>
        <v>#N/A</v>
      </c>
      <c r="BA123" t="e">
        <f t="shared" si="26"/>
        <v>#N/A</v>
      </c>
      <c r="BB123">
        <f t="shared" si="27"/>
        <v>16.2992125984251</v>
      </c>
      <c r="BC123" t="e">
        <f t="shared" si="28"/>
        <v>#N/A</v>
      </c>
      <c r="BD123" t="e">
        <f t="shared" si="29"/>
        <v>#N/A</v>
      </c>
      <c r="BE123">
        <f t="shared" si="30"/>
        <v>14.4871794871794</v>
      </c>
      <c r="BF123" t="e">
        <f t="shared" si="31"/>
        <v>#N/A</v>
      </c>
      <c r="BG123" t="e">
        <f t="shared" si="32"/>
        <v>#N/A</v>
      </c>
      <c r="BH123" t="e">
        <f t="shared" si="33"/>
        <v>#N/A</v>
      </c>
      <c r="BI123" t="e">
        <f t="shared" si="34"/>
        <v>#N/A</v>
      </c>
      <c r="BJ123" t="e">
        <f t="shared" si="35"/>
        <v>#N/A</v>
      </c>
      <c r="BK123" t="e">
        <f t="shared" si="36"/>
        <v>#N/A</v>
      </c>
      <c r="BL123">
        <f>VLOOKUP($AY123,covid_19_datafeed23[[#All],[new_date]:[Zkh_7dgn_gem]],9,FALSE)</f>
        <v>25.285714285714285</v>
      </c>
    </row>
    <row r="124" spans="50:64" x14ac:dyDescent="0.25">
      <c r="AX124">
        <f t="shared" si="37"/>
        <v>121</v>
      </c>
      <c r="AY124" s="1">
        <v>44561</v>
      </c>
      <c r="AZ124" t="e">
        <f t="shared" si="25"/>
        <v>#N/A</v>
      </c>
      <c r="BA124">
        <f t="shared" si="26"/>
        <v>15.6770833333333</v>
      </c>
      <c r="BB124" t="e">
        <f t="shared" si="27"/>
        <v>#N/A</v>
      </c>
      <c r="BC124">
        <f t="shared" si="28"/>
        <v>34.251968503937</v>
      </c>
      <c r="BD124">
        <f t="shared" si="29"/>
        <v>8.0769230769230695</v>
      </c>
      <c r="BE124" t="e">
        <f t="shared" si="30"/>
        <v>#N/A</v>
      </c>
      <c r="BF124">
        <f t="shared" si="31"/>
        <v>74.7028862478777</v>
      </c>
      <c r="BG124" t="e">
        <f t="shared" si="32"/>
        <v>#N/A</v>
      </c>
      <c r="BH124" t="e">
        <f t="shared" si="33"/>
        <v>#N/A</v>
      </c>
      <c r="BI124" t="e">
        <f t="shared" si="34"/>
        <v>#N/A</v>
      </c>
      <c r="BJ124" t="e">
        <f t="shared" si="35"/>
        <v>#N/A</v>
      </c>
      <c r="BK124" t="e">
        <f t="shared" si="36"/>
        <v>#N/A</v>
      </c>
      <c r="BL124">
        <f>VLOOKUP($AY124,covid_19_datafeed23[[#All],[new_date]:[Zkh_7dgn_gem]],9,FALSE)</f>
        <v>25</v>
      </c>
    </row>
    <row r="125" spans="50:64" x14ac:dyDescent="0.25">
      <c r="AX125">
        <f t="shared" si="37"/>
        <v>122</v>
      </c>
      <c r="AY125" s="1">
        <v>44562</v>
      </c>
      <c r="AZ125" t="e">
        <f t="shared" si="25"/>
        <v>#N/A</v>
      </c>
      <c r="BA125" t="e">
        <f t="shared" si="26"/>
        <v>#N/A</v>
      </c>
      <c r="BB125" t="e">
        <f t="shared" si="27"/>
        <v>#N/A</v>
      </c>
      <c r="BC125" t="e">
        <f t="shared" si="28"/>
        <v>#N/A</v>
      </c>
      <c r="BD125" t="e">
        <f t="shared" si="29"/>
        <v>#N/A</v>
      </c>
      <c r="BE125" t="e">
        <f t="shared" si="30"/>
        <v>#N/A</v>
      </c>
      <c r="BF125" t="e">
        <f t="shared" si="31"/>
        <v>#N/A</v>
      </c>
      <c r="BG125" t="e">
        <f t="shared" si="32"/>
        <v>#N/A</v>
      </c>
      <c r="BH125" t="e">
        <f t="shared" si="33"/>
        <v>#N/A</v>
      </c>
      <c r="BI125" t="e">
        <f t="shared" si="34"/>
        <v>#N/A</v>
      </c>
      <c r="BJ125" t="e">
        <f t="shared" si="35"/>
        <v>#N/A</v>
      </c>
      <c r="BK125" t="e">
        <f t="shared" si="36"/>
        <v>#N/A</v>
      </c>
      <c r="BL125">
        <f>VLOOKUP($AY125,covid_19_datafeed23[[#All],[new_date]:[Zkh_7dgn_gem]],9,FALSE)</f>
        <v>24.285714285714285</v>
      </c>
    </row>
    <row r="126" spans="50:64" x14ac:dyDescent="0.25">
      <c r="AX126">
        <f t="shared" si="37"/>
        <v>123</v>
      </c>
      <c r="AY126" s="1">
        <v>44563</v>
      </c>
      <c r="AZ126">
        <f t="shared" si="25"/>
        <v>4.84375</v>
      </c>
      <c r="BA126" t="e">
        <f t="shared" si="26"/>
        <v>#N/A</v>
      </c>
      <c r="BB126" t="e">
        <f t="shared" si="27"/>
        <v>#N/A</v>
      </c>
      <c r="BC126">
        <f t="shared" si="28"/>
        <v>31.653543307086601</v>
      </c>
      <c r="BD126" t="e">
        <f t="shared" si="29"/>
        <v>#N/A</v>
      </c>
      <c r="BE126">
        <f t="shared" si="30"/>
        <v>12.307692307692299</v>
      </c>
      <c r="BF126">
        <f t="shared" si="31"/>
        <v>84.889643463497407</v>
      </c>
      <c r="BG126" t="e">
        <f t="shared" si="32"/>
        <v>#N/A</v>
      </c>
      <c r="BH126" t="e">
        <f t="shared" si="33"/>
        <v>#N/A</v>
      </c>
      <c r="BI126" t="e">
        <f t="shared" si="34"/>
        <v>#N/A</v>
      </c>
      <c r="BJ126" t="e">
        <f t="shared" si="35"/>
        <v>#N/A</v>
      </c>
      <c r="BK126" t="e">
        <f t="shared" si="36"/>
        <v>#N/A</v>
      </c>
      <c r="BL126">
        <f>VLOOKUP($AY126,covid_19_datafeed23[[#All],[new_date]:[Zkh_7dgn_gem]],9,FALSE)</f>
        <v>23.428571428571427</v>
      </c>
    </row>
    <row r="127" spans="50:64" x14ac:dyDescent="0.25">
      <c r="AX127">
        <f t="shared" si="37"/>
        <v>124</v>
      </c>
      <c r="AY127" s="1">
        <v>44564</v>
      </c>
      <c r="AZ127" t="e">
        <f t="shared" si="25"/>
        <v>#N/A</v>
      </c>
      <c r="BA127">
        <f t="shared" si="26"/>
        <v>15.46875</v>
      </c>
      <c r="BB127" t="e">
        <f t="shared" si="27"/>
        <v>#N/A</v>
      </c>
      <c r="BC127" t="e">
        <f t="shared" si="28"/>
        <v>#N/A</v>
      </c>
      <c r="BD127" t="e">
        <f t="shared" si="29"/>
        <v>#N/A</v>
      </c>
      <c r="BE127" t="e">
        <f t="shared" si="30"/>
        <v>#N/A</v>
      </c>
      <c r="BF127" t="e">
        <f t="shared" si="31"/>
        <v>#N/A</v>
      </c>
      <c r="BG127">
        <f t="shared" si="32"/>
        <v>105.942275042444</v>
      </c>
      <c r="BH127" t="e">
        <f t="shared" si="33"/>
        <v>#N/A</v>
      </c>
      <c r="BI127" t="e">
        <f t="shared" si="34"/>
        <v>#N/A</v>
      </c>
      <c r="BJ127" t="e">
        <f t="shared" si="35"/>
        <v>#N/A</v>
      </c>
      <c r="BK127" t="e">
        <f t="shared" si="36"/>
        <v>#N/A</v>
      </c>
      <c r="BL127">
        <f>VLOOKUP($AY127,covid_19_datafeed23[[#All],[new_date]:[Zkh_7dgn_gem]],9,FALSE)</f>
        <v>22.285714285714285</v>
      </c>
    </row>
    <row r="128" spans="50:64" x14ac:dyDescent="0.25">
      <c r="AX128">
        <f t="shared" si="37"/>
        <v>125</v>
      </c>
      <c r="AY128" s="1">
        <v>44565</v>
      </c>
      <c r="AZ128" t="e">
        <f t="shared" si="25"/>
        <v>#N/A</v>
      </c>
      <c r="BA128" t="e">
        <f t="shared" si="26"/>
        <v>#N/A</v>
      </c>
      <c r="BB128" t="e">
        <f t="shared" si="27"/>
        <v>#N/A</v>
      </c>
      <c r="BC128" t="e">
        <f t="shared" si="28"/>
        <v>#N/A</v>
      </c>
      <c r="BD128" t="e">
        <f t="shared" si="29"/>
        <v>#N/A</v>
      </c>
      <c r="BE128">
        <f t="shared" si="30"/>
        <v>10.6410256410256</v>
      </c>
      <c r="BF128" t="e">
        <f t="shared" si="31"/>
        <v>#N/A</v>
      </c>
      <c r="BG128" t="e">
        <f t="shared" si="32"/>
        <v>#N/A</v>
      </c>
      <c r="BH128" t="e">
        <f t="shared" si="33"/>
        <v>#N/A</v>
      </c>
      <c r="BI128" t="e">
        <f t="shared" si="34"/>
        <v>#N/A</v>
      </c>
      <c r="BJ128" t="e">
        <f t="shared" si="35"/>
        <v>#N/A</v>
      </c>
      <c r="BK128" t="e">
        <f t="shared" si="36"/>
        <v>#N/A</v>
      </c>
      <c r="BL128">
        <f>VLOOKUP($AY128,covid_19_datafeed23[[#All],[new_date]:[Zkh_7dgn_gem]],9,FALSE)</f>
        <v>21.714285714285715</v>
      </c>
    </row>
    <row r="129" spans="50:64" x14ac:dyDescent="0.25">
      <c r="AX129">
        <f t="shared" si="37"/>
        <v>126</v>
      </c>
      <c r="AY129" s="1">
        <v>44566</v>
      </c>
      <c r="AZ129" t="e">
        <f t="shared" si="25"/>
        <v>#N/A</v>
      </c>
      <c r="BA129" t="e">
        <f t="shared" si="26"/>
        <v>#N/A</v>
      </c>
      <c r="BB129" t="e">
        <f t="shared" si="27"/>
        <v>#N/A</v>
      </c>
      <c r="BC129">
        <f t="shared" si="28"/>
        <v>27.637795275590499</v>
      </c>
      <c r="BD129" t="e">
        <f t="shared" si="29"/>
        <v>#N/A</v>
      </c>
      <c r="BE129" t="e">
        <f t="shared" si="30"/>
        <v>#N/A</v>
      </c>
      <c r="BF129">
        <f t="shared" si="31"/>
        <v>100.50933786077999</v>
      </c>
      <c r="BG129">
        <f t="shared" si="32"/>
        <v>129.711375212224</v>
      </c>
      <c r="BH129" t="e">
        <f t="shared" si="33"/>
        <v>#N/A</v>
      </c>
      <c r="BI129" t="e">
        <f t="shared" si="34"/>
        <v>#N/A</v>
      </c>
      <c r="BJ129" t="e">
        <f t="shared" si="35"/>
        <v>#N/A</v>
      </c>
      <c r="BK129" t="e">
        <f t="shared" si="36"/>
        <v>#N/A</v>
      </c>
      <c r="BL129">
        <f>VLOOKUP($AY129,covid_19_datafeed23[[#All],[new_date]:[Zkh_7dgn_gem]],9,FALSE)</f>
        <v>19.428571428571427</v>
      </c>
    </row>
    <row r="130" spans="50:64" x14ac:dyDescent="0.25">
      <c r="AX130">
        <f t="shared" si="37"/>
        <v>127</v>
      </c>
      <c r="AY130" s="1">
        <v>44567</v>
      </c>
      <c r="AZ130" t="e">
        <f t="shared" si="25"/>
        <v>#N/A</v>
      </c>
      <c r="BA130" t="e">
        <f t="shared" si="26"/>
        <v>#N/A</v>
      </c>
      <c r="BB130">
        <f t="shared" si="27"/>
        <v>14.055118110236201</v>
      </c>
      <c r="BC130" t="e">
        <f t="shared" si="28"/>
        <v>#N/A</v>
      </c>
      <c r="BD130" t="e">
        <f t="shared" si="29"/>
        <v>#N/A</v>
      </c>
      <c r="BE130" t="e">
        <f t="shared" si="30"/>
        <v>#N/A</v>
      </c>
      <c r="BF130" t="e">
        <f t="shared" si="31"/>
        <v>#N/A</v>
      </c>
      <c r="BG130" t="e">
        <f t="shared" si="32"/>
        <v>#N/A</v>
      </c>
      <c r="BH130" t="e">
        <f t="shared" si="33"/>
        <v>#N/A</v>
      </c>
      <c r="BI130" t="e">
        <f t="shared" si="34"/>
        <v>#N/A</v>
      </c>
      <c r="BJ130" t="e">
        <f t="shared" si="35"/>
        <v>#N/A</v>
      </c>
      <c r="BK130" t="e">
        <f t="shared" si="36"/>
        <v>#N/A</v>
      </c>
      <c r="BL130">
        <f>VLOOKUP($AY130,covid_19_datafeed23[[#All],[new_date]:[Zkh_7dgn_gem]],9,FALSE)</f>
        <v>18.428571428571427</v>
      </c>
    </row>
    <row r="131" spans="50:64" x14ac:dyDescent="0.25">
      <c r="AX131">
        <f t="shared" si="37"/>
        <v>128</v>
      </c>
      <c r="AY131" s="1">
        <v>44568</v>
      </c>
      <c r="AZ131" t="e">
        <f t="shared" ref="AZ131:AZ194" si="38">VLOOKUP($AX131,$B$3:$C$29,2,FALSE)</f>
        <v>#N/A</v>
      </c>
      <c r="BA131">
        <f t="shared" ref="BA131:BA194" si="39">VLOOKUP($AX131,$F$3:$G$44,2,FALSE)</f>
        <v>15.15625</v>
      </c>
      <c r="BB131" t="e">
        <f t="shared" ref="BB131:BB194" si="40">VLOOKUP($AX131,$J$3:$K$27,2,FALSE)</f>
        <v>#N/A</v>
      </c>
      <c r="BC131">
        <f t="shared" ref="BC131:BC194" si="41">VLOOKUP($AX131,$N$3:$O$41,2,FALSE)</f>
        <v>25.2755905511811</v>
      </c>
      <c r="BD131">
        <f t="shared" si="29"/>
        <v>6.1538461538461497</v>
      </c>
      <c r="BE131">
        <f t="shared" si="30"/>
        <v>8.8461538461538396</v>
      </c>
      <c r="BF131" t="e">
        <f t="shared" si="31"/>
        <v>#N/A</v>
      </c>
      <c r="BG131" t="e">
        <f t="shared" si="32"/>
        <v>#N/A</v>
      </c>
      <c r="BH131" t="e">
        <f t="shared" si="33"/>
        <v>#N/A</v>
      </c>
      <c r="BI131" t="e">
        <f t="shared" si="34"/>
        <v>#N/A</v>
      </c>
      <c r="BJ131" t="e">
        <f t="shared" si="35"/>
        <v>#N/A</v>
      </c>
      <c r="BK131" t="e">
        <f t="shared" si="36"/>
        <v>#N/A</v>
      </c>
      <c r="BL131">
        <f>VLOOKUP($AY131,covid_19_datafeed23[[#All],[new_date]:[Zkh_7dgn_gem]],9,FALSE)</f>
        <v>17.571428571428573</v>
      </c>
    </row>
    <row r="132" spans="50:64" x14ac:dyDescent="0.25">
      <c r="AX132">
        <f t="shared" si="37"/>
        <v>129</v>
      </c>
      <c r="AY132" s="1">
        <v>44569</v>
      </c>
      <c r="AZ132" t="e">
        <f t="shared" si="38"/>
        <v>#N/A</v>
      </c>
      <c r="BA132" t="e">
        <f t="shared" si="39"/>
        <v>#N/A</v>
      </c>
      <c r="BB132" t="e">
        <f t="shared" si="40"/>
        <v>#N/A</v>
      </c>
      <c r="BC132" t="e">
        <f t="shared" si="41"/>
        <v>#N/A</v>
      </c>
      <c r="BD132" t="e">
        <f t="shared" ref="BD132:BD195" si="42">VLOOKUP($AX132,$R$3:$S$27,2,FALSE)</f>
        <v>#N/A</v>
      </c>
      <c r="BE132" t="e">
        <f t="shared" ref="BE132:BE195" si="43">VLOOKUP($AX132,$V$3:$W$34,2,FALSE)</f>
        <v>#N/A</v>
      </c>
      <c r="BF132">
        <f t="shared" ref="BF132:BF195" si="44">VLOOKUP($AX132,$Z$3:$AA$38,2,FALSE)</f>
        <v>115.449915110356</v>
      </c>
      <c r="BG132">
        <f t="shared" ref="BG132:BG195" si="45">VLOOKUP($AX132,$AD$3:$AE$36,2,FALSE)</f>
        <v>157.55517826825101</v>
      </c>
      <c r="BH132" t="e">
        <f t="shared" ref="BH132:BH195" si="46">VLOOKUP($AX132,$AI$3:$AJ$23,2,FALSE)</f>
        <v>#N/A</v>
      </c>
      <c r="BI132" t="e">
        <f t="shared" ref="BI132:BI195" si="47">VLOOKUP($AX132,$AM$3:$AN$39,2,FALSE)</f>
        <v>#N/A</v>
      </c>
      <c r="BJ132" t="e">
        <f t="shared" ref="BJ132:BJ195" si="48">VLOOKUP($AX132,$AQ$3:$AR$32,2,FALSE)</f>
        <v>#N/A</v>
      </c>
      <c r="BK132" t="e">
        <f t="shared" ref="BK132:BK195" si="49">VLOOKUP($AX132,$AU$3:$AV$38,2,FALSE)</f>
        <v>#N/A</v>
      </c>
      <c r="BL132">
        <f>VLOOKUP($AY132,covid_19_datafeed23[[#All],[new_date]:[Zkh_7dgn_gem]],9,FALSE)</f>
        <v>17.428571428571427</v>
      </c>
    </row>
    <row r="133" spans="50:64" x14ac:dyDescent="0.25">
      <c r="AX133">
        <f t="shared" ref="AX133:AX196" si="50">AY133-$AY$3</f>
        <v>130</v>
      </c>
      <c r="AY133" s="1">
        <v>44570</v>
      </c>
      <c r="AZ133">
        <f t="shared" si="38"/>
        <v>5.3645833333333304</v>
      </c>
      <c r="BA133" t="e">
        <f t="shared" si="39"/>
        <v>#N/A</v>
      </c>
      <c r="BB133" t="e">
        <f t="shared" si="40"/>
        <v>#N/A</v>
      </c>
      <c r="BC133">
        <f t="shared" si="41"/>
        <v>22.7952755905511</v>
      </c>
      <c r="BD133" t="e">
        <f t="shared" si="42"/>
        <v>#N/A</v>
      </c>
      <c r="BE133" t="e">
        <f t="shared" si="43"/>
        <v>#N/A</v>
      </c>
      <c r="BF133" t="e">
        <f t="shared" si="44"/>
        <v>#N/A</v>
      </c>
      <c r="BG133" t="e">
        <f t="shared" si="45"/>
        <v>#N/A</v>
      </c>
      <c r="BH133">
        <f t="shared" si="46"/>
        <v>21.180030257186001</v>
      </c>
      <c r="BI133" t="e">
        <f t="shared" si="47"/>
        <v>#N/A</v>
      </c>
      <c r="BJ133" t="e">
        <f t="shared" si="48"/>
        <v>#N/A</v>
      </c>
      <c r="BK133" t="e">
        <f t="shared" si="49"/>
        <v>#N/A</v>
      </c>
      <c r="BL133">
        <f>VLOOKUP($AY133,covid_19_datafeed23[[#All],[new_date]:[Zkh_7dgn_gem]],9,FALSE)</f>
        <v>16.857142857142858</v>
      </c>
    </row>
    <row r="134" spans="50:64" x14ac:dyDescent="0.25">
      <c r="AX134">
        <f t="shared" si="50"/>
        <v>131</v>
      </c>
      <c r="AY134" s="1">
        <v>44571</v>
      </c>
      <c r="AZ134" t="e">
        <f t="shared" si="38"/>
        <v>#N/A</v>
      </c>
      <c r="BA134">
        <f t="shared" si="39"/>
        <v>14.7395833333333</v>
      </c>
      <c r="BB134" t="e">
        <f t="shared" si="40"/>
        <v>#N/A</v>
      </c>
      <c r="BC134" t="e">
        <f t="shared" si="41"/>
        <v>#N/A</v>
      </c>
      <c r="BD134" t="e">
        <f t="shared" si="42"/>
        <v>#N/A</v>
      </c>
      <c r="BE134" t="e">
        <f t="shared" si="43"/>
        <v>#N/A</v>
      </c>
      <c r="BF134" t="e">
        <f t="shared" si="44"/>
        <v>#N/A</v>
      </c>
      <c r="BG134" t="e">
        <f t="shared" si="45"/>
        <v>#N/A</v>
      </c>
      <c r="BH134" t="e">
        <f t="shared" si="46"/>
        <v>#N/A</v>
      </c>
      <c r="BI134" t="e">
        <f t="shared" si="47"/>
        <v>#N/A</v>
      </c>
      <c r="BJ134" t="e">
        <f t="shared" si="48"/>
        <v>#N/A</v>
      </c>
      <c r="BK134" t="e">
        <f t="shared" si="49"/>
        <v>#N/A</v>
      </c>
      <c r="BL134">
        <f>VLOOKUP($AY134,covid_19_datafeed23[[#All],[new_date]:[Zkh_7dgn_gem]],9,FALSE)</f>
        <v>17</v>
      </c>
    </row>
    <row r="135" spans="50:64" x14ac:dyDescent="0.25">
      <c r="AX135">
        <f t="shared" si="50"/>
        <v>132</v>
      </c>
      <c r="AY135" s="1">
        <v>44572</v>
      </c>
      <c r="AZ135" t="e">
        <f t="shared" si="38"/>
        <v>#N/A</v>
      </c>
      <c r="BA135" t="e">
        <f t="shared" si="39"/>
        <v>#N/A</v>
      </c>
      <c r="BB135" t="e">
        <f t="shared" si="40"/>
        <v>#N/A</v>
      </c>
      <c r="BC135" t="e">
        <f t="shared" si="41"/>
        <v>#N/A</v>
      </c>
      <c r="BD135" t="e">
        <f t="shared" si="42"/>
        <v>#N/A</v>
      </c>
      <c r="BE135">
        <f t="shared" si="43"/>
        <v>7.17948717948717</v>
      </c>
      <c r="BF135">
        <f t="shared" si="44"/>
        <v>127.6740237691</v>
      </c>
      <c r="BG135" t="e">
        <f t="shared" si="45"/>
        <v>#N/A</v>
      </c>
      <c r="BH135" t="e">
        <f t="shared" si="46"/>
        <v>#N/A</v>
      </c>
      <c r="BI135" t="e">
        <f t="shared" si="47"/>
        <v>#N/A</v>
      </c>
      <c r="BJ135" t="e">
        <f t="shared" si="48"/>
        <v>#N/A</v>
      </c>
      <c r="BK135" t="e">
        <f t="shared" si="49"/>
        <v>#N/A</v>
      </c>
      <c r="BL135">
        <f>VLOOKUP($AY135,covid_19_datafeed23[[#All],[new_date]:[Zkh_7dgn_gem]],9,FALSE)</f>
        <v>16</v>
      </c>
    </row>
    <row r="136" spans="50:64" x14ac:dyDescent="0.25">
      <c r="AX136">
        <f t="shared" si="50"/>
        <v>133</v>
      </c>
      <c r="AY136" s="1">
        <v>44573</v>
      </c>
      <c r="AZ136" t="e">
        <f t="shared" si="38"/>
        <v>#N/A</v>
      </c>
      <c r="BA136">
        <f t="shared" si="39"/>
        <v>14.1666666666666</v>
      </c>
      <c r="BB136">
        <f t="shared" si="40"/>
        <v>11.3385826771653</v>
      </c>
      <c r="BC136" t="e">
        <f t="shared" si="41"/>
        <v>#N/A</v>
      </c>
      <c r="BD136" t="e">
        <f t="shared" si="42"/>
        <v>#N/A</v>
      </c>
      <c r="BE136" t="e">
        <f t="shared" si="43"/>
        <v>#N/A</v>
      </c>
      <c r="BF136" t="e">
        <f t="shared" si="44"/>
        <v>#N/A</v>
      </c>
      <c r="BG136" t="e">
        <f t="shared" si="45"/>
        <v>#N/A</v>
      </c>
      <c r="BH136" t="e">
        <f t="shared" si="46"/>
        <v>#N/A</v>
      </c>
      <c r="BI136">
        <f t="shared" si="47"/>
        <v>21.9364599092284</v>
      </c>
      <c r="BJ136" t="e">
        <f t="shared" si="48"/>
        <v>#N/A</v>
      </c>
      <c r="BK136" t="e">
        <f t="shared" si="49"/>
        <v>#N/A</v>
      </c>
      <c r="BL136">
        <f>VLOOKUP($AY136,covid_19_datafeed23[[#All],[new_date]:[Zkh_7dgn_gem]],9,FALSE)</f>
        <v>15.714285714285714</v>
      </c>
    </row>
    <row r="137" spans="50:64" x14ac:dyDescent="0.25">
      <c r="AX137">
        <f t="shared" si="50"/>
        <v>134</v>
      </c>
      <c r="AY137" s="1">
        <v>44574</v>
      </c>
      <c r="AZ137" t="e">
        <f t="shared" si="38"/>
        <v>#N/A</v>
      </c>
      <c r="BA137" t="e">
        <f t="shared" si="39"/>
        <v>#N/A</v>
      </c>
      <c r="BB137" t="e">
        <f t="shared" si="40"/>
        <v>#N/A</v>
      </c>
      <c r="BC137">
        <f t="shared" si="41"/>
        <v>19.960629921259802</v>
      </c>
      <c r="BD137" t="e">
        <f t="shared" si="42"/>
        <v>#N/A</v>
      </c>
      <c r="BE137" t="e">
        <f t="shared" si="43"/>
        <v>#N/A</v>
      </c>
      <c r="BF137" t="e">
        <f t="shared" si="44"/>
        <v>#N/A</v>
      </c>
      <c r="BG137">
        <f t="shared" si="45"/>
        <v>210.52631578947299</v>
      </c>
      <c r="BH137" t="e">
        <f t="shared" si="46"/>
        <v>#N/A</v>
      </c>
      <c r="BI137" t="e">
        <f t="shared" si="47"/>
        <v>#N/A</v>
      </c>
      <c r="BJ137" t="e">
        <f t="shared" si="48"/>
        <v>#N/A</v>
      </c>
      <c r="BK137" t="e">
        <f t="shared" si="49"/>
        <v>#N/A</v>
      </c>
      <c r="BL137">
        <f>VLOOKUP($AY137,covid_19_datafeed23[[#All],[new_date]:[Zkh_7dgn_gem]],9,FALSE)</f>
        <v>15.714285714285714</v>
      </c>
    </row>
    <row r="138" spans="50:64" x14ac:dyDescent="0.25">
      <c r="AX138">
        <f t="shared" si="50"/>
        <v>135</v>
      </c>
      <c r="AY138" s="1">
        <v>44575</v>
      </c>
      <c r="AZ138" t="e">
        <f t="shared" si="38"/>
        <v>#N/A</v>
      </c>
      <c r="BA138" t="e">
        <f t="shared" si="39"/>
        <v>#N/A</v>
      </c>
      <c r="BB138" t="e">
        <f t="shared" si="40"/>
        <v>#N/A</v>
      </c>
      <c r="BC138" t="e">
        <f t="shared" si="41"/>
        <v>#N/A</v>
      </c>
      <c r="BD138">
        <f t="shared" si="42"/>
        <v>4.6153846153846096</v>
      </c>
      <c r="BE138" t="e">
        <f t="shared" si="43"/>
        <v>#N/A</v>
      </c>
      <c r="BF138">
        <f t="shared" si="44"/>
        <v>135.14431239388699</v>
      </c>
      <c r="BG138" t="e">
        <f t="shared" si="45"/>
        <v>#N/A</v>
      </c>
      <c r="BH138">
        <f t="shared" si="46"/>
        <v>22.6928895612708</v>
      </c>
      <c r="BI138" t="e">
        <f t="shared" si="47"/>
        <v>#N/A</v>
      </c>
      <c r="BJ138" t="e">
        <f t="shared" si="48"/>
        <v>#N/A</v>
      </c>
      <c r="BK138" t="e">
        <f t="shared" si="49"/>
        <v>#N/A</v>
      </c>
      <c r="BL138">
        <f>VLOOKUP($AY138,covid_19_datafeed23[[#All],[new_date]:[Zkh_7dgn_gem]],9,FALSE)</f>
        <v>15.142857142857142</v>
      </c>
    </row>
    <row r="139" spans="50:64" x14ac:dyDescent="0.25">
      <c r="AX139">
        <f t="shared" si="50"/>
        <v>136</v>
      </c>
      <c r="AY139" s="1">
        <v>44576</v>
      </c>
      <c r="AZ139" t="e">
        <f t="shared" si="38"/>
        <v>#N/A</v>
      </c>
      <c r="BA139">
        <f t="shared" si="39"/>
        <v>13.59375</v>
      </c>
      <c r="BB139" t="e">
        <f t="shared" si="40"/>
        <v>#N/A</v>
      </c>
      <c r="BC139">
        <f t="shared" si="41"/>
        <v>17.2440944881889</v>
      </c>
      <c r="BD139" t="e">
        <f t="shared" si="42"/>
        <v>#N/A</v>
      </c>
      <c r="BE139" t="e">
        <f t="shared" si="43"/>
        <v>#N/A</v>
      </c>
      <c r="BF139" t="e">
        <f t="shared" si="44"/>
        <v>#N/A</v>
      </c>
      <c r="BG139" t="e">
        <f t="shared" si="45"/>
        <v>#N/A</v>
      </c>
      <c r="BH139" t="e">
        <f t="shared" si="46"/>
        <v>#N/A</v>
      </c>
      <c r="BI139" t="e">
        <f t="shared" si="47"/>
        <v>#N/A</v>
      </c>
      <c r="BJ139" t="e">
        <f t="shared" si="48"/>
        <v>#N/A</v>
      </c>
      <c r="BK139" t="e">
        <f t="shared" si="49"/>
        <v>#N/A</v>
      </c>
      <c r="BL139">
        <f>VLOOKUP($AY139,covid_19_datafeed23[[#All],[new_date]:[Zkh_7dgn_gem]],9,FALSE)</f>
        <v>14.428571428571429</v>
      </c>
    </row>
    <row r="140" spans="50:64" x14ac:dyDescent="0.25">
      <c r="AX140">
        <f t="shared" si="50"/>
        <v>137</v>
      </c>
      <c r="AY140" s="1">
        <v>44577</v>
      </c>
      <c r="AZ140" t="e">
        <f t="shared" si="38"/>
        <v>#N/A</v>
      </c>
      <c r="BA140" t="e">
        <f t="shared" si="39"/>
        <v>#N/A</v>
      </c>
      <c r="BB140" t="e">
        <f t="shared" si="40"/>
        <v>#N/A</v>
      </c>
      <c r="BC140" t="e">
        <f t="shared" si="41"/>
        <v>#N/A</v>
      </c>
      <c r="BD140" t="e">
        <f t="shared" si="42"/>
        <v>#N/A</v>
      </c>
      <c r="BE140" t="e">
        <f t="shared" si="43"/>
        <v>#N/A</v>
      </c>
      <c r="BF140" t="e">
        <f t="shared" si="44"/>
        <v>#N/A</v>
      </c>
      <c r="BG140" t="e">
        <f t="shared" si="45"/>
        <v>#N/A</v>
      </c>
      <c r="BH140" t="e">
        <f t="shared" si="46"/>
        <v>#N/A</v>
      </c>
      <c r="BI140">
        <f t="shared" si="47"/>
        <v>23.0711043872919</v>
      </c>
      <c r="BJ140" t="e">
        <f t="shared" si="48"/>
        <v>#N/A</v>
      </c>
      <c r="BK140" t="e">
        <f t="shared" si="49"/>
        <v>#N/A</v>
      </c>
      <c r="BL140">
        <f>VLOOKUP($AY140,covid_19_datafeed23[[#All],[new_date]:[Zkh_7dgn_gem]],9,FALSE)</f>
        <v>14.714285714285714</v>
      </c>
    </row>
    <row r="141" spans="50:64" x14ac:dyDescent="0.25">
      <c r="AX141">
        <f t="shared" si="50"/>
        <v>138</v>
      </c>
      <c r="AY141" s="1">
        <v>44578</v>
      </c>
      <c r="AZ141" t="e">
        <f t="shared" si="38"/>
        <v>#N/A</v>
      </c>
      <c r="BA141">
        <f t="shared" si="39"/>
        <v>13.28125</v>
      </c>
      <c r="BB141" t="e">
        <f t="shared" si="40"/>
        <v>#N/A</v>
      </c>
      <c r="BC141" t="e">
        <f t="shared" si="41"/>
        <v>#N/A</v>
      </c>
      <c r="BD141" t="e">
        <f t="shared" si="42"/>
        <v>#N/A</v>
      </c>
      <c r="BE141">
        <f t="shared" si="43"/>
        <v>5.2564102564102502</v>
      </c>
      <c r="BF141">
        <f t="shared" si="44"/>
        <v>140.57724957555101</v>
      </c>
      <c r="BG141">
        <f t="shared" si="45"/>
        <v>264.85568760611199</v>
      </c>
      <c r="BH141" t="e">
        <f t="shared" si="46"/>
        <v>#N/A</v>
      </c>
      <c r="BI141" t="e">
        <f t="shared" si="47"/>
        <v>#N/A</v>
      </c>
      <c r="BJ141" t="e">
        <f t="shared" si="48"/>
        <v>#N/A</v>
      </c>
      <c r="BK141" t="e">
        <f t="shared" si="49"/>
        <v>#N/A</v>
      </c>
      <c r="BL141">
        <f>VLOOKUP($AY141,covid_19_datafeed23[[#All],[new_date]:[Zkh_7dgn_gem]],9,FALSE)</f>
        <v>13.285714285714286</v>
      </c>
    </row>
    <row r="142" spans="50:64" x14ac:dyDescent="0.25">
      <c r="AX142">
        <f t="shared" si="50"/>
        <v>139</v>
      </c>
      <c r="AY142" s="1">
        <v>44579</v>
      </c>
      <c r="AZ142">
        <f t="shared" si="38"/>
        <v>5.625</v>
      </c>
      <c r="BA142" t="e">
        <f t="shared" si="39"/>
        <v>#N/A</v>
      </c>
      <c r="BB142" t="e">
        <f t="shared" si="40"/>
        <v>#N/A</v>
      </c>
      <c r="BC142">
        <f t="shared" si="41"/>
        <v>15</v>
      </c>
      <c r="BD142" t="e">
        <f t="shared" si="42"/>
        <v>#N/A</v>
      </c>
      <c r="BE142" t="e">
        <f t="shared" si="43"/>
        <v>#N/A</v>
      </c>
      <c r="BF142" t="e">
        <f t="shared" si="44"/>
        <v>#N/A</v>
      </c>
      <c r="BG142" t="e">
        <f t="shared" si="45"/>
        <v>#N/A</v>
      </c>
      <c r="BH142" t="e">
        <f t="shared" si="46"/>
        <v>#N/A</v>
      </c>
      <c r="BI142" t="e">
        <f t="shared" si="47"/>
        <v>#N/A</v>
      </c>
      <c r="BJ142" t="e">
        <f t="shared" si="48"/>
        <v>#N/A</v>
      </c>
      <c r="BK142" t="e">
        <f t="shared" si="49"/>
        <v>#N/A</v>
      </c>
      <c r="BL142">
        <f>VLOOKUP($AY142,covid_19_datafeed23[[#All],[new_date]:[Zkh_7dgn_gem]],9,FALSE)</f>
        <v>11.285714285714286</v>
      </c>
    </row>
    <row r="143" spans="50:64" x14ac:dyDescent="0.25">
      <c r="AX143">
        <f t="shared" si="50"/>
        <v>140</v>
      </c>
      <c r="AY143" s="1">
        <v>44580</v>
      </c>
      <c r="AZ143" t="e">
        <f t="shared" si="38"/>
        <v>#N/A</v>
      </c>
      <c r="BA143" t="e">
        <f t="shared" si="39"/>
        <v>#N/A</v>
      </c>
      <c r="BB143">
        <f t="shared" si="40"/>
        <v>9.3307086614173205</v>
      </c>
      <c r="BC143" t="e">
        <f t="shared" si="41"/>
        <v>#N/A</v>
      </c>
      <c r="BD143" t="e">
        <f t="shared" si="42"/>
        <v>#N/A</v>
      </c>
      <c r="BE143" t="e">
        <f t="shared" si="43"/>
        <v>#N/A</v>
      </c>
      <c r="BF143" t="e">
        <f t="shared" si="44"/>
        <v>#N/A</v>
      </c>
      <c r="BG143" t="e">
        <f t="shared" si="45"/>
        <v>#N/A</v>
      </c>
      <c r="BH143">
        <f t="shared" si="46"/>
        <v>23.4493192133131</v>
      </c>
      <c r="BI143" t="e">
        <f t="shared" si="47"/>
        <v>#N/A</v>
      </c>
      <c r="BJ143" t="e">
        <f t="shared" si="48"/>
        <v>#N/A</v>
      </c>
      <c r="BK143" t="e">
        <f t="shared" si="49"/>
        <v>#N/A</v>
      </c>
      <c r="BL143">
        <f>VLOOKUP($AY143,covid_19_datafeed23[[#All],[new_date]:[Zkh_7dgn_gem]],9,FALSE)</f>
        <v>10.714285714285714</v>
      </c>
    </row>
    <row r="144" spans="50:64" x14ac:dyDescent="0.25">
      <c r="AX144">
        <f t="shared" si="50"/>
        <v>141</v>
      </c>
      <c r="AY144" s="1">
        <v>44581</v>
      </c>
      <c r="AZ144" t="e">
        <f t="shared" si="38"/>
        <v>#N/A</v>
      </c>
      <c r="BA144">
        <f t="shared" si="39"/>
        <v>12.65625</v>
      </c>
      <c r="BB144" t="e">
        <f t="shared" si="40"/>
        <v>#N/A</v>
      </c>
      <c r="BC144" t="e">
        <f t="shared" si="41"/>
        <v>#N/A</v>
      </c>
      <c r="BD144">
        <f t="shared" si="42"/>
        <v>3.2051282051282</v>
      </c>
      <c r="BE144" t="e">
        <f t="shared" si="43"/>
        <v>#N/A</v>
      </c>
      <c r="BF144">
        <f t="shared" si="44"/>
        <v>139.898132427843</v>
      </c>
      <c r="BG144" t="e">
        <f t="shared" si="45"/>
        <v>#N/A</v>
      </c>
      <c r="BH144" t="e">
        <f t="shared" si="46"/>
        <v>#N/A</v>
      </c>
      <c r="BI144" t="e">
        <f t="shared" si="47"/>
        <v>#N/A</v>
      </c>
      <c r="BJ144" t="e">
        <f t="shared" si="48"/>
        <v>#N/A</v>
      </c>
      <c r="BK144" t="e">
        <f t="shared" si="49"/>
        <v>#N/A</v>
      </c>
      <c r="BL144">
        <f>VLOOKUP($AY144,covid_19_datafeed23[[#All],[new_date]:[Zkh_7dgn_gem]],9,FALSE)</f>
        <v>11.285714285714286</v>
      </c>
    </row>
    <row r="145" spans="50:64" x14ac:dyDescent="0.25">
      <c r="AX145">
        <f t="shared" si="50"/>
        <v>142</v>
      </c>
      <c r="AY145" s="1">
        <v>44582</v>
      </c>
      <c r="AZ145" t="e">
        <f t="shared" si="38"/>
        <v>#N/A</v>
      </c>
      <c r="BA145" t="e">
        <f t="shared" si="39"/>
        <v>#N/A</v>
      </c>
      <c r="BB145" t="e">
        <f t="shared" si="40"/>
        <v>#N/A</v>
      </c>
      <c r="BC145" t="e">
        <f t="shared" si="41"/>
        <v>#N/A</v>
      </c>
      <c r="BD145" t="e">
        <f t="shared" si="42"/>
        <v>#N/A</v>
      </c>
      <c r="BE145" t="e">
        <f t="shared" si="43"/>
        <v>#N/A</v>
      </c>
      <c r="BF145" t="e">
        <f t="shared" si="44"/>
        <v>#N/A</v>
      </c>
      <c r="BG145">
        <f t="shared" si="45"/>
        <v>308.99830220713</v>
      </c>
      <c r="BH145" t="e">
        <f t="shared" si="46"/>
        <v>#N/A</v>
      </c>
      <c r="BI145">
        <f t="shared" si="47"/>
        <v>27.231467473524901</v>
      </c>
      <c r="BJ145" t="e">
        <f t="shared" si="48"/>
        <v>#N/A</v>
      </c>
      <c r="BK145" t="e">
        <f t="shared" si="49"/>
        <v>#N/A</v>
      </c>
      <c r="BL145">
        <f>VLOOKUP($AY145,covid_19_datafeed23[[#All],[new_date]:[Zkh_7dgn_gem]],9,FALSE)</f>
        <v>11.142857142857142</v>
      </c>
    </row>
    <row r="146" spans="50:64" x14ac:dyDescent="0.25">
      <c r="AX146">
        <f t="shared" si="50"/>
        <v>143</v>
      </c>
      <c r="AY146" s="1">
        <v>44583</v>
      </c>
      <c r="AZ146" t="e">
        <f t="shared" si="38"/>
        <v>#N/A</v>
      </c>
      <c r="BA146" t="e">
        <f t="shared" si="39"/>
        <v>#N/A</v>
      </c>
      <c r="BB146" t="e">
        <f t="shared" si="40"/>
        <v>#N/A</v>
      </c>
      <c r="BC146" t="e">
        <f t="shared" si="41"/>
        <v>#N/A</v>
      </c>
      <c r="BD146" t="e">
        <f t="shared" si="42"/>
        <v>#N/A</v>
      </c>
      <c r="BE146" t="e">
        <f t="shared" si="43"/>
        <v>#N/A</v>
      </c>
      <c r="BF146" t="e">
        <f t="shared" si="44"/>
        <v>#N/A</v>
      </c>
      <c r="BG146">
        <f t="shared" si="45"/>
        <v>324.61799660441397</v>
      </c>
      <c r="BH146" t="e">
        <f t="shared" si="46"/>
        <v>#N/A</v>
      </c>
      <c r="BI146" t="e">
        <f t="shared" si="47"/>
        <v>#N/A</v>
      </c>
      <c r="BJ146" t="e">
        <f t="shared" si="48"/>
        <v>#N/A</v>
      </c>
      <c r="BK146" t="e">
        <f t="shared" si="49"/>
        <v>#N/A</v>
      </c>
      <c r="BL146">
        <f>VLOOKUP($AY146,covid_19_datafeed23[[#All],[new_date]:[Zkh_7dgn_gem]],9,FALSE)</f>
        <v>10.714285714285714</v>
      </c>
    </row>
    <row r="147" spans="50:64" x14ac:dyDescent="0.25">
      <c r="AX147">
        <f t="shared" si="50"/>
        <v>144</v>
      </c>
      <c r="AY147" s="1">
        <v>44584</v>
      </c>
      <c r="AZ147" t="e">
        <f t="shared" si="38"/>
        <v>#N/A</v>
      </c>
      <c r="BA147">
        <f t="shared" si="39"/>
        <v>12.03125</v>
      </c>
      <c r="BB147" t="e">
        <f t="shared" si="40"/>
        <v>#N/A</v>
      </c>
      <c r="BC147">
        <f t="shared" si="41"/>
        <v>11.8110236220472</v>
      </c>
      <c r="BD147" t="e">
        <f t="shared" si="42"/>
        <v>#N/A</v>
      </c>
      <c r="BE147" t="e">
        <f t="shared" si="43"/>
        <v>#N/A</v>
      </c>
      <c r="BF147">
        <f t="shared" si="44"/>
        <v>133.10696095076401</v>
      </c>
      <c r="BG147" t="e">
        <f t="shared" si="45"/>
        <v>#N/A</v>
      </c>
      <c r="BH147" t="e">
        <f t="shared" si="46"/>
        <v>#N/A</v>
      </c>
      <c r="BI147" t="e">
        <f t="shared" si="47"/>
        <v>#N/A</v>
      </c>
      <c r="BJ147" t="e">
        <f t="shared" si="48"/>
        <v>#N/A</v>
      </c>
      <c r="BK147" t="e">
        <f t="shared" si="49"/>
        <v>#N/A</v>
      </c>
      <c r="BL147">
        <f>VLOOKUP($AY147,covid_19_datafeed23[[#All],[new_date]:[Zkh_7dgn_gem]],9,FALSE)</f>
        <v>9.7142857142857135</v>
      </c>
    </row>
    <row r="148" spans="50:64" x14ac:dyDescent="0.25">
      <c r="AX148">
        <f t="shared" si="50"/>
        <v>145</v>
      </c>
      <c r="AY148" s="1">
        <v>44585</v>
      </c>
      <c r="AZ148" t="e">
        <f t="shared" si="38"/>
        <v>#N/A</v>
      </c>
      <c r="BA148" t="e">
        <f t="shared" si="39"/>
        <v>#N/A</v>
      </c>
      <c r="BB148" t="e">
        <f t="shared" si="40"/>
        <v>#N/A</v>
      </c>
      <c r="BC148" t="e">
        <f t="shared" si="41"/>
        <v>#N/A</v>
      </c>
      <c r="BD148" t="e">
        <f t="shared" si="42"/>
        <v>#N/A</v>
      </c>
      <c r="BE148">
        <f t="shared" si="43"/>
        <v>3.84615384615384</v>
      </c>
      <c r="BF148" t="e">
        <f t="shared" si="44"/>
        <v>#N/A</v>
      </c>
      <c r="BG148">
        <f t="shared" si="45"/>
        <v>337.52122241086499</v>
      </c>
      <c r="BH148">
        <f t="shared" si="46"/>
        <v>27.987897125567301</v>
      </c>
      <c r="BI148">
        <f t="shared" si="47"/>
        <v>35.173978819969697</v>
      </c>
      <c r="BJ148" t="e">
        <f t="shared" si="48"/>
        <v>#N/A</v>
      </c>
      <c r="BK148" t="e">
        <f t="shared" si="49"/>
        <v>#N/A</v>
      </c>
      <c r="BL148">
        <f>VLOOKUP($AY148,covid_19_datafeed23[[#All],[new_date]:[Zkh_7dgn_gem]],9,FALSE)</f>
        <v>9.5714285714285712</v>
      </c>
    </row>
    <row r="149" spans="50:64" x14ac:dyDescent="0.25">
      <c r="AX149">
        <f t="shared" si="50"/>
        <v>146</v>
      </c>
      <c r="AY149" s="1">
        <v>44586</v>
      </c>
      <c r="AZ149" t="e">
        <f t="shared" si="38"/>
        <v>#N/A</v>
      </c>
      <c r="BA149" t="e">
        <f t="shared" si="39"/>
        <v>#N/A</v>
      </c>
      <c r="BB149">
        <f t="shared" si="40"/>
        <v>7.6771653543307004</v>
      </c>
      <c r="BC149" t="e">
        <f t="shared" si="41"/>
        <v>#N/A</v>
      </c>
      <c r="BD149" t="e">
        <f t="shared" si="42"/>
        <v>#N/A</v>
      </c>
      <c r="BE149" t="e">
        <f t="shared" si="43"/>
        <v>#N/A</v>
      </c>
      <c r="BF149" t="e">
        <f t="shared" si="44"/>
        <v>#N/A</v>
      </c>
      <c r="BG149" t="e">
        <f t="shared" si="45"/>
        <v>#N/A</v>
      </c>
      <c r="BH149" t="e">
        <f t="shared" si="46"/>
        <v>#N/A</v>
      </c>
      <c r="BI149" t="e">
        <f t="shared" si="47"/>
        <v>#N/A</v>
      </c>
      <c r="BJ149" t="e">
        <f t="shared" si="48"/>
        <v>#N/A</v>
      </c>
      <c r="BK149" t="e">
        <f t="shared" si="49"/>
        <v>#N/A</v>
      </c>
      <c r="BL149">
        <f>VLOOKUP($AY149,covid_19_datafeed23[[#All],[new_date]:[Zkh_7dgn_gem]],9,FALSE)</f>
        <v>9.5714285714285712</v>
      </c>
    </row>
    <row r="150" spans="50:64" x14ac:dyDescent="0.25">
      <c r="AX150">
        <f t="shared" si="50"/>
        <v>147</v>
      </c>
      <c r="AY150" s="1">
        <v>44587</v>
      </c>
      <c r="AZ150">
        <f t="shared" si="38"/>
        <v>5.625</v>
      </c>
      <c r="BA150">
        <f t="shared" si="39"/>
        <v>11.3020833333333</v>
      </c>
      <c r="BB150" t="e">
        <f t="shared" si="40"/>
        <v>#N/A</v>
      </c>
      <c r="BC150" t="e">
        <f t="shared" si="41"/>
        <v>#N/A</v>
      </c>
      <c r="BD150" t="e">
        <f t="shared" si="42"/>
        <v>#N/A</v>
      </c>
      <c r="BE150" t="e">
        <f t="shared" si="43"/>
        <v>#N/A</v>
      </c>
      <c r="BF150">
        <f t="shared" si="44"/>
        <v>125.63667232597599</v>
      </c>
      <c r="BG150">
        <f t="shared" si="45"/>
        <v>340.91680814940503</v>
      </c>
      <c r="BH150" t="e">
        <f t="shared" si="46"/>
        <v>#N/A</v>
      </c>
      <c r="BI150" t="e">
        <f t="shared" si="47"/>
        <v>#N/A</v>
      </c>
      <c r="BJ150" t="e">
        <f t="shared" si="48"/>
        <v>#N/A</v>
      </c>
      <c r="BK150" t="e">
        <f t="shared" si="49"/>
        <v>#N/A</v>
      </c>
      <c r="BL150">
        <f>VLOOKUP($AY150,covid_19_datafeed23[[#All],[new_date]:[Zkh_7dgn_gem]],9,FALSE)</f>
        <v>10.714285714285714</v>
      </c>
    </row>
    <row r="151" spans="50:64" x14ac:dyDescent="0.25">
      <c r="AX151">
        <f t="shared" si="50"/>
        <v>148</v>
      </c>
      <c r="AY151" s="1">
        <v>44588</v>
      </c>
      <c r="AZ151" t="e">
        <f t="shared" si="38"/>
        <v>#N/A</v>
      </c>
      <c r="BA151" t="e">
        <f t="shared" si="39"/>
        <v>#N/A</v>
      </c>
      <c r="BB151" t="e">
        <f t="shared" si="40"/>
        <v>#N/A</v>
      </c>
      <c r="BC151">
        <f t="shared" si="41"/>
        <v>9.6850393700787407</v>
      </c>
      <c r="BD151">
        <f t="shared" si="42"/>
        <v>2.6923076923076898</v>
      </c>
      <c r="BE151" t="e">
        <f t="shared" si="43"/>
        <v>#N/A</v>
      </c>
      <c r="BF151" t="e">
        <f t="shared" si="44"/>
        <v>#N/A</v>
      </c>
      <c r="BG151" t="e">
        <f t="shared" si="45"/>
        <v>#N/A</v>
      </c>
      <c r="BH151" t="e">
        <f t="shared" si="46"/>
        <v>#N/A</v>
      </c>
      <c r="BI151">
        <f t="shared" si="47"/>
        <v>46.898638426626299</v>
      </c>
      <c r="BJ151" t="e">
        <f t="shared" si="48"/>
        <v>#N/A</v>
      </c>
      <c r="BK151" t="e">
        <f t="shared" si="49"/>
        <v>#N/A</v>
      </c>
      <c r="BL151">
        <f>VLOOKUP($AY151,covid_19_datafeed23[[#All],[new_date]:[Zkh_7dgn_gem]],9,FALSE)</f>
        <v>10</v>
      </c>
    </row>
    <row r="152" spans="50:64" x14ac:dyDescent="0.25">
      <c r="AX152">
        <f t="shared" si="50"/>
        <v>149</v>
      </c>
      <c r="AY152" s="1">
        <v>44589</v>
      </c>
      <c r="AZ152" t="e">
        <f t="shared" si="38"/>
        <v>#N/A</v>
      </c>
      <c r="BA152">
        <f t="shared" si="39"/>
        <v>10.8333333333333</v>
      </c>
      <c r="BB152" t="e">
        <f t="shared" si="40"/>
        <v>#N/A</v>
      </c>
      <c r="BC152" t="e">
        <f t="shared" si="41"/>
        <v>#N/A</v>
      </c>
      <c r="BD152" t="e">
        <f t="shared" si="42"/>
        <v>#N/A</v>
      </c>
      <c r="BE152" t="e">
        <f t="shared" si="43"/>
        <v>#N/A</v>
      </c>
      <c r="BF152">
        <f t="shared" si="44"/>
        <v>117.48726655348</v>
      </c>
      <c r="BG152">
        <f t="shared" si="45"/>
        <v>339.558573853989</v>
      </c>
      <c r="BH152" t="e">
        <f t="shared" si="46"/>
        <v>#N/A</v>
      </c>
      <c r="BI152" t="e">
        <f t="shared" si="47"/>
        <v>#N/A</v>
      </c>
      <c r="BJ152" t="e">
        <f t="shared" si="48"/>
        <v>#N/A</v>
      </c>
      <c r="BK152" t="e">
        <f t="shared" si="49"/>
        <v>#N/A</v>
      </c>
      <c r="BL152">
        <f>VLOOKUP($AY152,covid_19_datafeed23[[#All],[new_date]:[Zkh_7dgn_gem]],9,FALSE)</f>
        <v>10.857142857142858</v>
      </c>
    </row>
    <row r="153" spans="50:64" x14ac:dyDescent="0.25">
      <c r="AX153">
        <f t="shared" si="50"/>
        <v>150</v>
      </c>
      <c r="AY153" s="1">
        <v>44590</v>
      </c>
      <c r="AZ153" t="e">
        <f t="shared" si="38"/>
        <v>#N/A</v>
      </c>
      <c r="BA153" t="e">
        <f t="shared" si="39"/>
        <v>#N/A</v>
      </c>
      <c r="BB153" t="e">
        <f t="shared" si="40"/>
        <v>#N/A</v>
      </c>
      <c r="BC153" t="e">
        <f t="shared" si="41"/>
        <v>#N/A</v>
      </c>
      <c r="BD153" t="e">
        <f t="shared" si="42"/>
        <v>#N/A</v>
      </c>
      <c r="BE153" t="e">
        <f t="shared" si="43"/>
        <v>#N/A</v>
      </c>
      <c r="BF153" t="e">
        <f t="shared" si="44"/>
        <v>#N/A</v>
      </c>
      <c r="BG153">
        <f t="shared" si="45"/>
        <v>331.40916808149399</v>
      </c>
      <c r="BH153" t="e">
        <f t="shared" si="46"/>
        <v>#N/A</v>
      </c>
      <c r="BI153">
        <f t="shared" si="47"/>
        <v>59.7579425113464</v>
      </c>
      <c r="BJ153" t="e">
        <f t="shared" si="48"/>
        <v>#N/A</v>
      </c>
      <c r="BK153" t="e">
        <f t="shared" si="49"/>
        <v>#N/A</v>
      </c>
      <c r="BL153">
        <f>VLOOKUP($AY153,covid_19_datafeed23[[#All],[new_date]:[Zkh_7dgn_gem]],9,FALSE)</f>
        <v>11.142857142857142</v>
      </c>
    </row>
    <row r="154" spans="50:64" x14ac:dyDescent="0.25">
      <c r="AX154">
        <f t="shared" si="50"/>
        <v>151</v>
      </c>
      <c r="AY154" s="1">
        <v>44591</v>
      </c>
      <c r="AZ154" t="e">
        <f t="shared" si="38"/>
        <v>#N/A</v>
      </c>
      <c r="BA154" t="e">
        <f t="shared" si="39"/>
        <v>#N/A</v>
      </c>
      <c r="BB154" t="e">
        <f t="shared" si="40"/>
        <v>#N/A</v>
      </c>
      <c r="BC154" t="e">
        <f t="shared" si="41"/>
        <v>#N/A</v>
      </c>
      <c r="BD154" t="e">
        <f t="shared" si="42"/>
        <v>#N/A</v>
      </c>
      <c r="BE154">
        <f t="shared" si="43"/>
        <v>2.94871794871794</v>
      </c>
      <c r="BF154" t="e">
        <f t="shared" si="44"/>
        <v>#N/A</v>
      </c>
      <c r="BG154">
        <f t="shared" si="45"/>
        <v>319.18505942274999</v>
      </c>
      <c r="BH154">
        <f t="shared" si="46"/>
        <v>32.526475037821399</v>
      </c>
      <c r="BI154" t="e">
        <f t="shared" si="47"/>
        <v>#N/A</v>
      </c>
      <c r="BJ154">
        <f t="shared" si="48"/>
        <v>14.437781109445201</v>
      </c>
      <c r="BK154">
        <f t="shared" si="49"/>
        <v>14.9775112443778</v>
      </c>
      <c r="BL154">
        <f>VLOOKUP($AY154,covid_19_datafeed23[[#All],[new_date]:[Zkh_7dgn_gem]],9,FALSE)</f>
        <v>11.428571428571429</v>
      </c>
    </row>
    <row r="155" spans="50:64" x14ac:dyDescent="0.25">
      <c r="AX155">
        <f t="shared" si="50"/>
        <v>152</v>
      </c>
      <c r="AY155" s="1">
        <v>44592</v>
      </c>
      <c r="AZ155" t="e">
        <f t="shared" si="38"/>
        <v>#N/A</v>
      </c>
      <c r="BA155" t="e">
        <f t="shared" si="39"/>
        <v>#N/A</v>
      </c>
      <c r="BB155" t="e">
        <f t="shared" si="40"/>
        <v>#N/A</v>
      </c>
      <c r="BC155" t="e">
        <f t="shared" si="41"/>
        <v>#N/A</v>
      </c>
      <c r="BD155" t="e">
        <f t="shared" si="42"/>
        <v>#N/A</v>
      </c>
      <c r="BE155" t="e">
        <f t="shared" si="43"/>
        <v>#N/A</v>
      </c>
      <c r="BF155">
        <f t="shared" si="44"/>
        <v>109.337860780984</v>
      </c>
      <c r="BG155" t="e">
        <f t="shared" si="45"/>
        <v>#N/A</v>
      </c>
      <c r="BH155" t="e">
        <f t="shared" si="46"/>
        <v>#N/A</v>
      </c>
      <c r="BI155" t="e">
        <f t="shared" si="47"/>
        <v>#N/A</v>
      </c>
      <c r="BJ155" t="e">
        <f t="shared" si="48"/>
        <v>#N/A</v>
      </c>
      <c r="BK155" t="e">
        <f t="shared" si="49"/>
        <v>#N/A</v>
      </c>
      <c r="BL155">
        <f>VLOOKUP($AY155,covid_19_datafeed23[[#All],[new_date]:[Zkh_7dgn_gem]],9,FALSE)</f>
        <v>11.571428571428571</v>
      </c>
    </row>
    <row r="156" spans="50:64" x14ac:dyDescent="0.25">
      <c r="AX156">
        <f t="shared" si="50"/>
        <v>153</v>
      </c>
      <c r="AY156" s="1">
        <v>44593</v>
      </c>
      <c r="AZ156" t="e">
        <f t="shared" si="38"/>
        <v>#N/A</v>
      </c>
      <c r="BA156">
        <f t="shared" si="39"/>
        <v>10.0520833333333</v>
      </c>
      <c r="BB156">
        <f t="shared" si="40"/>
        <v>6.1417322834645596</v>
      </c>
      <c r="BC156">
        <f t="shared" si="41"/>
        <v>8.0314960629921206</v>
      </c>
      <c r="BD156" t="e">
        <f t="shared" si="42"/>
        <v>#N/A</v>
      </c>
      <c r="BE156" t="e">
        <f t="shared" si="43"/>
        <v>#N/A</v>
      </c>
      <c r="BF156" t="e">
        <f t="shared" si="44"/>
        <v>#N/A</v>
      </c>
      <c r="BG156">
        <f t="shared" si="45"/>
        <v>301.528013582342</v>
      </c>
      <c r="BH156" t="e">
        <f t="shared" si="46"/>
        <v>#N/A</v>
      </c>
      <c r="BI156" t="e">
        <f t="shared" si="47"/>
        <v>#N/A</v>
      </c>
      <c r="BJ156">
        <f t="shared" si="48"/>
        <v>16.461769115442198</v>
      </c>
      <c r="BK156">
        <f t="shared" si="49"/>
        <v>18.080959520239801</v>
      </c>
      <c r="BL156">
        <f>VLOOKUP($AY156,covid_19_datafeed23[[#All],[new_date]:[Zkh_7dgn_gem]],9,FALSE)</f>
        <v>13.285714285714286</v>
      </c>
    </row>
    <row r="157" spans="50:64" x14ac:dyDescent="0.25">
      <c r="AX157">
        <f t="shared" si="50"/>
        <v>154</v>
      </c>
      <c r="AY157" s="1">
        <v>44594</v>
      </c>
      <c r="AZ157" t="e">
        <f t="shared" si="38"/>
        <v>#N/A</v>
      </c>
      <c r="BA157" t="e">
        <f t="shared" si="39"/>
        <v>#N/A</v>
      </c>
      <c r="BB157" t="e">
        <f t="shared" si="40"/>
        <v>#N/A</v>
      </c>
      <c r="BC157" t="e">
        <f t="shared" si="41"/>
        <v>#N/A</v>
      </c>
      <c r="BD157" t="e">
        <f t="shared" si="42"/>
        <v>#N/A</v>
      </c>
      <c r="BE157" t="e">
        <f t="shared" si="43"/>
        <v>#N/A</v>
      </c>
      <c r="BF157">
        <f t="shared" si="44"/>
        <v>95.0764006791171</v>
      </c>
      <c r="BG157" t="e">
        <f t="shared" si="45"/>
        <v>#N/A</v>
      </c>
      <c r="BH157" t="e">
        <f t="shared" si="46"/>
        <v>#N/A</v>
      </c>
      <c r="BI157">
        <f t="shared" si="47"/>
        <v>82.450832072617203</v>
      </c>
      <c r="BJ157" t="e">
        <f t="shared" si="48"/>
        <v>#N/A</v>
      </c>
      <c r="BK157" t="e">
        <f t="shared" si="49"/>
        <v>#N/A</v>
      </c>
      <c r="BL157" t="e">
        <f>VLOOKUP($AY157,covid_19_datafeed23[[#All],[new_date]:[Zkh_7dgn_gem]],9,FALSE)</f>
        <v>#N/A</v>
      </c>
    </row>
    <row r="158" spans="50:64" x14ac:dyDescent="0.25">
      <c r="AX158">
        <f t="shared" si="50"/>
        <v>155</v>
      </c>
      <c r="AY158" s="1">
        <v>44595</v>
      </c>
      <c r="AZ158">
        <f t="shared" si="38"/>
        <v>5.625</v>
      </c>
      <c r="BA158" t="e">
        <f t="shared" si="39"/>
        <v>#N/A</v>
      </c>
      <c r="BB158" t="e">
        <f t="shared" si="40"/>
        <v>#N/A</v>
      </c>
      <c r="BC158" t="e">
        <f t="shared" si="41"/>
        <v>#N/A</v>
      </c>
      <c r="BD158" t="e">
        <f t="shared" si="42"/>
        <v>#N/A</v>
      </c>
      <c r="BE158" t="e">
        <f t="shared" si="43"/>
        <v>#N/A</v>
      </c>
      <c r="BF158" t="e">
        <f t="shared" si="44"/>
        <v>#N/A</v>
      </c>
      <c r="BG158">
        <f t="shared" si="45"/>
        <v>273.68421052631498</v>
      </c>
      <c r="BH158" t="e">
        <f t="shared" si="46"/>
        <v>#N/A</v>
      </c>
      <c r="BI158" t="e">
        <f t="shared" si="47"/>
        <v>#N/A</v>
      </c>
      <c r="BJ158">
        <f t="shared" si="48"/>
        <v>18.620689655172399</v>
      </c>
      <c r="BK158">
        <f t="shared" si="49"/>
        <v>21.859070464767601</v>
      </c>
      <c r="BL158" t="e">
        <f>VLOOKUP($AY158,covid_19_datafeed23[[#All],[new_date]:[Zkh_7dgn_gem]],9,FALSE)</f>
        <v>#N/A</v>
      </c>
    </row>
    <row r="159" spans="50:64" x14ac:dyDescent="0.25">
      <c r="AX159">
        <f t="shared" si="50"/>
        <v>156</v>
      </c>
      <c r="AY159" s="1">
        <v>44596</v>
      </c>
      <c r="AZ159" t="e">
        <f t="shared" si="38"/>
        <v>#N/A</v>
      </c>
      <c r="BA159">
        <f t="shared" si="39"/>
        <v>9.2708333333333304</v>
      </c>
      <c r="BB159" t="e">
        <f t="shared" si="40"/>
        <v>#N/A</v>
      </c>
      <c r="BC159" t="e">
        <f t="shared" si="41"/>
        <v>#N/A</v>
      </c>
      <c r="BD159" t="e">
        <f t="shared" si="42"/>
        <v>#N/A</v>
      </c>
      <c r="BE159" t="e">
        <f t="shared" si="43"/>
        <v>#N/A</v>
      </c>
      <c r="BF159" t="e">
        <f t="shared" si="44"/>
        <v>#N/A</v>
      </c>
      <c r="BG159" t="e">
        <f t="shared" si="45"/>
        <v>#N/A</v>
      </c>
      <c r="BH159" t="e">
        <f t="shared" si="46"/>
        <v>#N/A</v>
      </c>
      <c r="BI159" t="e">
        <f t="shared" si="47"/>
        <v>#N/A</v>
      </c>
      <c r="BJ159" t="e">
        <f t="shared" si="48"/>
        <v>#N/A</v>
      </c>
      <c r="BK159" t="e">
        <f t="shared" si="49"/>
        <v>#N/A</v>
      </c>
      <c r="BL159" t="e">
        <f>VLOOKUP($AY159,covid_19_datafeed23[[#All],[new_date]:[Zkh_7dgn_gem]],9,FALSE)</f>
        <v>#N/A</v>
      </c>
    </row>
    <row r="160" spans="50:64" x14ac:dyDescent="0.25">
      <c r="AX160">
        <f t="shared" si="50"/>
        <v>157</v>
      </c>
      <c r="AY160" s="1">
        <v>44597</v>
      </c>
      <c r="AZ160" t="e">
        <f t="shared" si="38"/>
        <v>#N/A</v>
      </c>
      <c r="BA160" t="e">
        <f t="shared" si="39"/>
        <v>#N/A</v>
      </c>
      <c r="BB160" t="e">
        <f t="shared" si="40"/>
        <v>#N/A</v>
      </c>
      <c r="BC160" t="e">
        <f t="shared" si="41"/>
        <v>#N/A</v>
      </c>
      <c r="BD160">
        <f t="shared" si="42"/>
        <v>2.0512820512820502</v>
      </c>
      <c r="BE160" t="e">
        <f t="shared" si="43"/>
        <v>#N/A</v>
      </c>
      <c r="BF160">
        <f t="shared" si="44"/>
        <v>84.210526315789394</v>
      </c>
      <c r="BG160">
        <f t="shared" si="45"/>
        <v>251.95246179966</v>
      </c>
      <c r="BH160">
        <f t="shared" si="46"/>
        <v>38.577912254160303</v>
      </c>
      <c r="BI160">
        <f t="shared" si="47"/>
        <v>110.43872919818401</v>
      </c>
      <c r="BJ160" t="e">
        <f t="shared" si="48"/>
        <v>#N/A</v>
      </c>
      <c r="BK160" t="e">
        <f t="shared" si="49"/>
        <v>#N/A</v>
      </c>
      <c r="BL160" t="e">
        <f>VLOOKUP($AY160,covid_19_datafeed23[[#All],[new_date]:[Zkh_7dgn_gem]],9,FALSE)</f>
        <v>#N/A</v>
      </c>
    </row>
    <row r="161" spans="50:64" x14ac:dyDescent="0.25">
      <c r="AX161">
        <f t="shared" si="50"/>
        <v>158</v>
      </c>
      <c r="AY161" s="1">
        <v>44598</v>
      </c>
      <c r="AZ161" t="e">
        <f t="shared" si="38"/>
        <v>#N/A</v>
      </c>
      <c r="BA161" t="e">
        <f t="shared" si="39"/>
        <v>#N/A</v>
      </c>
      <c r="BB161" t="e">
        <f t="shared" si="40"/>
        <v>#N/A</v>
      </c>
      <c r="BC161" t="e">
        <f t="shared" si="41"/>
        <v>#N/A</v>
      </c>
      <c r="BD161" t="e">
        <f t="shared" si="42"/>
        <v>#N/A</v>
      </c>
      <c r="BE161">
        <f t="shared" si="43"/>
        <v>2.3076923076922999</v>
      </c>
      <c r="BF161" t="e">
        <f t="shared" si="44"/>
        <v>#N/A</v>
      </c>
      <c r="BG161" t="e">
        <f t="shared" si="45"/>
        <v>#N/A</v>
      </c>
      <c r="BH161" t="e">
        <f t="shared" si="46"/>
        <v>#N/A</v>
      </c>
      <c r="BI161" t="e">
        <f t="shared" si="47"/>
        <v>#N/A</v>
      </c>
      <c r="BJ161">
        <f t="shared" si="48"/>
        <v>21.4542728635682</v>
      </c>
      <c r="BK161" t="e">
        <f t="shared" si="49"/>
        <v>#N/A</v>
      </c>
      <c r="BL161" t="e">
        <f>VLOOKUP($AY161,covid_19_datafeed23[[#All],[new_date]:[Zkh_7dgn_gem]],9,FALSE)</f>
        <v>#N/A</v>
      </c>
    </row>
    <row r="162" spans="50:64" x14ac:dyDescent="0.25">
      <c r="AX162">
        <f t="shared" si="50"/>
        <v>159</v>
      </c>
      <c r="AY162" s="1">
        <v>44599</v>
      </c>
      <c r="AZ162" t="e">
        <f t="shared" si="38"/>
        <v>#N/A</v>
      </c>
      <c r="BA162">
        <f t="shared" si="39"/>
        <v>8.5416666666666607</v>
      </c>
      <c r="BB162" t="e">
        <f t="shared" si="40"/>
        <v>#N/A</v>
      </c>
      <c r="BC162">
        <f t="shared" si="41"/>
        <v>6.25984251968503</v>
      </c>
      <c r="BD162" t="e">
        <f t="shared" si="42"/>
        <v>#N/A</v>
      </c>
      <c r="BE162" t="e">
        <f t="shared" si="43"/>
        <v>#N/A</v>
      </c>
      <c r="BF162" t="e">
        <f t="shared" si="44"/>
        <v>#N/A</v>
      </c>
      <c r="BG162">
        <f t="shared" si="45"/>
        <v>228.18336162988101</v>
      </c>
      <c r="BH162" t="e">
        <f t="shared" si="46"/>
        <v>#N/A</v>
      </c>
      <c r="BI162" t="e">
        <f t="shared" si="47"/>
        <v>#N/A</v>
      </c>
      <c r="BJ162" t="e">
        <f t="shared" si="48"/>
        <v>#N/A</v>
      </c>
      <c r="BK162">
        <f t="shared" si="49"/>
        <v>27.661169415292299</v>
      </c>
      <c r="BL162" t="e">
        <f>VLOOKUP($AY162,covid_19_datafeed23[[#All],[new_date]:[Zkh_7dgn_gem]],9,FALSE)</f>
        <v>#N/A</v>
      </c>
    </row>
    <row r="163" spans="50:64" x14ac:dyDescent="0.25">
      <c r="AX163">
        <f t="shared" si="50"/>
        <v>160</v>
      </c>
      <c r="AY163" s="1">
        <v>44600</v>
      </c>
      <c r="AZ163" t="e">
        <f t="shared" si="38"/>
        <v>#N/A</v>
      </c>
      <c r="BA163" t="e">
        <f t="shared" si="39"/>
        <v>#N/A</v>
      </c>
      <c r="BB163">
        <f t="shared" si="40"/>
        <v>4.8425196850393704</v>
      </c>
      <c r="BC163" t="e">
        <f t="shared" si="41"/>
        <v>#N/A</v>
      </c>
      <c r="BD163" t="e">
        <f t="shared" si="42"/>
        <v>#N/A</v>
      </c>
      <c r="BE163" t="e">
        <f t="shared" si="43"/>
        <v>#N/A</v>
      </c>
      <c r="BF163">
        <f t="shared" si="44"/>
        <v>73.344651952461803</v>
      </c>
      <c r="BG163" t="e">
        <f t="shared" si="45"/>
        <v>#N/A</v>
      </c>
      <c r="BH163" t="e">
        <f t="shared" si="46"/>
        <v>#N/A</v>
      </c>
      <c r="BI163" t="e">
        <f t="shared" si="47"/>
        <v>#N/A</v>
      </c>
      <c r="BJ163">
        <f t="shared" si="48"/>
        <v>24.152923538230802</v>
      </c>
      <c r="BK163" t="e">
        <f t="shared" si="49"/>
        <v>#N/A</v>
      </c>
      <c r="BL163" t="e">
        <f>VLOOKUP($AY163,covid_19_datafeed23[[#All],[new_date]:[Zkh_7dgn_gem]],9,FALSE)</f>
        <v>#N/A</v>
      </c>
    </row>
    <row r="164" spans="50:64" x14ac:dyDescent="0.25">
      <c r="AX164">
        <f t="shared" si="50"/>
        <v>161</v>
      </c>
      <c r="AY164" s="1">
        <v>44601</v>
      </c>
      <c r="AZ164" t="e">
        <f t="shared" si="38"/>
        <v>#N/A</v>
      </c>
      <c r="BA164" t="e">
        <f t="shared" si="39"/>
        <v>#N/A</v>
      </c>
      <c r="BB164" t="e">
        <f t="shared" si="40"/>
        <v>#N/A</v>
      </c>
      <c r="BC164" t="e">
        <f t="shared" si="41"/>
        <v>#N/A</v>
      </c>
      <c r="BD164" t="e">
        <f t="shared" si="42"/>
        <v>#N/A</v>
      </c>
      <c r="BE164" t="e">
        <f t="shared" si="43"/>
        <v>#N/A</v>
      </c>
      <c r="BF164" t="e">
        <f t="shared" si="44"/>
        <v>#N/A</v>
      </c>
      <c r="BG164">
        <f t="shared" si="45"/>
        <v>183.36162988115399</v>
      </c>
      <c r="BH164" t="e">
        <f t="shared" si="46"/>
        <v>#N/A</v>
      </c>
      <c r="BI164">
        <f t="shared" si="47"/>
        <v>144.099848714069</v>
      </c>
      <c r="BJ164" t="e">
        <f t="shared" si="48"/>
        <v>#N/A</v>
      </c>
      <c r="BK164">
        <f t="shared" si="49"/>
        <v>32.383808095951998</v>
      </c>
      <c r="BL164" t="e">
        <f>VLOOKUP($AY164,covid_19_datafeed23[[#All],[new_date]:[Zkh_7dgn_gem]],9,FALSE)</f>
        <v>#N/A</v>
      </c>
    </row>
    <row r="165" spans="50:64" x14ac:dyDescent="0.25">
      <c r="AX165">
        <f t="shared" si="50"/>
        <v>162</v>
      </c>
      <c r="AY165" s="1">
        <v>44602</v>
      </c>
      <c r="AZ165" t="e">
        <f t="shared" si="38"/>
        <v>#N/A</v>
      </c>
      <c r="BA165">
        <f t="shared" si="39"/>
        <v>7.7083333333333304</v>
      </c>
      <c r="BB165" t="e">
        <f t="shared" si="40"/>
        <v>#N/A</v>
      </c>
      <c r="BC165" t="e">
        <f t="shared" si="41"/>
        <v>#N/A</v>
      </c>
      <c r="BD165">
        <f t="shared" si="42"/>
        <v>1.5384615384615301</v>
      </c>
      <c r="BE165" t="e">
        <f t="shared" si="43"/>
        <v>#N/A</v>
      </c>
      <c r="BF165">
        <f t="shared" si="44"/>
        <v>59.083191850594197</v>
      </c>
      <c r="BG165" t="e">
        <f t="shared" si="45"/>
        <v>#N/A</v>
      </c>
      <c r="BH165" t="e">
        <f t="shared" si="46"/>
        <v>#N/A</v>
      </c>
      <c r="BI165" t="e">
        <f t="shared" si="47"/>
        <v>#N/A</v>
      </c>
      <c r="BJ165">
        <f t="shared" si="48"/>
        <v>27.121439280359802</v>
      </c>
      <c r="BK165" t="e">
        <f t="shared" si="49"/>
        <v>#N/A</v>
      </c>
      <c r="BL165" t="e">
        <f>VLOOKUP($AY165,covid_19_datafeed23[[#All],[new_date]:[Zkh_7dgn_gem]],9,FALSE)</f>
        <v>#N/A</v>
      </c>
    </row>
    <row r="166" spans="50:64" x14ac:dyDescent="0.25">
      <c r="AX166">
        <f t="shared" si="50"/>
        <v>163</v>
      </c>
      <c r="AY166" s="1">
        <v>44603</v>
      </c>
      <c r="AZ166">
        <f t="shared" si="38"/>
        <v>5.46875</v>
      </c>
      <c r="BA166" t="e">
        <f t="shared" si="39"/>
        <v>#N/A</v>
      </c>
      <c r="BB166" t="e">
        <f t="shared" si="40"/>
        <v>#N/A</v>
      </c>
      <c r="BC166" t="e">
        <f t="shared" si="41"/>
        <v>#N/A</v>
      </c>
      <c r="BD166" t="e">
        <f t="shared" si="42"/>
        <v>#N/A</v>
      </c>
      <c r="BE166" t="e">
        <f t="shared" si="43"/>
        <v>#N/A</v>
      </c>
      <c r="BF166" t="e">
        <f t="shared" si="44"/>
        <v>#N/A</v>
      </c>
      <c r="BG166" t="e">
        <f t="shared" si="45"/>
        <v>#N/A</v>
      </c>
      <c r="BH166" t="e">
        <f t="shared" si="46"/>
        <v>#N/A</v>
      </c>
      <c r="BI166">
        <f t="shared" si="47"/>
        <v>167.549167927382</v>
      </c>
      <c r="BJ166" t="e">
        <f t="shared" si="48"/>
        <v>#N/A</v>
      </c>
      <c r="BK166">
        <f t="shared" si="49"/>
        <v>38.725637181409297</v>
      </c>
      <c r="BL166" t="e">
        <f>VLOOKUP($AY166,covid_19_datafeed23[[#All],[new_date]:[Zkh_7dgn_gem]],9,FALSE)</f>
        <v>#N/A</v>
      </c>
    </row>
    <row r="167" spans="50:64" x14ac:dyDescent="0.25">
      <c r="AX167">
        <f t="shared" si="50"/>
        <v>164</v>
      </c>
      <c r="AY167" s="1">
        <v>44604</v>
      </c>
      <c r="AZ167" t="e">
        <f t="shared" si="38"/>
        <v>#N/A</v>
      </c>
      <c r="BA167" t="e">
        <f t="shared" si="39"/>
        <v>#N/A</v>
      </c>
      <c r="BB167" t="e">
        <f t="shared" si="40"/>
        <v>#N/A</v>
      </c>
      <c r="BC167" t="e">
        <f t="shared" si="41"/>
        <v>#N/A</v>
      </c>
      <c r="BD167" t="e">
        <f t="shared" si="42"/>
        <v>#N/A</v>
      </c>
      <c r="BE167" t="e">
        <f t="shared" si="43"/>
        <v>#N/A</v>
      </c>
      <c r="BF167" t="e">
        <f t="shared" si="44"/>
        <v>#N/A</v>
      </c>
      <c r="BG167">
        <f t="shared" si="45"/>
        <v>148.04753820033901</v>
      </c>
      <c r="BH167">
        <f t="shared" si="46"/>
        <v>43.4947049924357</v>
      </c>
      <c r="BI167" t="e">
        <f t="shared" si="47"/>
        <v>#N/A</v>
      </c>
      <c r="BJ167" t="e">
        <f t="shared" si="48"/>
        <v>#N/A</v>
      </c>
      <c r="BK167" t="e">
        <f t="shared" si="49"/>
        <v>#N/A</v>
      </c>
      <c r="BL167" t="e">
        <f>VLOOKUP($AY167,covid_19_datafeed23[[#All],[new_date]:[Zkh_7dgn_gem]],9,FALSE)</f>
        <v>#N/A</v>
      </c>
    </row>
    <row r="168" spans="50:64" x14ac:dyDescent="0.25">
      <c r="AX168">
        <f t="shared" si="50"/>
        <v>165</v>
      </c>
      <c r="AY168" s="1">
        <v>44605</v>
      </c>
      <c r="AZ168" t="e">
        <f t="shared" si="38"/>
        <v>#N/A</v>
      </c>
      <c r="BA168" t="e">
        <f t="shared" si="39"/>
        <v>#N/A</v>
      </c>
      <c r="BB168" t="e">
        <f t="shared" si="40"/>
        <v>#N/A</v>
      </c>
      <c r="BC168">
        <f t="shared" si="41"/>
        <v>4.6062992125984197</v>
      </c>
      <c r="BD168" t="e">
        <f t="shared" si="42"/>
        <v>#N/A</v>
      </c>
      <c r="BE168">
        <f t="shared" si="43"/>
        <v>1.79487179487179</v>
      </c>
      <c r="BF168" t="e">
        <f t="shared" si="44"/>
        <v>#N/A</v>
      </c>
      <c r="BG168" t="e">
        <f t="shared" si="45"/>
        <v>#N/A</v>
      </c>
      <c r="BH168" t="e">
        <f t="shared" si="46"/>
        <v>#N/A</v>
      </c>
      <c r="BI168" t="e">
        <f t="shared" si="47"/>
        <v>#N/A</v>
      </c>
      <c r="BJ168">
        <f t="shared" si="48"/>
        <v>30.6296851574212</v>
      </c>
      <c r="BK168">
        <f t="shared" si="49"/>
        <v>43.178410794602698</v>
      </c>
      <c r="BL168" t="e">
        <f>VLOOKUP($AY168,covid_19_datafeed23[[#All],[new_date]:[Zkh_7dgn_gem]],9,FALSE)</f>
        <v>#N/A</v>
      </c>
    </row>
    <row r="169" spans="50:64" x14ac:dyDescent="0.25">
      <c r="AX169">
        <f t="shared" si="50"/>
        <v>166</v>
      </c>
      <c r="AY169" s="1">
        <v>44606</v>
      </c>
      <c r="AZ169" t="e">
        <f t="shared" si="38"/>
        <v>#N/A</v>
      </c>
      <c r="BA169" t="e">
        <f t="shared" si="39"/>
        <v>#N/A</v>
      </c>
      <c r="BB169" t="e">
        <f t="shared" si="40"/>
        <v>#N/A</v>
      </c>
      <c r="BC169" t="e">
        <f t="shared" si="41"/>
        <v>#N/A</v>
      </c>
      <c r="BD169" t="e">
        <f t="shared" si="42"/>
        <v>#N/A</v>
      </c>
      <c r="BE169" t="e">
        <f t="shared" si="43"/>
        <v>#N/A</v>
      </c>
      <c r="BF169">
        <f t="shared" si="44"/>
        <v>46.179966044142603</v>
      </c>
      <c r="BG169" t="e">
        <f t="shared" si="45"/>
        <v>#N/A</v>
      </c>
      <c r="BH169" t="e">
        <f t="shared" si="46"/>
        <v>#N/A</v>
      </c>
      <c r="BI169">
        <f t="shared" si="47"/>
        <v>189.485627836611</v>
      </c>
      <c r="BJ169" t="e">
        <f t="shared" si="48"/>
        <v>#N/A</v>
      </c>
      <c r="BK169" t="e">
        <f t="shared" si="49"/>
        <v>#N/A</v>
      </c>
      <c r="BL169" t="e">
        <f>VLOOKUP($AY169,covid_19_datafeed23[[#All],[new_date]:[Zkh_7dgn_gem]],9,FALSE)</f>
        <v>#N/A</v>
      </c>
    </row>
    <row r="170" spans="50:64" x14ac:dyDescent="0.25">
      <c r="AX170">
        <f t="shared" si="50"/>
        <v>167</v>
      </c>
      <c r="AY170" s="1">
        <v>44607</v>
      </c>
      <c r="AZ170" t="e">
        <f t="shared" si="38"/>
        <v>#N/A</v>
      </c>
      <c r="BA170">
        <f t="shared" si="39"/>
        <v>7.03125</v>
      </c>
      <c r="BB170" t="e">
        <f t="shared" si="40"/>
        <v>#N/A</v>
      </c>
      <c r="BC170" t="e">
        <f t="shared" si="41"/>
        <v>#N/A</v>
      </c>
      <c r="BD170" t="e">
        <f t="shared" si="42"/>
        <v>#N/A</v>
      </c>
      <c r="BE170" t="e">
        <f t="shared" si="43"/>
        <v>#N/A</v>
      </c>
      <c r="BF170" t="e">
        <f t="shared" si="44"/>
        <v>#N/A</v>
      </c>
      <c r="BG170" t="e">
        <f t="shared" si="45"/>
        <v>#N/A</v>
      </c>
      <c r="BH170" t="e">
        <f t="shared" si="46"/>
        <v>#N/A</v>
      </c>
      <c r="BI170">
        <f t="shared" si="47"/>
        <v>197.80635400907701</v>
      </c>
      <c r="BJ170">
        <f t="shared" si="48"/>
        <v>33.5982008995502</v>
      </c>
      <c r="BK170" t="e">
        <f t="shared" si="49"/>
        <v>#N/A</v>
      </c>
      <c r="BL170" t="e">
        <f>VLOOKUP($AY170,covid_19_datafeed23[[#All],[new_date]:[Zkh_7dgn_gem]],9,FALSE)</f>
        <v>#N/A</v>
      </c>
    </row>
    <row r="171" spans="50:64" x14ac:dyDescent="0.25">
      <c r="AX171">
        <f t="shared" si="50"/>
        <v>168</v>
      </c>
      <c r="AY171" s="1">
        <v>44608</v>
      </c>
      <c r="AZ171">
        <f t="shared" si="38"/>
        <v>5.2083333333333304</v>
      </c>
      <c r="BA171" t="e">
        <f t="shared" si="39"/>
        <v>#N/A</v>
      </c>
      <c r="BB171">
        <f t="shared" si="40"/>
        <v>3.7795275590551101</v>
      </c>
      <c r="BC171" t="e">
        <f t="shared" si="41"/>
        <v>#N/A</v>
      </c>
      <c r="BD171" t="e">
        <f t="shared" si="42"/>
        <v>#N/A</v>
      </c>
      <c r="BE171" t="e">
        <f t="shared" si="43"/>
        <v>#N/A</v>
      </c>
      <c r="BF171" t="e">
        <f t="shared" si="44"/>
        <v>#N/A</v>
      </c>
      <c r="BG171">
        <f t="shared" si="45"/>
        <v>100.50933786077999</v>
      </c>
      <c r="BH171" t="e">
        <f t="shared" si="46"/>
        <v>#N/A</v>
      </c>
      <c r="BI171" t="e">
        <f t="shared" si="47"/>
        <v>#N/A</v>
      </c>
      <c r="BJ171" t="e">
        <f t="shared" si="48"/>
        <v>#N/A</v>
      </c>
      <c r="BK171">
        <f t="shared" si="49"/>
        <v>48.8455772113943</v>
      </c>
      <c r="BL171" t="e">
        <f>VLOOKUP($AY171,covid_19_datafeed23[[#All],[new_date]:[Zkh_7dgn_gem]],9,FALSE)</f>
        <v>#N/A</v>
      </c>
    </row>
    <row r="172" spans="50:64" x14ac:dyDescent="0.25">
      <c r="AX172">
        <f t="shared" si="50"/>
        <v>169</v>
      </c>
      <c r="AY172" s="1">
        <v>44609</v>
      </c>
      <c r="AZ172" t="e">
        <f t="shared" si="38"/>
        <v>#N/A</v>
      </c>
      <c r="BA172" t="e">
        <f t="shared" si="39"/>
        <v>#N/A</v>
      </c>
      <c r="BB172" t="e">
        <f t="shared" si="40"/>
        <v>#N/A</v>
      </c>
      <c r="BC172" t="e">
        <f t="shared" si="41"/>
        <v>#N/A</v>
      </c>
      <c r="BD172">
        <f t="shared" si="42"/>
        <v>1.02564102564102</v>
      </c>
      <c r="BE172" t="e">
        <f t="shared" si="43"/>
        <v>#N/A</v>
      </c>
      <c r="BF172">
        <f t="shared" si="44"/>
        <v>38.709677419354797</v>
      </c>
      <c r="BG172" t="e">
        <f t="shared" si="45"/>
        <v>#N/A</v>
      </c>
      <c r="BH172" t="e">
        <f t="shared" si="46"/>
        <v>#N/A</v>
      </c>
      <c r="BI172">
        <f t="shared" si="47"/>
        <v>204.992435703479</v>
      </c>
      <c r="BJ172">
        <f t="shared" si="48"/>
        <v>37.106446776611698</v>
      </c>
      <c r="BK172" t="e">
        <f t="shared" si="49"/>
        <v>#N/A</v>
      </c>
      <c r="BL172" t="e">
        <f>VLOOKUP($AY172,covid_19_datafeed23[[#All],[new_date]:[Zkh_7dgn_gem]],9,FALSE)</f>
        <v>#N/A</v>
      </c>
    </row>
    <row r="173" spans="50:64" x14ac:dyDescent="0.25">
      <c r="AX173">
        <f t="shared" si="50"/>
        <v>170</v>
      </c>
      <c r="AY173" s="1">
        <v>44610</v>
      </c>
      <c r="AZ173" t="e">
        <f t="shared" si="38"/>
        <v>#N/A</v>
      </c>
      <c r="BA173" t="e">
        <f t="shared" si="39"/>
        <v>#N/A</v>
      </c>
      <c r="BB173" t="e">
        <f t="shared" si="40"/>
        <v>#N/A</v>
      </c>
      <c r="BC173" t="e">
        <f t="shared" si="41"/>
        <v>#N/A</v>
      </c>
      <c r="BD173" t="e">
        <f t="shared" si="42"/>
        <v>#N/A</v>
      </c>
      <c r="BE173" t="e">
        <f t="shared" si="43"/>
        <v>#N/A</v>
      </c>
      <c r="BF173" t="e">
        <f t="shared" si="44"/>
        <v>#N/A</v>
      </c>
      <c r="BG173">
        <f t="shared" si="45"/>
        <v>76.740237691001695</v>
      </c>
      <c r="BH173">
        <f t="shared" si="46"/>
        <v>47.655068078668599</v>
      </c>
      <c r="BI173" t="e">
        <f t="shared" si="47"/>
        <v>#N/A</v>
      </c>
      <c r="BJ173" t="e">
        <f t="shared" si="48"/>
        <v>#N/A</v>
      </c>
      <c r="BK173">
        <f t="shared" si="49"/>
        <v>54.107946026986497</v>
      </c>
      <c r="BL173" t="e">
        <f>VLOOKUP($AY173,covid_19_datafeed23[[#All],[new_date]:[Zkh_7dgn_gem]],9,FALSE)</f>
        <v>#N/A</v>
      </c>
    </row>
    <row r="174" spans="50:64" x14ac:dyDescent="0.25">
      <c r="AX174">
        <f t="shared" si="50"/>
        <v>171</v>
      </c>
      <c r="AY174" s="1">
        <v>44611</v>
      </c>
      <c r="AZ174" t="e">
        <f t="shared" si="38"/>
        <v>#N/A</v>
      </c>
      <c r="BA174">
        <f t="shared" si="39"/>
        <v>6.3020833333333304</v>
      </c>
      <c r="BB174" t="e">
        <f t="shared" si="40"/>
        <v>#N/A</v>
      </c>
      <c r="BC174">
        <f t="shared" si="41"/>
        <v>3.8976377952755898</v>
      </c>
      <c r="BD174" t="e">
        <f t="shared" si="42"/>
        <v>#N/A</v>
      </c>
      <c r="BE174" t="e">
        <f t="shared" si="43"/>
        <v>#N/A</v>
      </c>
      <c r="BF174">
        <f t="shared" si="44"/>
        <v>30.560271646859</v>
      </c>
      <c r="BG174" t="e">
        <f t="shared" si="45"/>
        <v>#N/A</v>
      </c>
      <c r="BH174" t="e">
        <f t="shared" si="46"/>
        <v>#N/A</v>
      </c>
      <c r="BI174">
        <f t="shared" si="47"/>
        <v>206.88350983358501</v>
      </c>
      <c r="BJ174" t="e">
        <f t="shared" si="48"/>
        <v>#N/A</v>
      </c>
      <c r="BK174" t="e">
        <f t="shared" si="49"/>
        <v>#N/A</v>
      </c>
      <c r="BL174" t="e">
        <f>VLOOKUP($AY174,covid_19_datafeed23[[#All],[new_date]:[Zkh_7dgn_gem]],9,FALSE)</f>
        <v>#N/A</v>
      </c>
    </row>
    <row r="175" spans="50:64" x14ac:dyDescent="0.25">
      <c r="AX175">
        <f t="shared" si="50"/>
        <v>172</v>
      </c>
      <c r="AY175" s="1">
        <v>44612</v>
      </c>
      <c r="AZ175" t="e">
        <f t="shared" si="38"/>
        <v>#N/A</v>
      </c>
      <c r="BA175" t="e">
        <f t="shared" si="39"/>
        <v>#N/A</v>
      </c>
      <c r="BB175" t="e">
        <f t="shared" si="40"/>
        <v>#N/A</v>
      </c>
      <c r="BC175" t="e">
        <f t="shared" si="41"/>
        <v>#N/A</v>
      </c>
      <c r="BD175" t="e">
        <f t="shared" si="42"/>
        <v>#N/A</v>
      </c>
      <c r="BE175" t="e">
        <f t="shared" si="43"/>
        <v>#N/A</v>
      </c>
      <c r="BF175" t="e">
        <f t="shared" si="44"/>
        <v>#N/A</v>
      </c>
      <c r="BG175">
        <f t="shared" si="45"/>
        <v>61.1205432937181</v>
      </c>
      <c r="BH175" t="e">
        <f t="shared" si="46"/>
        <v>#N/A</v>
      </c>
      <c r="BI175" t="e">
        <f t="shared" si="47"/>
        <v>#N/A</v>
      </c>
      <c r="BJ175">
        <f t="shared" si="48"/>
        <v>40.884557721139402</v>
      </c>
      <c r="BK175">
        <f t="shared" si="49"/>
        <v>58.965517241379303</v>
      </c>
      <c r="BL175" t="e">
        <f>VLOOKUP($AY175,covid_19_datafeed23[[#All],[new_date]:[Zkh_7dgn_gem]],9,FALSE)</f>
        <v>#N/A</v>
      </c>
    </row>
    <row r="176" spans="50:64" x14ac:dyDescent="0.25">
      <c r="AX176">
        <f t="shared" si="50"/>
        <v>173</v>
      </c>
      <c r="AY176" s="1">
        <v>44613</v>
      </c>
      <c r="AZ176" t="e">
        <f t="shared" si="38"/>
        <v>#N/A</v>
      </c>
      <c r="BA176" t="e">
        <f t="shared" si="39"/>
        <v>#N/A</v>
      </c>
      <c r="BB176" t="e">
        <f t="shared" si="40"/>
        <v>#N/A</v>
      </c>
      <c r="BC176" t="e">
        <f t="shared" si="41"/>
        <v>#N/A</v>
      </c>
      <c r="BD176" t="e">
        <f t="shared" si="42"/>
        <v>#N/A</v>
      </c>
      <c r="BE176" t="e">
        <f t="shared" si="43"/>
        <v>#N/A</v>
      </c>
      <c r="BF176" t="e">
        <f t="shared" si="44"/>
        <v>#N/A</v>
      </c>
      <c r="BG176" t="e">
        <f t="shared" si="45"/>
        <v>#N/A</v>
      </c>
      <c r="BH176" t="e">
        <f t="shared" si="46"/>
        <v>#N/A</v>
      </c>
      <c r="BI176">
        <f t="shared" si="47"/>
        <v>205.74886535552099</v>
      </c>
      <c r="BJ176" t="e">
        <f t="shared" si="48"/>
        <v>#N/A</v>
      </c>
      <c r="BK176" t="e">
        <f t="shared" si="49"/>
        <v>#N/A</v>
      </c>
      <c r="BL176" t="e">
        <f>VLOOKUP($AY176,covid_19_datafeed23[[#All],[new_date]:[Zkh_7dgn_gem]],9,FALSE)</f>
        <v>#N/A</v>
      </c>
    </row>
    <row r="177" spans="50:64" x14ac:dyDescent="0.25">
      <c r="AX177">
        <f t="shared" si="50"/>
        <v>174</v>
      </c>
      <c r="AY177" s="1">
        <v>44614</v>
      </c>
      <c r="AZ177">
        <f t="shared" si="38"/>
        <v>4.7916666666666599</v>
      </c>
      <c r="BA177">
        <f t="shared" si="39"/>
        <v>5.6770833333333304</v>
      </c>
      <c r="BB177" t="e">
        <f t="shared" si="40"/>
        <v>#N/A</v>
      </c>
      <c r="BC177" t="e">
        <f t="shared" si="41"/>
        <v>#N/A</v>
      </c>
      <c r="BD177" t="e">
        <f t="shared" si="42"/>
        <v>#N/A</v>
      </c>
      <c r="BE177" t="e">
        <f t="shared" si="43"/>
        <v>#N/A</v>
      </c>
      <c r="BF177" t="e">
        <f t="shared" si="44"/>
        <v>#N/A</v>
      </c>
      <c r="BG177">
        <f t="shared" si="45"/>
        <v>50.9337860780984</v>
      </c>
      <c r="BH177" t="e">
        <f t="shared" si="46"/>
        <v>#N/A</v>
      </c>
      <c r="BI177">
        <f t="shared" si="47"/>
        <v>201.21028744326699</v>
      </c>
      <c r="BJ177" t="e">
        <f t="shared" si="48"/>
        <v>#N/A</v>
      </c>
      <c r="BK177">
        <f t="shared" si="49"/>
        <v>63.013493253373298</v>
      </c>
      <c r="BL177" t="e">
        <f>VLOOKUP($AY177,covid_19_datafeed23[[#All],[new_date]:[Zkh_7dgn_gem]],9,FALSE)</f>
        <v>#N/A</v>
      </c>
    </row>
    <row r="178" spans="50:64" x14ac:dyDescent="0.25">
      <c r="AX178">
        <f t="shared" si="50"/>
        <v>175</v>
      </c>
      <c r="AY178" s="1">
        <v>44615</v>
      </c>
      <c r="AZ178" t="e">
        <f t="shared" si="38"/>
        <v>#N/A</v>
      </c>
      <c r="BA178" t="e">
        <f t="shared" si="39"/>
        <v>#N/A</v>
      </c>
      <c r="BB178">
        <f t="shared" si="40"/>
        <v>3.0708661417322798</v>
      </c>
      <c r="BC178" t="e">
        <f t="shared" si="41"/>
        <v>#N/A</v>
      </c>
      <c r="BD178" t="e">
        <f t="shared" si="42"/>
        <v>#N/A</v>
      </c>
      <c r="BE178" t="e">
        <f t="shared" si="43"/>
        <v>#N/A</v>
      </c>
      <c r="BF178" t="e">
        <f t="shared" si="44"/>
        <v>#N/A</v>
      </c>
      <c r="BG178">
        <f t="shared" si="45"/>
        <v>43.463497453310602</v>
      </c>
      <c r="BH178">
        <f t="shared" si="46"/>
        <v>49.546142208774498</v>
      </c>
      <c r="BI178">
        <f t="shared" si="47"/>
        <v>197.049924357034</v>
      </c>
      <c r="BJ178">
        <f t="shared" si="48"/>
        <v>44.392803598200899</v>
      </c>
      <c r="BK178" t="e">
        <f t="shared" si="49"/>
        <v>#N/A</v>
      </c>
      <c r="BL178" t="e">
        <f>VLOOKUP($AY178,covid_19_datafeed23[[#All],[new_date]:[Zkh_7dgn_gem]],9,FALSE)</f>
        <v>#N/A</v>
      </c>
    </row>
    <row r="179" spans="50:64" x14ac:dyDescent="0.25">
      <c r="AX179">
        <f t="shared" si="50"/>
        <v>176</v>
      </c>
      <c r="AY179" s="1">
        <v>44616</v>
      </c>
      <c r="AZ179" t="e">
        <f t="shared" si="38"/>
        <v>#N/A</v>
      </c>
      <c r="BA179">
        <f t="shared" si="39"/>
        <v>5.3125</v>
      </c>
      <c r="BB179" t="e">
        <f t="shared" si="40"/>
        <v>#N/A</v>
      </c>
      <c r="BC179">
        <f t="shared" si="41"/>
        <v>2.9527559055118102</v>
      </c>
      <c r="BD179" t="e">
        <f t="shared" si="42"/>
        <v>#N/A</v>
      </c>
      <c r="BE179" t="e">
        <f t="shared" si="43"/>
        <v>#N/A</v>
      </c>
      <c r="BF179">
        <f t="shared" si="44"/>
        <v>20.3735144312393</v>
      </c>
      <c r="BG179" t="e">
        <f t="shared" si="45"/>
        <v>#N/A</v>
      </c>
      <c r="BH179" t="e">
        <f t="shared" si="46"/>
        <v>#N/A</v>
      </c>
      <c r="BI179">
        <f t="shared" si="47"/>
        <v>189.10741301058999</v>
      </c>
      <c r="BJ179" t="e">
        <f t="shared" si="48"/>
        <v>#N/A</v>
      </c>
      <c r="BK179" t="e">
        <f t="shared" si="49"/>
        <v>#N/A</v>
      </c>
      <c r="BL179" t="e">
        <f>VLOOKUP($AY179,covid_19_datafeed23[[#All],[new_date]:[Zkh_7dgn_gem]],9,FALSE)</f>
        <v>#N/A</v>
      </c>
    </row>
    <row r="180" spans="50:64" x14ac:dyDescent="0.25">
      <c r="AX180">
        <f t="shared" si="50"/>
        <v>177</v>
      </c>
      <c r="AY180" s="1">
        <v>44617</v>
      </c>
      <c r="AZ180">
        <f t="shared" si="38"/>
        <v>4.6354166666666599</v>
      </c>
      <c r="BA180" t="e">
        <f t="shared" si="39"/>
        <v>#N/A</v>
      </c>
      <c r="BB180" t="e">
        <f t="shared" si="40"/>
        <v>#N/A</v>
      </c>
      <c r="BC180" t="e">
        <f t="shared" si="41"/>
        <v>#N/A</v>
      </c>
      <c r="BD180" t="e">
        <f t="shared" si="42"/>
        <v>#N/A</v>
      </c>
      <c r="BE180" t="e">
        <f t="shared" si="43"/>
        <v>#N/A</v>
      </c>
      <c r="BF180" t="e">
        <f t="shared" si="44"/>
        <v>#N/A</v>
      </c>
      <c r="BG180">
        <f t="shared" si="45"/>
        <v>36.672325976230901</v>
      </c>
      <c r="BH180" t="e">
        <f t="shared" si="46"/>
        <v>#N/A</v>
      </c>
      <c r="BI180" t="e">
        <f t="shared" si="47"/>
        <v>#N/A</v>
      </c>
      <c r="BJ180" t="e">
        <f t="shared" si="48"/>
        <v>#N/A</v>
      </c>
      <c r="BK180" t="e">
        <f t="shared" si="49"/>
        <v>#N/A</v>
      </c>
      <c r="BL180" t="e">
        <f>VLOOKUP($AY180,covid_19_datafeed23[[#All],[new_date]:[Zkh_7dgn_gem]],9,FALSE)</f>
        <v>#N/A</v>
      </c>
    </row>
    <row r="181" spans="50:64" x14ac:dyDescent="0.25">
      <c r="AX181">
        <f t="shared" si="50"/>
        <v>178</v>
      </c>
      <c r="AY181" s="1">
        <v>44618</v>
      </c>
      <c r="AZ181" t="e">
        <f t="shared" si="38"/>
        <v>#N/A</v>
      </c>
      <c r="BA181" t="e">
        <f t="shared" si="39"/>
        <v>#N/A</v>
      </c>
      <c r="BB181" t="e">
        <f t="shared" si="40"/>
        <v>#N/A</v>
      </c>
      <c r="BC181" t="e">
        <f t="shared" si="41"/>
        <v>#N/A</v>
      </c>
      <c r="BD181" t="e">
        <f t="shared" si="42"/>
        <v>#N/A</v>
      </c>
      <c r="BE181" t="e">
        <f t="shared" si="43"/>
        <v>#N/A</v>
      </c>
      <c r="BF181" t="e">
        <f t="shared" si="44"/>
        <v>#N/A</v>
      </c>
      <c r="BG181">
        <f t="shared" si="45"/>
        <v>29.881154499151101</v>
      </c>
      <c r="BH181" t="e">
        <f t="shared" si="46"/>
        <v>#N/A</v>
      </c>
      <c r="BI181">
        <f t="shared" si="47"/>
        <v>172.84417549167901</v>
      </c>
      <c r="BJ181" t="e">
        <f t="shared" si="48"/>
        <v>#N/A</v>
      </c>
      <c r="BK181">
        <f t="shared" si="49"/>
        <v>66.521739130434696</v>
      </c>
      <c r="BL181" t="e">
        <f>VLOOKUP($AY181,covid_19_datafeed23[[#All],[new_date]:[Zkh_7dgn_gem]],9,FALSE)</f>
        <v>#N/A</v>
      </c>
    </row>
    <row r="182" spans="50:64" x14ac:dyDescent="0.25">
      <c r="AX182">
        <f t="shared" si="50"/>
        <v>179</v>
      </c>
      <c r="AY182" s="1">
        <v>44619</v>
      </c>
      <c r="AZ182" t="e">
        <f t="shared" si="38"/>
        <v>#N/A</v>
      </c>
      <c r="BA182" t="e">
        <f t="shared" si="39"/>
        <v>#N/A</v>
      </c>
      <c r="BB182" t="e">
        <f t="shared" si="40"/>
        <v>#N/A</v>
      </c>
      <c r="BC182" t="e">
        <f t="shared" si="41"/>
        <v>#N/A</v>
      </c>
      <c r="BD182" t="e">
        <f t="shared" si="42"/>
        <v>#N/A</v>
      </c>
      <c r="BE182" t="e">
        <f t="shared" si="43"/>
        <v>#N/A</v>
      </c>
      <c r="BF182">
        <f t="shared" si="44"/>
        <v>16.9779286926994</v>
      </c>
      <c r="BG182" t="e">
        <f t="shared" si="45"/>
        <v>#N/A</v>
      </c>
      <c r="BH182" t="e">
        <f t="shared" si="46"/>
        <v>#N/A</v>
      </c>
      <c r="BI182" t="e">
        <f t="shared" si="47"/>
        <v>#N/A</v>
      </c>
      <c r="BJ182">
        <f t="shared" si="48"/>
        <v>47.631184407796098</v>
      </c>
      <c r="BK182" t="e">
        <f t="shared" si="49"/>
        <v>#N/A</v>
      </c>
      <c r="BL182" t="e">
        <f>VLOOKUP($AY182,covid_19_datafeed23[[#All],[new_date]:[Zkh_7dgn_gem]],9,FALSE)</f>
        <v>#N/A</v>
      </c>
    </row>
    <row r="183" spans="50:64" x14ac:dyDescent="0.25">
      <c r="AX183">
        <f t="shared" si="50"/>
        <v>180</v>
      </c>
      <c r="AY183" s="1">
        <v>44620</v>
      </c>
      <c r="AZ183" t="e">
        <f t="shared" si="38"/>
        <v>#N/A</v>
      </c>
      <c r="BA183" t="e">
        <f t="shared" si="39"/>
        <v>#N/A</v>
      </c>
      <c r="BB183" t="e">
        <f t="shared" si="40"/>
        <v>#N/A</v>
      </c>
      <c r="BC183" t="e">
        <f t="shared" si="41"/>
        <v>#N/A</v>
      </c>
      <c r="BD183" t="e">
        <f t="shared" si="42"/>
        <v>#N/A</v>
      </c>
      <c r="BE183" t="e">
        <f t="shared" si="43"/>
        <v>#N/A</v>
      </c>
      <c r="BF183" t="e">
        <f t="shared" si="44"/>
        <v>#N/A</v>
      </c>
      <c r="BG183">
        <f t="shared" si="45"/>
        <v>23.7691001697792</v>
      </c>
      <c r="BH183" t="e">
        <f t="shared" si="46"/>
        <v>#N/A</v>
      </c>
      <c r="BI183">
        <f t="shared" si="47"/>
        <v>157.33736762481001</v>
      </c>
      <c r="BJ183" t="e">
        <f t="shared" si="48"/>
        <v>#N/A</v>
      </c>
      <c r="BK183" t="e">
        <f t="shared" si="49"/>
        <v>#N/A</v>
      </c>
      <c r="BL183" t="e">
        <f>VLOOKUP($AY183,covid_19_datafeed23[[#All],[new_date]:[Zkh_7dgn_gem]],9,FALSE)</f>
        <v>#N/A</v>
      </c>
    </row>
    <row r="184" spans="50:64" x14ac:dyDescent="0.25">
      <c r="AX184">
        <f t="shared" si="50"/>
        <v>181</v>
      </c>
      <c r="AY184" s="1">
        <v>44621</v>
      </c>
      <c r="AZ184" t="e">
        <f t="shared" si="38"/>
        <v>#N/A</v>
      </c>
      <c r="BA184" t="e">
        <f t="shared" si="39"/>
        <v>#N/A</v>
      </c>
      <c r="BB184" t="e">
        <f t="shared" si="40"/>
        <v>#N/A</v>
      </c>
      <c r="BC184">
        <f t="shared" si="41"/>
        <v>2.3622047244094402</v>
      </c>
      <c r="BD184" t="e">
        <f t="shared" si="42"/>
        <v>#N/A</v>
      </c>
      <c r="BE184" t="e">
        <f t="shared" si="43"/>
        <v>#N/A</v>
      </c>
      <c r="BF184" t="e">
        <f t="shared" si="44"/>
        <v>#N/A</v>
      </c>
      <c r="BG184" t="e">
        <f t="shared" si="45"/>
        <v>#N/A</v>
      </c>
      <c r="BH184">
        <f t="shared" si="46"/>
        <v>49.924357034795698</v>
      </c>
      <c r="BI184" t="e">
        <f t="shared" si="47"/>
        <v>#N/A</v>
      </c>
      <c r="BJ184" t="e">
        <f t="shared" si="48"/>
        <v>#N/A</v>
      </c>
      <c r="BK184">
        <f t="shared" si="49"/>
        <v>67.331334332833507</v>
      </c>
      <c r="BL184" t="e">
        <f>VLOOKUP($AY184,covid_19_datafeed23[[#All],[new_date]:[Zkh_7dgn_gem]],9,FALSE)</f>
        <v>#N/A</v>
      </c>
    </row>
    <row r="185" spans="50:64" x14ac:dyDescent="0.25">
      <c r="AX185">
        <f t="shared" si="50"/>
        <v>182</v>
      </c>
      <c r="AY185" s="1">
        <v>44622</v>
      </c>
      <c r="AZ185" t="e">
        <f t="shared" si="38"/>
        <v>#N/A</v>
      </c>
      <c r="BA185" t="e">
        <f t="shared" si="39"/>
        <v>#N/A</v>
      </c>
      <c r="BB185" t="e">
        <f t="shared" si="40"/>
        <v>#N/A</v>
      </c>
      <c r="BC185" t="e">
        <f t="shared" si="41"/>
        <v>#N/A</v>
      </c>
      <c r="BD185" t="e">
        <f t="shared" si="42"/>
        <v>#N/A</v>
      </c>
      <c r="BE185" t="e">
        <f t="shared" si="43"/>
        <v>#N/A</v>
      </c>
      <c r="BF185" t="e">
        <f t="shared" si="44"/>
        <v>#N/A</v>
      </c>
      <c r="BG185">
        <f t="shared" si="45"/>
        <v>19.015280135823399</v>
      </c>
      <c r="BH185" t="e">
        <f t="shared" si="46"/>
        <v>#N/A</v>
      </c>
      <c r="BI185" t="e">
        <f t="shared" si="47"/>
        <v>#N/A</v>
      </c>
      <c r="BJ185">
        <f t="shared" si="48"/>
        <v>47.631184407796098</v>
      </c>
      <c r="BK185" t="e">
        <f t="shared" si="49"/>
        <v>#N/A</v>
      </c>
      <c r="BL185" t="e">
        <f>VLOOKUP($AY185,covid_19_datafeed23[[#All],[new_date]:[Zkh_7dgn_gem]],9,FALSE)</f>
        <v>#N/A</v>
      </c>
    </row>
    <row r="186" spans="50:64" x14ac:dyDescent="0.25">
      <c r="AX186">
        <f t="shared" si="50"/>
        <v>183</v>
      </c>
      <c r="AY186" s="1">
        <v>44623</v>
      </c>
      <c r="AZ186" t="e">
        <f t="shared" si="38"/>
        <v>#N/A</v>
      </c>
      <c r="BA186" t="e">
        <f t="shared" si="39"/>
        <v>#N/A</v>
      </c>
      <c r="BB186">
        <f t="shared" si="40"/>
        <v>2.48031496062992</v>
      </c>
      <c r="BC186" t="e">
        <f t="shared" si="41"/>
        <v>#N/A</v>
      </c>
      <c r="BD186" t="e">
        <f t="shared" si="42"/>
        <v>#N/A</v>
      </c>
      <c r="BE186" t="e">
        <f t="shared" si="43"/>
        <v>#N/A</v>
      </c>
      <c r="BF186">
        <f t="shared" si="44"/>
        <v>12.9032258064516</v>
      </c>
      <c r="BG186" t="e">
        <f t="shared" si="45"/>
        <v>#N/A</v>
      </c>
      <c r="BH186" t="e">
        <f t="shared" si="46"/>
        <v>#N/A</v>
      </c>
      <c r="BI186" t="e">
        <f t="shared" si="47"/>
        <v>#N/A</v>
      </c>
      <c r="BJ186" t="e">
        <f t="shared" si="48"/>
        <v>#N/A</v>
      </c>
      <c r="BK186" t="e">
        <f t="shared" si="49"/>
        <v>#N/A</v>
      </c>
      <c r="BL186" t="e">
        <f>VLOOKUP($AY186,covid_19_datafeed23[[#All],[new_date]:[Zkh_7dgn_gem]],9,FALSE)</f>
        <v>#N/A</v>
      </c>
    </row>
    <row r="187" spans="50:64" x14ac:dyDescent="0.25">
      <c r="AX187">
        <f t="shared" si="50"/>
        <v>184</v>
      </c>
      <c r="AY187" s="1">
        <v>44624</v>
      </c>
      <c r="AZ187" t="e">
        <f t="shared" si="38"/>
        <v>#N/A</v>
      </c>
      <c r="BA187" t="e">
        <f t="shared" si="39"/>
        <v>#N/A</v>
      </c>
      <c r="BB187" t="e">
        <f t="shared" si="40"/>
        <v>#N/A</v>
      </c>
      <c r="BC187" t="e">
        <f t="shared" si="41"/>
        <v>#N/A</v>
      </c>
      <c r="BD187" t="e">
        <f t="shared" si="42"/>
        <v>#N/A</v>
      </c>
      <c r="BE187" t="e">
        <f t="shared" si="43"/>
        <v>#N/A</v>
      </c>
      <c r="BF187" t="e">
        <f t="shared" si="44"/>
        <v>#N/A</v>
      </c>
      <c r="BG187" t="e">
        <f t="shared" si="45"/>
        <v>#N/A</v>
      </c>
      <c r="BH187" t="e">
        <f t="shared" si="46"/>
        <v>#N/A</v>
      </c>
      <c r="BI187">
        <f t="shared" si="47"/>
        <v>133.88804841149701</v>
      </c>
      <c r="BJ187" t="e">
        <f t="shared" si="48"/>
        <v>#N/A</v>
      </c>
      <c r="BK187">
        <f t="shared" si="49"/>
        <v>66.116941529235305</v>
      </c>
      <c r="BL187" t="e">
        <f>VLOOKUP($AY187,covid_19_datafeed23[[#All],[new_date]:[Zkh_7dgn_gem]],9,FALSE)</f>
        <v>#N/A</v>
      </c>
    </row>
    <row r="188" spans="50:64" x14ac:dyDescent="0.25">
      <c r="AX188">
        <f t="shared" si="50"/>
        <v>185</v>
      </c>
      <c r="AY188" s="1">
        <v>44625</v>
      </c>
      <c r="AZ188" t="e">
        <f t="shared" si="38"/>
        <v>#N/A</v>
      </c>
      <c r="BA188" t="e">
        <f t="shared" si="39"/>
        <v>#N/A</v>
      </c>
      <c r="BB188" t="e">
        <f t="shared" si="40"/>
        <v>#N/A</v>
      </c>
      <c r="BC188" t="e">
        <f t="shared" si="41"/>
        <v>#N/A</v>
      </c>
      <c r="BD188" t="e">
        <f t="shared" si="42"/>
        <v>#N/A</v>
      </c>
      <c r="BE188" t="e">
        <f t="shared" si="43"/>
        <v>#N/A</v>
      </c>
      <c r="BF188" t="e">
        <f t="shared" si="44"/>
        <v>#N/A</v>
      </c>
      <c r="BG188">
        <f t="shared" si="45"/>
        <v>12.9032258064516</v>
      </c>
      <c r="BH188" t="e">
        <f t="shared" si="46"/>
        <v>#N/A</v>
      </c>
      <c r="BI188" t="e">
        <f t="shared" si="47"/>
        <v>#N/A</v>
      </c>
      <c r="BJ188" t="e">
        <f t="shared" si="48"/>
        <v>#N/A</v>
      </c>
      <c r="BK188" t="e">
        <f t="shared" si="49"/>
        <v>#N/A</v>
      </c>
      <c r="BL188" t="e">
        <f>VLOOKUP($AY188,covid_19_datafeed23[[#All],[new_date]:[Zkh_7dgn_gem]],9,FALSE)</f>
        <v>#N/A</v>
      </c>
    </row>
    <row r="189" spans="50:64" x14ac:dyDescent="0.25">
      <c r="AX189">
        <f t="shared" si="50"/>
        <v>186</v>
      </c>
      <c r="AY189" s="1">
        <v>44626</v>
      </c>
      <c r="AZ189" t="e">
        <f t="shared" si="38"/>
        <v>#N/A</v>
      </c>
      <c r="BA189" t="e">
        <f t="shared" si="39"/>
        <v>#N/A</v>
      </c>
      <c r="BB189" t="e">
        <f t="shared" si="40"/>
        <v>#N/A</v>
      </c>
      <c r="BC189" t="e">
        <f t="shared" si="41"/>
        <v>#N/A</v>
      </c>
      <c r="BD189" t="e">
        <f t="shared" si="42"/>
        <v>#N/A</v>
      </c>
      <c r="BE189" t="e">
        <f t="shared" si="43"/>
        <v>#N/A</v>
      </c>
      <c r="BF189" t="e">
        <f t="shared" si="44"/>
        <v>#N/A</v>
      </c>
      <c r="BG189" t="e">
        <f t="shared" si="45"/>
        <v>#N/A</v>
      </c>
      <c r="BH189" t="e">
        <f t="shared" si="46"/>
        <v>#N/A</v>
      </c>
      <c r="BI189" t="e">
        <f t="shared" si="47"/>
        <v>#N/A</v>
      </c>
      <c r="BJ189">
        <f t="shared" si="48"/>
        <v>46.551724137930997</v>
      </c>
      <c r="BK189">
        <f t="shared" si="49"/>
        <v>63.418290854572703</v>
      </c>
      <c r="BL189" t="e">
        <f>VLOOKUP($AY189,covid_19_datafeed23[[#All],[new_date]:[Zkh_7dgn_gem]],9,FALSE)</f>
        <v>#N/A</v>
      </c>
    </row>
    <row r="190" spans="50:64" x14ac:dyDescent="0.25">
      <c r="AX190">
        <f t="shared" si="50"/>
        <v>187</v>
      </c>
      <c r="AY190" s="1">
        <v>44627</v>
      </c>
      <c r="AZ190" t="e">
        <f t="shared" si="38"/>
        <v>#N/A</v>
      </c>
      <c r="BA190" t="e">
        <f t="shared" si="39"/>
        <v>#N/A</v>
      </c>
      <c r="BB190" t="e">
        <f t="shared" si="40"/>
        <v>#N/A</v>
      </c>
      <c r="BC190">
        <f t="shared" si="41"/>
        <v>2.1259842519685002</v>
      </c>
      <c r="BD190" t="e">
        <f t="shared" si="42"/>
        <v>#N/A</v>
      </c>
      <c r="BE190" t="e">
        <f t="shared" si="43"/>
        <v>#N/A</v>
      </c>
      <c r="BF190">
        <f t="shared" si="44"/>
        <v>10.1867572156196</v>
      </c>
      <c r="BG190" t="e">
        <f t="shared" si="45"/>
        <v>#N/A</v>
      </c>
      <c r="BH190">
        <f t="shared" si="46"/>
        <v>48.033282904689798</v>
      </c>
      <c r="BI190" t="e">
        <f t="shared" si="47"/>
        <v>#N/A</v>
      </c>
      <c r="BJ190" t="e">
        <f t="shared" si="48"/>
        <v>#N/A</v>
      </c>
      <c r="BK190">
        <f t="shared" si="49"/>
        <v>60.314842578710604</v>
      </c>
      <c r="BL190" t="e">
        <f>VLOOKUP($AY190,covid_19_datafeed23[[#All],[new_date]:[Zkh_7dgn_gem]],9,FALSE)</f>
        <v>#N/A</v>
      </c>
    </row>
    <row r="191" spans="50:64" x14ac:dyDescent="0.25">
      <c r="AX191">
        <f t="shared" si="50"/>
        <v>188</v>
      </c>
      <c r="AY191" s="1">
        <v>44628</v>
      </c>
      <c r="AZ191" t="e">
        <f t="shared" si="38"/>
        <v>#N/A</v>
      </c>
      <c r="BA191" t="e">
        <f t="shared" si="39"/>
        <v>#N/A</v>
      </c>
      <c r="BB191" t="e">
        <f t="shared" si="40"/>
        <v>#N/A</v>
      </c>
      <c r="BC191" t="e">
        <f t="shared" si="41"/>
        <v>#N/A</v>
      </c>
      <c r="BD191" t="e">
        <f t="shared" si="42"/>
        <v>#N/A</v>
      </c>
      <c r="BE191" t="e">
        <f t="shared" si="43"/>
        <v>#N/A</v>
      </c>
      <c r="BF191" t="e">
        <f t="shared" si="44"/>
        <v>#N/A</v>
      </c>
      <c r="BG191">
        <f t="shared" si="45"/>
        <v>10.1867572156196</v>
      </c>
      <c r="BH191" t="e">
        <f t="shared" si="46"/>
        <v>#N/A</v>
      </c>
      <c r="BI191">
        <f t="shared" si="47"/>
        <v>103.63086232980299</v>
      </c>
      <c r="BJ191" t="e">
        <f t="shared" si="48"/>
        <v>#N/A</v>
      </c>
      <c r="BK191" t="e">
        <f t="shared" si="49"/>
        <v>#N/A</v>
      </c>
      <c r="BL191" t="e">
        <f>VLOOKUP($AY191,covid_19_datafeed23[[#All],[new_date]:[Zkh_7dgn_gem]],9,FALSE)</f>
        <v>#N/A</v>
      </c>
    </row>
    <row r="192" spans="50:64" x14ac:dyDescent="0.25">
      <c r="AX192">
        <f t="shared" si="50"/>
        <v>189</v>
      </c>
      <c r="AY192" s="1">
        <v>44629</v>
      </c>
      <c r="AZ192" t="e">
        <f t="shared" si="38"/>
        <v>#N/A</v>
      </c>
      <c r="BA192" t="e">
        <f t="shared" si="39"/>
        <v>#N/A</v>
      </c>
      <c r="BB192" t="e">
        <f t="shared" si="40"/>
        <v>#N/A</v>
      </c>
      <c r="BC192" t="e">
        <f t="shared" si="41"/>
        <v>#N/A</v>
      </c>
      <c r="BD192" t="e">
        <f t="shared" si="42"/>
        <v>#N/A</v>
      </c>
      <c r="BE192" t="e">
        <f t="shared" si="43"/>
        <v>#N/A</v>
      </c>
      <c r="BF192" t="e">
        <f t="shared" si="44"/>
        <v>#N/A</v>
      </c>
      <c r="BG192" t="e">
        <f t="shared" si="45"/>
        <v>#N/A</v>
      </c>
      <c r="BH192" t="e">
        <f t="shared" si="46"/>
        <v>#N/A</v>
      </c>
      <c r="BI192" t="e">
        <f t="shared" si="47"/>
        <v>#N/A</v>
      </c>
      <c r="BJ192">
        <f t="shared" si="48"/>
        <v>44.392803598200899</v>
      </c>
      <c r="BK192">
        <f t="shared" si="49"/>
        <v>55.592203898050897</v>
      </c>
      <c r="BL192" t="e">
        <f>VLOOKUP($AY192,covid_19_datafeed23[[#All],[new_date]:[Zkh_7dgn_gem]],9,FALSE)</f>
        <v>#N/A</v>
      </c>
    </row>
    <row r="193" spans="50:64" x14ac:dyDescent="0.25">
      <c r="AX193">
        <f t="shared" si="50"/>
        <v>190</v>
      </c>
      <c r="AY193" s="1">
        <v>44630</v>
      </c>
      <c r="AZ193" t="e">
        <f t="shared" si="38"/>
        <v>#N/A</v>
      </c>
      <c r="BA193" t="e">
        <f t="shared" si="39"/>
        <v>#N/A</v>
      </c>
      <c r="BB193" t="e">
        <f t="shared" si="40"/>
        <v>#N/A</v>
      </c>
      <c r="BC193" t="e">
        <f t="shared" si="41"/>
        <v>#N/A</v>
      </c>
      <c r="BD193" t="e">
        <f t="shared" si="42"/>
        <v>#N/A</v>
      </c>
      <c r="BE193" t="e">
        <f t="shared" si="43"/>
        <v>#N/A</v>
      </c>
      <c r="BF193" t="e">
        <f t="shared" si="44"/>
        <v>#N/A</v>
      </c>
      <c r="BG193" t="e">
        <f t="shared" si="45"/>
        <v>#N/A</v>
      </c>
      <c r="BH193" t="e">
        <f t="shared" si="46"/>
        <v>#N/A</v>
      </c>
      <c r="BI193" t="e">
        <f t="shared" si="47"/>
        <v>#N/A</v>
      </c>
      <c r="BJ193" t="e">
        <f t="shared" si="48"/>
        <v>#N/A</v>
      </c>
      <c r="BK193" t="e">
        <f t="shared" si="49"/>
        <v>#N/A</v>
      </c>
      <c r="BL193" t="e">
        <f>VLOOKUP($AY193,covid_19_datafeed23[[#All],[new_date]:[Zkh_7dgn_gem]],9,FALSE)</f>
        <v>#N/A</v>
      </c>
    </row>
    <row r="194" spans="50:64" x14ac:dyDescent="0.25">
      <c r="AX194">
        <f t="shared" si="50"/>
        <v>191</v>
      </c>
      <c r="AY194" s="1">
        <v>44631</v>
      </c>
      <c r="AZ194" t="e">
        <f t="shared" si="38"/>
        <v>#N/A</v>
      </c>
      <c r="BA194" t="e">
        <f t="shared" si="39"/>
        <v>#N/A</v>
      </c>
      <c r="BB194">
        <f t="shared" si="40"/>
        <v>1.8897637795275499</v>
      </c>
      <c r="BC194">
        <f t="shared" si="41"/>
        <v>1.6535433070866099</v>
      </c>
      <c r="BD194" t="e">
        <f t="shared" si="42"/>
        <v>#N/A</v>
      </c>
      <c r="BE194" t="e">
        <f t="shared" si="43"/>
        <v>#N/A</v>
      </c>
      <c r="BF194" t="e">
        <f t="shared" si="44"/>
        <v>#N/A</v>
      </c>
      <c r="BG194" t="e">
        <f t="shared" si="45"/>
        <v>#N/A</v>
      </c>
      <c r="BH194">
        <f t="shared" si="46"/>
        <v>44.251134644478</v>
      </c>
      <c r="BI194">
        <f t="shared" si="47"/>
        <v>80.181543116490104</v>
      </c>
      <c r="BJ194">
        <f t="shared" si="48"/>
        <v>42.368815592203902</v>
      </c>
      <c r="BK194">
        <f t="shared" si="49"/>
        <v>52.623688155921997</v>
      </c>
      <c r="BL194" t="e">
        <f>VLOOKUP($AY194,covid_19_datafeed23[[#All],[new_date]:[Zkh_7dgn_gem]],9,FALSE)</f>
        <v>#N/A</v>
      </c>
    </row>
    <row r="195" spans="50:64" x14ac:dyDescent="0.25">
      <c r="AX195">
        <f t="shared" si="50"/>
        <v>192</v>
      </c>
      <c r="AY195" s="1">
        <v>44632</v>
      </c>
      <c r="AZ195" t="e">
        <f t="shared" ref="AZ195:AZ244" si="51">VLOOKUP($AX195,$B$3:$C$29,2,FALSE)</f>
        <v>#N/A</v>
      </c>
      <c r="BA195" t="e">
        <f t="shared" ref="BA195:BA244" si="52">VLOOKUP($AX195,$F$3:$G$44,2,FALSE)</f>
        <v>#N/A</v>
      </c>
      <c r="BB195" t="e">
        <f t="shared" ref="BB195:BB244" si="53">VLOOKUP($AX195,$J$3:$K$27,2,FALSE)</f>
        <v>#N/A</v>
      </c>
      <c r="BC195" t="e">
        <f t="shared" ref="BC195:BC244" si="54">VLOOKUP($AX195,$N$3:$O$41,2,FALSE)</f>
        <v>#N/A</v>
      </c>
      <c r="BD195" t="e">
        <f t="shared" si="42"/>
        <v>#N/A</v>
      </c>
      <c r="BE195" t="e">
        <f t="shared" si="43"/>
        <v>#N/A</v>
      </c>
      <c r="BF195">
        <f t="shared" si="44"/>
        <v>7.47028862478777</v>
      </c>
      <c r="BG195">
        <f t="shared" si="45"/>
        <v>7.47028862478777</v>
      </c>
      <c r="BH195" t="e">
        <f t="shared" si="46"/>
        <v>#N/A</v>
      </c>
      <c r="BI195" t="e">
        <f t="shared" si="47"/>
        <v>#N/A</v>
      </c>
      <c r="BJ195" t="e">
        <f t="shared" si="48"/>
        <v>#N/A</v>
      </c>
      <c r="BK195" t="e">
        <f t="shared" si="49"/>
        <v>#N/A</v>
      </c>
      <c r="BL195" t="e">
        <f>VLOOKUP($AY195,covid_19_datafeed23[[#All],[new_date]:[Zkh_7dgn_gem]],9,FALSE)</f>
        <v>#N/A</v>
      </c>
    </row>
    <row r="196" spans="50:64" x14ac:dyDescent="0.25">
      <c r="AX196">
        <f t="shared" si="50"/>
        <v>193</v>
      </c>
      <c r="AY196" s="1">
        <v>44633</v>
      </c>
      <c r="AZ196" t="e">
        <f t="shared" si="51"/>
        <v>#N/A</v>
      </c>
      <c r="BA196" t="e">
        <f t="shared" si="52"/>
        <v>#N/A</v>
      </c>
      <c r="BB196" t="e">
        <f t="shared" si="53"/>
        <v>#N/A</v>
      </c>
      <c r="BC196" t="e">
        <f t="shared" si="54"/>
        <v>#N/A</v>
      </c>
      <c r="BD196" t="e">
        <f t="shared" ref="BD196:BD244" si="55">VLOOKUP($AX196,$R$3:$S$27,2,FALSE)</f>
        <v>#N/A</v>
      </c>
      <c r="BE196" t="e">
        <f t="shared" ref="BE196:BE244" si="56">VLOOKUP($AX196,$V$3:$W$34,2,FALSE)</f>
        <v>#N/A</v>
      </c>
      <c r="BF196" t="e">
        <f t="shared" ref="BF196:BF244" si="57">VLOOKUP($AX196,$Z$3:$AA$38,2,FALSE)</f>
        <v>#N/A</v>
      </c>
      <c r="BG196" t="e">
        <f t="shared" ref="BG196:BG244" si="58">VLOOKUP($AX196,$AD$3:$AE$36,2,FALSE)</f>
        <v>#N/A</v>
      </c>
      <c r="BH196" t="e">
        <f t="shared" ref="BH196:BH244" si="59">VLOOKUP($AX196,$AI$3:$AJ$23,2,FALSE)</f>
        <v>#N/A</v>
      </c>
      <c r="BI196" t="e">
        <f t="shared" ref="BI196:BI244" si="60">VLOOKUP($AX196,$AM$3:$AN$39,2,FALSE)</f>
        <v>#N/A</v>
      </c>
      <c r="BJ196">
        <f t="shared" ref="BJ196:BJ244" si="61">VLOOKUP($AX196,$AQ$3:$AR$32,2,FALSE)</f>
        <v>39.265367316341802</v>
      </c>
      <c r="BK196">
        <f t="shared" ref="BK196:BK244" si="62">VLOOKUP($AX196,$AU$3:$AV$38,2,FALSE)</f>
        <v>47.901049475262298</v>
      </c>
      <c r="BL196" t="e">
        <f>VLOOKUP($AY196,covid_19_datafeed23[[#All],[new_date]:[Zkh_7dgn_gem]],9,FALSE)</f>
        <v>#N/A</v>
      </c>
    </row>
    <row r="197" spans="50:64" x14ac:dyDescent="0.25">
      <c r="AX197">
        <f t="shared" ref="AX197:AX244" si="63">AY197-$AY$3</f>
        <v>194</v>
      </c>
      <c r="AY197" s="1">
        <v>44634</v>
      </c>
      <c r="AZ197" t="e">
        <f t="shared" si="51"/>
        <v>#N/A</v>
      </c>
      <c r="BA197" t="e">
        <f t="shared" si="52"/>
        <v>#N/A</v>
      </c>
      <c r="BB197" t="e">
        <f t="shared" si="53"/>
        <v>#N/A</v>
      </c>
      <c r="BC197" t="e">
        <f t="shared" si="54"/>
        <v>#N/A</v>
      </c>
      <c r="BD197" t="e">
        <f t="shared" si="55"/>
        <v>#N/A</v>
      </c>
      <c r="BE197" t="e">
        <f t="shared" si="56"/>
        <v>#N/A</v>
      </c>
      <c r="BF197" t="e">
        <f t="shared" si="57"/>
        <v>#N/A</v>
      </c>
      <c r="BG197" t="e">
        <f t="shared" si="58"/>
        <v>#N/A</v>
      </c>
      <c r="BH197" t="e">
        <f t="shared" si="59"/>
        <v>#N/A</v>
      </c>
      <c r="BI197">
        <f t="shared" si="60"/>
        <v>60.136157337367599</v>
      </c>
      <c r="BJ197" t="e">
        <f t="shared" si="61"/>
        <v>#N/A</v>
      </c>
      <c r="BK197" t="e">
        <f t="shared" si="62"/>
        <v>#N/A</v>
      </c>
      <c r="BL197" t="e">
        <f>VLOOKUP($AY197,covid_19_datafeed23[[#All],[new_date]:[Zkh_7dgn_gem]],9,FALSE)</f>
        <v>#N/A</v>
      </c>
    </row>
    <row r="198" spans="50:64" x14ac:dyDescent="0.25">
      <c r="AX198">
        <f t="shared" si="63"/>
        <v>195</v>
      </c>
      <c r="AY198" s="1">
        <v>44635</v>
      </c>
      <c r="AZ198" t="e">
        <f t="shared" si="51"/>
        <v>#N/A</v>
      </c>
      <c r="BA198" t="e">
        <f t="shared" si="52"/>
        <v>#N/A</v>
      </c>
      <c r="BB198" t="e">
        <f t="shared" si="53"/>
        <v>#N/A</v>
      </c>
      <c r="BC198">
        <f t="shared" si="54"/>
        <v>1.6535433070866099</v>
      </c>
      <c r="BD198" t="e">
        <f t="shared" si="55"/>
        <v>#N/A</v>
      </c>
      <c r="BE198" t="e">
        <f t="shared" si="56"/>
        <v>#N/A</v>
      </c>
      <c r="BF198">
        <f t="shared" si="57"/>
        <v>5.4329371816638297</v>
      </c>
      <c r="BG198">
        <f t="shared" si="58"/>
        <v>6.7911714770797902</v>
      </c>
      <c r="BH198">
        <f t="shared" si="59"/>
        <v>39.712556732223902</v>
      </c>
      <c r="BI198" t="e">
        <f t="shared" si="60"/>
        <v>#N/A</v>
      </c>
      <c r="BJ198">
        <f t="shared" si="61"/>
        <v>35.487256371813999</v>
      </c>
      <c r="BK198">
        <f t="shared" si="62"/>
        <v>43.313343328335797</v>
      </c>
      <c r="BL198" t="e">
        <f>VLOOKUP($AY198,covid_19_datafeed23[[#All],[new_date]:[Zkh_7dgn_gem]],9,FALSE)</f>
        <v>#N/A</v>
      </c>
    </row>
    <row r="199" spans="50:64" x14ac:dyDescent="0.25">
      <c r="AX199">
        <f t="shared" si="63"/>
        <v>196</v>
      </c>
      <c r="AY199" s="1">
        <v>44636</v>
      </c>
      <c r="AZ199" t="e">
        <f t="shared" si="51"/>
        <v>#N/A</v>
      </c>
      <c r="BA199" t="e">
        <f t="shared" si="52"/>
        <v>#N/A</v>
      </c>
      <c r="BB199" t="e">
        <f t="shared" si="53"/>
        <v>#N/A</v>
      </c>
      <c r="BC199" t="e">
        <f t="shared" si="54"/>
        <v>#N/A</v>
      </c>
      <c r="BD199" t="e">
        <f t="shared" si="55"/>
        <v>#N/A</v>
      </c>
      <c r="BE199" t="e">
        <f t="shared" si="56"/>
        <v>#N/A</v>
      </c>
      <c r="BF199" t="e">
        <f t="shared" si="57"/>
        <v>#N/A</v>
      </c>
      <c r="BG199" t="e">
        <f t="shared" si="58"/>
        <v>#N/A</v>
      </c>
      <c r="BH199" t="e">
        <f t="shared" si="59"/>
        <v>#N/A</v>
      </c>
      <c r="BI199" t="e">
        <f t="shared" si="60"/>
        <v>#N/A</v>
      </c>
      <c r="BJ199" t="e">
        <f t="shared" si="61"/>
        <v>#N/A</v>
      </c>
      <c r="BK199" t="e">
        <f t="shared" si="62"/>
        <v>#N/A</v>
      </c>
      <c r="BL199" t="e">
        <f>VLOOKUP($AY199,covid_19_datafeed23[[#All],[new_date]:[Zkh_7dgn_gem]],9,FALSE)</f>
        <v>#N/A</v>
      </c>
    </row>
    <row r="200" spans="50:64" x14ac:dyDescent="0.25">
      <c r="AX200">
        <f t="shared" si="63"/>
        <v>197</v>
      </c>
      <c r="AY200" s="1">
        <v>44637</v>
      </c>
      <c r="AZ200" t="e">
        <f t="shared" si="51"/>
        <v>#N/A</v>
      </c>
      <c r="BA200" t="e">
        <f t="shared" si="52"/>
        <v>#N/A</v>
      </c>
      <c r="BB200">
        <f t="shared" si="53"/>
        <v>1.7716535433070799</v>
      </c>
      <c r="BC200" t="e">
        <f t="shared" si="54"/>
        <v>#N/A</v>
      </c>
      <c r="BD200" t="e">
        <f t="shared" si="55"/>
        <v>#N/A</v>
      </c>
      <c r="BE200" t="e">
        <f t="shared" si="56"/>
        <v>#N/A</v>
      </c>
      <c r="BF200" t="e">
        <f t="shared" si="57"/>
        <v>#N/A</v>
      </c>
      <c r="BG200" t="e">
        <f t="shared" si="58"/>
        <v>#N/A</v>
      </c>
      <c r="BH200" t="e">
        <f t="shared" si="59"/>
        <v>#N/A</v>
      </c>
      <c r="BI200">
        <f t="shared" si="60"/>
        <v>45.0075642965204</v>
      </c>
      <c r="BJ200" t="e">
        <f t="shared" si="61"/>
        <v>#N/A</v>
      </c>
      <c r="BK200">
        <f t="shared" si="62"/>
        <v>39.265367316341802</v>
      </c>
      <c r="BL200" t="e">
        <f>VLOOKUP($AY200,covid_19_datafeed23[[#All],[new_date]:[Zkh_7dgn_gem]],9,FALSE)</f>
        <v>#N/A</v>
      </c>
    </row>
    <row r="201" spans="50:64" x14ac:dyDescent="0.25">
      <c r="AX201">
        <f t="shared" si="63"/>
        <v>198</v>
      </c>
      <c r="AY201" s="1">
        <v>44638</v>
      </c>
      <c r="AZ201" t="e">
        <f t="shared" si="51"/>
        <v>#N/A</v>
      </c>
      <c r="BA201" t="e">
        <f t="shared" si="52"/>
        <v>#N/A</v>
      </c>
      <c r="BB201" t="e">
        <f t="shared" si="53"/>
        <v>#N/A</v>
      </c>
      <c r="BC201" t="e">
        <f t="shared" si="54"/>
        <v>#N/A</v>
      </c>
      <c r="BD201" t="e">
        <f t="shared" si="55"/>
        <v>#N/A</v>
      </c>
      <c r="BE201" t="e">
        <f t="shared" si="56"/>
        <v>#N/A</v>
      </c>
      <c r="BF201" t="e">
        <f t="shared" si="57"/>
        <v>#N/A</v>
      </c>
      <c r="BG201" t="e">
        <f t="shared" si="58"/>
        <v>#N/A</v>
      </c>
      <c r="BH201" t="e">
        <f t="shared" si="59"/>
        <v>#N/A</v>
      </c>
      <c r="BI201" t="e">
        <f t="shared" si="60"/>
        <v>#N/A</v>
      </c>
      <c r="BJ201">
        <f t="shared" si="61"/>
        <v>31.9790104947526</v>
      </c>
      <c r="BK201" t="e">
        <f t="shared" si="62"/>
        <v>#N/A</v>
      </c>
      <c r="BL201" t="e">
        <f>VLOOKUP($AY201,covid_19_datafeed23[[#All],[new_date]:[Zkh_7dgn_gem]],9,FALSE)</f>
        <v>#N/A</v>
      </c>
    </row>
    <row r="202" spans="50:64" x14ac:dyDescent="0.25">
      <c r="AX202">
        <f t="shared" si="63"/>
        <v>199</v>
      </c>
      <c r="AY202" s="1">
        <v>44639</v>
      </c>
      <c r="AZ202" t="e">
        <f t="shared" si="51"/>
        <v>#N/A</v>
      </c>
      <c r="BA202" t="e">
        <f t="shared" si="52"/>
        <v>#N/A</v>
      </c>
      <c r="BB202" t="e">
        <f t="shared" si="53"/>
        <v>#N/A</v>
      </c>
      <c r="BC202" t="e">
        <f t="shared" si="54"/>
        <v>#N/A</v>
      </c>
      <c r="BD202" t="e">
        <f t="shared" si="55"/>
        <v>#N/A</v>
      </c>
      <c r="BE202" t="e">
        <f t="shared" si="56"/>
        <v>#N/A</v>
      </c>
      <c r="BF202">
        <f t="shared" si="57"/>
        <v>4.07470288624787</v>
      </c>
      <c r="BG202" t="e">
        <f t="shared" si="58"/>
        <v>#N/A</v>
      </c>
      <c r="BH202" t="e">
        <f t="shared" si="59"/>
        <v>#N/A</v>
      </c>
      <c r="BI202" t="e">
        <f t="shared" si="60"/>
        <v>#N/A</v>
      </c>
      <c r="BJ202" t="e">
        <f t="shared" si="61"/>
        <v>#N/A</v>
      </c>
      <c r="BK202">
        <f t="shared" si="62"/>
        <v>35.352323838080899</v>
      </c>
      <c r="BL202" t="e">
        <f>VLOOKUP($AY202,covid_19_datafeed23[[#All],[new_date]:[Zkh_7dgn_gem]],9,FALSE)</f>
        <v>#N/A</v>
      </c>
    </row>
    <row r="203" spans="50:64" x14ac:dyDescent="0.25">
      <c r="AX203">
        <f t="shared" si="63"/>
        <v>200</v>
      </c>
      <c r="AY203" s="1">
        <v>44640</v>
      </c>
      <c r="AZ203" t="e">
        <f t="shared" si="51"/>
        <v>#N/A</v>
      </c>
      <c r="BA203" t="e">
        <f t="shared" si="52"/>
        <v>#N/A</v>
      </c>
      <c r="BB203" t="e">
        <f t="shared" si="53"/>
        <v>#N/A</v>
      </c>
      <c r="BC203" t="e">
        <f t="shared" si="54"/>
        <v>#N/A</v>
      </c>
      <c r="BD203" t="e">
        <f t="shared" si="55"/>
        <v>#N/A</v>
      </c>
      <c r="BE203" t="e">
        <f t="shared" si="56"/>
        <v>#N/A</v>
      </c>
      <c r="BF203" t="e">
        <f t="shared" si="57"/>
        <v>#N/A</v>
      </c>
      <c r="BG203" t="e">
        <f t="shared" si="58"/>
        <v>#N/A</v>
      </c>
      <c r="BH203">
        <f t="shared" si="59"/>
        <v>34.795763993948498</v>
      </c>
      <c r="BI203" t="e">
        <f t="shared" si="60"/>
        <v>#N/A</v>
      </c>
      <c r="BJ203">
        <f t="shared" si="61"/>
        <v>28.335832083958</v>
      </c>
      <c r="BK203" t="e">
        <f t="shared" si="62"/>
        <v>#N/A</v>
      </c>
      <c r="BL203" t="e">
        <f>VLOOKUP($AY203,covid_19_datafeed23[[#All],[new_date]:[Zkh_7dgn_gem]],9,FALSE)</f>
        <v>#N/A</v>
      </c>
    </row>
    <row r="204" spans="50:64" x14ac:dyDescent="0.25">
      <c r="AX204">
        <f t="shared" si="63"/>
        <v>201</v>
      </c>
      <c r="AY204" s="1">
        <v>44641</v>
      </c>
      <c r="AZ204" t="e">
        <f t="shared" si="51"/>
        <v>#N/A</v>
      </c>
      <c r="BA204" t="e">
        <f t="shared" si="52"/>
        <v>#N/A</v>
      </c>
      <c r="BB204" t="e">
        <f t="shared" si="53"/>
        <v>#N/A</v>
      </c>
      <c r="BC204" t="e">
        <f t="shared" si="54"/>
        <v>#N/A</v>
      </c>
      <c r="BD204" t="e">
        <f t="shared" si="55"/>
        <v>#N/A</v>
      </c>
      <c r="BE204" t="e">
        <f t="shared" si="56"/>
        <v>#N/A</v>
      </c>
      <c r="BF204" t="e">
        <f t="shared" si="57"/>
        <v>#N/A</v>
      </c>
      <c r="BG204" t="e">
        <f t="shared" si="58"/>
        <v>#N/A</v>
      </c>
      <c r="BH204" t="e">
        <f t="shared" si="59"/>
        <v>#N/A</v>
      </c>
      <c r="BI204">
        <f t="shared" si="60"/>
        <v>31.391830559757899</v>
      </c>
      <c r="BJ204" t="e">
        <f t="shared" si="61"/>
        <v>#N/A</v>
      </c>
      <c r="BK204">
        <f t="shared" si="62"/>
        <v>32.1139430284857</v>
      </c>
      <c r="BL204" t="e">
        <f>VLOOKUP($AY204,covid_19_datafeed23[[#All],[new_date]:[Zkh_7dgn_gem]],9,FALSE)</f>
        <v>#N/A</v>
      </c>
    </row>
    <row r="205" spans="50:64" x14ac:dyDescent="0.25">
      <c r="AX205">
        <f t="shared" si="63"/>
        <v>202</v>
      </c>
      <c r="AY205" s="1">
        <v>44642</v>
      </c>
      <c r="AZ205" t="e">
        <f t="shared" si="51"/>
        <v>#N/A</v>
      </c>
      <c r="BA205" t="e">
        <f t="shared" si="52"/>
        <v>#N/A</v>
      </c>
      <c r="BB205" t="e">
        <f t="shared" si="53"/>
        <v>#N/A</v>
      </c>
      <c r="BC205" t="e">
        <f t="shared" si="54"/>
        <v>#N/A</v>
      </c>
      <c r="BD205" t="e">
        <f t="shared" si="55"/>
        <v>#N/A</v>
      </c>
      <c r="BE205" t="e">
        <f t="shared" si="56"/>
        <v>#N/A</v>
      </c>
      <c r="BF205" t="e">
        <f t="shared" si="57"/>
        <v>#N/A</v>
      </c>
      <c r="BG205" t="e">
        <f t="shared" si="58"/>
        <v>#N/A</v>
      </c>
      <c r="BH205" t="e">
        <f t="shared" si="59"/>
        <v>#N/A</v>
      </c>
      <c r="BI205" t="e">
        <f t="shared" si="60"/>
        <v>#N/A</v>
      </c>
      <c r="BJ205" t="e">
        <f t="shared" si="61"/>
        <v>#N/A</v>
      </c>
      <c r="BK205" t="e">
        <f t="shared" si="62"/>
        <v>#N/A</v>
      </c>
      <c r="BL205" t="e">
        <f>VLOOKUP($AY205,covid_19_datafeed23[[#All],[new_date]:[Zkh_7dgn_gem]],9,FALSE)</f>
        <v>#N/A</v>
      </c>
    </row>
    <row r="206" spans="50:64" x14ac:dyDescent="0.25">
      <c r="AX206">
        <f t="shared" si="63"/>
        <v>203</v>
      </c>
      <c r="AY206" s="1">
        <v>44643</v>
      </c>
      <c r="AZ206" t="e">
        <f t="shared" si="51"/>
        <v>#N/A</v>
      </c>
      <c r="BA206" t="e">
        <f t="shared" si="52"/>
        <v>#N/A</v>
      </c>
      <c r="BB206" t="e">
        <f t="shared" si="53"/>
        <v>#N/A</v>
      </c>
      <c r="BC206" t="e">
        <f t="shared" si="54"/>
        <v>#N/A</v>
      </c>
      <c r="BD206" t="e">
        <f t="shared" si="55"/>
        <v>#N/A</v>
      </c>
      <c r="BE206" t="e">
        <f t="shared" si="56"/>
        <v>#N/A</v>
      </c>
      <c r="BF206" t="e">
        <f t="shared" si="57"/>
        <v>#N/A</v>
      </c>
      <c r="BG206" t="e">
        <f t="shared" si="58"/>
        <v>#N/A</v>
      </c>
      <c r="BH206" t="e">
        <f t="shared" si="59"/>
        <v>#N/A</v>
      </c>
      <c r="BI206" t="e">
        <f t="shared" si="60"/>
        <v>#N/A</v>
      </c>
      <c r="BJ206">
        <f t="shared" si="61"/>
        <v>24.962518740629601</v>
      </c>
      <c r="BK206" t="e">
        <f t="shared" si="62"/>
        <v>#N/A</v>
      </c>
      <c r="BL206" t="e">
        <f>VLOOKUP($AY206,covid_19_datafeed23[[#All],[new_date]:[Zkh_7dgn_gem]],9,FALSE)</f>
        <v>#N/A</v>
      </c>
    </row>
    <row r="207" spans="50:64" x14ac:dyDescent="0.25">
      <c r="AX207">
        <f t="shared" si="63"/>
        <v>204</v>
      </c>
      <c r="AY207" s="1">
        <v>44644</v>
      </c>
      <c r="AZ207" t="e">
        <f t="shared" si="51"/>
        <v>#N/A</v>
      </c>
      <c r="BA207" t="e">
        <f t="shared" si="52"/>
        <v>#N/A</v>
      </c>
      <c r="BB207">
        <f t="shared" si="53"/>
        <v>1.0629921259842501</v>
      </c>
      <c r="BC207" t="e">
        <f t="shared" si="54"/>
        <v>#N/A</v>
      </c>
      <c r="BD207" t="e">
        <f t="shared" si="55"/>
        <v>#N/A</v>
      </c>
      <c r="BE207" t="e">
        <f t="shared" si="56"/>
        <v>#N/A</v>
      </c>
      <c r="BF207">
        <f t="shared" si="57"/>
        <v>1.3582342954159501</v>
      </c>
      <c r="BG207" t="e">
        <f t="shared" si="58"/>
        <v>#N/A</v>
      </c>
      <c r="BH207" t="e">
        <f t="shared" si="59"/>
        <v>#N/A</v>
      </c>
      <c r="BI207">
        <f t="shared" si="60"/>
        <v>22.3146747352496</v>
      </c>
      <c r="BJ207" t="e">
        <f t="shared" si="61"/>
        <v>#N/A</v>
      </c>
      <c r="BK207">
        <f t="shared" si="62"/>
        <v>27.931034482758601</v>
      </c>
      <c r="BL207" t="e">
        <f>VLOOKUP($AY207,covid_19_datafeed23[[#All],[new_date]:[Zkh_7dgn_gem]],9,FALSE)</f>
        <v>#N/A</v>
      </c>
    </row>
    <row r="208" spans="50:64" x14ac:dyDescent="0.25">
      <c r="AX208">
        <f t="shared" si="63"/>
        <v>205</v>
      </c>
      <c r="AY208" s="1">
        <v>44645</v>
      </c>
      <c r="AZ208" t="e">
        <f t="shared" si="51"/>
        <v>#N/A</v>
      </c>
      <c r="BA208" t="e">
        <f t="shared" si="52"/>
        <v>#N/A</v>
      </c>
      <c r="BB208" t="e">
        <f t="shared" si="53"/>
        <v>#N/A</v>
      </c>
      <c r="BC208" t="e">
        <f t="shared" si="54"/>
        <v>#N/A</v>
      </c>
      <c r="BD208" t="e">
        <f t="shared" si="55"/>
        <v>#N/A</v>
      </c>
      <c r="BE208" t="e">
        <f t="shared" si="56"/>
        <v>#N/A</v>
      </c>
      <c r="BF208" t="e">
        <f t="shared" si="57"/>
        <v>#N/A</v>
      </c>
      <c r="BG208" t="e">
        <f t="shared" si="58"/>
        <v>#N/A</v>
      </c>
      <c r="BH208">
        <f t="shared" si="59"/>
        <v>28.366111951588501</v>
      </c>
      <c r="BI208" t="e">
        <f t="shared" si="60"/>
        <v>#N/A</v>
      </c>
      <c r="BJ208" t="e">
        <f t="shared" si="61"/>
        <v>#N/A</v>
      </c>
      <c r="BK208" t="e">
        <f t="shared" si="62"/>
        <v>#N/A</v>
      </c>
      <c r="BL208" t="e">
        <f>VLOOKUP($AY208,covid_19_datafeed23[[#All],[new_date]:[Zkh_7dgn_gem]],9,FALSE)</f>
        <v>#N/A</v>
      </c>
    </row>
    <row r="209" spans="50:64" x14ac:dyDescent="0.25">
      <c r="AX209">
        <f t="shared" si="63"/>
        <v>206</v>
      </c>
      <c r="AY209" s="1">
        <v>44646</v>
      </c>
      <c r="AZ209" t="e">
        <f t="shared" si="51"/>
        <v>#N/A</v>
      </c>
      <c r="BA209" t="e">
        <f t="shared" si="52"/>
        <v>#N/A</v>
      </c>
      <c r="BB209" t="e">
        <f t="shared" si="53"/>
        <v>#N/A</v>
      </c>
      <c r="BC209" t="e">
        <f t="shared" si="54"/>
        <v>#N/A</v>
      </c>
      <c r="BD209" t="e">
        <f t="shared" si="55"/>
        <v>#N/A</v>
      </c>
      <c r="BE209" t="e">
        <f t="shared" si="56"/>
        <v>#N/A</v>
      </c>
      <c r="BF209" t="e">
        <f t="shared" si="57"/>
        <v>#N/A</v>
      </c>
      <c r="BG209" t="e">
        <f t="shared" si="58"/>
        <v>#N/A</v>
      </c>
      <c r="BH209" t="e">
        <f t="shared" si="59"/>
        <v>#N/A</v>
      </c>
      <c r="BI209">
        <f t="shared" si="60"/>
        <v>17.776096822995399</v>
      </c>
      <c r="BJ209">
        <f t="shared" si="61"/>
        <v>21.319340329835001</v>
      </c>
      <c r="BK209">
        <f t="shared" si="62"/>
        <v>24.4227886056971</v>
      </c>
      <c r="BL209" t="e">
        <f>VLOOKUP($AY209,covid_19_datafeed23[[#All],[new_date]:[Zkh_7dgn_gem]],9,FALSE)</f>
        <v>#N/A</v>
      </c>
    </row>
    <row r="210" spans="50:64" x14ac:dyDescent="0.25">
      <c r="AX210">
        <f t="shared" si="63"/>
        <v>207</v>
      </c>
      <c r="AY210" s="1">
        <v>44647</v>
      </c>
      <c r="AZ210" t="e">
        <f t="shared" si="51"/>
        <v>#N/A</v>
      </c>
      <c r="BA210" t="e">
        <f t="shared" si="52"/>
        <v>#N/A</v>
      </c>
      <c r="BB210" t="e">
        <f t="shared" si="53"/>
        <v>#N/A</v>
      </c>
      <c r="BC210" t="e">
        <f t="shared" si="54"/>
        <v>#N/A</v>
      </c>
      <c r="BD210" t="e">
        <f t="shared" si="55"/>
        <v>#N/A</v>
      </c>
      <c r="BE210" t="e">
        <f t="shared" si="56"/>
        <v>#N/A</v>
      </c>
      <c r="BF210" t="e">
        <f t="shared" si="57"/>
        <v>#N/A</v>
      </c>
      <c r="BG210" t="e">
        <f t="shared" si="58"/>
        <v>#N/A</v>
      </c>
      <c r="BH210" t="e">
        <f t="shared" si="59"/>
        <v>#N/A</v>
      </c>
      <c r="BI210" t="e">
        <f t="shared" si="60"/>
        <v>#N/A</v>
      </c>
      <c r="BJ210" t="e">
        <f t="shared" si="61"/>
        <v>#N/A</v>
      </c>
      <c r="BK210" t="e">
        <f t="shared" si="62"/>
        <v>#N/A</v>
      </c>
      <c r="BL210" t="e">
        <f>VLOOKUP($AY210,covid_19_datafeed23[[#All],[new_date]:[Zkh_7dgn_gem]],9,FALSE)</f>
        <v>#N/A</v>
      </c>
    </row>
    <row r="211" spans="50:64" x14ac:dyDescent="0.25">
      <c r="AX211">
        <f t="shared" si="63"/>
        <v>208</v>
      </c>
      <c r="AY211" s="1">
        <v>44648</v>
      </c>
      <c r="AZ211" t="e">
        <f t="shared" si="51"/>
        <v>#N/A</v>
      </c>
      <c r="BA211" t="e">
        <f t="shared" si="52"/>
        <v>#N/A</v>
      </c>
      <c r="BB211" t="e">
        <f t="shared" si="53"/>
        <v>#N/A</v>
      </c>
      <c r="BC211" t="e">
        <f t="shared" si="54"/>
        <v>#N/A</v>
      </c>
      <c r="BD211" t="e">
        <f t="shared" si="55"/>
        <v>#N/A</v>
      </c>
      <c r="BE211" t="e">
        <f t="shared" si="56"/>
        <v>#N/A</v>
      </c>
      <c r="BF211" t="e">
        <f t="shared" si="57"/>
        <v>#N/A</v>
      </c>
      <c r="BG211" t="e">
        <f t="shared" si="58"/>
        <v>#N/A</v>
      </c>
      <c r="BH211" t="e">
        <f t="shared" si="59"/>
        <v>#N/A</v>
      </c>
      <c r="BI211" t="e">
        <f t="shared" si="60"/>
        <v>#N/A</v>
      </c>
      <c r="BJ211" t="e">
        <f t="shared" si="61"/>
        <v>#N/A</v>
      </c>
      <c r="BK211" t="e">
        <f t="shared" si="62"/>
        <v>#N/A</v>
      </c>
      <c r="BL211" t="e">
        <f>VLOOKUP($AY211,covid_19_datafeed23[[#All],[new_date]:[Zkh_7dgn_gem]],9,FALSE)</f>
        <v>#N/A</v>
      </c>
    </row>
    <row r="212" spans="50:64" x14ac:dyDescent="0.25">
      <c r="AX212">
        <f t="shared" si="63"/>
        <v>209</v>
      </c>
      <c r="AY212" s="1">
        <v>44649</v>
      </c>
      <c r="AZ212" t="e">
        <f t="shared" si="51"/>
        <v>#N/A</v>
      </c>
      <c r="BA212" t="e">
        <f t="shared" si="52"/>
        <v>#N/A</v>
      </c>
      <c r="BB212" t="e">
        <f t="shared" si="53"/>
        <v>#N/A</v>
      </c>
      <c r="BC212" t="e">
        <f t="shared" si="54"/>
        <v>#N/A</v>
      </c>
      <c r="BD212" t="e">
        <f t="shared" si="55"/>
        <v>#N/A</v>
      </c>
      <c r="BE212" t="e">
        <f t="shared" si="56"/>
        <v>#N/A</v>
      </c>
      <c r="BF212" t="e">
        <f t="shared" si="57"/>
        <v>#N/A</v>
      </c>
      <c r="BG212" t="e">
        <f t="shared" si="58"/>
        <v>#N/A</v>
      </c>
      <c r="BH212" t="e">
        <f t="shared" si="59"/>
        <v>#N/A</v>
      </c>
      <c r="BI212">
        <f t="shared" si="60"/>
        <v>12.1028744326777</v>
      </c>
      <c r="BJ212">
        <f t="shared" si="61"/>
        <v>18.080959520239801</v>
      </c>
      <c r="BK212">
        <f t="shared" si="62"/>
        <v>20.779610194902499</v>
      </c>
      <c r="BL212" t="e">
        <f>VLOOKUP($AY212,covid_19_datafeed23[[#All],[new_date]:[Zkh_7dgn_gem]],9,FALSE)</f>
        <v>#N/A</v>
      </c>
    </row>
    <row r="213" spans="50:64" x14ac:dyDescent="0.25">
      <c r="AX213">
        <f t="shared" si="63"/>
        <v>210</v>
      </c>
      <c r="AY213" s="1">
        <v>44650</v>
      </c>
      <c r="AZ213" t="e">
        <f t="shared" si="51"/>
        <v>#N/A</v>
      </c>
      <c r="BA213" t="e">
        <f t="shared" si="52"/>
        <v>#N/A</v>
      </c>
      <c r="BB213" t="e">
        <f t="shared" si="53"/>
        <v>#N/A</v>
      </c>
      <c r="BC213" t="e">
        <f t="shared" si="54"/>
        <v>#N/A</v>
      </c>
      <c r="BD213" t="e">
        <f t="shared" si="55"/>
        <v>#N/A</v>
      </c>
      <c r="BE213" t="e">
        <f t="shared" si="56"/>
        <v>#N/A</v>
      </c>
      <c r="BF213" t="e">
        <f t="shared" si="57"/>
        <v>#N/A</v>
      </c>
      <c r="BG213" t="e">
        <f t="shared" si="58"/>
        <v>#N/A</v>
      </c>
      <c r="BH213">
        <f t="shared" si="59"/>
        <v>24.205748865355499</v>
      </c>
      <c r="BI213" t="e">
        <f t="shared" si="60"/>
        <v>#N/A</v>
      </c>
      <c r="BJ213" t="e">
        <f t="shared" si="61"/>
        <v>#N/A</v>
      </c>
      <c r="BK213" t="e">
        <f t="shared" si="62"/>
        <v>#N/A</v>
      </c>
      <c r="BL213" t="e">
        <f>VLOOKUP($AY213,covid_19_datafeed23[[#All],[new_date]:[Zkh_7dgn_gem]],9,FALSE)</f>
        <v>#N/A</v>
      </c>
    </row>
    <row r="214" spans="50:64" x14ac:dyDescent="0.25">
      <c r="AX214">
        <f t="shared" si="63"/>
        <v>211</v>
      </c>
      <c r="AY214" s="1">
        <v>44651</v>
      </c>
      <c r="AZ214" t="e">
        <f t="shared" si="51"/>
        <v>#N/A</v>
      </c>
      <c r="BA214" t="e">
        <f t="shared" si="52"/>
        <v>#N/A</v>
      </c>
      <c r="BB214" t="e">
        <f t="shared" si="53"/>
        <v>#N/A</v>
      </c>
      <c r="BC214" t="e">
        <f t="shared" si="54"/>
        <v>#N/A</v>
      </c>
      <c r="BD214" t="e">
        <f t="shared" si="55"/>
        <v>#N/A</v>
      </c>
      <c r="BE214" t="e">
        <f t="shared" si="56"/>
        <v>#N/A</v>
      </c>
      <c r="BF214" t="e">
        <f t="shared" si="57"/>
        <v>#N/A</v>
      </c>
      <c r="BG214" t="e">
        <f t="shared" si="58"/>
        <v>#N/A</v>
      </c>
      <c r="BH214" t="e">
        <f t="shared" si="59"/>
        <v>#N/A</v>
      </c>
      <c r="BI214" t="e">
        <f t="shared" si="60"/>
        <v>#N/A</v>
      </c>
      <c r="BJ214" t="e">
        <f t="shared" si="61"/>
        <v>#N/A</v>
      </c>
      <c r="BK214">
        <f t="shared" si="62"/>
        <v>18.080959520239801</v>
      </c>
      <c r="BL214" t="e">
        <f>VLOOKUP($AY214,covid_19_datafeed23[[#All],[new_date]:[Zkh_7dgn_gem]],9,FALSE)</f>
        <v>#N/A</v>
      </c>
    </row>
    <row r="215" spans="50:64" x14ac:dyDescent="0.25">
      <c r="AX215">
        <f t="shared" si="63"/>
        <v>212</v>
      </c>
      <c r="AY215" s="1">
        <v>44652</v>
      </c>
      <c r="AZ215" t="e">
        <f t="shared" si="51"/>
        <v>#N/A</v>
      </c>
      <c r="BA215" t="e">
        <f t="shared" si="52"/>
        <v>#N/A</v>
      </c>
      <c r="BB215" t="e">
        <f t="shared" si="53"/>
        <v>#N/A</v>
      </c>
      <c r="BC215" t="e">
        <f t="shared" si="54"/>
        <v>#N/A</v>
      </c>
      <c r="BD215" t="e">
        <f t="shared" si="55"/>
        <v>#N/A</v>
      </c>
      <c r="BE215" t="e">
        <f t="shared" si="56"/>
        <v>#N/A</v>
      </c>
      <c r="BF215" t="e">
        <f t="shared" si="57"/>
        <v>#N/A</v>
      </c>
      <c r="BG215" t="e">
        <f t="shared" si="58"/>
        <v>#N/A</v>
      </c>
      <c r="BH215" t="e">
        <f t="shared" si="59"/>
        <v>#N/A</v>
      </c>
      <c r="BI215">
        <f t="shared" si="60"/>
        <v>8.6989409984871404</v>
      </c>
      <c r="BJ215" t="e">
        <f t="shared" si="61"/>
        <v>#N/A</v>
      </c>
      <c r="BK215" t="e">
        <f t="shared" si="62"/>
        <v>#N/A</v>
      </c>
      <c r="BL215" t="e">
        <f>VLOOKUP($AY215,covid_19_datafeed23[[#All],[new_date]:[Zkh_7dgn_gem]],9,FALSE)</f>
        <v>#N/A</v>
      </c>
    </row>
    <row r="216" spans="50:64" x14ac:dyDescent="0.25">
      <c r="AX216">
        <f t="shared" si="63"/>
        <v>213</v>
      </c>
      <c r="AY216" s="1">
        <v>44653</v>
      </c>
      <c r="AZ216" t="e">
        <f t="shared" si="51"/>
        <v>#N/A</v>
      </c>
      <c r="BA216" t="e">
        <f t="shared" si="52"/>
        <v>#N/A</v>
      </c>
      <c r="BB216" t="e">
        <f t="shared" si="53"/>
        <v>#N/A</v>
      </c>
      <c r="BC216" t="e">
        <f t="shared" si="54"/>
        <v>#N/A</v>
      </c>
      <c r="BD216" t="e">
        <f t="shared" si="55"/>
        <v>#N/A</v>
      </c>
      <c r="BE216" t="e">
        <f t="shared" si="56"/>
        <v>#N/A</v>
      </c>
      <c r="BF216" t="e">
        <f t="shared" si="57"/>
        <v>#N/A</v>
      </c>
      <c r="BG216" t="e">
        <f t="shared" si="58"/>
        <v>#N/A</v>
      </c>
      <c r="BH216" t="e">
        <f t="shared" si="59"/>
        <v>#N/A</v>
      </c>
      <c r="BI216" t="e">
        <f t="shared" si="60"/>
        <v>#N/A</v>
      </c>
      <c r="BJ216">
        <f t="shared" si="61"/>
        <v>14.302848575712099</v>
      </c>
      <c r="BK216" t="e">
        <f t="shared" si="62"/>
        <v>#N/A</v>
      </c>
      <c r="BL216" t="e">
        <f>VLOOKUP($AY216,covid_19_datafeed23[[#All],[new_date]:[Zkh_7dgn_gem]],9,FALSE)</f>
        <v>#N/A</v>
      </c>
    </row>
    <row r="217" spans="50:64" x14ac:dyDescent="0.25">
      <c r="AX217">
        <f t="shared" si="63"/>
        <v>214</v>
      </c>
      <c r="AY217" s="1">
        <v>44654</v>
      </c>
      <c r="AZ217" t="e">
        <f t="shared" si="51"/>
        <v>#N/A</v>
      </c>
      <c r="BA217" t="e">
        <f t="shared" si="52"/>
        <v>#N/A</v>
      </c>
      <c r="BB217" t="e">
        <f t="shared" si="53"/>
        <v>#N/A</v>
      </c>
      <c r="BC217" t="e">
        <f t="shared" si="54"/>
        <v>#N/A</v>
      </c>
      <c r="BD217" t="e">
        <f t="shared" si="55"/>
        <v>#N/A</v>
      </c>
      <c r="BE217" t="e">
        <f t="shared" si="56"/>
        <v>#N/A</v>
      </c>
      <c r="BF217" t="e">
        <f t="shared" si="57"/>
        <v>#N/A</v>
      </c>
      <c r="BG217" t="e">
        <f t="shared" si="58"/>
        <v>#N/A</v>
      </c>
      <c r="BH217" t="e">
        <f t="shared" si="59"/>
        <v>#N/A</v>
      </c>
      <c r="BI217" t="e">
        <f t="shared" si="60"/>
        <v>#N/A</v>
      </c>
      <c r="BJ217" t="e">
        <f t="shared" si="61"/>
        <v>#N/A</v>
      </c>
      <c r="BK217" t="e">
        <f t="shared" si="62"/>
        <v>#N/A</v>
      </c>
      <c r="BL217" t="e">
        <f>VLOOKUP($AY217,covid_19_datafeed23[[#All],[new_date]:[Zkh_7dgn_gem]],9,FALSE)</f>
        <v>#N/A</v>
      </c>
    </row>
    <row r="218" spans="50:64" x14ac:dyDescent="0.25">
      <c r="AX218">
        <f t="shared" si="63"/>
        <v>215</v>
      </c>
      <c r="AY218" s="1">
        <v>44655</v>
      </c>
      <c r="AZ218" t="e">
        <f t="shared" si="51"/>
        <v>#N/A</v>
      </c>
      <c r="BA218" t="e">
        <f t="shared" si="52"/>
        <v>#N/A</v>
      </c>
      <c r="BB218" t="e">
        <f t="shared" si="53"/>
        <v>#N/A</v>
      </c>
      <c r="BC218" t="e">
        <f t="shared" si="54"/>
        <v>#N/A</v>
      </c>
      <c r="BD218" t="e">
        <f t="shared" si="55"/>
        <v>#N/A</v>
      </c>
      <c r="BE218" t="e">
        <f t="shared" si="56"/>
        <v>#N/A</v>
      </c>
      <c r="BF218" t="e">
        <f t="shared" si="57"/>
        <v>#N/A</v>
      </c>
      <c r="BG218" t="e">
        <f t="shared" si="58"/>
        <v>#N/A</v>
      </c>
      <c r="BH218" t="e">
        <f t="shared" si="59"/>
        <v>#N/A</v>
      </c>
      <c r="BI218">
        <f t="shared" si="60"/>
        <v>6.4296520423600603</v>
      </c>
      <c r="BJ218" t="e">
        <f t="shared" si="61"/>
        <v>#N/A</v>
      </c>
      <c r="BK218">
        <f t="shared" si="62"/>
        <v>14.437781109445201</v>
      </c>
      <c r="BL218" t="e">
        <f>VLOOKUP($AY218,covid_19_datafeed23[[#All],[new_date]:[Zkh_7dgn_gem]],9,FALSE)</f>
        <v>#N/A</v>
      </c>
    </row>
    <row r="219" spans="50:64" x14ac:dyDescent="0.25">
      <c r="AX219">
        <f t="shared" si="63"/>
        <v>216</v>
      </c>
      <c r="AY219" s="1">
        <v>44656</v>
      </c>
      <c r="AZ219" t="e">
        <f t="shared" si="51"/>
        <v>#N/A</v>
      </c>
      <c r="BA219" t="e">
        <f t="shared" si="52"/>
        <v>#N/A</v>
      </c>
      <c r="BB219" t="e">
        <f t="shared" si="53"/>
        <v>#N/A</v>
      </c>
      <c r="BC219" t="e">
        <f t="shared" si="54"/>
        <v>#N/A</v>
      </c>
      <c r="BD219" t="e">
        <f t="shared" si="55"/>
        <v>#N/A</v>
      </c>
      <c r="BE219" t="e">
        <f t="shared" si="56"/>
        <v>#N/A</v>
      </c>
      <c r="BF219" t="e">
        <f t="shared" si="57"/>
        <v>#N/A</v>
      </c>
      <c r="BG219" t="e">
        <f t="shared" si="58"/>
        <v>#N/A</v>
      </c>
      <c r="BH219">
        <f t="shared" si="59"/>
        <v>18.154311649016599</v>
      </c>
      <c r="BI219" t="e">
        <f t="shared" si="60"/>
        <v>#N/A</v>
      </c>
      <c r="BJ219">
        <f t="shared" si="61"/>
        <v>11.8740629685157</v>
      </c>
      <c r="BK219" t="e">
        <f t="shared" si="62"/>
        <v>#N/A</v>
      </c>
      <c r="BL219" t="e">
        <f>VLOOKUP($AY219,covid_19_datafeed23[[#All],[new_date]:[Zkh_7dgn_gem]],9,FALSE)</f>
        <v>#N/A</v>
      </c>
    </row>
    <row r="220" spans="50:64" x14ac:dyDescent="0.25">
      <c r="AX220">
        <f t="shared" si="63"/>
        <v>217</v>
      </c>
      <c r="AY220" s="1">
        <v>44657</v>
      </c>
      <c r="AZ220" t="e">
        <f t="shared" si="51"/>
        <v>#N/A</v>
      </c>
      <c r="BA220" t="e">
        <f t="shared" si="52"/>
        <v>#N/A</v>
      </c>
      <c r="BB220" t="e">
        <f t="shared" si="53"/>
        <v>#N/A</v>
      </c>
      <c r="BC220" t="e">
        <f t="shared" si="54"/>
        <v>#N/A</v>
      </c>
      <c r="BD220" t="e">
        <f t="shared" si="55"/>
        <v>#N/A</v>
      </c>
      <c r="BE220" t="e">
        <f t="shared" si="56"/>
        <v>#N/A</v>
      </c>
      <c r="BF220" t="e">
        <f t="shared" si="57"/>
        <v>#N/A</v>
      </c>
      <c r="BG220" t="e">
        <f t="shared" si="58"/>
        <v>#N/A</v>
      </c>
      <c r="BH220" t="e">
        <f t="shared" si="59"/>
        <v>#N/A</v>
      </c>
      <c r="BI220" t="e">
        <f t="shared" si="60"/>
        <v>#N/A</v>
      </c>
      <c r="BJ220" t="e">
        <f t="shared" si="61"/>
        <v>#N/A</v>
      </c>
      <c r="BK220">
        <f t="shared" si="62"/>
        <v>11.8740629685157</v>
      </c>
      <c r="BL220" t="e">
        <f>VLOOKUP($AY220,covid_19_datafeed23[[#All],[new_date]:[Zkh_7dgn_gem]],9,FALSE)</f>
        <v>#N/A</v>
      </c>
    </row>
    <row r="221" spans="50:64" x14ac:dyDescent="0.25">
      <c r="AX221">
        <f t="shared" si="63"/>
        <v>218</v>
      </c>
      <c r="AY221" s="1">
        <v>44658</v>
      </c>
      <c r="AZ221" t="e">
        <f t="shared" si="51"/>
        <v>#N/A</v>
      </c>
      <c r="BA221" t="e">
        <f t="shared" si="52"/>
        <v>#N/A</v>
      </c>
      <c r="BB221" t="e">
        <f t="shared" si="53"/>
        <v>#N/A</v>
      </c>
      <c r="BC221" t="e">
        <f t="shared" si="54"/>
        <v>#N/A</v>
      </c>
      <c r="BD221" t="e">
        <f t="shared" si="55"/>
        <v>#N/A</v>
      </c>
      <c r="BE221" t="e">
        <f t="shared" si="56"/>
        <v>#N/A</v>
      </c>
      <c r="BF221" t="e">
        <f t="shared" si="57"/>
        <v>#N/A</v>
      </c>
      <c r="BG221" t="e">
        <f t="shared" si="58"/>
        <v>#N/A</v>
      </c>
      <c r="BH221" t="e">
        <f t="shared" si="59"/>
        <v>#N/A</v>
      </c>
      <c r="BI221">
        <f t="shared" si="60"/>
        <v>4.1603630862329801</v>
      </c>
      <c r="BJ221" t="e">
        <f t="shared" si="61"/>
        <v>#N/A</v>
      </c>
      <c r="BK221" t="e">
        <f t="shared" si="62"/>
        <v>#N/A</v>
      </c>
      <c r="BL221" t="e">
        <f>VLOOKUP($AY221,covid_19_datafeed23[[#All],[new_date]:[Zkh_7dgn_gem]],9,FALSE)</f>
        <v>#N/A</v>
      </c>
    </row>
    <row r="222" spans="50:64" x14ac:dyDescent="0.25">
      <c r="AX222">
        <f t="shared" si="63"/>
        <v>219</v>
      </c>
      <c r="AY222" s="1">
        <v>44659</v>
      </c>
      <c r="AZ222" t="e">
        <f t="shared" si="51"/>
        <v>#N/A</v>
      </c>
      <c r="BA222" t="e">
        <f t="shared" si="52"/>
        <v>#N/A</v>
      </c>
      <c r="BB222" t="e">
        <f t="shared" si="53"/>
        <v>#N/A</v>
      </c>
      <c r="BC222" t="e">
        <f t="shared" si="54"/>
        <v>#N/A</v>
      </c>
      <c r="BD222" t="e">
        <f t="shared" si="55"/>
        <v>#N/A</v>
      </c>
      <c r="BE222" t="e">
        <f t="shared" si="56"/>
        <v>#N/A</v>
      </c>
      <c r="BF222" t="e">
        <f t="shared" si="57"/>
        <v>#N/A</v>
      </c>
      <c r="BG222" t="e">
        <f t="shared" si="58"/>
        <v>#N/A</v>
      </c>
      <c r="BH222" t="e">
        <f t="shared" si="59"/>
        <v>#N/A</v>
      </c>
      <c r="BI222" t="e">
        <f t="shared" si="60"/>
        <v>#N/A</v>
      </c>
      <c r="BJ222" t="e">
        <f t="shared" si="61"/>
        <v>#N/A</v>
      </c>
      <c r="BK222" t="e">
        <f t="shared" si="62"/>
        <v>#N/A</v>
      </c>
      <c r="BL222" t="e">
        <f>VLOOKUP($AY222,covid_19_datafeed23[[#All],[new_date]:[Zkh_7dgn_gem]],9,FALSE)</f>
        <v>#N/A</v>
      </c>
    </row>
    <row r="223" spans="50:64" x14ac:dyDescent="0.25">
      <c r="AX223">
        <f t="shared" si="63"/>
        <v>220</v>
      </c>
      <c r="AY223" s="1">
        <v>44660</v>
      </c>
      <c r="AZ223" t="e">
        <f t="shared" si="51"/>
        <v>#N/A</v>
      </c>
      <c r="BA223" t="e">
        <f t="shared" si="52"/>
        <v>#N/A</v>
      </c>
      <c r="BB223" t="e">
        <f t="shared" si="53"/>
        <v>#N/A</v>
      </c>
      <c r="BC223" t="e">
        <f t="shared" si="54"/>
        <v>#N/A</v>
      </c>
      <c r="BD223" t="e">
        <f t="shared" si="55"/>
        <v>#N/A</v>
      </c>
      <c r="BE223" t="e">
        <f t="shared" si="56"/>
        <v>#N/A</v>
      </c>
      <c r="BF223" t="e">
        <f t="shared" si="57"/>
        <v>#N/A</v>
      </c>
      <c r="BG223" t="e">
        <f t="shared" si="58"/>
        <v>#N/A</v>
      </c>
      <c r="BH223" t="e">
        <f t="shared" si="59"/>
        <v>#N/A</v>
      </c>
      <c r="BI223" t="e">
        <f t="shared" si="60"/>
        <v>#N/A</v>
      </c>
      <c r="BJ223">
        <f t="shared" si="61"/>
        <v>8.3658170914542698</v>
      </c>
      <c r="BK223">
        <f t="shared" si="62"/>
        <v>9.4452773613193397</v>
      </c>
      <c r="BL223" t="e">
        <f>VLOOKUP($AY223,covid_19_datafeed23[[#All],[new_date]:[Zkh_7dgn_gem]],9,FALSE)</f>
        <v>#N/A</v>
      </c>
    </row>
    <row r="224" spans="50:64" x14ac:dyDescent="0.25">
      <c r="AX224">
        <f t="shared" si="63"/>
        <v>221</v>
      </c>
      <c r="AY224" s="1">
        <v>44661</v>
      </c>
      <c r="AZ224" t="e">
        <f t="shared" si="51"/>
        <v>#N/A</v>
      </c>
      <c r="BA224" t="e">
        <f t="shared" si="52"/>
        <v>#N/A</v>
      </c>
      <c r="BB224" t="e">
        <f t="shared" si="53"/>
        <v>#N/A</v>
      </c>
      <c r="BC224" t="e">
        <f t="shared" si="54"/>
        <v>#N/A</v>
      </c>
      <c r="BD224" t="e">
        <f t="shared" si="55"/>
        <v>#N/A</v>
      </c>
      <c r="BE224" t="e">
        <f t="shared" si="56"/>
        <v>#N/A</v>
      </c>
      <c r="BF224" t="e">
        <f t="shared" si="57"/>
        <v>#N/A</v>
      </c>
      <c r="BG224" t="e">
        <f t="shared" si="58"/>
        <v>#N/A</v>
      </c>
      <c r="BH224">
        <f t="shared" si="59"/>
        <v>14.3721633888048</v>
      </c>
      <c r="BI224" t="e">
        <f t="shared" si="60"/>
        <v>#N/A</v>
      </c>
      <c r="BJ224" t="e">
        <f t="shared" si="61"/>
        <v>#N/A</v>
      </c>
      <c r="BK224" t="e">
        <f t="shared" si="62"/>
        <v>#N/A</v>
      </c>
      <c r="BL224" t="e">
        <f>VLOOKUP($AY224,covid_19_datafeed23[[#All],[new_date]:[Zkh_7dgn_gem]],9,FALSE)</f>
        <v>#N/A</v>
      </c>
    </row>
    <row r="225" spans="50:64" x14ac:dyDescent="0.25">
      <c r="AX225">
        <f t="shared" si="63"/>
        <v>222</v>
      </c>
      <c r="AY225" s="1">
        <v>44662</v>
      </c>
      <c r="AZ225" t="e">
        <f t="shared" si="51"/>
        <v>#N/A</v>
      </c>
      <c r="BA225" t="e">
        <f t="shared" si="52"/>
        <v>#N/A</v>
      </c>
      <c r="BB225" t="e">
        <f t="shared" si="53"/>
        <v>#N/A</v>
      </c>
      <c r="BC225" t="e">
        <f t="shared" si="54"/>
        <v>#N/A</v>
      </c>
      <c r="BD225" t="e">
        <f t="shared" si="55"/>
        <v>#N/A</v>
      </c>
      <c r="BE225" t="e">
        <f t="shared" si="56"/>
        <v>#N/A</v>
      </c>
      <c r="BF225" t="e">
        <f t="shared" si="57"/>
        <v>#N/A</v>
      </c>
      <c r="BG225" t="e">
        <f t="shared" si="58"/>
        <v>#N/A</v>
      </c>
      <c r="BH225" t="e">
        <f t="shared" si="59"/>
        <v>#N/A</v>
      </c>
      <c r="BI225">
        <f t="shared" si="60"/>
        <v>2.6475037821482599</v>
      </c>
      <c r="BJ225" t="e">
        <f t="shared" si="61"/>
        <v>#N/A</v>
      </c>
      <c r="BK225">
        <f t="shared" si="62"/>
        <v>7.6911544227885997</v>
      </c>
      <c r="BL225" t="e">
        <f>VLOOKUP($AY225,covid_19_datafeed23[[#All],[new_date]:[Zkh_7dgn_gem]],9,FALSE)</f>
        <v>#N/A</v>
      </c>
    </row>
    <row r="226" spans="50:64" x14ac:dyDescent="0.25">
      <c r="AX226">
        <f t="shared" si="63"/>
        <v>223</v>
      </c>
      <c r="AY226" s="1">
        <v>44663</v>
      </c>
      <c r="AZ226" t="e">
        <f t="shared" si="51"/>
        <v>#N/A</v>
      </c>
      <c r="BA226" t="e">
        <f t="shared" si="52"/>
        <v>#N/A</v>
      </c>
      <c r="BB226" t="e">
        <f t="shared" si="53"/>
        <v>#N/A</v>
      </c>
      <c r="BC226" t="e">
        <f t="shared" si="54"/>
        <v>#N/A</v>
      </c>
      <c r="BD226" t="e">
        <f t="shared" si="55"/>
        <v>#N/A</v>
      </c>
      <c r="BE226" t="e">
        <f t="shared" si="56"/>
        <v>#N/A</v>
      </c>
      <c r="BF226" t="e">
        <f t="shared" si="57"/>
        <v>#N/A</v>
      </c>
      <c r="BG226" t="e">
        <f t="shared" si="58"/>
        <v>#N/A</v>
      </c>
      <c r="BH226" t="e">
        <f t="shared" si="59"/>
        <v>#N/A</v>
      </c>
      <c r="BI226" t="e">
        <f t="shared" si="60"/>
        <v>#N/A</v>
      </c>
      <c r="BJ226">
        <f t="shared" si="61"/>
        <v>6.6116941529235298</v>
      </c>
      <c r="BK226" t="e">
        <f t="shared" si="62"/>
        <v>#N/A</v>
      </c>
      <c r="BL226" t="e">
        <f>VLOOKUP($AY226,covid_19_datafeed23[[#All],[new_date]:[Zkh_7dgn_gem]],9,FALSE)</f>
        <v>#N/A</v>
      </c>
    </row>
    <row r="227" spans="50:64" x14ac:dyDescent="0.25">
      <c r="AX227">
        <f t="shared" si="63"/>
        <v>224</v>
      </c>
      <c r="AY227" s="1">
        <v>44664</v>
      </c>
      <c r="AZ227" t="e">
        <f t="shared" si="51"/>
        <v>#N/A</v>
      </c>
      <c r="BA227" t="e">
        <f t="shared" si="52"/>
        <v>#N/A</v>
      </c>
      <c r="BB227" t="e">
        <f t="shared" si="53"/>
        <v>#N/A</v>
      </c>
      <c r="BC227" t="e">
        <f t="shared" si="54"/>
        <v>#N/A</v>
      </c>
      <c r="BD227" t="e">
        <f t="shared" si="55"/>
        <v>#N/A</v>
      </c>
      <c r="BE227" t="e">
        <f t="shared" si="56"/>
        <v>#N/A</v>
      </c>
      <c r="BF227" t="e">
        <f t="shared" si="57"/>
        <v>#N/A</v>
      </c>
      <c r="BG227" t="e">
        <f t="shared" si="58"/>
        <v>#N/A</v>
      </c>
      <c r="BH227" t="e">
        <f t="shared" si="59"/>
        <v>#N/A</v>
      </c>
      <c r="BI227" t="e">
        <f t="shared" si="60"/>
        <v>#N/A</v>
      </c>
      <c r="BJ227" t="e">
        <f t="shared" si="61"/>
        <v>#N/A</v>
      </c>
      <c r="BK227">
        <f t="shared" si="62"/>
        <v>6.4767616191904001</v>
      </c>
      <c r="BL227" t="e">
        <f>VLOOKUP($AY227,covid_19_datafeed23[[#All],[new_date]:[Zkh_7dgn_gem]],9,FALSE)</f>
        <v>#N/A</v>
      </c>
    </row>
    <row r="228" spans="50:64" x14ac:dyDescent="0.25">
      <c r="AX228">
        <f t="shared" si="63"/>
        <v>225</v>
      </c>
      <c r="AY228" s="1">
        <v>44665</v>
      </c>
      <c r="AZ228" t="e">
        <f t="shared" si="51"/>
        <v>#N/A</v>
      </c>
      <c r="BA228" t="e">
        <f t="shared" si="52"/>
        <v>#N/A</v>
      </c>
      <c r="BB228" t="e">
        <f t="shared" si="53"/>
        <v>#N/A</v>
      </c>
      <c r="BC228" t="e">
        <f t="shared" si="54"/>
        <v>#N/A</v>
      </c>
      <c r="BD228" t="e">
        <f t="shared" si="55"/>
        <v>#N/A</v>
      </c>
      <c r="BE228" t="e">
        <f t="shared" si="56"/>
        <v>#N/A</v>
      </c>
      <c r="BF228" t="e">
        <f t="shared" si="57"/>
        <v>#N/A</v>
      </c>
      <c r="BG228" t="e">
        <f t="shared" si="58"/>
        <v>#N/A</v>
      </c>
      <c r="BH228" t="e">
        <f t="shared" si="59"/>
        <v>#N/A</v>
      </c>
      <c r="BI228" t="e">
        <f t="shared" si="60"/>
        <v>#N/A</v>
      </c>
      <c r="BJ228" t="e">
        <f t="shared" si="61"/>
        <v>#N/A</v>
      </c>
      <c r="BK228" t="e">
        <f t="shared" si="62"/>
        <v>#N/A</v>
      </c>
      <c r="BL228" t="e">
        <f>VLOOKUP($AY228,covid_19_datafeed23[[#All],[new_date]:[Zkh_7dgn_gem]],9,FALSE)</f>
        <v>#N/A</v>
      </c>
    </row>
    <row r="229" spans="50:64" x14ac:dyDescent="0.25">
      <c r="AX229">
        <f t="shared" si="63"/>
        <v>226</v>
      </c>
      <c r="AY229" s="1">
        <v>44666</v>
      </c>
      <c r="AZ229" t="e">
        <f t="shared" si="51"/>
        <v>#N/A</v>
      </c>
      <c r="BA229" t="e">
        <f t="shared" si="52"/>
        <v>#N/A</v>
      </c>
      <c r="BB229" t="e">
        <f t="shared" si="53"/>
        <v>#N/A</v>
      </c>
      <c r="BC229" t="e">
        <f t="shared" si="54"/>
        <v>#N/A</v>
      </c>
      <c r="BD229" t="e">
        <f t="shared" si="55"/>
        <v>#N/A</v>
      </c>
      <c r="BE229" t="e">
        <f t="shared" si="56"/>
        <v>#N/A</v>
      </c>
      <c r="BF229" t="e">
        <f t="shared" si="57"/>
        <v>#N/A</v>
      </c>
      <c r="BG229" t="e">
        <f t="shared" si="58"/>
        <v>#N/A</v>
      </c>
      <c r="BH229" t="e">
        <f t="shared" si="59"/>
        <v>#N/A</v>
      </c>
      <c r="BI229">
        <f t="shared" si="60"/>
        <v>2.6475037821482599</v>
      </c>
      <c r="BJ229" t="e">
        <f t="shared" si="61"/>
        <v>#N/A</v>
      </c>
      <c r="BK229" t="e">
        <f t="shared" si="62"/>
        <v>#N/A</v>
      </c>
      <c r="BL229" t="e">
        <f>VLOOKUP($AY229,covid_19_datafeed23[[#All],[new_date]:[Zkh_7dgn_gem]],9,FALSE)</f>
        <v>#N/A</v>
      </c>
    </row>
    <row r="230" spans="50:64" x14ac:dyDescent="0.25">
      <c r="AX230">
        <f t="shared" si="63"/>
        <v>227</v>
      </c>
      <c r="AY230" s="1">
        <v>44667</v>
      </c>
      <c r="AZ230" t="e">
        <f t="shared" si="51"/>
        <v>#N/A</v>
      </c>
      <c r="BA230" t="e">
        <f t="shared" si="52"/>
        <v>#N/A</v>
      </c>
      <c r="BB230" t="e">
        <f t="shared" si="53"/>
        <v>#N/A</v>
      </c>
      <c r="BC230" t="e">
        <f t="shared" si="54"/>
        <v>#N/A</v>
      </c>
      <c r="BD230" t="e">
        <f t="shared" si="55"/>
        <v>#N/A</v>
      </c>
      <c r="BE230" t="e">
        <f t="shared" si="56"/>
        <v>#N/A</v>
      </c>
      <c r="BF230" t="e">
        <f t="shared" si="57"/>
        <v>#N/A</v>
      </c>
      <c r="BG230" t="e">
        <f t="shared" si="58"/>
        <v>#N/A</v>
      </c>
      <c r="BH230">
        <f t="shared" si="59"/>
        <v>10.211800302571801</v>
      </c>
      <c r="BI230" t="e">
        <f t="shared" si="60"/>
        <v>#N/A</v>
      </c>
      <c r="BJ230">
        <f t="shared" si="61"/>
        <v>4.7226386806596699</v>
      </c>
      <c r="BK230">
        <f t="shared" si="62"/>
        <v>5.5322338830584696</v>
      </c>
      <c r="BL230" t="e">
        <f>VLOOKUP($AY230,covid_19_datafeed23[[#All],[new_date]:[Zkh_7dgn_gem]],9,FALSE)</f>
        <v>#N/A</v>
      </c>
    </row>
    <row r="231" spans="50:64" x14ac:dyDescent="0.25">
      <c r="AX231">
        <f t="shared" si="63"/>
        <v>228</v>
      </c>
      <c r="AY231" s="1">
        <v>44668</v>
      </c>
      <c r="AZ231" t="e">
        <f t="shared" si="51"/>
        <v>#N/A</v>
      </c>
      <c r="BA231" t="e">
        <f t="shared" si="52"/>
        <v>#N/A</v>
      </c>
      <c r="BB231" t="e">
        <f t="shared" si="53"/>
        <v>#N/A</v>
      </c>
      <c r="BC231" t="e">
        <f t="shared" si="54"/>
        <v>#N/A</v>
      </c>
      <c r="BD231" t="e">
        <f t="shared" si="55"/>
        <v>#N/A</v>
      </c>
      <c r="BE231" t="e">
        <f t="shared" si="56"/>
        <v>#N/A</v>
      </c>
      <c r="BF231" t="e">
        <f t="shared" si="57"/>
        <v>#N/A</v>
      </c>
      <c r="BG231" t="e">
        <f t="shared" si="58"/>
        <v>#N/A</v>
      </c>
      <c r="BH231" t="e">
        <f t="shared" si="59"/>
        <v>#N/A</v>
      </c>
      <c r="BI231" t="e">
        <f t="shared" si="60"/>
        <v>#N/A</v>
      </c>
      <c r="BJ231" t="e">
        <f t="shared" si="61"/>
        <v>#N/A</v>
      </c>
      <c r="BK231" t="e">
        <f t="shared" si="62"/>
        <v>#N/A</v>
      </c>
      <c r="BL231" t="e">
        <f>VLOOKUP($AY231,covid_19_datafeed23[[#All],[new_date]:[Zkh_7dgn_gem]],9,FALSE)</f>
        <v>#N/A</v>
      </c>
    </row>
    <row r="232" spans="50:64" x14ac:dyDescent="0.25">
      <c r="AX232">
        <f t="shared" si="63"/>
        <v>229</v>
      </c>
      <c r="AY232" s="1">
        <v>44669</v>
      </c>
      <c r="AZ232" t="e">
        <f t="shared" si="51"/>
        <v>#N/A</v>
      </c>
      <c r="BA232" t="e">
        <f t="shared" si="52"/>
        <v>#N/A</v>
      </c>
      <c r="BB232" t="e">
        <f t="shared" si="53"/>
        <v>#N/A</v>
      </c>
      <c r="BC232" t="e">
        <f t="shared" si="54"/>
        <v>#N/A</v>
      </c>
      <c r="BD232" t="e">
        <f t="shared" si="55"/>
        <v>#N/A</v>
      </c>
      <c r="BE232" t="e">
        <f t="shared" si="56"/>
        <v>#N/A</v>
      </c>
      <c r="BF232" t="e">
        <f t="shared" si="57"/>
        <v>#N/A</v>
      </c>
      <c r="BG232" t="e">
        <f t="shared" si="58"/>
        <v>#N/A</v>
      </c>
      <c r="BH232" t="e">
        <f t="shared" si="59"/>
        <v>#N/A</v>
      </c>
      <c r="BI232">
        <f t="shared" si="60"/>
        <v>1.8910741301059</v>
      </c>
      <c r="BJ232" t="e">
        <f t="shared" si="61"/>
        <v>#N/A</v>
      </c>
      <c r="BK232" t="e">
        <f t="shared" si="62"/>
        <v>#N/A</v>
      </c>
      <c r="BL232" t="e">
        <f>VLOOKUP($AY232,covid_19_datafeed23[[#All],[new_date]:[Zkh_7dgn_gem]],9,FALSE)</f>
        <v>#N/A</v>
      </c>
    </row>
    <row r="233" spans="50:64" x14ac:dyDescent="0.25">
      <c r="AX233">
        <f t="shared" si="63"/>
        <v>230</v>
      </c>
      <c r="AY233" s="1">
        <v>44670</v>
      </c>
      <c r="AZ233" t="e">
        <f t="shared" si="51"/>
        <v>#N/A</v>
      </c>
      <c r="BA233" t="e">
        <f t="shared" si="52"/>
        <v>#N/A</v>
      </c>
      <c r="BB233" t="e">
        <f t="shared" si="53"/>
        <v>#N/A</v>
      </c>
      <c r="BC233" t="e">
        <f t="shared" si="54"/>
        <v>#N/A</v>
      </c>
      <c r="BD233" t="e">
        <f t="shared" si="55"/>
        <v>#N/A</v>
      </c>
      <c r="BE233" t="e">
        <f t="shared" si="56"/>
        <v>#N/A</v>
      </c>
      <c r="BF233" t="e">
        <f t="shared" si="57"/>
        <v>#N/A</v>
      </c>
      <c r="BG233" t="e">
        <f t="shared" si="58"/>
        <v>#N/A</v>
      </c>
      <c r="BH233" t="e">
        <f t="shared" si="59"/>
        <v>#N/A</v>
      </c>
      <c r="BI233" t="e">
        <f t="shared" si="60"/>
        <v>#N/A</v>
      </c>
      <c r="BJ233">
        <f t="shared" si="61"/>
        <v>3.50824587706146</v>
      </c>
      <c r="BK233">
        <f t="shared" si="62"/>
        <v>4.1829085457271296</v>
      </c>
      <c r="BL233" t="e">
        <f>VLOOKUP($AY233,covid_19_datafeed23[[#All],[new_date]:[Zkh_7dgn_gem]],9,FALSE)</f>
        <v>#N/A</v>
      </c>
    </row>
    <row r="234" spans="50:64" x14ac:dyDescent="0.25">
      <c r="AX234">
        <f t="shared" si="63"/>
        <v>231</v>
      </c>
      <c r="AY234" s="1">
        <v>44671</v>
      </c>
      <c r="AZ234" t="e">
        <f t="shared" si="51"/>
        <v>#N/A</v>
      </c>
      <c r="BA234" t="e">
        <f t="shared" si="52"/>
        <v>#N/A</v>
      </c>
      <c r="BB234" t="e">
        <f t="shared" si="53"/>
        <v>#N/A</v>
      </c>
      <c r="BC234" t="e">
        <f t="shared" si="54"/>
        <v>#N/A</v>
      </c>
      <c r="BD234" t="e">
        <f t="shared" si="55"/>
        <v>#N/A</v>
      </c>
      <c r="BE234" t="e">
        <f t="shared" si="56"/>
        <v>#N/A</v>
      </c>
      <c r="BF234" t="e">
        <f t="shared" si="57"/>
        <v>#N/A</v>
      </c>
      <c r="BG234" t="e">
        <f t="shared" si="58"/>
        <v>#N/A</v>
      </c>
      <c r="BH234" t="e">
        <f t="shared" si="59"/>
        <v>#N/A</v>
      </c>
      <c r="BI234" t="e">
        <f t="shared" si="60"/>
        <v>#N/A</v>
      </c>
      <c r="BJ234" t="e">
        <f t="shared" si="61"/>
        <v>#N/A</v>
      </c>
      <c r="BK234" t="e">
        <f t="shared" si="62"/>
        <v>#N/A</v>
      </c>
      <c r="BL234" t="e">
        <f>VLOOKUP($AY234,covid_19_datafeed23[[#All],[new_date]:[Zkh_7dgn_gem]],9,FALSE)</f>
        <v>#N/A</v>
      </c>
    </row>
    <row r="235" spans="50:64" x14ac:dyDescent="0.25">
      <c r="AX235">
        <f t="shared" si="63"/>
        <v>232</v>
      </c>
      <c r="AY235" s="1">
        <v>44672</v>
      </c>
      <c r="AZ235" t="e">
        <f t="shared" si="51"/>
        <v>#N/A</v>
      </c>
      <c r="BA235" t="e">
        <f t="shared" si="52"/>
        <v>#N/A</v>
      </c>
      <c r="BB235" t="e">
        <f t="shared" si="53"/>
        <v>#N/A</v>
      </c>
      <c r="BC235" t="e">
        <f t="shared" si="54"/>
        <v>#N/A</v>
      </c>
      <c r="BD235" t="e">
        <f t="shared" si="55"/>
        <v>#N/A</v>
      </c>
      <c r="BE235" t="e">
        <f t="shared" si="56"/>
        <v>#N/A</v>
      </c>
      <c r="BF235" t="e">
        <f t="shared" si="57"/>
        <v>#N/A</v>
      </c>
      <c r="BG235" t="e">
        <f t="shared" si="58"/>
        <v>#N/A</v>
      </c>
      <c r="BH235" t="e">
        <f t="shared" si="59"/>
        <v>#N/A</v>
      </c>
      <c r="BI235" t="e">
        <f t="shared" si="60"/>
        <v>#N/A</v>
      </c>
      <c r="BJ235" t="e">
        <f t="shared" si="61"/>
        <v>#N/A</v>
      </c>
      <c r="BK235" t="e">
        <f t="shared" si="62"/>
        <v>#N/A</v>
      </c>
      <c r="BL235" t="e">
        <f>VLOOKUP($AY235,covid_19_datafeed23[[#All],[new_date]:[Zkh_7dgn_gem]],9,FALSE)</f>
        <v>#N/A</v>
      </c>
    </row>
    <row r="236" spans="50:64" x14ac:dyDescent="0.25">
      <c r="AX236">
        <f t="shared" si="63"/>
        <v>233</v>
      </c>
      <c r="AY236" s="1">
        <v>44673</v>
      </c>
      <c r="AZ236" t="e">
        <f t="shared" si="51"/>
        <v>#N/A</v>
      </c>
      <c r="BA236" t="e">
        <f t="shared" si="52"/>
        <v>#N/A</v>
      </c>
      <c r="BB236" t="e">
        <f t="shared" si="53"/>
        <v>#N/A</v>
      </c>
      <c r="BC236" t="e">
        <f t="shared" si="54"/>
        <v>#N/A</v>
      </c>
      <c r="BD236" t="e">
        <f t="shared" si="55"/>
        <v>#N/A</v>
      </c>
      <c r="BE236" t="e">
        <f t="shared" si="56"/>
        <v>#N/A</v>
      </c>
      <c r="BF236" t="e">
        <f t="shared" si="57"/>
        <v>#N/A</v>
      </c>
      <c r="BG236" t="e">
        <f t="shared" si="58"/>
        <v>#N/A</v>
      </c>
      <c r="BH236">
        <f t="shared" si="59"/>
        <v>8.3207261724659602</v>
      </c>
      <c r="BI236">
        <f t="shared" si="60"/>
        <v>1.1346444780635401</v>
      </c>
      <c r="BJ236" t="e">
        <f t="shared" si="61"/>
        <v>#N/A</v>
      </c>
      <c r="BK236" t="e">
        <f t="shared" si="62"/>
        <v>#N/A</v>
      </c>
      <c r="BL236" t="e">
        <f>VLOOKUP($AY236,covid_19_datafeed23[[#All],[new_date]:[Zkh_7dgn_gem]],9,FALSE)</f>
        <v>#N/A</v>
      </c>
    </row>
    <row r="237" spans="50:64" x14ac:dyDescent="0.25">
      <c r="AX237">
        <f t="shared" si="63"/>
        <v>234</v>
      </c>
      <c r="AY237" s="1">
        <v>44674</v>
      </c>
      <c r="AZ237" t="e">
        <f t="shared" si="51"/>
        <v>#N/A</v>
      </c>
      <c r="BA237" t="e">
        <f t="shared" si="52"/>
        <v>#N/A</v>
      </c>
      <c r="BB237" t="e">
        <f t="shared" si="53"/>
        <v>#N/A</v>
      </c>
      <c r="BC237" t="e">
        <f t="shared" si="54"/>
        <v>#N/A</v>
      </c>
      <c r="BD237" t="e">
        <f t="shared" si="55"/>
        <v>#N/A</v>
      </c>
      <c r="BE237" t="e">
        <f t="shared" si="56"/>
        <v>#N/A</v>
      </c>
      <c r="BF237" t="e">
        <f t="shared" si="57"/>
        <v>#N/A</v>
      </c>
      <c r="BG237" t="e">
        <f t="shared" si="58"/>
        <v>#N/A</v>
      </c>
      <c r="BH237" t="e">
        <f t="shared" si="59"/>
        <v>#N/A</v>
      </c>
      <c r="BI237" t="e">
        <f t="shared" si="60"/>
        <v>#N/A</v>
      </c>
      <c r="BJ237" t="e">
        <f t="shared" si="61"/>
        <v>#N/A</v>
      </c>
      <c r="BK237">
        <f t="shared" si="62"/>
        <v>2.9685157421289299</v>
      </c>
      <c r="BL237" t="e">
        <f>VLOOKUP($AY237,covid_19_datafeed23[[#All],[new_date]:[Zkh_7dgn_gem]],9,FALSE)</f>
        <v>#N/A</v>
      </c>
    </row>
    <row r="238" spans="50:64" x14ac:dyDescent="0.25">
      <c r="AX238">
        <f t="shared" si="63"/>
        <v>235</v>
      </c>
      <c r="AY238" s="1">
        <v>44675</v>
      </c>
      <c r="AZ238" t="e">
        <f t="shared" si="51"/>
        <v>#N/A</v>
      </c>
      <c r="BA238" t="e">
        <f t="shared" si="52"/>
        <v>#N/A</v>
      </c>
      <c r="BB238" t="e">
        <f t="shared" si="53"/>
        <v>#N/A</v>
      </c>
      <c r="BC238" t="e">
        <f t="shared" si="54"/>
        <v>#N/A</v>
      </c>
      <c r="BD238" t="e">
        <f t="shared" si="55"/>
        <v>#N/A</v>
      </c>
      <c r="BE238" t="e">
        <f t="shared" si="56"/>
        <v>#N/A</v>
      </c>
      <c r="BF238" t="e">
        <f t="shared" si="57"/>
        <v>#N/A</v>
      </c>
      <c r="BG238" t="e">
        <f t="shared" si="58"/>
        <v>#N/A</v>
      </c>
      <c r="BH238" t="e">
        <f t="shared" si="59"/>
        <v>#N/A</v>
      </c>
      <c r="BI238" t="e">
        <f t="shared" si="60"/>
        <v>#N/A</v>
      </c>
      <c r="BJ238">
        <f t="shared" si="61"/>
        <v>2.0239880059969999</v>
      </c>
      <c r="BK238" t="e">
        <f t="shared" si="62"/>
        <v>#N/A</v>
      </c>
      <c r="BL238" t="e">
        <f>VLOOKUP($AY238,covid_19_datafeed23[[#All],[new_date]:[Zkh_7dgn_gem]],9,FALSE)</f>
        <v>#N/A</v>
      </c>
    </row>
    <row r="239" spans="50:64" x14ac:dyDescent="0.25">
      <c r="AX239">
        <f t="shared" si="63"/>
        <v>236</v>
      </c>
      <c r="AY239" s="1">
        <v>44676</v>
      </c>
      <c r="AZ239" t="e">
        <f t="shared" si="51"/>
        <v>#N/A</v>
      </c>
      <c r="BA239" t="e">
        <f t="shared" si="52"/>
        <v>#N/A</v>
      </c>
      <c r="BB239" t="e">
        <f t="shared" si="53"/>
        <v>#N/A</v>
      </c>
      <c r="BC239" t="e">
        <f t="shared" si="54"/>
        <v>#N/A</v>
      </c>
      <c r="BD239" t="e">
        <f t="shared" si="55"/>
        <v>#N/A</v>
      </c>
      <c r="BE239" t="e">
        <f t="shared" si="56"/>
        <v>#N/A</v>
      </c>
      <c r="BF239" t="e">
        <f t="shared" si="57"/>
        <v>#N/A</v>
      </c>
      <c r="BG239" t="e">
        <f t="shared" si="58"/>
        <v>#N/A</v>
      </c>
      <c r="BH239" t="e">
        <f t="shared" si="59"/>
        <v>#N/A</v>
      </c>
      <c r="BI239">
        <f t="shared" si="60"/>
        <v>1.51285930408472</v>
      </c>
      <c r="BJ239" t="e">
        <f t="shared" si="61"/>
        <v>#N/A</v>
      </c>
      <c r="BK239" t="e">
        <f t="shared" si="62"/>
        <v>#N/A</v>
      </c>
      <c r="BL239" t="e">
        <f>VLOOKUP($AY239,covid_19_datafeed23[[#All],[new_date]:[Zkh_7dgn_gem]],9,FALSE)</f>
        <v>#N/A</v>
      </c>
    </row>
    <row r="240" spans="50:64" x14ac:dyDescent="0.25">
      <c r="AX240">
        <f t="shared" si="63"/>
        <v>237</v>
      </c>
      <c r="AY240" s="1">
        <v>44677</v>
      </c>
      <c r="AZ240" t="e">
        <f t="shared" si="51"/>
        <v>#N/A</v>
      </c>
      <c r="BA240" t="e">
        <f t="shared" si="52"/>
        <v>#N/A</v>
      </c>
      <c r="BB240" t="e">
        <f t="shared" si="53"/>
        <v>#N/A</v>
      </c>
      <c r="BC240" t="e">
        <f t="shared" si="54"/>
        <v>#N/A</v>
      </c>
      <c r="BD240" t="e">
        <f t="shared" si="55"/>
        <v>#N/A</v>
      </c>
      <c r="BE240" t="e">
        <f t="shared" si="56"/>
        <v>#N/A</v>
      </c>
      <c r="BF240" t="e">
        <f t="shared" si="57"/>
        <v>#N/A</v>
      </c>
      <c r="BG240" t="e">
        <f t="shared" si="58"/>
        <v>#N/A</v>
      </c>
      <c r="BH240" t="e">
        <f t="shared" si="59"/>
        <v>#N/A</v>
      </c>
      <c r="BI240" t="e">
        <f t="shared" si="60"/>
        <v>#N/A</v>
      </c>
      <c r="BJ240" t="e">
        <f t="shared" si="61"/>
        <v>#N/A</v>
      </c>
      <c r="BK240">
        <f t="shared" si="62"/>
        <v>2.2938530734632598</v>
      </c>
      <c r="BL240" t="e">
        <f>VLOOKUP($AY240,covid_19_datafeed23[[#All],[new_date]:[Zkh_7dgn_gem]],9,FALSE)</f>
        <v>#N/A</v>
      </c>
    </row>
    <row r="241" spans="50:64" x14ac:dyDescent="0.25">
      <c r="AX241">
        <f t="shared" si="63"/>
        <v>238</v>
      </c>
      <c r="AY241" s="1">
        <v>44678</v>
      </c>
      <c r="AZ241" t="e">
        <f t="shared" si="51"/>
        <v>#N/A</v>
      </c>
      <c r="BA241" t="e">
        <f t="shared" si="52"/>
        <v>#N/A</v>
      </c>
      <c r="BB241" t="e">
        <f t="shared" si="53"/>
        <v>#N/A</v>
      </c>
      <c r="BC241" t="e">
        <f t="shared" si="54"/>
        <v>#N/A</v>
      </c>
      <c r="BD241" t="e">
        <f t="shared" si="55"/>
        <v>#N/A</v>
      </c>
      <c r="BE241" t="e">
        <f t="shared" si="56"/>
        <v>#N/A</v>
      </c>
      <c r="BF241" t="e">
        <f t="shared" si="57"/>
        <v>#N/A</v>
      </c>
      <c r="BG241" t="e">
        <f t="shared" si="58"/>
        <v>#N/A</v>
      </c>
      <c r="BH241">
        <f t="shared" si="59"/>
        <v>6.8078668683812396</v>
      </c>
      <c r="BI241" t="e">
        <f t="shared" si="60"/>
        <v>#N/A</v>
      </c>
      <c r="BJ241" t="e">
        <f t="shared" si="61"/>
        <v>#N/A</v>
      </c>
      <c r="BK241" t="e">
        <f t="shared" si="62"/>
        <v>#N/A</v>
      </c>
      <c r="BL241" t="e">
        <f>VLOOKUP($AY241,covid_19_datafeed23[[#All],[new_date]:[Zkh_7dgn_gem]],9,FALSE)</f>
        <v>#N/A</v>
      </c>
    </row>
    <row r="242" spans="50:64" x14ac:dyDescent="0.25">
      <c r="AX242">
        <f t="shared" si="63"/>
        <v>239</v>
      </c>
      <c r="AY242" s="1">
        <v>44679</v>
      </c>
      <c r="AZ242" t="e">
        <f t="shared" si="51"/>
        <v>#N/A</v>
      </c>
      <c r="BA242" t="e">
        <f t="shared" si="52"/>
        <v>#N/A</v>
      </c>
      <c r="BB242" t="e">
        <f t="shared" si="53"/>
        <v>#N/A</v>
      </c>
      <c r="BC242" t="e">
        <f t="shared" si="54"/>
        <v>#N/A</v>
      </c>
      <c r="BD242" t="e">
        <f t="shared" si="55"/>
        <v>#N/A</v>
      </c>
      <c r="BE242" t="e">
        <f t="shared" si="56"/>
        <v>#N/A</v>
      </c>
      <c r="BF242" t="e">
        <f t="shared" si="57"/>
        <v>#N/A</v>
      </c>
      <c r="BG242" t="e">
        <f t="shared" si="58"/>
        <v>#N/A</v>
      </c>
      <c r="BH242" t="e">
        <f t="shared" si="59"/>
        <v>#N/A</v>
      </c>
      <c r="BI242" t="e">
        <f t="shared" si="60"/>
        <v>#N/A</v>
      </c>
      <c r="BJ242" t="e">
        <f t="shared" si="61"/>
        <v>#N/A</v>
      </c>
      <c r="BK242" t="e">
        <f t="shared" si="62"/>
        <v>#N/A</v>
      </c>
      <c r="BL242" t="e">
        <f>VLOOKUP($AY242,covid_19_datafeed23[[#All],[new_date]:[Zkh_7dgn_gem]],9,FALSE)</f>
        <v>#N/A</v>
      </c>
    </row>
    <row r="243" spans="50:64" x14ac:dyDescent="0.25">
      <c r="AX243">
        <f t="shared" si="63"/>
        <v>240</v>
      </c>
      <c r="AY243" s="1">
        <v>44680</v>
      </c>
      <c r="AZ243" t="e">
        <f t="shared" si="51"/>
        <v>#N/A</v>
      </c>
      <c r="BA243" t="e">
        <f t="shared" si="52"/>
        <v>#N/A</v>
      </c>
      <c r="BB243" t="e">
        <f t="shared" si="53"/>
        <v>#N/A</v>
      </c>
      <c r="BC243" t="e">
        <f t="shared" si="54"/>
        <v>#N/A</v>
      </c>
      <c r="BD243" t="e">
        <f t="shared" si="55"/>
        <v>#N/A</v>
      </c>
      <c r="BE243" t="e">
        <f t="shared" si="56"/>
        <v>#N/A</v>
      </c>
      <c r="BF243" t="e">
        <f t="shared" si="57"/>
        <v>#N/A</v>
      </c>
      <c r="BG243" t="e">
        <f t="shared" si="58"/>
        <v>#N/A</v>
      </c>
      <c r="BH243" t="e">
        <f t="shared" si="59"/>
        <v>#N/A</v>
      </c>
      <c r="BI243" t="e">
        <f t="shared" si="60"/>
        <v>#N/A</v>
      </c>
      <c r="BJ243" t="e">
        <f t="shared" si="61"/>
        <v>#N/A</v>
      </c>
      <c r="BK243" t="e">
        <f t="shared" si="62"/>
        <v>#N/A</v>
      </c>
      <c r="BL243" t="e">
        <f>VLOOKUP($AY243,covid_19_datafeed23[[#All],[new_date]:[Zkh_7dgn_gem]],9,FALSE)</f>
        <v>#N/A</v>
      </c>
    </row>
    <row r="244" spans="50:64" x14ac:dyDescent="0.25">
      <c r="AX244">
        <f t="shared" si="63"/>
        <v>241</v>
      </c>
      <c r="AY244" s="1">
        <v>44681</v>
      </c>
      <c r="AZ244" t="e">
        <f t="shared" si="51"/>
        <v>#N/A</v>
      </c>
      <c r="BA244" t="e">
        <f t="shared" si="52"/>
        <v>#N/A</v>
      </c>
      <c r="BB244" t="e">
        <f t="shared" si="53"/>
        <v>#N/A</v>
      </c>
      <c r="BC244" t="e">
        <f t="shared" si="54"/>
        <v>#N/A</v>
      </c>
      <c r="BD244" t="e">
        <f t="shared" si="55"/>
        <v>#N/A</v>
      </c>
      <c r="BE244" t="e">
        <f t="shared" si="56"/>
        <v>#N/A</v>
      </c>
      <c r="BF244" t="e">
        <f t="shared" si="57"/>
        <v>#N/A</v>
      </c>
      <c r="BG244" t="e">
        <f t="shared" si="58"/>
        <v>#N/A</v>
      </c>
      <c r="BH244" t="e">
        <f t="shared" si="59"/>
        <v>#N/A</v>
      </c>
      <c r="BI244" t="e">
        <f t="shared" si="60"/>
        <v>#N/A</v>
      </c>
      <c r="BJ244" t="e">
        <f t="shared" si="61"/>
        <v>#N/A</v>
      </c>
      <c r="BK244" t="e">
        <f t="shared" si="62"/>
        <v>#N/A</v>
      </c>
      <c r="BL244" t="e">
        <f>VLOOKUP($AY244,covid_19_datafeed23[[#All],[new_date]:[Zkh_7dgn_gem]],9,FALSE)</f>
        <v>#N/A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22265-9311-4689-94E5-B2AA0BCF8235}">
  <dimension ref="A1:N243"/>
  <sheetViews>
    <sheetView tabSelected="1" workbookViewId="0">
      <selection activeCell="O11" sqref="O11"/>
    </sheetView>
  </sheetViews>
  <sheetFormatPr defaultColWidth="20.140625" defaultRowHeight="15" x14ac:dyDescent="0.25"/>
  <cols>
    <col min="1" max="1" width="20.140625" style="6"/>
    <col min="2" max="16384" width="20.140625" style="5"/>
  </cols>
  <sheetData>
    <row r="1" spans="1:14" x14ac:dyDescent="0.25">
      <c r="A1" s="6" t="s">
        <v>749</v>
      </c>
      <c r="B1" s="5" t="s">
        <v>8</v>
      </c>
      <c r="C1" s="5" t="s">
        <v>9</v>
      </c>
      <c r="D1" s="5" t="s">
        <v>11</v>
      </c>
      <c r="E1" s="5" t="s">
        <v>12</v>
      </c>
      <c r="F1" s="5" t="s">
        <v>14</v>
      </c>
      <c r="G1" s="5" t="s">
        <v>13</v>
      </c>
      <c r="H1" s="5" t="s">
        <v>15</v>
      </c>
      <c r="I1" s="5" t="s">
        <v>16</v>
      </c>
      <c r="J1" s="5" t="s">
        <v>17</v>
      </c>
      <c r="K1" s="5" t="s">
        <v>18</v>
      </c>
      <c r="L1" s="5" t="s">
        <v>19</v>
      </c>
      <c r="M1" s="5" t="s">
        <v>20</v>
      </c>
      <c r="N1" s="5" t="s">
        <v>741</v>
      </c>
    </row>
    <row r="2" spans="1:14" x14ac:dyDescent="0.25">
      <c r="A2" s="6">
        <v>44440</v>
      </c>
      <c r="N2" s="5">
        <v>13.571428571428571</v>
      </c>
    </row>
    <row r="3" spans="1:14" x14ac:dyDescent="0.25">
      <c r="A3" s="6">
        <v>44441</v>
      </c>
      <c r="N3" s="5">
        <v>14.571428571428571</v>
      </c>
    </row>
    <row r="4" spans="1:14" x14ac:dyDescent="0.25">
      <c r="A4" s="6">
        <v>44442</v>
      </c>
      <c r="N4" s="5">
        <v>14</v>
      </c>
    </row>
    <row r="5" spans="1:14" x14ac:dyDescent="0.25">
      <c r="A5" s="6">
        <v>44443</v>
      </c>
      <c r="B5" s="5">
        <v>8.8541666666666607</v>
      </c>
      <c r="N5" s="5">
        <v>12.285714285714286</v>
      </c>
    </row>
    <row r="6" spans="1:14" x14ac:dyDescent="0.25">
      <c r="A6" s="6">
        <v>44444</v>
      </c>
      <c r="N6" s="5">
        <v>11.428571428571429</v>
      </c>
    </row>
    <row r="7" spans="1:14" x14ac:dyDescent="0.25">
      <c r="A7" s="6">
        <v>44445</v>
      </c>
      <c r="B7" s="5">
        <v>7.5</v>
      </c>
      <c r="N7" s="5">
        <v>12</v>
      </c>
    </row>
    <row r="8" spans="1:14" x14ac:dyDescent="0.25">
      <c r="A8" s="6">
        <v>44446</v>
      </c>
      <c r="N8" s="5">
        <v>12.142857142857142</v>
      </c>
    </row>
    <row r="9" spans="1:14" x14ac:dyDescent="0.25">
      <c r="A9" s="6">
        <v>44447</v>
      </c>
      <c r="N9" s="5">
        <v>14</v>
      </c>
    </row>
    <row r="10" spans="1:14" x14ac:dyDescent="0.25">
      <c r="A10" s="6">
        <v>44448</v>
      </c>
      <c r="N10" s="5">
        <v>13.714285714285714</v>
      </c>
    </row>
    <row r="11" spans="1:14" x14ac:dyDescent="0.25">
      <c r="A11" s="6">
        <v>44449</v>
      </c>
      <c r="N11" s="5">
        <v>13.571428571428571</v>
      </c>
    </row>
    <row r="12" spans="1:14" x14ac:dyDescent="0.25">
      <c r="A12" s="6">
        <v>44450</v>
      </c>
      <c r="N12" s="5">
        <v>14.714285714285714</v>
      </c>
    </row>
    <row r="13" spans="1:14" x14ac:dyDescent="0.25">
      <c r="A13" s="6">
        <v>44451</v>
      </c>
      <c r="B13" s="5">
        <v>5.9375</v>
      </c>
      <c r="N13" s="5">
        <v>14.428571428571429</v>
      </c>
    </row>
    <row r="14" spans="1:14" x14ac:dyDescent="0.25">
      <c r="A14" s="6">
        <v>44452</v>
      </c>
      <c r="N14" s="5">
        <v>13.428571428571429</v>
      </c>
    </row>
    <row r="15" spans="1:14" x14ac:dyDescent="0.25">
      <c r="A15" s="6">
        <v>44453</v>
      </c>
      <c r="N15" s="5">
        <v>13.142857142857142</v>
      </c>
    </row>
    <row r="16" spans="1:14" x14ac:dyDescent="0.25">
      <c r="A16" s="6">
        <v>44454</v>
      </c>
      <c r="N16" s="5">
        <v>11.714285714285714</v>
      </c>
    </row>
    <row r="17" spans="1:14" x14ac:dyDescent="0.25">
      <c r="A17" s="6">
        <v>44455</v>
      </c>
      <c r="B17" s="5">
        <v>4.9479166666666599</v>
      </c>
      <c r="N17" s="5">
        <v>11.571428571428571</v>
      </c>
    </row>
    <row r="18" spans="1:14" x14ac:dyDescent="0.25">
      <c r="A18" s="6">
        <v>44456</v>
      </c>
      <c r="N18" s="5">
        <v>11.285714285714286</v>
      </c>
    </row>
    <row r="19" spans="1:14" x14ac:dyDescent="0.25">
      <c r="A19" s="6">
        <v>44457</v>
      </c>
      <c r="N19" s="5">
        <v>9.5714285714285712</v>
      </c>
    </row>
    <row r="20" spans="1:14" x14ac:dyDescent="0.25">
      <c r="A20" s="6">
        <v>44458</v>
      </c>
      <c r="N20" s="5">
        <v>9.7142857142857135</v>
      </c>
    </row>
    <row r="21" spans="1:14" x14ac:dyDescent="0.25">
      <c r="A21" s="6">
        <v>44459</v>
      </c>
      <c r="N21" s="5">
        <v>9.8571428571428577</v>
      </c>
    </row>
    <row r="22" spans="1:14" x14ac:dyDescent="0.25">
      <c r="A22" s="6">
        <v>44460</v>
      </c>
      <c r="N22" s="5">
        <v>10.428571428571429</v>
      </c>
    </row>
    <row r="23" spans="1:14" x14ac:dyDescent="0.25">
      <c r="A23" s="6">
        <v>44461</v>
      </c>
      <c r="N23" s="5">
        <v>11.285714285714286</v>
      </c>
    </row>
    <row r="24" spans="1:14" x14ac:dyDescent="0.25">
      <c r="A24" s="6">
        <v>44462</v>
      </c>
      <c r="B24" s="5">
        <v>4.0104166666666599</v>
      </c>
      <c r="N24" s="5">
        <v>10.142857142857142</v>
      </c>
    </row>
    <row r="25" spans="1:14" x14ac:dyDescent="0.25">
      <c r="A25" s="6">
        <v>44463</v>
      </c>
      <c r="N25" s="5">
        <v>10.285714285714286</v>
      </c>
    </row>
    <row r="26" spans="1:14" x14ac:dyDescent="0.25">
      <c r="A26" s="6">
        <v>44464</v>
      </c>
      <c r="N26" s="5">
        <v>10.571428571428571</v>
      </c>
    </row>
    <row r="27" spans="1:14" x14ac:dyDescent="0.25">
      <c r="A27" s="6">
        <v>44465</v>
      </c>
      <c r="N27" s="5">
        <v>10.714285714285714</v>
      </c>
    </row>
    <row r="28" spans="1:14" x14ac:dyDescent="0.25">
      <c r="A28" s="6">
        <v>44466</v>
      </c>
      <c r="N28" s="5">
        <v>10</v>
      </c>
    </row>
    <row r="29" spans="1:14" x14ac:dyDescent="0.25">
      <c r="A29" s="6">
        <v>44467</v>
      </c>
      <c r="N29" s="5">
        <v>8.8571428571428577</v>
      </c>
    </row>
    <row r="30" spans="1:14" x14ac:dyDescent="0.25">
      <c r="A30" s="6">
        <v>44468</v>
      </c>
      <c r="N30" s="5">
        <v>7.2857142857142856</v>
      </c>
    </row>
    <row r="31" spans="1:14" x14ac:dyDescent="0.25">
      <c r="A31" s="6">
        <v>44469</v>
      </c>
      <c r="N31" s="5">
        <v>7.4285714285714288</v>
      </c>
    </row>
    <row r="32" spans="1:14" x14ac:dyDescent="0.25">
      <c r="A32" s="6">
        <v>44470</v>
      </c>
      <c r="B32" s="5">
        <v>3.6458333333333299</v>
      </c>
      <c r="C32" s="5">
        <v>3.4895833333333299</v>
      </c>
      <c r="N32" s="5">
        <v>6.8571428571428568</v>
      </c>
    </row>
    <row r="33" spans="1:14" x14ac:dyDescent="0.25">
      <c r="A33" s="6">
        <v>44471</v>
      </c>
      <c r="N33" s="5">
        <v>7</v>
      </c>
    </row>
    <row r="34" spans="1:14" x14ac:dyDescent="0.25">
      <c r="A34" s="6">
        <v>44472</v>
      </c>
      <c r="N34" s="5">
        <v>6.7142857142857144</v>
      </c>
    </row>
    <row r="35" spans="1:14" x14ac:dyDescent="0.25">
      <c r="A35" s="6">
        <v>44473</v>
      </c>
      <c r="C35" s="5">
        <v>3.5416666666666599</v>
      </c>
      <c r="N35" s="5">
        <v>7.2857142857142856</v>
      </c>
    </row>
    <row r="36" spans="1:14" x14ac:dyDescent="0.25">
      <c r="A36" s="6">
        <v>44474</v>
      </c>
      <c r="B36" s="5">
        <v>3.2291666666666599</v>
      </c>
      <c r="N36" s="5">
        <v>9.2857142857142865</v>
      </c>
    </row>
    <row r="37" spans="1:14" x14ac:dyDescent="0.25">
      <c r="A37" s="6">
        <v>44475</v>
      </c>
      <c r="N37" s="5">
        <v>10</v>
      </c>
    </row>
    <row r="38" spans="1:14" x14ac:dyDescent="0.25">
      <c r="A38" s="6">
        <v>44476</v>
      </c>
      <c r="N38" s="5">
        <v>10.142857142857142</v>
      </c>
    </row>
    <row r="39" spans="1:14" x14ac:dyDescent="0.25">
      <c r="A39" s="6">
        <v>44477</v>
      </c>
      <c r="C39" s="5">
        <v>3.6458333333333299</v>
      </c>
      <c r="N39" s="5">
        <v>10</v>
      </c>
    </row>
    <row r="40" spans="1:14" x14ac:dyDescent="0.25">
      <c r="A40" s="6">
        <v>44478</v>
      </c>
      <c r="N40" s="5">
        <v>9.5714285714285712</v>
      </c>
    </row>
    <row r="41" spans="1:14" x14ac:dyDescent="0.25">
      <c r="A41" s="6">
        <v>44479</v>
      </c>
      <c r="N41" s="5">
        <v>9.8571428571428577</v>
      </c>
    </row>
    <row r="42" spans="1:14" x14ac:dyDescent="0.25">
      <c r="A42" s="6">
        <v>44480</v>
      </c>
      <c r="C42" s="5">
        <v>3.90625</v>
      </c>
      <c r="N42" s="5">
        <v>10.428571428571429</v>
      </c>
    </row>
    <row r="43" spans="1:14" x14ac:dyDescent="0.25">
      <c r="A43" s="6">
        <v>44481</v>
      </c>
      <c r="N43" s="5">
        <v>9.4285714285714288</v>
      </c>
    </row>
    <row r="44" spans="1:14" x14ac:dyDescent="0.25">
      <c r="A44" s="6">
        <v>44482</v>
      </c>
      <c r="B44" s="5">
        <v>3.0208333333333299</v>
      </c>
      <c r="N44" s="5">
        <v>9</v>
      </c>
    </row>
    <row r="45" spans="1:14" x14ac:dyDescent="0.25">
      <c r="A45" s="6">
        <v>44483</v>
      </c>
      <c r="N45" s="5">
        <v>10</v>
      </c>
    </row>
    <row r="46" spans="1:14" x14ac:dyDescent="0.25">
      <c r="A46" s="6">
        <v>44484</v>
      </c>
      <c r="N46" s="5">
        <v>10.714285714285714</v>
      </c>
    </row>
    <row r="47" spans="1:14" x14ac:dyDescent="0.25">
      <c r="A47" s="6">
        <v>44485</v>
      </c>
      <c r="C47" s="5">
        <v>4.1666666666666599</v>
      </c>
      <c r="N47" s="5">
        <v>12.142857142857142</v>
      </c>
    </row>
    <row r="48" spans="1:14" x14ac:dyDescent="0.25">
      <c r="A48" s="6">
        <v>44486</v>
      </c>
      <c r="N48" s="5">
        <v>12.714285714285714</v>
      </c>
    </row>
    <row r="49" spans="1:14" x14ac:dyDescent="0.25">
      <c r="A49" s="6">
        <v>44487</v>
      </c>
      <c r="N49" s="5">
        <v>12.428571428571429</v>
      </c>
    </row>
    <row r="50" spans="1:14" x14ac:dyDescent="0.25">
      <c r="A50" s="6">
        <v>44488</v>
      </c>
      <c r="N50" s="5">
        <v>14</v>
      </c>
    </row>
    <row r="51" spans="1:14" x14ac:dyDescent="0.25">
      <c r="A51" s="6">
        <v>44489</v>
      </c>
      <c r="C51" s="5">
        <v>4.4791666666666599</v>
      </c>
      <c r="N51" s="5">
        <v>15.285714285714286</v>
      </c>
    </row>
    <row r="52" spans="1:14" x14ac:dyDescent="0.25">
      <c r="A52" s="6">
        <v>44490</v>
      </c>
      <c r="N52" s="5">
        <v>15.571428571428571</v>
      </c>
    </row>
    <row r="53" spans="1:14" x14ac:dyDescent="0.25">
      <c r="A53" s="6">
        <v>44491</v>
      </c>
      <c r="B53" s="5">
        <v>2.8125</v>
      </c>
      <c r="N53" s="5">
        <v>17</v>
      </c>
    </row>
    <row r="54" spans="1:14" x14ac:dyDescent="0.25">
      <c r="A54" s="6">
        <v>44492</v>
      </c>
      <c r="N54" s="5">
        <v>16.857142857142858</v>
      </c>
    </row>
    <row r="55" spans="1:14" x14ac:dyDescent="0.25">
      <c r="A55" s="6">
        <v>44493</v>
      </c>
      <c r="C55" s="5">
        <v>4.84375</v>
      </c>
      <c r="N55" s="5">
        <v>17.428571428571427</v>
      </c>
    </row>
    <row r="56" spans="1:14" x14ac:dyDescent="0.25">
      <c r="A56" s="6">
        <v>44494</v>
      </c>
      <c r="N56" s="5">
        <v>18.428571428571427</v>
      </c>
    </row>
    <row r="57" spans="1:14" x14ac:dyDescent="0.25">
      <c r="A57" s="6">
        <v>44495</v>
      </c>
      <c r="N57" s="5">
        <v>17.428571428571427</v>
      </c>
    </row>
    <row r="58" spans="1:14" x14ac:dyDescent="0.25">
      <c r="A58" s="6">
        <v>44496</v>
      </c>
      <c r="N58" s="5">
        <v>17.857142857142858</v>
      </c>
    </row>
    <row r="59" spans="1:14" x14ac:dyDescent="0.25">
      <c r="A59" s="6">
        <v>44497</v>
      </c>
      <c r="C59" s="5">
        <v>5.2604166666666599</v>
      </c>
      <c r="N59" s="5">
        <v>17.285714285714285</v>
      </c>
    </row>
    <row r="60" spans="1:14" x14ac:dyDescent="0.25">
      <c r="A60" s="6">
        <v>44498</v>
      </c>
      <c r="N60" s="5">
        <v>18</v>
      </c>
    </row>
    <row r="61" spans="1:14" x14ac:dyDescent="0.25">
      <c r="A61" s="6">
        <v>44499</v>
      </c>
      <c r="N61" s="5">
        <v>17.714285714285715</v>
      </c>
    </row>
    <row r="62" spans="1:14" x14ac:dyDescent="0.25">
      <c r="A62" s="6">
        <v>44500</v>
      </c>
      <c r="B62" s="5">
        <v>2.8125</v>
      </c>
      <c r="D62" s="5">
        <v>21.141732283464499</v>
      </c>
      <c r="N62" s="5">
        <v>17.285714285714285</v>
      </c>
    </row>
    <row r="63" spans="1:14" x14ac:dyDescent="0.25">
      <c r="A63" s="6">
        <v>44501</v>
      </c>
      <c r="F63" s="5">
        <v>26.538461538461501</v>
      </c>
      <c r="N63" s="5">
        <v>17.142857142857142</v>
      </c>
    </row>
    <row r="64" spans="1:14" x14ac:dyDescent="0.25">
      <c r="A64" s="6">
        <v>44502</v>
      </c>
      <c r="N64" s="5">
        <v>18.285714285714285</v>
      </c>
    </row>
    <row r="65" spans="1:14" x14ac:dyDescent="0.25">
      <c r="A65" s="6">
        <v>44503</v>
      </c>
      <c r="C65" s="5">
        <v>5.78125</v>
      </c>
      <c r="F65" s="5">
        <v>27.564102564102502</v>
      </c>
      <c r="G65" s="5">
        <v>26.538461538461501</v>
      </c>
      <c r="N65" s="5">
        <v>20</v>
      </c>
    </row>
    <row r="66" spans="1:14" x14ac:dyDescent="0.25">
      <c r="A66" s="6">
        <v>44504</v>
      </c>
      <c r="N66" s="5">
        <v>21.571428571428573</v>
      </c>
    </row>
    <row r="67" spans="1:14" x14ac:dyDescent="0.25">
      <c r="A67" s="6">
        <v>44505</v>
      </c>
      <c r="E67" s="5">
        <v>22.913385826771599</v>
      </c>
      <c r="N67" s="5">
        <v>21.857142857142858</v>
      </c>
    </row>
    <row r="68" spans="1:14" x14ac:dyDescent="0.25">
      <c r="A68" s="6">
        <v>44506</v>
      </c>
      <c r="D68" s="5">
        <v>21.8503937007874</v>
      </c>
      <c r="F68" s="5">
        <v>27.948717948717899</v>
      </c>
      <c r="G68" s="5">
        <v>28.3333333333333</v>
      </c>
      <c r="N68" s="5">
        <v>23.714285714285715</v>
      </c>
    </row>
    <row r="69" spans="1:14" x14ac:dyDescent="0.25">
      <c r="A69" s="6">
        <v>44507</v>
      </c>
      <c r="C69" s="5">
        <v>6.3020833333333304</v>
      </c>
      <c r="N69" s="5">
        <v>25.428571428571427</v>
      </c>
    </row>
    <row r="70" spans="1:14" x14ac:dyDescent="0.25">
      <c r="A70" s="6">
        <v>44508</v>
      </c>
      <c r="B70" s="5">
        <v>2.8125</v>
      </c>
      <c r="E70" s="5">
        <v>24.566929133858199</v>
      </c>
      <c r="F70" s="5">
        <v>28.717948717948701</v>
      </c>
      <c r="N70" s="5">
        <v>27.857142857142858</v>
      </c>
    </row>
    <row r="71" spans="1:14" x14ac:dyDescent="0.25">
      <c r="A71" s="6">
        <v>44509</v>
      </c>
      <c r="N71" s="5">
        <v>27.285714285714285</v>
      </c>
    </row>
    <row r="72" spans="1:14" x14ac:dyDescent="0.25">
      <c r="A72" s="6">
        <v>44510</v>
      </c>
      <c r="D72" s="5">
        <v>22.440944881889699</v>
      </c>
      <c r="G72" s="5">
        <v>29.358974358974301</v>
      </c>
      <c r="N72" s="5">
        <v>26.285714285714285</v>
      </c>
    </row>
    <row r="73" spans="1:14" x14ac:dyDescent="0.25">
      <c r="A73" s="6">
        <v>44511</v>
      </c>
      <c r="C73" s="5">
        <v>6.71875</v>
      </c>
      <c r="E73" s="5">
        <v>27.0472440944881</v>
      </c>
      <c r="N73" s="5">
        <v>26.714285714285715</v>
      </c>
    </row>
    <row r="74" spans="1:14" x14ac:dyDescent="0.25">
      <c r="A74" s="6">
        <v>44512</v>
      </c>
      <c r="G74" s="5">
        <v>30.897435897435798</v>
      </c>
      <c r="N74" s="5">
        <v>27.571428571428573</v>
      </c>
    </row>
    <row r="75" spans="1:14" x14ac:dyDescent="0.25">
      <c r="A75" s="6">
        <v>44513</v>
      </c>
      <c r="E75" s="5">
        <v>29.1732283464566</v>
      </c>
      <c r="F75" s="5">
        <v>28.846153846153801</v>
      </c>
      <c r="N75" s="5">
        <v>29.428571428571427</v>
      </c>
    </row>
    <row r="76" spans="1:14" x14ac:dyDescent="0.25">
      <c r="A76" s="6">
        <v>44514</v>
      </c>
      <c r="N76" s="5">
        <v>30.285714285714285</v>
      </c>
    </row>
    <row r="77" spans="1:14" x14ac:dyDescent="0.25">
      <c r="A77" s="6">
        <v>44515</v>
      </c>
      <c r="C77" s="5">
        <v>7.3958333333333304</v>
      </c>
      <c r="D77" s="5">
        <v>22.3228346456692</v>
      </c>
      <c r="N77" s="5">
        <v>29</v>
      </c>
    </row>
    <row r="78" spans="1:14" x14ac:dyDescent="0.25">
      <c r="A78" s="6">
        <v>44516</v>
      </c>
      <c r="E78" s="5">
        <v>32.2440944881889</v>
      </c>
      <c r="G78" s="5">
        <v>32.692307692307601</v>
      </c>
      <c r="N78" s="5">
        <v>32</v>
      </c>
    </row>
    <row r="79" spans="1:14" x14ac:dyDescent="0.25">
      <c r="A79" s="6">
        <v>44517</v>
      </c>
      <c r="B79" s="5">
        <v>2.8125</v>
      </c>
      <c r="F79" s="5">
        <v>28.3333333333333</v>
      </c>
      <c r="N79" s="5">
        <v>33.428571428571431</v>
      </c>
    </row>
    <row r="80" spans="1:14" x14ac:dyDescent="0.25">
      <c r="A80" s="6">
        <v>44518</v>
      </c>
      <c r="E80" s="5">
        <v>35.787401574803098</v>
      </c>
      <c r="N80" s="5">
        <v>36.857142857142854</v>
      </c>
    </row>
    <row r="81" spans="1:14" x14ac:dyDescent="0.25">
      <c r="A81" s="6">
        <v>44519</v>
      </c>
      <c r="C81" s="5">
        <v>7.9166666666666599</v>
      </c>
      <c r="G81" s="5">
        <v>35.256410256410199</v>
      </c>
      <c r="N81" s="5">
        <v>39</v>
      </c>
    </row>
    <row r="82" spans="1:14" x14ac:dyDescent="0.25">
      <c r="A82" s="6">
        <v>44520</v>
      </c>
      <c r="D82" s="5">
        <v>22.3228346456692</v>
      </c>
      <c r="F82" s="5">
        <v>27.8205128205128</v>
      </c>
      <c r="N82" s="5">
        <v>38</v>
      </c>
    </row>
    <row r="83" spans="1:14" x14ac:dyDescent="0.25">
      <c r="A83" s="6">
        <v>44521</v>
      </c>
      <c r="G83" s="5">
        <v>37.179487179487097</v>
      </c>
      <c r="N83" s="5">
        <v>38.428571428571431</v>
      </c>
    </row>
    <row r="84" spans="1:14" x14ac:dyDescent="0.25">
      <c r="A84" s="6">
        <v>44522</v>
      </c>
      <c r="C84" s="5">
        <v>8.75</v>
      </c>
      <c r="E84" s="5">
        <v>39.0944881889763</v>
      </c>
      <c r="N84" s="5">
        <v>39.571428571428569</v>
      </c>
    </row>
    <row r="85" spans="1:14" x14ac:dyDescent="0.25">
      <c r="A85" s="6">
        <v>44523</v>
      </c>
      <c r="F85" s="5">
        <v>26.923076923076898</v>
      </c>
      <c r="N85" s="5">
        <v>41.285714285714285</v>
      </c>
    </row>
    <row r="86" spans="1:14" x14ac:dyDescent="0.25">
      <c r="A86" s="6">
        <v>44524</v>
      </c>
      <c r="G86" s="5">
        <v>39.615384615384599</v>
      </c>
      <c r="N86" s="5">
        <v>42.857142857142854</v>
      </c>
    </row>
    <row r="87" spans="1:14" x14ac:dyDescent="0.25">
      <c r="A87" s="6">
        <v>44525</v>
      </c>
      <c r="B87" s="5">
        <v>2.9166666666666599</v>
      </c>
      <c r="D87" s="5">
        <v>22.086614173228298</v>
      </c>
      <c r="E87" s="5">
        <v>43.7007874015748</v>
      </c>
      <c r="N87" s="5">
        <v>42.428571428571431</v>
      </c>
    </row>
    <row r="88" spans="1:14" x14ac:dyDescent="0.25">
      <c r="A88" s="6">
        <v>44526</v>
      </c>
      <c r="C88" s="5">
        <v>9.375</v>
      </c>
      <c r="F88" s="5">
        <v>25.897435897435798</v>
      </c>
      <c r="N88" s="5">
        <v>42</v>
      </c>
    </row>
    <row r="89" spans="1:14" x14ac:dyDescent="0.25">
      <c r="A89" s="6">
        <v>44527</v>
      </c>
      <c r="G89" s="5">
        <v>41.153846153846096</v>
      </c>
      <c r="N89" s="5">
        <v>44.714285714285715</v>
      </c>
    </row>
    <row r="90" spans="1:14" x14ac:dyDescent="0.25">
      <c r="A90" s="6">
        <v>44528</v>
      </c>
      <c r="N90" s="5">
        <v>46.285714285714285</v>
      </c>
    </row>
    <row r="91" spans="1:14" x14ac:dyDescent="0.25">
      <c r="A91" s="6">
        <v>44529</v>
      </c>
      <c r="C91" s="5">
        <v>10.2083333333333</v>
      </c>
      <c r="E91" s="5">
        <v>47.5984251968503</v>
      </c>
      <c r="F91" s="5">
        <v>24.230769230769202</v>
      </c>
      <c r="G91" s="5">
        <v>41.6666666666666</v>
      </c>
      <c r="N91" s="5">
        <v>48.285714285714285</v>
      </c>
    </row>
    <row r="92" spans="1:14" x14ac:dyDescent="0.25">
      <c r="A92" s="6">
        <v>44530</v>
      </c>
      <c r="D92" s="5">
        <v>21.732283464566901</v>
      </c>
      <c r="N92" s="5">
        <v>47.714285714285715</v>
      </c>
    </row>
    <row r="93" spans="1:14" x14ac:dyDescent="0.25">
      <c r="A93" s="6">
        <v>44531</v>
      </c>
      <c r="N93" s="5">
        <v>47</v>
      </c>
    </row>
    <row r="94" spans="1:14" x14ac:dyDescent="0.25">
      <c r="A94" s="6">
        <v>44532</v>
      </c>
      <c r="B94" s="5">
        <v>3.28125</v>
      </c>
      <c r="E94" s="5">
        <v>50.314960629921202</v>
      </c>
      <c r="F94" s="5">
        <v>22.564102564102502</v>
      </c>
      <c r="G94" s="5">
        <v>41.153846153846096</v>
      </c>
      <c r="H94" s="5">
        <v>50.254668930390402</v>
      </c>
      <c r="N94" s="5">
        <v>48.285714285714285</v>
      </c>
    </row>
    <row r="95" spans="1:14" x14ac:dyDescent="0.25">
      <c r="A95" s="6">
        <v>44533</v>
      </c>
      <c r="N95" s="5">
        <v>46.857142857142854</v>
      </c>
    </row>
    <row r="96" spans="1:14" x14ac:dyDescent="0.25">
      <c r="A96" s="6">
        <v>44534</v>
      </c>
      <c r="C96" s="5">
        <v>11.1458333333333</v>
      </c>
      <c r="G96" s="5">
        <v>39.871794871794798</v>
      </c>
      <c r="N96" s="5">
        <v>43.714285714285715</v>
      </c>
    </row>
    <row r="97" spans="1:14" x14ac:dyDescent="0.25">
      <c r="A97" s="6">
        <v>44535</v>
      </c>
      <c r="D97" s="5">
        <v>21.4960629921259</v>
      </c>
      <c r="F97" s="5">
        <v>20.769230769230699</v>
      </c>
      <c r="N97" s="5">
        <v>41.857142857142854</v>
      </c>
    </row>
    <row r="98" spans="1:14" x14ac:dyDescent="0.25">
      <c r="A98" s="6">
        <v>44536</v>
      </c>
      <c r="E98" s="5">
        <v>52.7952755905511</v>
      </c>
      <c r="H98" s="5">
        <v>46.859083191850502</v>
      </c>
      <c r="N98" s="5">
        <v>42.285714285714285</v>
      </c>
    </row>
    <row r="99" spans="1:14" x14ac:dyDescent="0.25">
      <c r="A99" s="6">
        <v>44537</v>
      </c>
      <c r="C99" s="5">
        <v>12.1354166666666</v>
      </c>
      <c r="G99" s="5">
        <v>38.461538461538403</v>
      </c>
      <c r="N99" s="5">
        <v>40.714285714285715</v>
      </c>
    </row>
    <row r="100" spans="1:14" x14ac:dyDescent="0.25">
      <c r="A100" s="6">
        <v>44538</v>
      </c>
      <c r="N100" s="5">
        <v>41.285714285714285</v>
      </c>
    </row>
    <row r="101" spans="1:14" x14ac:dyDescent="0.25">
      <c r="A101" s="6">
        <v>44539</v>
      </c>
      <c r="B101" s="5">
        <v>3.3854166666666599</v>
      </c>
      <c r="D101" s="5">
        <v>20.905511811023601</v>
      </c>
      <c r="E101" s="5">
        <v>53.858267716535401</v>
      </c>
      <c r="F101" s="5">
        <v>18.846153846153801</v>
      </c>
      <c r="G101" s="5">
        <v>36.282051282051199</v>
      </c>
      <c r="H101" s="5">
        <v>43.463497453310602</v>
      </c>
      <c r="N101" s="5">
        <v>37.714285714285715</v>
      </c>
    </row>
    <row r="102" spans="1:14" x14ac:dyDescent="0.25">
      <c r="A102" s="6">
        <v>44540</v>
      </c>
      <c r="N102" s="5">
        <v>40</v>
      </c>
    </row>
    <row r="103" spans="1:14" x14ac:dyDescent="0.25">
      <c r="A103" s="6">
        <v>44541</v>
      </c>
      <c r="C103" s="5">
        <v>13.0729166666666</v>
      </c>
      <c r="G103" s="5">
        <v>33.717948717948701</v>
      </c>
      <c r="N103" s="5">
        <v>41.714285714285715</v>
      </c>
    </row>
    <row r="104" spans="1:14" x14ac:dyDescent="0.25">
      <c r="A104" s="6">
        <v>44542</v>
      </c>
      <c r="E104" s="5">
        <v>53.858267716535401</v>
      </c>
      <c r="N104" s="5">
        <v>41.714285714285715</v>
      </c>
    </row>
    <row r="105" spans="1:14" x14ac:dyDescent="0.25">
      <c r="A105" s="6">
        <v>44543</v>
      </c>
      <c r="H105" s="5">
        <v>40.067911714770702</v>
      </c>
      <c r="N105" s="5">
        <v>38.571428571428569</v>
      </c>
    </row>
    <row r="106" spans="1:14" x14ac:dyDescent="0.25">
      <c r="A106" s="6">
        <v>44544</v>
      </c>
      <c r="B106" s="5">
        <v>3.6979166666666599</v>
      </c>
      <c r="C106" s="5">
        <v>13.8541666666666</v>
      </c>
      <c r="F106" s="5">
        <v>16.538461538461501</v>
      </c>
      <c r="G106" s="5">
        <v>31.282051282051199</v>
      </c>
      <c r="N106" s="5">
        <v>40.142857142857146</v>
      </c>
    </row>
    <row r="107" spans="1:14" x14ac:dyDescent="0.25">
      <c r="A107" s="6">
        <v>44545</v>
      </c>
      <c r="D107" s="5">
        <v>19.960629921259802</v>
      </c>
      <c r="E107" s="5">
        <v>52.559055118110201</v>
      </c>
      <c r="G107" s="5">
        <v>29.230769230769202</v>
      </c>
      <c r="H107" s="5">
        <v>38.030560271646799</v>
      </c>
      <c r="N107" s="5">
        <v>38.428571428571431</v>
      </c>
    </row>
    <row r="108" spans="1:14" x14ac:dyDescent="0.25">
      <c r="A108" s="6">
        <v>44546</v>
      </c>
      <c r="N108" s="5">
        <v>38.571428571428569</v>
      </c>
    </row>
    <row r="109" spans="1:14" x14ac:dyDescent="0.25">
      <c r="A109" s="6">
        <v>44547</v>
      </c>
      <c r="E109" s="5">
        <v>51.023622047243997</v>
      </c>
      <c r="F109" s="5">
        <v>14.2307692307692</v>
      </c>
      <c r="N109" s="5">
        <v>36.571428571428569</v>
      </c>
    </row>
    <row r="110" spans="1:14" x14ac:dyDescent="0.25">
      <c r="A110" s="6">
        <v>44548</v>
      </c>
      <c r="C110" s="5">
        <v>14.8958333333333</v>
      </c>
      <c r="N110" s="5">
        <v>34.857142857142854</v>
      </c>
    </row>
    <row r="111" spans="1:14" x14ac:dyDescent="0.25">
      <c r="A111" s="6">
        <v>44549</v>
      </c>
      <c r="G111" s="5">
        <v>25.897435897435798</v>
      </c>
      <c r="H111" s="5">
        <v>36.672325976230901</v>
      </c>
      <c r="N111" s="5">
        <v>33.857142857142854</v>
      </c>
    </row>
    <row r="112" spans="1:14" x14ac:dyDescent="0.25">
      <c r="A112" s="6">
        <v>44550</v>
      </c>
      <c r="D112" s="5">
        <v>19.251968503937</v>
      </c>
      <c r="E112" s="5">
        <v>48.543307086614099</v>
      </c>
      <c r="N112" s="5">
        <v>33.857142857142854</v>
      </c>
    </row>
    <row r="113" spans="1:14" x14ac:dyDescent="0.25">
      <c r="A113" s="6">
        <v>44551</v>
      </c>
      <c r="B113" s="5">
        <v>4.0104166666666599</v>
      </c>
      <c r="F113" s="5">
        <v>12.435897435897401</v>
      </c>
      <c r="G113" s="5">
        <v>23.205128205128201</v>
      </c>
      <c r="N113" s="5">
        <v>31.571428571428573</v>
      </c>
    </row>
    <row r="114" spans="1:14" x14ac:dyDescent="0.25">
      <c r="A114" s="6">
        <v>44552</v>
      </c>
      <c r="C114" s="5">
        <v>15.5729166666666</v>
      </c>
      <c r="E114" s="5">
        <v>46.2992125984251</v>
      </c>
      <c r="H114" s="5">
        <v>40.7470288624787</v>
      </c>
      <c r="N114" s="5">
        <v>30.714285714285715</v>
      </c>
    </row>
    <row r="115" spans="1:14" x14ac:dyDescent="0.25">
      <c r="A115" s="6">
        <v>44553</v>
      </c>
      <c r="G115" s="5">
        <v>20.384615384615302</v>
      </c>
      <c r="I115" s="5">
        <v>40.067911714770702</v>
      </c>
      <c r="N115" s="5">
        <v>29.428571428571427</v>
      </c>
    </row>
    <row r="116" spans="1:14" x14ac:dyDescent="0.25">
      <c r="A116" s="6">
        <v>44554</v>
      </c>
      <c r="D116" s="5">
        <v>18.188976377952699</v>
      </c>
      <c r="E116" s="5">
        <v>44.173228346456597</v>
      </c>
      <c r="N116" s="5">
        <v>27.428571428571427</v>
      </c>
    </row>
    <row r="117" spans="1:14" x14ac:dyDescent="0.25">
      <c r="A117" s="6">
        <v>44555</v>
      </c>
      <c r="H117" s="5">
        <v>47.5382003395585</v>
      </c>
      <c r="N117" s="5">
        <v>26.428571428571427</v>
      </c>
    </row>
    <row r="118" spans="1:14" x14ac:dyDescent="0.25">
      <c r="A118" s="6">
        <v>44556</v>
      </c>
      <c r="C118" s="5">
        <v>15.9895833333333</v>
      </c>
      <c r="E118" s="5">
        <v>41.1023622047244</v>
      </c>
      <c r="F118" s="5">
        <v>10.2564102564102</v>
      </c>
      <c r="G118" s="5">
        <v>18.3333333333333</v>
      </c>
      <c r="I118" s="5">
        <v>51.612903225806399</v>
      </c>
      <c r="N118" s="5">
        <v>26</v>
      </c>
    </row>
    <row r="119" spans="1:14" x14ac:dyDescent="0.25">
      <c r="A119" s="6">
        <v>44557</v>
      </c>
      <c r="B119" s="5">
        <v>4.4791666666666599</v>
      </c>
      <c r="N119" s="5">
        <v>25.857142857142858</v>
      </c>
    </row>
    <row r="120" spans="1:14" x14ac:dyDescent="0.25">
      <c r="A120" s="6">
        <v>44558</v>
      </c>
      <c r="E120" s="5">
        <v>37.913385826771602</v>
      </c>
      <c r="G120" s="5">
        <v>16.282051282051199</v>
      </c>
      <c r="H120" s="5">
        <v>59.083191850594197</v>
      </c>
      <c r="N120" s="5">
        <v>26</v>
      </c>
    </row>
    <row r="121" spans="1:14" x14ac:dyDescent="0.25">
      <c r="A121" s="6">
        <v>44559</v>
      </c>
      <c r="I121" s="5">
        <v>67.232597623089902</v>
      </c>
      <c r="N121" s="5">
        <v>26.142857142857142</v>
      </c>
    </row>
    <row r="122" spans="1:14" x14ac:dyDescent="0.25">
      <c r="A122" s="6">
        <v>44560</v>
      </c>
      <c r="D122" s="5">
        <v>16.2992125984251</v>
      </c>
      <c r="G122" s="5">
        <v>14.4871794871794</v>
      </c>
      <c r="N122" s="5">
        <v>25.285714285714285</v>
      </c>
    </row>
    <row r="123" spans="1:14" x14ac:dyDescent="0.25">
      <c r="A123" s="6">
        <v>44561</v>
      </c>
      <c r="C123" s="5">
        <v>15.6770833333333</v>
      </c>
      <c r="E123" s="5">
        <v>34.251968503937</v>
      </c>
      <c r="F123" s="5">
        <v>8.0769230769230695</v>
      </c>
      <c r="H123" s="5">
        <v>74.7028862478777</v>
      </c>
      <c r="N123" s="5">
        <v>25</v>
      </c>
    </row>
    <row r="124" spans="1:14" x14ac:dyDescent="0.25">
      <c r="A124" s="6">
        <v>44562</v>
      </c>
      <c r="N124" s="5">
        <v>24.285714285714285</v>
      </c>
    </row>
    <row r="125" spans="1:14" x14ac:dyDescent="0.25">
      <c r="A125" s="6">
        <v>44563</v>
      </c>
      <c r="B125" s="5">
        <v>4.84375</v>
      </c>
      <c r="E125" s="5">
        <v>31.653543307086601</v>
      </c>
      <c r="G125" s="5">
        <v>12.307692307692299</v>
      </c>
      <c r="H125" s="5">
        <v>84.889643463497407</v>
      </c>
      <c r="N125" s="5">
        <v>23.428571428571427</v>
      </c>
    </row>
    <row r="126" spans="1:14" x14ac:dyDescent="0.25">
      <c r="A126" s="6">
        <v>44564</v>
      </c>
      <c r="C126" s="5">
        <v>15.46875</v>
      </c>
      <c r="I126" s="5">
        <v>105.942275042444</v>
      </c>
      <c r="N126" s="5">
        <v>22.285714285714285</v>
      </c>
    </row>
    <row r="127" spans="1:14" x14ac:dyDescent="0.25">
      <c r="A127" s="6">
        <v>44565</v>
      </c>
      <c r="G127" s="5">
        <v>10.6410256410256</v>
      </c>
      <c r="N127" s="5">
        <v>21.714285714285715</v>
      </c>
    </row>
    <row r="128" spans="1:14" x14ac:dyDescent="0.25">
      <c r="A128" s="6">
        <v>44566</v>
      </c>
      <c r="E128" s="5">
        <v>27.637795275590499</v>
      </c>
      <c r="H128" s="5">
        <v>100.50933786077999</v>
      </c>
      <c r="I128" s="5">
        <v>129.711375212224</v>
      </c>
      <c r="N128" s="5">
        <v>19.428571428571427</v>
      </c>
    </row>
    <row r="129" spans="1:14" x14ac:dyDescent="0.25">
      <c r="A129" s="6">
        <v>44567</v>
      </c>
      <c r="D129" s="5">
        <v>14.055118110236201</v>
      </c>
      <c r="N129" s="5">
        <v>18.428571428571427</v>
      </c>
    </row>
    <row r="130" spans="1:14" x14ac:dyDescent="0.25">
      <c r="A130" s="6">
        <v>44568</v>
      </c>
      <c r="C130" s="5">
        <v>15.15625</v>
      </c>
      <c r="E130" s="5">
        <v>25.2755905511811</v>
      </c>
      <c r="F130" s="5">
        <v>6.1538461538461497</v>
      </c>
      <c r="G130" s="5">
        <v>8.8461538461538396</v>
      </c>
      <c r="N130" s="5">
        <v>17.571428571428573</v>
      </c>
    </row>
    <row r="131" spans="1:14" x14ac:dyDescent="0.25">
      <c r="A131" s="6">
        <v>44569</v>
      </c>
      <c r="H131" s="5">
        <v>115.449915110356</v>
      </c>
      <c r="I131" s="5">
        <v>157.55517826825101</v>
      </c>
      <c r="N131" s="5">
        <v>17.428571428571427</v>
      </c>
    </row>
    <row r="132" spans="1:14" x14ac:dyDescent="0.25">
      <c r="A132" s="6">
        <v>44570</v>
      </c>
      <c r="B132" s="5">
        <v>5.3645833333333304</v>
      </c>
      <c r="E132" s="5">
        <v>22.7952755905511</v>
      </c>
      <c r="J132" s="5">
        <v>21.180030257186001</v>
      </c>
      <c r="N132" s="5">
        <v>16.857142857142858</v>
      </c>
    </row>
    <row r="133" spans="1:14" x14ac:dyDescent="0.25">
      <c r="A133" s="6">
        <v>44571</v>
      </c>
      <c r="C133" s="5">
        <v>14.7395833333333</v>
      </c>
      <c r="N133" s="5">
        <v>17</v>
      </c>
    </row>
    <row r="134" spans="1:14" x14ac:dyDescent="0.25">
      <c r="A134" s="6">
        <v>44572</v>
      </c>
      <c r="G134" s="5">
        <v>7.17948717948717</v>
      </c>
      <c r="H134" s="5">
        <v>127.6740237691</v>
      </c>
      <c r="N134" s="5">
        <v>16</v>
      </c>
    </row>
    <row r="135" spans="1:14" x14ac:dyDescent="0.25">
      <c r="A135" s="6">
        <v>44573</v>
      </c>
      <c r="C135" s="5">
        <v>14.1666666666666</v>
      </c>
      <c r="D135" s="5">
        <v>11.3385826771653</v>
      </c>
      <c r="K135" s="5">
        <v>21.9364599092284</v>
      </c>
      <c r="N135" s="5">
        <v>15.714285714285714</v>
      </c>
    </row>
    <row r="136" spans="1:14" x14ac:dyDescent="0.25">
      <c r="A136" s="6">
        <v>44574</v>
      </c>
      <c r="E136" s="5">
        <v>19.960629921259802</v>
      </c>
      <c r="I136" s="5">
        <v>210.52631578947299</v>
      </c>
      <c r="N136" s="5">
        <v>15.714285714285714</v>
      </c>
    </row>
    <row r="137" spans="1:14" x14ac:dyDescent="0.25">
      <c r="A137" s="6">
        <v>44575</v>
      </c>
      <c r="F137" s="5">
        <v>4.6153846153846096</v>
      </c>
      <c r="H137" s="5">
        <v>135.14431239388699</v>
      </c>
      <c r="J137" s="5">
        <v>22.6928895612708</v>
      </c>
      <c r="N137" s="5">
        <v>15.142857142857142</v>
      </c>
    </row>
    <row r="138" spans="1:14" x14ac:dyDescent="0.25">
      <c r="A138" s="6">
        <v>44576</v>
      </c>
      <c r="C138" s="5">
        <v>13.59375</v>
      </c>
      <c r="E138" s="5">
        <v>17.2440944881889</v>
      </c>
      <c r="N138" s="5">
        <v>14.428571428571429</v>
      </c>
    </row>
    <row r="139" spans="1:14" x14ac:dyDescent="0.25">
      <c r="A139" s="6">
        <v>44577</v>
      </c>
      <c r="K139" s="5">
        <v>23.0711043872919</v>
      </c>
      <c r="N139" s="5">
        <v>14.714285714285714</v>
      </c>
    </row>
    <row r="140" spans="1:14" x14ac:dyDescent="0.25">
      <c r="A140" s="6">
        <v>44578</v>
      </c>
      <c r="C140" s="5">
        <v>13.28125</v>
      </c>
      <c r="G140" s="5">
        <v>5.2564102564102502</v>
      </c>
      <c r="H140" s="5">
        <v>140.57724957555101</v>
      </c>
      <c r="I140" s="5">
        <v>264.85568760611199</v>
      </c>
      <c r="N140" s="5">
        <v>13.285714285714286</v>
      </c>
    </row>
    <row r="141" spans="1:14" x14ac:dyDescent="0.25">
      <c r="A141" s="6">
        <v>44579</v>
      </c>
      <c r="B141" s="5">
        <v>5.625</v>
      </c>
      <c r="E141" s="5">
        <v>15</v>
      </c>
      <c r="N141" s="5">
        <v>11.285714285714286</v>
      </c>
    </row>
    <row r="142" spans="1:14" x14ac:dyDescent="0.25">
      <c r="A142" s="6">
        <v>44580</v>
      </c>
      <c r="D142" s="5">
        <v>9.3307086614173205</v>
      </c>
      <c r="J142" s="5">
        <v>23.4493192133131</v>
      </c>
      <c r="N142" s="5">
        <v>10.714285714285714</v>
      </c>
    </row>
    <row r="143" spans="1:14" x14ac:dyDescent="0.25">
      <c r="A143" s="6">
        <v>44581</v>
      </c>
      <c r="C143" s="5">
        <v>12.65625</v>
      </c>
      <c r="F143" s="5">
        <v>3.2051282051282</v>
      </c>
      <c r="H143" s="5">
        <v>139.898132427843</v>
      </c>
      <c r="N143" s="5">
        <v>11.285714285714286</v>
      </c>
    </row>
    <row r="144" spans="1:14" x14ac:dyDescent="0.25">
      <c r="A144" s="6">
        <v>44582</v>
      </c>
      <c r="I144" s="5">
        <v>308.99830220713</v>
      </c>
      <c r="K144" s="5">
        <v>27.231467473524901</v>
      </c>
      <c r="N144" s="5">
        <v>11.142857142857142</v>
      </c>
    </row>
    <row r="145" spans="1:14" x14ac:dyDescent="0.25">
      <c r="A145" s="6">
        <v>44583</v>
      </c>
      <c r="I145" s="5">
        <v>324.61799660441397</v>
      </c>
      <c r="N145" s="5">
        <v>10.714285714285714</v>
      </c>
    </row>
    <row r="146" spans="1:14" x14ac:dyDescent="0.25">
      <c r="A146" s="6">
        <v>44584</v>
      </c>
      <c r="C146" s="5">
        <v>12.03125</v>
      </c>
      <c r="E146" s="5">
        <v>11.8110236220472</v>
      </c>
      <c r="H146" s="5">
        <v>133.10696095076401</v>
      </c>
      <c r="N146" s="5">
        <v>9.7142857142857135</v>
      </c>
    </row>
    <row r="147" spans="1:14" x14ac:dyDescent="0.25">
      <c r="A147" s="6">
        <v>44585</v>
      </c>
      <c r="G147" s="5">
        <v>3.84615384615384</v>
      </c>
      <c r="I147" s="5">
        <v>337.52122241086499</v>
      </c>
      <c r="J147" s="5">
        <v>27.987897125567301</v>
      </c>
      <c r="K147" s="5">
        <v>35.173978819969697</v>
      </c>
      <c r="N147" s="5">
        <v>9.5714285714285712</v>
      </c>
    </row>
    <row r="148" spans="1:14" x14ac:dyDescent="0.25">
      <c r="A148" s="6">
        <v>44586</v>
      </c>
      <c r="D148" s="5">
        <v>7.6771653543307004</v>
      </c>
      <c r="N148" s="5">
        <v>9.5714285714285712</v>
      </c>
    </row>
    <row r="149" spans="1:14" x14ac:dyDescent="0.25">
      <c r="A149" s="6">
        <v>44587</v>
      </c>
      <c r="B149" s="5">
        <v>5.625</v>
      </c>
      <c r="C149" s="5">
        <v>11.3020833333333</v>
      </c>
      <c r="H149" s="5">
        <v>125.63667232597599</v>
      </c>
      <c r="I149" s="5">
        <v>340.91680814940503</v>
      </c>
      <c r="N149" s="5">
        <v>10.714285714285714</v>
      </c>
    </row>
    <row r="150" spans="1:14" x14ac:dyDescent="0.25">
      <c r="A150" s="6">
        <v>44588</v>
      </c>
      <c r="E150" s="5">
        <v>9.6850393700787407</v>
      </c>
      <c r="F150" s="5">
        <v>2.6923076923076898</v>
      </c>
      <c r="K150" s="5">
        <v>46.898638426626299</v>
      </c>
      <c r="N150" s="5">
        <v>10</v>
      </c>
    </row>
    <row r="151" spans="1:14" x14ac:dyDescent="0.25">
      <c r="A151" s="6">
        <v>44589</v>
      </c>
      <c r="C151" s="5">
        <v>10.8333333333333</v>
      </c>
      <c r="H151" s="5">
        <v>117.48726655348</v>
      </c>
      <c r="I151" s="5">
        <v>339.558573853989</v>
      </c>
      <c r="N151" s="5">
        <v>10.857142857142858</v>
      </c>
    </row>
    <row r="152" spans="1:14" x14ac:dyDescent="0.25">
      <c r="A152" s="6">
        <v>44590</v>
      </c>
      <c r="I152" s="5">
        <v>331.40916808149399</v>
      </c>
      <c r="K152" s="5">
        <v>59.7579425113464</v>
      </c>
      <c r="N152" s="5">
        <v>11.142857142857142</v>
      </c>
    </row>
    <row r="153" spans="1:14" x14ac:dyDescent="0.25">
      <c r="A153" s="6">
        <v>44591</v>
      </c>
      <c r="G153" s="5">
        <v>2.94871794871794</v>
      </c>
      <c r="I153" s="5">
        <v>319.18505942274999</v>
      </c>
      <c r="J153" s="5">
        <v>32.526475037821399</v>
      </c>
      <c r="L153" s="5">
        <v>14.437781109445201</v>
      </c>
      <c r="M153" s="5">
        <v>14.9775112443778</v>
      </c>
      <c r="N153" s="5">
        <v>11.428571428571429</v>
      </c>
    </row>
    <row r="154" spans="1:14" x14ac:dyDescent="0.25">
      <c r="A154" s="6">
        <v>44592</v>
      </c>
      <c r="H154" s="5">
        <v>109.337860780984</v>
      </c>
      <c r="N154" s="5">
        <v>11.571428571428571</v>
      </c>
    </row>
    <row r="155" spans="1:14" x14ac:dyDescent="0.25">
      <c r="A155" s="6">
        <v>44593</v>
      </c>
      <c r="C155" s="5">
        <v>10.0520833333333</v>
      </c>
      <c r="D155" s="5">
        <v>6.1417322834645596</v>
      </c>
      <c r="E155" s="5">
        <v>8.0314960629921206</v>
      </c>
      <c r="I155" s="5">
        <v>301.528013582342</v>
      </c>
      <c r="L155" s="5">
        <v>16.461769115442198</v>
      </c>
      <c r="M155" s="5">
        <v>18.080959520239801</v>
      </c>
      <c r="N155" s="5">
        <v>13.285714285714286</v>
      </c>
    </row>
    <row r="156" spans="1:14" x14ac:dyDescent="0.25">
      <c r="A156" s="6">
        <v>44594</v>
      </c>
      <c r="H156" s="5">
        <v>95.0764006791171</v>
      </c>
      <c r="K156" s="5">
        <v>82.450832072617203</v>
      </c>
    </row>
    <row r="157" spans="1:14" x14ac:dyDescent="0.25">
      <c r="A157" s="6">
        <v>44595</v>
      </c>
      <c r="B157" s="5">
        <v>5.625</v>
      </c>
      <c r="I157" s="5">
        <v>273.68421052631498</v>
      </c>
      <c r="L157" s="5">
        <v>18.620689655172399</v>
      </c>
      <c r="M157" s="5">
        <v>21.859070464767601</v>
      </c>
    </row>
    <row r="158" spans="1:14" x14ac:dyDescent="0.25">
      <c r="A158" s="6">
        <v>44596</v>
      </c>
      <c r="C158" s="5">
        <v>9.2708333333333304</v>
      </c>
    </row>
    <row r="159" spans="1:14" x14ac:dyDescent="0.25">
      <c r="A159" s="6">
        <v>44597</v>
      </c>
      <c r="F159" s="5">
        <v>2.0512820512820502</v>
      </c>
      <c r="H159" s="5">
        <v>84.210526315789394</v>
      </c>
      <c r="I159" s="5">
        <v>251.95246179966</v>
      </c>
      <c r="J159" s="5">
        <v>38.577912254160303</v>
      </c>
      <c r="K159" s="5">
        <v>110.43872919818401</v>
      </c>
    </row>
    <row r="160" spans="1:14" x14ac:dyDescent="0.25">
      <c r="A160" s="6">
        <v>44598</v>
      </c>
      <c r="G160" s="5">
        <v>2.3076923076922999</v>
      </c>
      <c r="L160" s="5">
        <v>21.4542728635682</v>
      </c>
    </row>
    <row r="161" spans="1:13" x14ac:dyDescent="0.25">
      <c r="A161" s="6">
        <v>44599</v>
      </c>
      <c r="C161" s="5">
        <v>8.5416666666666607</v>
      </c>
      <c r="E161" s="5">
        <v>6.25984251968503</v>
      </c>
      <c r="I161" s="5">
        <v>228.18336162988101</v>
      </c>
      <c r="M161" s="5">
        <v>27.661169415292299</v>
      </c>
    </row>
    <row r="162" spans="1:13" x14ac:dyDescent="0.25">
      <c r="A162" s="6">
        <v>44600</v>
      </c>
      <c r="D162" s="5">
        <v>4.8425196850393704</v>
      </c>
      <c r="H162" s="5">
        <v>73.344651952461803</v>
      </c>
      <c r="L162" s="5">
        <v>24.152923538230802</v>
      </c>
    </row>
    <row r="163" spans="1:13" x14ac:dyDescent="0.25">
      <c r="A163" s="6">
        <v>44601</v>
      </c>
      <c r="I163" s="5">
        <v>183.36162988115399</v>
      </c>
      <c r="K163" s="5">
        <v>144.099848714069</v>
      </c>
      <c r="M163" s="5">
        <v>32.383808095951998</v>
      </c>
    </row>
    <row r="164" spans="1:13" x14ac:dyDescent="0.25">
      <c r="A164" s="6">
        <v>44602</v>
      </c>
      <c r="C164" s="5">
        <v>7.7083333333333304</v>
      </c>
      <c r="F164" s="5">
        <v>1.5384615384615301</v>
      </c>
      <c r="H164" s="5">
        <v>59.083191850594197</v>
      </c>
      <c r="L164" s="5">
        <v>27.121439280359802</v>
      </c>
    </row>
    <row r="165" spans="1:13" x14ac:dyDescent="0.25">
      <c r="A165" s="6">
        <v>44603</v>
      </c>
      <c r="B165" s="5">
        <v>5.46875</v>
      </c>
      <c r="K165" s="5">
        <v>167.549167927382</v>
      </c>
      <c r="M165" s="5">
        <v>38.725637181409297</v>
      </c>
    </row>
    <row r="166" spans="1:13" x14ac:dyDescent="0.25">
      <c r="A166" s="6">
        <v>44604</v>
      </c>
      <c r="I166" s="5">
        <v>148.04753820033901</v>
      </c>
      <c r="J166" s="5">
        <v>43.4947049924357</v>
      </c>
    </row>
    <row r="167" spans="1:13" x14ac:dyDescent="0.25">
      <c r="A167" s="6">
        <v>44605</v>
      </c>
      <c r="E167" s="5">
        <v>4.6062992125984197</v>
      </c>
      <c r="G167" s="5">
        <v>1.79487179487179</v>
      </c>
      <c r="L167" s="5">
        <v>30.6296851574212</v>
      </c>
      <c r="M167" s="5">
        <v>43.178410794602698</v>
      </c>
    </row>
    <row r="168" spans="1:13" x14ac:dyDescent="0.25">
      <c r="A168" s="6">
        <v>44606</v>
      </c>
      <c r="H168" s="5">
        <v>46.179966044142603</v>
      </c>
      <c r="K168" s="5">
        <v>189.485627836611</v>
      </c>
    </row>
    <row r="169" spans="1:13" x14ac:dyDescent="0.25">
      <c r="A169" s="6">
        <v>44607</v>
      </c>
      <c r="C169" s="5">
        <v>7.03125</v>
      </c>
      <c r="K169" s="5">
        <v>197.80635400907701</v>
      </c>
      <c r="L169" s="5">
        <v>33.5982008995502</v>
      </c>
    </row>
    <row r="170" spans="1:13" x14ac:dyDescent="0.25">
      <c r="A170" s="6">
        <v>44608</v>
      </c>
      <c r="B170" s="5">
        <v>5.2083333333333304</v>
      </c>
      <c r="D170" s="5">
        <v>3.7795275590551101</v>
      </c>
      <c r="I170" s="5">
        <v>100.50933786077999</v>
      </c>
      <c r="M170" s="5">
        <v>48.8455772113943</v>
      </c>
    </row>
    <row r="171" spans="1:13" x14ac:dyDescent="0.25">
      <c r="A171" s="6">
        <v>44609</v>
      </c>
      <c r="F171" s="5">
        <v>1.02564102564102</v>
      </c>
      <c r="H171" s="5">
        <v>38.709677419354797</v>
      </c>
      <c r="K171" s="5">
        <v>204.992435703479</v>
      </c>
      <c r="L171" s="5">
        <v>37.106446776611698</v>
      </c>
    </row>
    <row r="172" spans="1:13" x14ac:dyDescent="0.25">
      <c r="A172" s="6">
        <v>44610</v>
      </c>
      <c r="I172" s="5">
        <v>76.740237691001695</v>
      </c>
      <c r="J172" s="5">
        <v>47.655068078668599</v>
      </c>
      <c r="M172" s="5">
        <v>54.107946026986497</v>
      </c>
    </row>
    <row r="173" spans="1:13" x14ac:dyDescent="0.25">
      <c r="A173" s="6">
        <v>44611</v>
      </c>
      <c r="C173" s="5">
        <v>6.3020833333333304</v>
      </c>
      <c r="E173" s="5">
        <v>3.8976377952755898</v>
      </c>
      <c r="H173" s="5">
        <v>30.560271646859</v>
      </c>
      <c r="K173" s="5">
        <v>206.88350983358501</v>
      </c>
    </row>
    <row r="174" spans="1:13" x14ac:dyDescent="0.25">
      <c r="A174" s="6">
        <v>44612</v>
      </c>
      <c r="I174" s="5">
        <v>61.1205432937181</v>
      </c>
      <c r="L174" s="5">
        <v>40.884557721139402</v>
      </c>
      <c r="M174" s="5">
        <v>58.965517241379303</v>
      </c>
    </row>
    <row r="175" spans="1:13" x14ac:dyDescent="0.25">
      <c r="A175" s="6">
        <v>44613</v>
      </c>
      <c r="K175" s="5">
        <v>205.74886535552099</v>
      </c>
    </row>
    <row r="176" spans="1:13" x14ac:dyDescent="0.25">
      <c r="A176" s="6">
        <v>44614</v>
      </c>
      <c r="B176" s="5">
        <v>4.7916666666666599</v>
      </c>
      <c r="C176" s="5">
        <v>5.6770833333333304</v>
      </c>
      <c r="I176" s="5">
        <v>50.9337860780984</v>
      </c>
      <c r="K176" s="5">
        <v>201.21028744326699</v>
      </c>
      <c r="M176" s="5">
        <v>63.013493253373298</v>
      </c>
    </row>
    <row r="177" spans="1:13" x14ac:dyDescent="0.25">
      <c r="A177" s="6">
        <v>44615</v>
      </c>
      <c r="D177" s="5">
        <v>3.0708661417322798</v>
      </c>
      <c r="I177" s="5">
        <v>43.463497453310602</v>
      </c>
      <c r="J177" s="5">
        <v>49.546142208774498</v>
      </c>
      <c r="K177" s="5">
        <v>197.049924357034</v>
      </c>
      <c r="L177" s="5">
        <v>44.392803598200899</v>
      </c>
    </row>
    <row r="178" spans="1:13" x14ac:dyDescent="0.25">
      <c r="A178" s="6">
        <v>44616</v>
      </c>
      <c r="C178" s="5">
        <v>5.3125</v>
      </c>
      <c r="E178" s="5">
        <v>2.9527559055118102</v>
      </c>
      <c r="H178" s="5">
        <v>20.3735144312393</v>
      </c>
      <c r="K178" s="5">
        <v>189.10741301058999</v>
      </c>
    </row>
    <row r="179" spans="1:13" x14ac:dyDescent="0.25">
      <c r="A179" s="6">
        <v>44617</v>
      </c>
      <c r="B179" s="5">
        <v>4.6354166666666599</v>
      </c>
      <c r="I179" s="5">
        <v>36.672325976230901</v>
      </c>
    </row>
    <row r="180" spans="1:13" x14ac:dyDescent="0.25">
      <c r="A180" s="6">
        <v>44618</v>
      </c>
      <c r="I180" s="5">
        <v>29.881154499151101</v>
      </c>
      <c r="K180" s="5">
        <v>172.84417549167901</v>
      </c>
      <c r="M180" s="5">
        <v>66.521739130434696</v>
      </c>
    </row>
    <row r="181" spans="1:13" x14ac:dyDescent="0.25">
      <c r="A181" s="6">
        <v>44619</v>
      </c>
      <c r="H181" s="5">
        <v>16.9779286926994</v>
      </c>
      <c r="L181" s="5">
        <v>47.631184407796098</v>
      </c>
    </row>
    <row r="182" spans="1:13" x14ac:dyDescent="0.25">
      <c r="A182" s="6">
        <v>44620</v>
      </c>
      <c r="I182" s="5">
        <v>23.7691001697792</v>
      </c>
      <c r="K182" s="5">
        <v>157.33736762481001</v>
      </c>
    </row>
    <row r="183" spans="1:13" x14ac:dyDescent="0.25">
      <c r="A183" s="6">
        <v>44621</v>
      </c>
      <c r="E183" s="5">
        <v>2.3622047244094402</v>
      </c>
      <c r="J183" s="5">
        <v>49.924357034795698</v>
      </c>
      <c r="M183" s="5">
        <v>67.331334332833507</v>
      </c>
    </row>
    <row r="184" spans="1:13" x14ac:dyDescent="0.25">
      <c r="A184" s="6">
        <v>44622</v>
      </c>
      <c r="I184" s="5">
        <v>19.015280135823399</v>
      </c>
      <c r="L184" s="5">
        <v>47.631184407796098</v>
      </c>
    </row>
    <row r="185" spans="1:13" x14ac:dyDescent="0.25">
      <c r="A185" s="6">
        <v>44623</v>
      </c>
      <c r="D185" s="5">
        <v>2.48031496062992</v>
      </c>
      <c r="H185" s="5">
        <v>12.9032258064516</v>
      </c>
    </row>
    <row r="186" spans="1:13" x14ac:dyDescent="0.25">
      <c r="A186" s="6">
        <v>44624</v>
      </c>
      <c r="K186" s="5">
        <v>133.88804841149701</v>
      </c>
      <c r="M186" s="5">
        <v>66.116941529235305</v>
      </c>
    </row>
    <row r="187" spans="1:13" x14ac:dyDescent="0.25">
      <c r="A187" s="6">
        <v>44625</v>
      </c>
      <c r="I187" s="5">
        <v>12.9032258064516</v>
      </c>
    </row>
    <row r="188" spans="1:13" x14ac:dyDescent="0.25">
      <c r="A188" s="6">
        <v>44626</v>
      </c>
      <c r="L188" s="5">
        <v>46.551724137930997</v>
      </c>
      <c r="M188" s="5">
        <v>63.418290854572703</v>
      </c>
    </row>
    <row r="189" spans="1:13" x14ac:dyDescent="0.25">
      <c r="A189" s="6">
        <v>44627</v>
      </c>
      <c r="E189" s="5">
        <v>2.1259842519685002</v>
      </c>
      <c r="H189" s="5">
        <v>10.1867572156196</v>
      </c>
      <c r="J189" s="5">
        <v>48.033282904689798</v>
      </c>
      <c r="M189" s="5">
        <v>60.314842578710604</v>
      </c>
    </row>
    <row r="190" spans="1:13" x14ac:dyDescent="0.25">
      <c r="A190" s="6">
        <v>44628</v>
      </c>
      <c r="I190" s="5">
        <v>10.1867572156196</v>
      </c>
      <c r="K190" s="5">
        <v>103.63086232980299</v>
      </c>
    </row>
    <row r="191" spans="1:13" x14ac:dyDescent="0.25">
      <c r="A191" s="6">
        <v>44629</v>
      </c>
      <c r="L191" s="5">
        <v>44.392803598200899</v>
      </c>
      <c r="M191" s="5">
        <v>55.592203898050897</v>
      </c>
    </row>
    <row r="192" spans="1:13" x14ac:dyDescent="0.25">
      <c r="A192" s="6">
        <v>44630</v>
      </c>
    </row>
    <row r="193" spans="1:13" x14ac:dyDescent="0.25">
      <c r="A193" s="6">
        <v>44631</v>
      </c>
      <c r="D193" s="5">
        <v>1.8897637795275499</v>
      </c>
      <c r="E193" s="5">
        <v>1.6535433070866099</v>
      </c>
      <c r="J193" s="5">
        <v>44.251134644478</v>
      </c>
      <c r="K193" s="5">
        <v>80.181543116490104</v>
      </c>
      <c r="L193" s="5">
        <v>42.368815592203902</v>
      </c>
      <c r="M193" s="5">
        <v>52.623688155921997</v>
      </c>
    </row>
    <row r="194" spans="1:13" x14ac:dyDescent="0.25">
      <c r="A194" s="6">
        <v>44632</v>
      </c>
      <c r="H194" s="5">
        <v>7.47028862478777</v>
      </c>
      <c r="I194" s="5">
        <v>7.47028862478777</v>
      </c>
    </row>
    <row r="195" spans="1:13" x14ac:dyDescent="0.25">
      <c r="A195" s="6">
        <v>44633</v>
      </c>
      <c r="L195" s="5">
        <v>39.265367316341802</v>
      </c>
      <c r="M195" s="5">
        <v>47.901049475262298</v>
      </c>
    </row>
    <row r="196" spans="1:13" x14ac:dyDescent="0.25">
      <c r="A196" s="6">
        <v>44634</v>
      </c>
      <c r="K196" s="5">
        <v>60.136157337367599</v>
      </c>
    </row>
    <row r="197" spans="1:13" x14ac:dyDescent="0.25">
      <c r="A197" s="6">
        <v>44635</v>
      </c>
      <c r="E197" s="5">
        <v>1.6535433070866099</v>
      </c>
      <c r="H197" s="5">
        <v>5.4329371816638297</v>
      </c>
      <c r="I197" s="5">
        <v>6.7911714770797902</v>
      </c>
      <c r="J197" s="5">
        <v>39.712556732223902</v>
      </c>
      <c r="L197" s="5">
        <v>35.487256371813999</v>
      </c>
      <c r="M197" s="5">
        <v>43.313343328335797</v>
      </c>
    </row>
    <row r="198" spans="1:13" x14ac:dyDescent="0.25">
      <c r="A198" s="6">
        <v>44636</v>
      </c>
    </row>
    <row r="199" spans="1:13" x14ac:dyDescent="0.25">
      <c r="A199" s="6">
        <v>44637</v>
      </c>
      <c r="D199" s="5">
        <v>1.7716535433070799</v>
      </c>
      <c r="K199" s="5">
        <v>45.0075642965204</v>
      </c>
      <c r="M199" s="5">
        <v>39.265367316341802</v>
      </c>
    </row>
    <row r="200" spans="1:13" x14ac:dyDescent="0.25">
      <c r="A200" s="6">
        <v>44638</v>
      </c>
      <c r="L200" s="5">
        <v>31.9790104947526</v>
      </c>
    </row>
    <row r="201" spans="1:13" x14ac:dyDescent="0.25">
      <c r="A201" s="6">
        <v>44639</v>
      </c>
      <c r="H201" s="5">
        <v>4.07470288624787</v>
      </c>
      <c r="M201" s="5">
        <v>35.352323838080899</v>
      </c>
    </row>
    <row r="202" spans="1:13" x14ac:dyDescent="0.25">
      <c r="A202" s="6">
        <v>44640</v>
      </c>
      <c r="J202" s="5">
        <v>34.795763993948498</v>
      </c>
      <c r="L202" s="5">
        <v>28.335832083958</v>
      </c>
    </row>
    <row r="203" spans="1:13" x14ac:dyDescent="0.25">
      <c r="A203" s="6">
        <v>44641</v>
      </c>
      <c r="K203" s="5">
        <v>31.391830559757899</v>
      </c>
      <c r="M203" s="5">
        <v>32.1139430284857</v>
      </c>
    </row>
    <row r="204" spans="1:13" x14ac:dyDescent="0.25">
      <c r="A204" s="6">
        <v>44642</v>
      </c>
    </row>
    <row r="205" spans="1:13" x14ac:dyDescent="0.25">
      <c r="A205" s="6">
        <v>44643</v>
      </c>
      <c r="L205" s="5">
        <v>24.962518740629601</v>
      </c>
    </row>
    <row r="206" spans="1:13" x14ac:dyDescent="0.25">
      <c r="A206" s="6">
        <v>44644</v>
      </c>
      <c r="D206" s="5">
        <v>1.0629921259842501</v>
      </c>
      <c r="H206" s="5">
        <v>1.3582342954159501</v>
      </c>
      <c r="K206" s="5">
        <v>22.3146747352496</v>
      </c>
      <c r="M206" s="5">
        <v>27.931034482758601</v>
      </c>
    </row>
    <row r="207" spans="1:13" x14ac:dyDescent="0.25">
      <c r="A207" s="6">
        <v>44645</v>
      </c>
      <c r="J207" s="5">
        <v>28.366111951588501</v>
      </c>
    </row>
    <row r="208" spans="1:13" x14ac:dyDescent="0.25">
      <c r="A208" s="6">
        <v>44646</v>
      </c>
      <c r="K208" s="5">
        <v>17.776096822995399</v>
      </c>
      <c r="L208" s="5">
        <v>21.319340329835001</v>
      </c>
      <c r="M208" s="5">
        <v>24.4227886056971</v>
      </c>
    </row>
    <row r="209" spans="1:13" x14ac:dyDescent="0.25">
      <c r="A209" s="6">
        <v>44647</v>
      </c>
    </row>
    <row r="210" spans="1:13" x14ac:dyDescent="0.25">
      <c r="A210" s="6">
        <v>44648</v>
      </c>
    </row>
    <row r="211" spans="1:13" x14ac:dyDescent="0.25">
      <c r="A211" s="6">
        <v>44649</v>
      </c>
      <c r="K211" s="5">
        <v>12.1028744326777</v>
      </c>
      <c r="L211" s="5">
        <v>18.080959520239801</v>
      </c>
      <c r="M211" s="5">
        <v>20.779610194902499</v>
      </c>
    </row>
    <row r="212" spans="1:13" x14ac:dyDescent="0.25">
      <c r="A212" s="6">
        <v>44650</v>
      </c>
      <c r="J212" s="5">
        <v>24.205748865355499</v>
      </c>
    </row>
    <row r="213" spans="1:13" x14ac:dyDescent="0.25">
      <c r="A213" s="6">
        <v>44651</v>
      </c>
      <c r="M213" s="5">
        <v>18.080959520239801</v>
      </c>
    </row>
    <row r="214" spans="1:13" x14ac:dyDescent="0.25">
      <c r="A214" s="6">
        <v>44652</v>
      </c>
      <c r="K214" s="5">
        <v>8.6989409984871404</v>
      </c>
    </row>
    <row r="215" spans="1:13" x14ac:dyDescent="0.25">
      <c r="A215" s="6">
        <v>44653</v>
      </c>
      <c r="L215" s="5">
        <v>14.302848575712099</v>
      </c>
    </row>
    <row r="216" spans="1:13" x14ac:dyDescent="0.25">
      <c r="A216" s="6">
        <v>44654</v>
      </c>
    </row>
    <row r="217" spans="1:13" x14ac:dyDescent="0.25">
      <c r="A217" s="6">
        <v>44655</v>
      </c>
      <c r="K217" s="5">
        <v>6.4296520423600603</v>
      </c>
      <c r="M217" s="5">
        <v>14.437781109445201</v>
      </c>
    </row>
    <row r="218" spans="1:13" x14ac:dyDescent="0.25">
      <c r="A218" s="6">
        <v>44656</v>
      </c>
      <c r="J218" s="5">
        <v>18.154311649016599</v>
      </c>
      <c r="L218" s="5">
        <v>11.8740629685157</v>
      </c>
    </row>
    <row r="219" spans="1:13" x14ac:dyDescent="0.25">
      <c r="A219" s="6">
        <v>44657</v>
      </c>
      <c r="M219" s="5">
        <v>11.8740629685157</v>
      </c>
    </row>
    <row r="220" spans="1:13" x14ac:dyDescent="0.25">
      <c r="A220" s="6">
        <v>44658</v>
      </c>
      <c r="K220" s="5">
        <v>4.1603630862329801</v>
      </c>
    </row>
    <row r="221" spans="1:13" x14ac:dyDescent="0.25">
      <c r="A221" s="6">
        <v>44659</v>
      </c>
    </row>
    <row r="222" spans="1:13" x14ac:dyDescent="0.25">
      <c r="A222" s="6">
        <v>44660</v>
      </c>
      <c r="L222" s="5">
        <v>8.3658170914542698</v>
      </c>
      <c r="M222" s="5">
        <v>9.4452773613193397</v>
      </c>
    </row>
    <row r="223" spans="1:13" x14ac:dyDescent="0.25">
      <c r="A223" s="6">
        <v>44661</v>
      </c>
      <c r="J223" s="5">
        <v>14.3721633888048</v>
      </c>
    </row>
    <row r="224" spans="1:13" x14ac:dyDescent="0.25">
      <c r="A224" s="6">
        <v>44662</v>
      </c>
      <c r="K224" s="5">
        <v>2.6475037821482599</v>
      </c>
      <c r="M224" s="5">
        <v>7.6911544227885997</v>
      </c>
    </row>
    <row r="225" spans="1:13" x14ac:dyDescent="0.25">
      <c r="A225" s="6">
        <v>44663</v>
      </c>
      <c r="L225" s="5">
        <v>6.6116941529235298</v>
      </c>
    </row>
    <row r="226" spans="1:13" x14ac:dyDescent="0.25">
      <c r="A226" s="6">
        <v>44664</v>
      </c>
      <c r="M226" s="5">
        <v>6.4767616191904001</v>
      </c>
    </row>
    <row r="227" spans="1:13" x14ac:dyDescent="0.25">
      <c r="A227" s="6">
        <v>44665</v>
      </c>
    </row>
    <row r="228" spans="1:13" x14ac:dyDescent="0.25">
      <c r="A228" s="6">
        <v>44666</v>
      </c>
      <c r="K228" s="5">
        <v>2.6475037821482599</v>
      </c>
    </row>
    <row r="229" spans="1:13" x14ac:dyDescent="0.25">
      <c r="A229" s="6">
        <v>44667</v>
      </c>
      <c r="J229" s="5">
        <v>10.211800302571801</v>
      </c>
      <c r="L229" s="5">
        <v>4.7226386806596699</v>
      </c>
      <c r="M229" s="5">
        <v>5.5322338830584696</v>
      </c>
    </row>
    <row r="230" spans="1:13" x14ac:dyDescent="0.25">
      <c r="A230" s="6">
        <v>44668</v>
      </c>
    </row>
    <row r="231" spans="1:13" x14ac:dyDescent="0.25">
      <c r="A231" s="6">
        <v>44669</v>
      </c>
      <c r="K231" s="5">
        <v>1.8910741301059</v>
      </c>
    </row>
    <row r="232" spans="1:13" x14ac:dyDescent="0.25">
      <c r="A232" s="6">
        <v>44670</v>
      </c>
      <c r="L232" s="5">
        <v>3.50824587706146</v>
      </c>
      <c r="M232" s="5">
        <v>4.1829085457271296</v>
      </c>
    </row>
    <row r="233" spans="1:13" x14ac:dyDescent="0.25">
      <c r="A233" s="6">
        <v>44671</v>
      </c>
    </row>
    <row r="234" spans="1:13" x14ac:dyDescent="0.25">
      <c r="A234" s="6">
        <v>44672</v>
      </c>
    </row>
    <row r="235" spans="1:13" x14ac:dyDescent="0.25">
      <c r="A235" s="6">
        <v>44673</v>
      </c>
      <c r="J235" s="5">
        <v>8.3207261724659602</v>
      </c>
      <c r="K235" s="5">
        <v>1.1346444780635401</v>
      </c>
    </row>
    <row r="236" spans="1:13" x14ac:dyDescent="0.25">
      <c r="A236" s="6">
        <v>44674</v>
      </c>
      <c r="M236" s="5">
        <v>2.9685157421289299</v>
      </c>
    </row>
    <row r="237" spans="1:13" x14ac:dyDescent="0.25">
      <c r="A237" s="6">
        <v>44675</v>
      </c>
      <c r="L237" s="5">
        <v>2.0239880059969999</v>
      </c>
    </row>
    <row r="238" spans="1:13" x14ac:dyDescent="0.25">
      <c r="A238" s="6">
        <v>44676</v>
      </c>
      <c r="K238" s="5">
        <v>1.51285930408472</v>
      </c>
    </row>
    <row r="239" spans="1:13" x14ac:dyDescent="0.25">
      <c r="A239" s="6">
        <v>44677</v>
      </c>
      <c r="M239" s="5">
        <v>2.2938530734632598</v>
      </c>
    </row>
    <row r="240" spans="1:13" x14ac:dyDescent="0.25">
      <c r="A240" s="6">
        <v>44678</v>
      </c>
      <c r="J240" s="5">
        <v>6.8078668683812396</v>
      </c>
    </row>
    <row r="241" spans="1:1" x14ac:dyDescent="0.25">
      <c r="A241" s="6">
        <v>44679</v>
      </c>
    </row>
    <row r="242" spans="1:1" x14ac:dyDescent="0.25">
      <c r="A242" s="6">
        <v>44680</v>
      </c>
    </row>
    <row r="243" spans="1:1" x14ac:dyDescent="0.25">
      <c r="A243" s="6">
        <v>44681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8 E A A B Q S w M E F A A C A A g A p V N E V F 2 d n Z i j A A A A 9 g A A A B I A H A B D b 2 5 m a W c v U G F j a 2 F n Z S 5 4 b W w g o h g A K K A U A A A A A A A A A A A A A A A A A A A A A A A A A A A A h Y 9 B D o I w F E S v Q r q n L W i M I Z + y c C u J C d G 4 b W q F R v g Y W i x 3 c + G R v I I Y R d 2 5 n D d v M X O / 3 i A b m j q 4 6 M 6 a F l M S U U 4 C j a o 9 G C x T 0 r t j u C S Z g I 1 U J 1 n q Y J T R J o M 9 p K R y 7 p w w 5 r 2 n f k b b r m Q x 5 x H b 5 + t C V b q R 5 C O b / 3 J o 0 D q J S h M B u 9 c Y E d O I c 7 q Y j 5 u A T R B y g 1 8 h H r t n + w N h 1 d e u 7 7 T Q G G 4 L Y F M E 9 v 4 g H l B L A w Q U A A I A C A C l U 0 R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p V N E V D P p i s l q A Q A A f Q U A A B M A H A B G b 3 J t d W x h c y 9 T Z W N 0 a W 9 u M S 5 t I K I Y A C i g F A A A A A A A A A A A A A A A A A A A A A A A A A A A A O 1 S T U s D M R C 9 F / o f Q r x s I S 6 2 + I H K H n R X s Q i t s t V L K 8 u 4 G W s w O y l J t i r F / 2 5 K i w q W q j c P z S X J v D c v b z L j s P T K E M s X e / u 4 2 W g 2 3 C N Y l G y L l 2 a q 5 H b 7 c F u C h w d E 2 e E s Y R p 9 s 8 H C y k 1 t S w y R 1 E 3 j z J R 1 h e S j c 6 U x T g 3 5 c H E R T 4 9 G N w 6 t G 8 E Y i p 1 R Z p 5 J G 5 B u 9 F 0 8 L t 2 U t 8 Q w Q 6 0 q 5 d E m X H D B U q P r i l x y I N g Z l U Y q G i f t z l 5 H s O v a e M z 9 q 8 b k 8 x j 3 D O F d S y w 8 b v E r a 6 q A S X a B I I O R e Q k D u A / E J b K M R 4 t y B B s u 4 y d a 5 y V o s C 7 x t v 4 q m T 4 C j Y P i 4 H W C n 3 I D C + Q e j K 0 W h u e g i 1 a 8 L 2 Y z n o G v q 1 C b D y T m 8 c W / C T b j 3 b Q 4 R S m R i r R / 2 8 2 K H o Y E D S Q D s 0 t + f z e e i 6 6 k B h g t w b y J A H o d P 3 z P z / K X W p H C p 4 + c t U Z 6 C u t n L P o T g g r d 7 8 X / k v f W a j Y U r W z A T z P L o k 5 r M 7 e b u f 1 3 c / s O U E s B A i 0 A F A A C A A g A p V N E V F 2 d n Z i j A A A A 9 g A A A B I A A A A A A A A A A A A A A A A A A A A A A E N v b m Z p Z y 9 Q Y W N r Y W d l L n h t b F B L A Q I t A B Q A A g A I A K V T R F Q P y u m r p A A A A O k A A A A T A A A A A A A A A A A A A A A A A O 8 A A A B b Q 2 9 u d G V u d F 9 U e X B l c 1 0 u e G 1 s U E s B A i 0 A F A A C A A g A p V N E V D P p i s l q A Q A A f Q U A A B M A A A A A A A A A A A A A A A A A 4 A E A A E Z v c m 1 1 b G F z L 1 N l Y 3 R p b 2 4 x L m 1 Q S w U G A A A A A A M A A w D C A A A A l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D h s A A A A A A A D s G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d m l k L T E 5 L W R h d G F m Z W V k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3 Z p Z C 0 x O S 1 k Y X R h Z m V l Z D I v Q X V 0 b 1 J l b W 9 2 Z W R D b 2 x 1 b W 5 z M S 5 7 R G F 0 d W 0 s M H 0 m c X V v d D s s J n F 1 b 3 Q 7 U 2 V j d G l v b j E v Y 2 9 2 a W Q t M T k t Z G F 0 Y W Z l Z W Q y L 0 F 1 d G 9 S Z W 1 v d m V k Q 2 9 s d W 1 u c z E u e 0 l D X 0 J l Z G R l b l 9 D T 1 Z J R F 9 O Z W R l c m x h b m Q s M X 0 m c X V v d D s s J n F 1 b 3 Q 7 U 2 V j d G l v b j E v Y 2 9 2 a W Q t M T k t Z G F 0 Y W Z l Z W Q y L 0 F 1 d G 9 S Z W 1 v d m V k Q 2 9 s d W 1 u c z E u e 0 l D X 0 J l Z G R l b l 9 D T 1 Z J R F 9 J b n R l c m 5 h d G l v b m F h b C w y f S Z x d W 9 0 O y w m c X V v d D t T Z W N 0 a W 9 u M S 9 j b 3 Z p Z C 0 x O S 1 k Y X R h Z m V l Z D I v Q X V 0 b 1 J l b W 9 2 Z W R D b 2 x 1 b W 5 z M S 5 7 S U N f Q m V k Z G V u X 0 5 v b l 9 D T 1 Z J R F 9 O Z W R l c m x h b m Q s M 3 0 m c X V v d D s s J n F 1 b 3 Q 7 U 2 V j d G l v b j E v Y 2 9 2 a W Q t M T k t Z G F 0 Y W Z l Z W Q y L 0 F 1 d G 9 S Z W 1 v d m V k Q 2 9 s d W 1 u c z E u e 0 t s a W 5 p Z W t f Q m V k Z G V u X 0 5 l Z G V y b G F u Z C w 0 f S Z x d W 9 0 O y w m c X V v d D t T Z W N 0 a W 9 u M S 9 j b 3 Z p Z C 0 x O S 1 k Y X R h Z m V l Z D I v Q X V 0 b 1 J l b W 9 2 Z W R D b 2 x 1 b W 5 z M S 5 7 S U N f T m l l d X d l X 0 9 w b m F t Z X N f Q 0 9 W S U R f T m V k Z X J s Y W 5 k L D V 9 J n F 1 b 3 Q 7 L C Z x d W 9 0 O 1 N l Y 3 R p b 2 4 x L 2 N v d m l k L T E 5 L W R h d G F m Z W V k M i 9 B d X R v U m V t b 3 Z l Z E N v b H V t b n M x L n t L b G l u a W V r X 0 5 p Z X V 3 Z V 9 P c G 5 h b W V z X 0 N P V k l E X 0 5 l Z G V y b G F u Z C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j b 3 Z p Z C 0 x O S 1 k Y X R h Z m V l Z D I v Q X V 0 b 1 J l b W 9 2 Z W R D b 2 x 1 b W 5 z M S 5 7 R G F 0 d W 0 s M H 0 m c X V v d D s s J n F 1 b 3 Q 7 U 2 V j d G l v b j E v Y 2 9 2 a W Q t M T k t Z G F 0 Y W Z l Z W Q y L 0 F 1 d G 9 S Z W 1 v d m V k Q 2 9 s d W 1 u c z E u e 0 l D X 0 J l Z G R l b l 9 D T 1 Z J R F 9 O Z W R l c m x h b m Q s M X 0 m c X V v d D s s J n F 1 b 3 Q 7 U 2 V j d G l v b j E v Y 2 9 2 a W Q t M T k t Z G F 0 Y W Z l Z W Q y L 0 F 1 d G 9 S Z W 1 v d m V k Q 2 9 s d W 1 u c z E u e 0 l D X 0 J l Z G R l b l 9 D T 1 Z J R F 9 J b n R l c m 5 h d G l v b m F h b C w y f S Z x d W 9 0 O y w m c X V v d D t T Z W N 0 a W 9 u M S 9 j b 3 Z p Z C 0 x O S 1 k Y X R h Z m V l Z D I v Q X V 0 b 1 J l b W 9 2 Z W R D b 2 x 1 b W 5 z M S 5 7 S U N f Q m V k Z G V u X 0 5 v b l 9 D T 1 Z J R F 9 O Z W R l c m x h b m Q s M 3 0 m c X V v d D s s J n F 1 b 3 Q 7 U 2 V j d G l v b j E v Y 2 9 2 a W Q t M T k t Z G F 0 Y W Z l Z W Q y L 0 F 1 d G 9 S Z W 1 v d m V k Q 2 9 s d W 1 u c z E u e 0 t s a W 5 p Z W t f Q m V k Z G V u X 0 5 l Z G V y b G F u Z C w 0 f S Z x d W 9 0 O y w m c X V v d D t T Z W N 0 a W 9 u M S 9 j b 3 Z p Z C 0 x O S 1 k Y X R h Z m V l Z D I v Q X V 0 b 1 J l b W 9 2 Z W R D b 2 x 1 b W 5 z M S 5 7 S U N f T m l l d X d l X 0 9 w b m F t Z X N f Q 0 9 W S U R f T m V k Z X J s Y W 5 k L D V 9 J n F 1 b 3 Q 7 L C Z x d W 9 0 O 1 N l Y 3 R p b 2 4 x L 2 N v d m l k L T E 5 L W R h d G F m Z W V k M i 9 B d X R v U m V t b 3 Z l Z E N v b H V t b n M x L n t L b G l u a W V r X 0 5 p Z X V 3 Z V 9 P c G 5 h b W V z X 0 N P V k l E X 0 5 l Z G V y b G F u Z C w 2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R G F 0 d W 0 m c X V v d D s s J n F 1 b 3 Q 7 S U N f Q m V k Z G V u X 0 N P V k l E X 0 5 l Z G V y b G F u Z C Z x d W 9 0 O y w m c X V v d D t J Q 1 9 C Z W R k Z W 5 f Q 0 9 W S U R f S W 5 0 Z X J u Y X R p b 2 5 h Y W w m c X V v d D s s J n F 1 b 3 Q 7 S U N f Q m V k Z G V u X 0 5 v b l 9 D T 1 Z J R F 9 O Z W R l c m x h b m Q m c X V v d D s s J n F 1 b 3 Q 7 S 2 x p b m l l a 1 9 C Z W R k Z W 5 f T m V k Z X J s Y W 5 k J n F 1 b 3 Q 7 L C Z x d W 9 0 O 0 l D X 0 5 p Z X V 3 Z V 9 P c G 5 h b W V z X 0 N P V k l E X 0 5 l Z G V y b G F u Z C Z x d W 9 0 O y w m c X V v d D t L b G l u a W V r X 0 5 p Z X V 3 Z V 9 P c G 5 h b W V z X 0 N P V k l E X 0 5 l Z G V y b G F u Z C Z x d W 9 0 O 1 0 i I C 8 + P E V u d H J 5 I F R 5 c G U 9 I k Z p b G x D b 2 x 1 b W 5 U e X B l c y I g V m F s d W U 9 I n N C Z 0 1 E Q X d N R E F 3 P T 0 i I C 8 + P E V u d H J 5 I F R 5 c G U 9 I k Z p b G x M Y X N 0 V X B k Y X R l Z C I g V m F s d W U 9 I m Q y M D I y L T A y L T A 0 V D A 4 O j M 1 O j M z L j g 1 N D M 5 M T J a I i A v P j x F b n R y e S B U e X B l P S J G a W x s R X J y b 3 J D b 3 V u d C I g V m F s d W U 9 I m w y I i A v P j x F b n R y e S B U e X B l P S J G a W x s R X J y b 3 J D b 2 R l I i B W Y W x 1 Z T 0 i c 1 V u a 2 5 v d 2 4 i I C 8 + P E V u d H J 5 I F R 5 c G U 9 I k Z p b G x D b 3 V u d C I g V m F s d W U 9 I m w 3 M D Y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j b 3 Z p Z C 0 x O S 1 k Y X R h Z m V l Z D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2 a W Q t M T k t Z G F 0 Y W Z l Z W Q y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d m l k L T E 5 L W R h d G F m Z W V k M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d m l k L T E 5 L W R h d G F m Z W V k M i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j b 3 Z p Z F 8 x O V 9 k Y X R h Z m V l Z D I z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v d m l k L T E 5 L W R h d G F m Z W V k M i 9 B d X R v U m V t b 3 Z l Z E N v b H V t b n M x L n t E Y X R 1 b S w w f S Z x d W 9 0 O y w m c X V v d D t T Z W N 0 a W 9 u M S 9 j b 3 Z p Z C 0 x O S 1 k Y X R h Z m V l Z D I v Q X V 0 b 1 J l b W 9 2 Z W R D b 2 x 1 b W 5 z M S 5 7 S U N f Q m V k Z G V u X 0 N P V k l E X 0 5 l Z G V y b G F u Z C w x f S Z x d W 9 0 O y w m c X V v d D t T Z W N 0 a W 9 u M S 9 j b 3 Z p Z C 0 x O S 1 k Y X R h Z m V l Z D I v Q X V 0 b 1 J l b W 9 2 Z W R D b 2 x 1 b W 5 z M S 5 7 S U N f Q m V k Z G V u X 0 N P V k l E X 0 l u d G V y b m F 0 a W 9 u Y W F s L D J 9 J n F 1 b 3 Q 7 L C Z x d W 9 0 O 1 N l Y 3 R p b 2 4 x L 2 N v d m l k L T E 5 L W R h d G F m Z W V k M i 9 B d X R v U m V t b 3 Z l Z E N v b H V t b n M x L n t J Q 1 9 C Z W R k Z W 5 f T m 9 u X 0 N P V k l E X 0 5 l Z G V y b G F u Z C w z f S Z x d W 9 0 O y w m c X V v d D t T Z W N 0 a W 9 u M S 9 j b 3 Z p Z C 0 x O S 1 k Y X R h Z m V l Z D I v Q X V 0 b 1 J l b W 9 2 Z W R D b 2 x 1 b W 5 z M S 5 7 S 2 x p b m l l a 1 9 C Z W R k Z W 5 f T m V k Z X J s Y W 5 k L D R 9 J n F 1 b 3 Q 7 L C Z x d W 9 0 O 1 N l Y 3 R p b 2 4 x L 2 N v d m l k L T E 5 L W R h d G F m Z W V k M i 9 B d X R v U m V t b 3 Z l Z E N v b H V t b n M x L n t J Q 1 9 O a W V 1 d 2 V f T 3 B u Y W 1 l c 1 9 D T 1 Z J R F 9 O Z W R l c m x h b m Q s N X 0 m c X V v d D s s J n F 1 b 3 Q 7 U 2 V j d G l v b j E v Y 2 9 2 a W Q t M T k t Z G F 0 Y W Z l Z W Q y L 0 F 1 d G 9 S Z W 1 v d m V k Q 2 9 s d W 1 u c z E u e 0 t s a W 5 p Z W t f T m l l d X d l X 0 9 w b m F t Z X N f Q 0 9 W S U R f T m V k Z X J s Y W 5 k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N v d m l k L T E 5 L W R h d G F m Z W V k M i 9 B d X R v U m V t b 3 Z l Z E N v b H V t b n M x L n t E Y X R 1 b S w w f S Z x d W 9 0 O y w m c X V v d D t T Z W N 0 a W 9 u M S 9 j b 3 Z p Z C 0 x O S 1 k Y X R h Z m V l Z D I v Q X V 0 b 1 J l b W 9 2 Z W R D b 2 x 1 b W 5 z M S 5 7 S U N f Q m V k Z G V u X 0 N P V k l E X 0 5 l Z G V y b G F u Z C w x f S Z x d W 9 0 O y w m c X V v d D t T Z W N 0 a W 9 u M S 9 j b 3 Z p Z C 0 x O S 1 k Y X R h Z m V l Z D I v Q X V 0 b 1 J l b W 9 2 Z W R D b 2 x 1 b W 5 z M S 5 7 S U N f Q m V k Z G V u X 0 N P V k l E X 0 l u d G V y b m F 0 a W 9 u Y W F s L D J 9 J n F 1 b 3 Q 7 L C Z x d W 9 0 O 1 N l Y 3 R p b 2 4 x L 2 N v d m l k L T E 5 L W R h d G F m Z W V k M i 9 B d X R v U m V t b 3 Z l Z E N v b H V t b n M x L n t J Q 1 9 C Z W R k Z W 5 f T m 9 u X 0 N P V k l E X 0 5 l Z G V y b G F u Z C w z f S Z x d W 9 0 O y w m c X V v d D t T Z W N 0 a W 9 u M S 9 j b 3 Z p Z C 0 x O S 1 k Y X R h Z m V l Z D I v Q X V 0 b 1 J l b W 9 2 Z W R D b 2 x 1 b W 5 z M S 5 7 S 2 x p b m l l a 1 9 C Z W R k Z W 5 f T m V k Z X J s Y W 5 k L D R 9 J n F 1 b 3 Q 7 L C Z x d W 9 0 O 1 N l Y 3 R p b 2 4 x L 2 N v d m l k L T E 5 L W R h d G F m Z W V k M i 9 B d X R v U m V t b 3 Z l Z E N v b H V t b n M x L n t J Q 1 9 O a W V 1 d 2 V f T 3 B u Y W 1 l c 1 9 D T 1 Z J R F 9 O Z W R l c m x h b m Q s N X 0 m c X V v d D s s J n F 1 b 3 Q 7 U 2 V j d G l v b j E v Y 2 9 2 a W Q t M T k t Z G F 0 Y W Z l Z W Q y L 0 F 1 d G 9 S Z W 1 v d m V k Q 2 9 s d W 1 u c z E u e 0 t s a W 5 p Z W t f T m l l d X d l X 0 9 w b m F t Z X N f Q 0 9 W S U R f T m V k Z X J s Y W 5 k L D Z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E Y X R 1 b S Z x d W 9 0 O y w m c X V v d D t J Q 1 9 C Z W R k Z W 5 f Q 0 9 W S U R f T m V k Z X J s Y W 5 k J n F 1 b 3 Q 7 L C Z x d W 9 0 O 0 l D X 0 J l Z G R l b l 9 D T 1 Z J R F 9 J b n R l c m 5 h d G l v b m F h b C Z x d W 9 0 O y w m c X V v d D t J Q 1 9 C Z W R k Z W 5 f T m 9 u X 0 N P V k l E X 0 5 l Z G V y b G F u Z C Z x d W 9 0 O y w m c X V v d D t L b G l u a W V r X 0 J l Z G R l b l 9 O Z W R l c m x h b m Q m c X V v d D s s J n F 1 b 3 Q 7 S U N f T m l l d X d l X 0 9 w b m F t Z X N f Q 0 9 W S U R f T m V k Z X J s Y W 5 k J n F 1 b 3 Q 7 L C Z x d W 9 0 O 0 t s a W 5 p Z W t f T m l l d X d l X 0 9 w b m F t Z X N f Q 0 9 W S U R f T m V k Z X J s Y W 5 k J n F 1 b 3 Q 7 X S I g L z 4 8 R W 5 0 c n k g V H l w Z T 0 i R m l s b E N v b H V t b l R 5 c G V z I i B W Y W x 1 Z T 0 i c 0 J n T U R B d 0 1 E Q X c 9 P S I g L z 4 8 R W 5 0 c n k g V H l w Z T 0 i R m l s b E x h c 3 R V c G R h d G V k I i B W Y W x 1 Z T 0 i Z D I w M j I t M D I t M D R U M D g 6 M z U 6 M z M u O D U 0 M z k x M l o i I C 8 + P E V u d H J 5 I F R 5 c G U 9 I k Z p b G x F c n J v c k N v d W 5 0 I i B W Y W x 1 Z T 0 i b D I i I C 8 + P E V u d H J 5 I F R 5 c G U 9 I k Z p b G x F c n J v c k N v Z G U i I F Z h b H V l P S J z V W 5 r b m 9 3 b i I g L z 4 8 R W 5 0 c n k g V H l w Z T 0 i R m l s b E N v d W 5 0 I i B W Y W x 1 Z T 0 i b D c w N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N v d m l k L T E 5 L W R h d G F m Z W V k M i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3 Z p Z C 0 x O S 1 k Y X R h Z m V l Z D I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2 a W Q t M T k t Z G F 0 Y W Z l Z W Q y J T I w K D I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M 7 3 x w C Z s N B v 2 z Z n M 0 y Z f w A A A A A A g A A A A A A E G Y A A A A B A A A g A A A A F y Q O E e s z C + n y i v L e G R f v x F v e H y U a V u O f b T P 6 2 6 J 3 H g 4 A A A A A D o A A A A A C A A A g A A A A D a u Y N s x H E C U r P N M e p O i n z b x Z 2 h v 7 1 L E Y J R 9 o j N 9 u c T x Q A A A A 0 u W N + i 0 9 W 4 H E L w M Y 9 P 3 6 s t F + E U d P C 2 4 U m c I G h 3 R 0 x s O o y Y 7 2 l r R J O l U d 9 R D T h f k p 7 l J p x 4 I D 2 N u 8 R p G v H y u T S n d l 3 k T v j e D v N q 1 b I D p + q B x A A A A A e 2 x s k / k H B m + G O m j + B d q + y v f K x a 8 y S w q g b C x o h y G 1 o O y g D C V 2 k i K S 9 J + f G R x G N x K N m Q q I L P J / P N b v 9 0 u v f 9 1 c N w = = < / D a t a M a s h u p > 
</file>

<file path=customXml/itemProps1.xml><?xml version="1.0" encoding="utf-8"?>
<ds:datastoreItem xmlns:ds="http://schemas.openxmlformats.org/officeDocument/2006/customXml" ds:itemID="{1D2180DF-6F0D-41CB-A547-3096E7B80A9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models</vt:lpstr>
      <vt:lpstr>ourworldindata</vt:lpstr>
      <vt:lpstr>LCPS</vt:lpstr>
      <vt:lpstr>new_dataset_zkh</vt:lpstr>
      <vt:lpstr>clean_dataset_zkh</vt:lpstr>
      <vt:lpstr>data_graph_ic</vt:lpstr>
      <vt:lpstr>clean_dataset_ic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ir. H.B. Akkerman</dc:creator>
  <cp:lastModifiedBy>marcj</cp:lastModifiedBy>
  <dcterms:created xsi:type="dcterms:W3CDTF">2022-01-26T11:10:33Z</dcterms:created>
  <dcterms:modified xsi:type="dcterms:W3CDTF">2022-02-04T15:20:47Z</dcterms:modified>
</cp:coreProperties>
</file>