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L\source\repos\VectorSurveillanceDataEntry\VectorSurveillanceDataEntry\"/>
    </mc:Choice>
  </mc:AlternateContent>
  <xr:revisionPtr revIDLastSave="0" documentId="13_ncr:1_{8537CDBC-0BE4-4DBB-8CE4-02FAC7FC074D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Target" sheetId="2" state="hidden" r:id="rId1"/>
    <sheet name="Markaz Muridke " sheetId="1" r:id="rId2"/>
    <sheet name="Sheet1" sheetId="9" r:id="rId3"/>
    <sheet name="Markaz Narang" sheetId="8" r:id="rId4"/>
    <sheet name="Refusal" sheetId="3" r:id="rId5"/>
    <sheet name="HRMP" sheetId="4" r:id="rId6"/>
    <sheet name="Data Validation day wise" sheetId="5" state="hidden" r:id="rId7"/>
    <sheet name="data Validation Summary" sheetId="6" state="hidden" r:id="rId8"/>
    <sheet name="AEFI Form" sheetId="7" state="hidden" r:id="rId9"/>
  </sheets>
  <externalReferences>
    <externalReference r:id="rId10"/>
  </externalReferences>
  <definedNames>
    <definedName name="_xlnm._FilterDatabase" localSheetId="0" hidden="1">Target!$A$1:$F$1</definedName>
    <definedName name="AA">[1]Report!#REF!</definedName>
    <definedName name="_xlnm.Print_Area" localSheetId="7">'data Validation Summary'!$A$1:$D$22</definedName>
    <definedName name="_xlnm.Print_Area" localSheetId="1">'Markaz Muridke '!$A$1:$X$844</definedName>
    <definedName name="_xlnm.Print_Area" localSheetId="3">'Markaz Narang'!$A$1:$S$584</definedName>
    <definedName name="_xlnm.Print_Area" localSheetId="4">Refusal!$A$1:$I$18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76" i="8" l="1"/>
  <c r="X576" i="8" s="1"/>
  <c r="T576" i="8"/>
  <c r="V576" i="8" s="1"/>
  <c r="T575" i="8"/>
  <c r="V575" i="8" s="1"/>
  <c r="W575" i="8" s="1"/>
  <c r="X575" i="8" s="1"/>
  <c r="T574" i="8"/>
  <c r="V574" i="8" s="1"/>
  <c r="W574" i="8" s="1"/>
  <c r="X574" i="8" s="1"/>
  <c r="W573" i="8"/>
  <c r="X573" i="8" s="1"/>
  <c r="T573" i="8"/>
  <c r="V573" i="8" s="1"/>
  <c r="T572" i="8"/>
  <c r="V572" i="8" s="1"/>
  <c r="W572" i="8" s="1"/>
  <c r="X572" i="8" s="1"/>
  <c r="T571" i="8"/>
  <c r="V571" i="8" s="1"/>
  <c r="W571" i="8" s="1"/>
  <c r="X571" i="8" s="1"/>
  <c r="T570" i="8"/>
  <c r="V570" i="8" s="1"/>
  <c r="T569" i="8"/>
  <c r="V569" i="8" s="1"/>
  <c r="T568" i="8"/>
  <c r="V568" i="8" s="1"/>
  <c r="T567" i="8"/>
  <c r="V567" i="8" s="1"/>
  <c r="T566" i="8"/>
  <c r="V566" i="8" s="1"/>
  <c r="T565" i="8"/>
  <c r="V565" i="8" s="1"/>
  <c r="T564" i="8"/>
  <c r="V564" i="8" s="1"/>
  <c r="T563" i="8"/>
  <c r="V563" i="8" s="1"/>
  <c r="T562" i="8"/>
  <c r="V562" i="8" s="1"/>
  <c r="T561" i="8"/>
  <c r="V561" i="8" s="1"/>
  <c r="T560" i="8"/>
  <c r="V560" i="8" s="1"/>
  <c r="U557" i="8"/>
  <c r="U556" i="8"/>
  <c r="U555" i="8"/>
  <c r="U554" i="8"/>
  <c r="U553" i="8"/>
  <c r="U552" i="8"/>
  <c r="U548" i="8"/>
  <c r="U547" i="8"/>
  <c r="U546" i="8"/>
  <c r="U545" i="8"/>
  <c r="U544" i="8"/>
  <c r="U543" i="8"/>
  <c r="U542" i="8"/>
  <c r="U541" i="8"/>
  <c r="U540" i="8"/>
  <c r="U539" i="8"/>
  <c r="U538" i="8"/>
  <c r="U537" i="8"/>
  <c r="U536" i="8"/>
  <c r="U535" i="8"/>
  <c r="U534" i="8"/>
  <c r="U533" i="8"/>
  <c r="U532" i="8"/>
  <c r="U531" i="8"/>
  <c r="U530" i="8"/>
  <c r="U529" i="8"/>
  <c r="U560" i="8" s="1"/>
  <c r="T529" i="8"/>
  <c r="DD526" i="8"/>
  <c r="DC526" i="8"/>
  <c r="DB526" i="8"/>
  <c r="DA526" i="8"/>
  <c r="CZ526" i="8"/>
  <c r="CY526" i="8"/>
  <c r="CX526" i="8"/>
  <c r="CW526" i="8"/>
  <c r="CV526" i="8"/>
  <c r="CU526" i="8"/>
  <c r="CT526" i="8"/>
  <c r="CS526" i="8"/>
  <c r="CR526" i="8"/>
  <c r="CQ526" i="8"/>
  <c r="CP526" i="8"/>
  <c r="CO526" i="8"/>
  <c r="CN526" i="8"/>
  <c r="CM526" i="8"/>
  <c r="CL526" i="8"/>
  <c r="CK526" i="8"/>
  <c r="CJ526" i="8"/>
  <c r="CI526" i="8"/>
  <c r="CH526" i="8"/>
  <c r="CG526" i="8"/>
  <c r="CF526" i="8"/>
  <c r="CE526" i="8"/>
  <c r="CD526" i="8"/>
  <c r="CC526" i="8"/>
  <c r="CB526" i="8"/>
  <c r="CA526" i="8"/>
  <c r="BZ526" i="8"/>
  <c r="BY526" i="8"/>
  <c r="BX526" i="8"/>
  <c r="BW526" i="8"/>
  <c r="BV526" i="8"/>
  <c r="BU526" i="8"/>
  <c r="BT526" i="8"/>
  <c r="BS526" i="8"/>
  <c r="BR526" i="8"/>
  <c r="BQ526" i="8"/>
  <c r="BP526" i="8"/>
  <c r="BO526" i="8"/>
  <c r="BN526" i="8"/>
  <c r="BM526" i="8"/>
  <c r="BL526" i="8"/>
  <c r="BK526" i="8"/>
  <c r="BJ526" i="8"/>
  <c r="BI526" i="8"/>
  <c r="BH526" i="8"/>
  <c r="BG526" i="8"/>
  <c r="BF526" i="8"/>
  <c r="BE526" i="8"/>
  <c r="BD526" i="8"/>
  <c r="BC526" i="8"/>
  <c r="BB526" i="8"/>
  <c r="BA526" i="8"/>
  <c r="AZ526" i="8"/>
  <c r="AY526" i="8"/>
  <c r="AX526" i="8"/>
  <c r="AW526" i="8"/>
  <c r="AV526" i="8"/>
  <c r="AU526" i="8"/>
  <c r="AT526" i="8"/>
  <c r="AS526" i="8"/>
  <c r="AR526" i="8"/>
  <c r="AQ526" i="8"/>
  <c r="AP526" i="8"/>
  <c r="AO526" i="8"/>
  <c r="AN526" i="8"/>
  <c r="AM526" i="8"/>
  <c r="AL526" i="8"/>
  <c r="AK526" i="8"/>
  <c r="AJ526" i="8"/>
  <c r="AI526" i="8"/>
  <c r="AH526" i="8"/>
  <c r="AG526" i="8"/>
  <c r="AF526" i="8"/>
  <c r="AE526" i="8"/>
  <c r="AD526" i="8"/>
  <c r="AC526" i="8"/>
  <c r="AB526" i="8"/>
  <c r="AA526" i="8"/>
  <c r="Z526" i="8"/>
  <c r="Y526" i="8"/>
  <c r="T511" i="8"/>
  <c r="V511" i="8" s="1"/>
  <c r="W511" i="8" s="1"/>
  <c r="X511" i="8" s="1"/>
  <c r="T510" i="8"/>
  <c r="V510" i="8" s="1"/>
  <c r="W510" i="8" s="1"/>
  <c r="X510" i="8" s="1"/>
  <c r="V509" i="8"/>
  <c r="W509" i="8" s="1"/>
  <c r="X509" i="8" s="1"/>
  <c r="T509" i="8"/>
  <c r="T508" i="8"/>
  <c r="V508" i="8" s="1"/>
  <c r="W508" i="8" s="1"/>
  <c r="X508" i="8" s="1"/>
  <c r="T507" i="8"/>
  <c r="V507" i="8" s="1"/>
  <c r="W507" i="8" s="1"/>
  <c r="X507" i="8" s="1"/>
  <c r="T506" i="8"/>
  <c r="V506" i="8" s="1"/>
  <c r="W506" i="8" s="1"/>
  <c r="X506" i="8" s="1"/>
  <c r="T505" i="8"/>
  <c r="V505" i="8" s="1"/>
  <c r="V504" i="8"/>
  <c r="W504" i="8" s="1"/>
  <c r="X504" i="8" s="1"/>
  <c r="T504" i="8"/>
  <c r="T503" i="8"/>
  <c r="V503" i="8" s="1"/>
  <c r="T502" i="8"/>
  <c r="V502" i="8" s="1"/>
  <c r="T501" i="8"/>
  <c r="V501" i="8" s="1"/>
  <c r="V500" i="8"/>
  <c r="T500" i="8"/>
  <c r="T499" i="8"/>
  <c r="V499" i="8" s="1"/>
  <c r="T498" i="8"/>
  <c r="V498" i="8" s="1"/>
  <c r="T497" i="8"/>
  <c r="V497" i="8" s="1"/>
  <c r="T496" i="8"/>
  <c r="V496" i="8" s="1"/>
  <c r="T495" i="8"/>
  <c r="V495" i="8" s="1"/>
  <c r="U491" i="8"/>
  <c r="U490" i="8"/>
  <c r="U489" i="8"/>
  <c r="U488" i="8"/>
  <c r="U487" i="8"/>
  <c r="X470" i="8" s="1"/>
  <c r="U483" i="8"/>
  <c r="U504" i="8" s="1"/>
  <c r="U482" i="8"/>
  <c r="U481" i="8"/>
  <c r="U480" i="8"/>
  <c r="U502" i="8" s="1"/>
  <c r="U479" i="8"/>
  <c r="U478" i="8"/>
  <c r="U477" i="8"/>
  <c r="U476" i="8"/>
  <c r="U475" i="8"/>
  <c r="U474" i="8"/>
  <c r="U473" i="8"/>
  <c r="U472" i="8"/>
  <c r="U471" i="8"/>
  <c r="U470" i="8"/>
  <c r="U469" i="8"/>
  <c r="U468" i="8"/>
  <c r="V468" i="8" s="1"/>
  <c r="U467" i="8"/>
  <c r="U466" i="8"/>
  <c r="U465" i="8"/>
  <c r="U464" i="8"/>
  <c r="T464" i="8"/>
  <c r="T465" i="8" s="1"/>
  <c r="T466" i="8" s="1"/>
  <c r="T467" i="8" s="1"/>
  <c r="T468" i="8" s="1"/>
  <c r="T469" i="8" s="1"/>
  <c r="T470" i="8" s="1"/>
  <c r="T471" i="8" s="1"/>
  <c r="T472" i="8" s="1"/>
  <c r="T473" i="8" s="1"/>
  <c r="T474" i="8" s="1"/>
  <c r="T475" i="8" s="1"/>
  <c r="T476" i="8" s="1"/>
  <c r="DD461" i="8"/>
  <c r="DC461" i="8"/>
  <c r="DB461" i="8"/>
  <c r="DA461" i="8"/>
  <c r="CZ461" i="8"/>
  <c r="CY461" i="8"/>
  <c r="CX461" i="8"/>
  <c r="CW461" i="8"/>
  <c r="CV461" i="8"/>
  <c r="CU461" i="8"/>
  <c r="CT461" i="8"/>
  <c r="CS461" i="8"/>
  <c r="CR461" i="8"/>
  <c r="CQ461" i="8"/>
  <c r="CP461" i="8"/>
  <c r="CO461" i="8"/>
  <c r="CN461" i="8"/>
  <c r="CM461" i="8"/>
  <c r="CL461" i="8"/>
  <c r="CK461" i="8"/>
  <c r="CJ461" i="8"/>
  <c r="CI461" i="8"/>
  <c r="CH461" i="8"/>
  <c r="CG461" i="8"/>
  <c r="CF461" i="8"/>
  <c r="CE461" i="8"/>
  <c r="CD461" i="8"/>
  <c r="CC461" i="8"/>
  <c r="CB461" i="8"/>
  <c r="CA461" i="8"/>
  <c r="BZ461" i="8"/>
  <c r="BY461" i="8"/>
  <c r="BX461" i="8"/>
  <c r="BW461" i="8"/>
  <c r="BV461" i="8"/>
  <c r="BU461" i="8"/>
  <c r="BT461" i="8"/>
  <c r="BS461" i="8"/>
  <c r="BR461" i="8"/>
  <c r="BQ461" i="8"/>
  <c r="BP461" i="8"/>
  <c r="BO461" i="8"/>
  <c r="BN461" i="8"/>
  <c r="BM461" i="8"/>
  <c r="BL461" i="8"/>
  <c r="BK461" i="8"/>
  <c r="BJ461" i="8"/>
  <c r="BI461" i="8"/>
  <c r="BH461" i="8"/>
  <c r="BG461" i="8"/>
  <c r="BF461" i="8"/>
  <c r="BE461" i="8"/>
  <c r="BD461" i="8"/>
  <c r="BC461" i="8"/>
  <c r="BB461" i="8"/>
  <c r="BA461" i="8"/>
  <c r="AZ461" i="8"/>
  <c r="AY461" i="8"/>
  <c r="AX461" i="8"/>
  <c r="AW461" i="8"/>
  <c r="AV461" i="8"/>
  <c r="AU461" i="8"/>
  <c r="AT461" i="8"/>
  <c r="AS461" i="8"/>
  <c r="AR461" i="8"/>
  <c r="AQ461" i="8"/>
  <c r="AP461" i="8"/>
  <c r="AO461" i="8"/>
  <c r="AN461" i="8"/>
  <c r="AM461" i="8"/>
  <c r="AL461" i="8"/>
  <c r="AK461" i="8"/>
  <c r="AJ461" i="8"/>
  <c r="AI461" i="8"/>
  <c r="AH461" i="8"/>
  <c r="AG461" i="8"/>
  <c r="AF461" i="8"/>
  <c r="AE461" i="8"/>
  <c r="AD461" i="8"/>
  <c r="AC461" i="8"/>
  <c r="AB461" i="8"/>
  <c r="AA461" i="8"/>
  <c r="Z461" i="8"/>
  <c r="Y461" i="8"/>
  <c r="T446" i="8"/>
  <c r="V446" i="8" s="1"/>
  <c r="W446" i="8" s="1"/>
  <c r="X446" i="8" s="1"/>
  <c r="T445" i="8"/>
  <c r="V445" i="8" s="1"/>
  <c r="W445" i="8" s="1"/>
  <c r="X445" i="8" s="1"/>
  <c r="T444" i="8"/>
  <c r="V444" i="8" s="1"/>
  <c r="W444" i="8" s="1"/>
  <c r="X444" i="8" s="1"/>
  <c r="T443" i="8"/>
  <c r="V443" i="8" s="1"/>
  <c r="W443" i="8" s="1"/>
  <c r="X443" i="8" s="1"/>
  <c r="T442" i="8"/>
  <c r="V442" i="8" s="1"/>
  <c r="W442" i="8" s="1"/>
  <c r="X442" i="8" s="1"/>
  <c r="T441" i="8"/>
  <c r="V441" i="8" s="1"/>
  <c r="W441" i="8" s="1"/>
  <c r="X441" i="8" s="1"/>
  <c r="T440" i="8"/>
  <c r="V440" i="8" s="1"/>
  <c r="T439" i="8"/>
  <c r="V439" i="8" s="1"/>
  <c r="T438" i="8"/>
  <c r="V438" i="8" s="1"/>
  <c r="T437" i="8"/>
  <c r="V437" i="8" s="1"/>
  <c r="T436" i="8"/>
  <c r="V436" i="8" s="1"/>
  <c r="T435" i="8"/>
  <c r="V435" i="8" s="1"/>
  <c r="T434" i="8"/>
  <c r="V434" i="8" s="1"/>
  <c r="T433" i="8"/>
  <c r="V433" i="8" s="1"/>
  <c r="T432" i="8"/>
  <c r="V432" i="8" s="1"/>
  <c r="T431" i="8"/>
  <c r="V431" i="8" s="1"/>
  <c r="W431" i="8" s="1"/>
  <c r="X431" i="8" s="1"/>
  <c r="U430" i="8"/>
  <c r="T430" i="8"/>
  <c r="V430" i="8" s="1"/>
  <c r="U426" i="8"/>
  <c r="U425" i="8"/>
  <c r="U424" i="8"/>
  <c r="U423" i="8"/>
  <c r="U422" i="8"/>
  <c r="U418" i="8"/>
  <c r="U439" i="8" s="1"/>
  <c r="U417" i="8"/>
  <c r="U416" i="8"/>
  <c r="U415" i="8"/>
  <c r="U437" i="8" s="1"/>
  <c r="U414" i="8"/>
  <c r="U413" i="8"/>
  <c r="U412" i="8"/>
  <c r="U411" i="8"/>
  <c r="U410" i="8"/>
  <c r="U409" i="8"/>
  <c r="U408" i="8"/>
  <c r="X403" i="8" s="1"/>
  <c r="U407" i="8"/>
  <c r="X402" i="8" s="1"/>
  <c r="U406" i="8"/>
  <c r="X405" i="8"/>
  <c r="U405" i="8"/>
  <c r="U404" i="8"/>
  <c r="U403" i="8"/>
  <c r="U402" i="8"/>
  <c r="U432" i="8" s="1"/>
  <c r="U401" i="8"/>
  <c r="U400" i="8"/>
  <c r="U431" i="8" s="1"/>
  <c r="U399" i="8"/>
  <c r="V399" i="8" s="1"/>
  <c r="T399" i="8"/>
  <c r="T400" i="8" s="1"/>
  <c r="DD396" i="8"/>
  <c r="DC396" i="8"/>
  <c r="DB396" i="8"/>
  <c r="DA396" i="8"/>
  <c r="CZ396" i="8"/>
  <c r="CY396" i="8"/>
  <c r="CX396" i="8"/>
  <c r="CW396" i="8"/>
  <c r="CV396" i="8"/>
  <c r="CU396" i="8"/>
  <c r="CT396" i="8"/>
  <c r="CS396" i="8"/>
  <c r="CR396" i="8"/>
  <c r="CQ396" i="8"/>
  <c r="CP396" i="8"/>
  <c r="CO396" i="8"/>
  <c r="CN396" i="8"/>
  <c r="CM396" i="8"/>
  <c r="CL396" i="8"/>
  <c r="CK396" i="8"/>
  <c r="CJ396" i="8"/>
  <c r="CI396" i="8"/>
  <c r="CH396" i="8"/>
  <c r="CG396" i="8"/>
  <c r="CF396" i="8"/>
  <c r="CE396" i="8"/>
  <c r="CD396" i="8"/>
  <c r="CC396" i="8"/>
  <c r="CB396" i="8"/>
  <c r="CA396" i="8"/>
  <c r="BZ396" i="8"/>
  <c r="BY396" i="8"/>
  <c r="BX396" i="8"/>
  <c r="BW396" i="8"/>
  <c r="BV396" i="8"/>
  <c r="BU396" i="8"/>
  <c r="BT396" i="8"/>
  <c r="BS396" i="8"/>
  <c r="BR396" i="8"/>
  <c r="BQ396" i="8"/>
  <c r="BP396" i="8"/>
  <c r="BO396" i="8"/>
  <c r="BN396" i="8"/>
  <c r="BM396" i="8"/>
  <c r="BL396" i="8"/>
  <c r="BK396" i="8"/>
  <c r="BJ396" i="8"/>
  <c r="BI396" i="8"/>
  <c r="BH396" i="8"/>
  <c r="BG396" i="8"/>
  <c r="BF396" i="8"/>
  <c r="BE396" i="8"/>
  <c r="BD396" i="8"/>
  <c r="BC396" i="8"/>
  <c r="BB396" i="8"/>
  <c r="BA396" i="8"/>
  <c r="AZ396" i="8"/>
  <c r="AY396" i="8"/>
  <c r="AX396" i="8"/>
  <c r="AW396" i="8"/>
  <c r="AV396" i="8"/>
  <c r="AU396" i="8"/>
  <c r="AT396" i="8"/>
  <c r="AS396" i="8"/>
  <c r="AR396" i="8"/>
  <c r="AQ396" i="8"/>
  <c r="AP396" i="8"/>
  <c r="AO396" i="8"/>
  <c r="AN396" i="8"/>
  <c r="AM396" i="8"/>
  <c r="AL396" i="8"/>
  <c r="AK396" i="8"/>
  <c r="AJ396" i="8"/>
  <c r="AI396" i="8"/>
  <c r="AH396" i="8"/>
  <c r="AG396" i="8"/>
  <c r="AF396" i="8"/>
  <c r="AE396" i="8"/>
  <c r="AD396" i="8"/>
  <c r="AC396" i="8"/>
  <c r="AB396" i="8"/>
  <c r="AA396" i="8"/>
  <c r="Z396" i="8"/>
  <c r="Y396" i="8"/>
  <c r="T381" i="8"/>
  <c r="V381" i="8" s="1"/>
  <c r="W381" i="8" s="1"/>
  <c r="X381" i="8" s="1"/>
  <c r="T380" i="8"/>
  <c r="V380" i="8" s="1"/>
  <c r="W380" i="8" s="1"/>
  <c r="X380" i="8" s="1"/>
  <c r="T379" i="8"/>
  <c r="V379" i="8" s="1"/>
  <c r="W379" i="8" s="1"/>
  <c r="X379" i="8" s="1"/>
  <c r="T378" i="8"/>
  <c r="V378" i="8" s="1"/>
  <c r="W378" i="8" s="1"/>
  <c r="X378" i="8" s="1"/>
  <c r="T377" i="8"/>
  <c r="V377" i="8" s="1"/>
  <c r="W377" i="8" s="1"/>
  <c r="X377" i="8" s="1"/>
  <c r="T376" i="8"/>
  <c r="V376" i="8" s="1"/>
  <c r="W376" i="8" s="1"/>
  <c r="X376" i="8" s="1"/>
  <c r="T375" i="8"/>
  <c r="V375" i="8" s="1"/>
  <c r="T374" i="8"/>
  <c r="V374" i="8" s="1"/>
  <c r="V373" i="8"/>
  <c r="T373" i="8"/>
  <c r="T372" i="8"/>
  <c r="V372" i="8" s="1"/>
  <c r="T371" i="8"/>
  <c r="V371" i="8" s="1"/>
  <c r="T370" i="8"/>
  <c r="V370" i="8" s="1"/>
  <c r="T369" i="8"/>
  <c r="V369" i="8" s="1"/>
  <c r="T368" i="8"/>
  <c r="V368" i="8" s="1"/>
  <c r="T367" i="8"/>
  <c r="V367" i="8" s="1"/>
  <c r="T366" i="8"/>
  <c r="V366" i="8" s="1"/>
  <c r="V365" i="8"/>
  <c r="T365" i="8"/>
  <c r="U361" i="8"/>
  <c r="U360" i="8"/>
  <c r="U359" i="8"/>
  <c r="U358" i="8"/>
  <c r="U357" i="8"/>
  <c r="U353" i="8"/>
  <c r="U374" i="8" s="1"/>
  <c r="U352" i="8"/>
  <c r="U351" i="8"/>
  <c r="U350" i="8"/>
  <c r="U349" i="8"/>
  <c r="U348" i="8"/>
  <c r="U347" i="8"/>
  <c r="U346" i="8"/>
  <c r="U345" i="8"/>
  <c r="U344" i="8"/>
  <c r="U343" i="8"/>
  <c r="U342" i="8"/>
  <c r="U341" i="8"/>
  <c r="U340" i="8"/>
  <c r="X337" i="8" s="1"/>
  <c r="U339" i="8"/>
  <c r="U338" i="8"/>
  <c r="U337" i="8"/>
  <c r="X335" i="8" s="1"/>
  <c r="U336" i="8"/>
  <c r="U335" i="8"/>
  <c r="U366" i="8" s="1"/>
  <c r="U334" i="8"/>
  <c r="U365" i="8" s="1"/>
  <c r="T334" i="8"/>
  <c r="T357" i="8" s="1"/>
  <c r="T358" i="8" s="1"/>
  <c r="T359" i="8" s="1"/>
  <c r="T360" i="8" s="1"/>
  <c r="T361" i="8" s="1"/>
  <c r="DD331" i="8"/>
  <c r="DC331" i="8"/>
  <c r="DB331" i="8"/>
  <c r="DA331" i="8"/>
  <c r="CZ331" i="8"/>
  <c r="CY331" i="8"/>
  <c r="CX331" i="8"/>
  <c r="CW331" i="8"/>
  <c r="CV331" i="8"/>
  <c r="CU331" i="8"/>
  <c r="CT331" i="8"/>
  <c r="CS331" i="8"/>
  <c r="CR331" i="8"/>
  <c r="CQ331" i="8"/>
  <c r="CP331" i="8"/>
  <c r="CO331" i="8"/>
  <c r="CN331" i="8"/>
  <c r="CM331" i="8"/>
  <c r="CL331" i="8"/>
  <c r="CK331" i="8"/>
  <c r="CJ331" i="8"/>
  <c r="CI331" i="8"/>
  <c r="CH331" i="8"/>
  <c r="CG331" i="8"/>
  <c r="CF331" i="8"/>
  <c r="CE331" i="8"/>
  <c r="CD331" i="8"/>
  <c r="CC331" i="8"/>
  <c r="CB331" i="8"/>
  <c r="CA331" i="8"/>
  <c r="BZ331" i="8"/>
  <c r="BY331" i="8"/>
  <c r="BX331" i="8"/>
  <c r="BW331" i="8"/>
  <c r="BV331" i="8"/>
  <c r="BU331" i="8"/>
  <c r="BT331" i="8"/>
  <c r="BS331" i="8"/>
  <c r="BR331" i="8"/>
  <c r="BQ331" i="8"/>
  <c r="BP331" i="8"/>
  <c r="BO331" i="8"/>
  <c r="BN331" i="8"/>
  <c r="BM331" i="8"/>
  <c r="BL331" i="8"/>
  <c r="BK331" i="8"/>
  <c r="BJ331" i="8"/>
  <c r="BI331" i="8"/>
  <c r="BH331" i="8"/>
  <c r="BG331" i="8"/>
  <c r="BF331" i="8"/>
  <c r="BE331" i="8"/>
  <c r="BD331" i="8"/>
  <c r="BC331" i="8"/>
  <c r="BB331" i="8"/>
  <c r="BA331" i="8"/>
  <c r="AZ331" i="8"/>
  <c r="AY331" i="8"/>
  <c r="AX331" i="8"/>
  <c r="AW331" i="8"/>
  <c r="AV331" i="8"/>
  <c r="AU331" i="8"/>
  <c r="AT331" i="8"/>
  <c r="AS331" i="8"/>
  <c r="AR331" i="8"/>
  <c r="AQ331" i="8"/>
  <c r="AP331" i="8"/>
  <c r="AO331" i="8"/>
  <c r="AN331" i="8"/>
  <c r="AM331" i="8"/>
  <c r="AL331" i="8"/>
  <c r="AK331" i="8"/>
  <c r="AJ331" i="8"/>
  <c r="AI331" i="8"/>
  <c r="AH331" i="8"/>
  <c r="AG331" i="8"/>
  <c r="AF331" i="8"/>
  <c r="AE331" i="8"/>
  <c r="AD331" i="8"/>
  <c r="AC331" i="8"/>
  <c r="AB331" i="8"/>
  <c r="AA331" i="8"/>
  <c r="Z331" i="8"/>
  <c r="Y331" i="8"/>
  <c r="T316" i="8"/>
  <c r="V316" i="8" s="1"/>
  <c r="W316" i="8" s="1"/>
  <c r="X316" i="8" s="1"/>
  <c r="T315" i="8"/>
  <c r="V315" i="8" s="1"/>
  <c r="W315" i="8" s="1"/>
  <c r="X315" i="8" s="1"/>
  <c r="X314" i="8"/>
  <c r="T314" i="8"/>
  <c r="V314" i="8" s="1"/>
  <c r="W314" i="8" s="1"/>
  <c r="T313" i="8"/>
  <c r="V313" i="8" s="1"/>
  <c r="W313" i="8" s="1"/>
  <c r="X313" i="8" s="1"/>
  <c r="T312" i="8"/>
  <c r="V312" i="8" s="1"/>
  <c r="W312" i="8" s="1"/>
  <c r="X312" i="8" s="1"/>
  <c r="T311" i="8"/>
  <c r="V311" i="8" s="1"/>
  <c r="W311" i="8" s="1"/>
  <c r="X311" i="8" s="1"/>
  <c r="T310" i="8"/>
  <c r="V310" i="8" s="1"/>
  <c r="T309" i="8"/>
  <c r="V309" i="8" s="1"/>
  <c r="T308" i="8"/>
  <c r="V308" i="8" s="1"/>
  <c r="T307" i="8"/>
  <c r="V307" i="8" s="1"/>
  <c r="T306" i="8"/>
  <c r="V306" i="8" s="1"/>
  <c r="T305" i="8"/>
  <c r="V305" i="8" s="1"/>
  <c r="V304" i="8"/>
  <c r="T304" i="8"/>
  <c r="T303" i="8"/>
  <c r="V303" i="8" s="1"/>
  <c r="T302" i="8"/>
  <c r="V302" i="8" s="1"/>
  <c r="V301" i="8"/>
  <c r="T301" i="8"/>
  <c r="T300" i="8"/>
  <c r="V300" i="8" s="1"/>
  <c r="U296" i="8"/>
  <c r="U295" i="8"/>
  <c r="U294" i="8"/>
  <c r="U293" i="8"/>
  <c r="U292" i="8"/>
  <c r="X275" i="8" s="1"/>
  <c r="U288" i="8"/>
  <c r="U309" i="8" s="1"/>
  <c r="U287" i="8"/>
  <c r="U286" i="8"/>
  <c r="U285" i="8"/>
  <c r="U307" i="8" s="1"/>
  <c r="U284" i="8"/>
  <c r="U283" i="8"/>
  <c r="U282" i="8"/>
  <c r="U281" i="8"/>
  <c r="U305" i="8" s="1"/>
  <c r="U280" i="8"/>
  <c r="U279" i="8"/>
  <c r="U278" i="8"/>
  <c r="U277" i="8"/>
  <c r="U276" i="8"/>
  <c r="U275" i="8"/>
  <c r="U274" i="8"/>
  <c r="U273" i="8"/>
  <c r="U272" i="8"/>
  <c r="U271" i="8"/>
  <c r="U270" i="8"/>
  <c r="U301" i="8" s="1"/>
  <c r="U269" i="8"/>
  <c r="T269" i="8"/>
  <c r="T292" i="8" s="1"/>
  <c r="T293" i="8" s="1"/>
  <c r="T294" i="8" s="1"/>
  <c r="T295" i="8" s="1"/>
  <c r="T296" i="8" s="1"/>
  <c r="DD266" i="8"/>
  <c r="DC266" i="8"/>
  <c r="DB266" i="8"/>
  <c r="DA266" i="8"/>
  <c r="CZ266" i="8"/>
  <c r="CY266" i="8"/>
  <c r="CX266" i="8"/>
  <c r="CW266" i="8"/>
  <c r="CV266" i="8"/>
  <c r="CU266" i="8"/>
  <c r="CT266" i="8"/>
  <c r="CS266" i="8"/>
  <c r="CR266" i="8"/>
  <c r="CQ266" i="8"/>
  <c r="CP266" i="8"/>
  <c r="CO266" i="8"/>
  <c r="CN266" i="8"/>
  <c r="CM266" i="8"/>
  <c r="CL266" i="8"/>
  <c r="CK266" i="8"/>
  <c r="CJ266" i="8"/>
  <c r="CI266" i="8"/>
  <c r="CH266" i="8"/>
  <c r="CG266" i="8"/>
  <c r="CF266" i="8"/>
  <c r="CE266" i="8"/>
  <c r="CD266" i="8"/>
  <c r="CC266" i="8"/>
  <c r="CB266" i="8"/>
  <c r="CA266" i="8"/>
  <c r="BZ266" i="8"/>
  <c r="BY266" i="8"/>
  <c r="BX266" i="8"/>
  <c r="BW266" i="8"/>
  <c r="BV266" i="8"/>
  <c r="BU266" i="8"/>
  <c r="BT266" i="8"/>
  <c r="BS266" i="8"/>
  <c r="BR266" i="8"/>
  <c r="BQ266" i="8"/>
  <c r="BP266" i="8"/>
  <c r="BO266" i="8"/>
  <c r="BN266" i="8"/>
  <c r="BM266" i="8"/>
  <c r="BL266" i="8"/>
  <c r="BK266" i="8"/>
  <c r="BJ266" i="8"/>
  <c r="BI266" i="8"/>
  <c r="BH266" i="8"/>
  <c r="BG266" i="8"/>
  <c r="BF266" i="8"/>
  <c r="BE266" i="8"/>
  <c r="BD266" i="8"/>
  <c r="BC266" i="8"/>
  <c r="BB266" i="8"/>
  <c r="BA266" i="8"/>
  <c r="AZ266" i="8"/>
  <c r="AY266" i="8"/>
  <c r="AX266" i="8"/>
  <c r="AW266" i="8"/>
  <c r="AV266" i="8"/>
  <c r="AU266" i="8"/>
  <c r="AT266" i="8"/>
  <c r="AS266" i="8"/>
  <c r="AR266" i="8"/>
  <c r="AQ266" i="8"/>
  <c r="AP266" i="8"/>
  <c r="AO266" i="8"/>
  <c r="AN266" i="8"/>
  <c r="AM266" i="8"/>
  <c r="AL266" i="8"/>
  <c r="AK266" i="8"/>
  <c r="AJ266" i="8"/>
  <c r="AI266" i="8"/>
  <c r="AH266" i="8"/>
  <c r="AG266" i="8"/>
  <c r="AF266" i="8"/>
  <c r="AE266" i="8"/>
  <c r="AD266" i="8"/>
  <c r="AC266" i="8"/>
  <c r="AB266" i="8"/>
  <c r="AA266" i="8"/>
  <c r="Z266" i="8"/>
  <c r="Y266" i="8"/>
  <c r="T251" i="8"/>
  <c r="V251" i="8" s="1"/>
  <c r="W251" i="8" s="1"/>
  <c r="X251" i="8" s="1"/>
  <c r="T250" i="8"/>
  <c r="V250" i="8" s="1"/>
  <c r="W250" i="8" s="1"/>
  <c r="X250" i="8" s="1"/>
  <c r="T249" i="8"/>
  <c r="V249" i="8" s="1"/>
  <c r="W249" i="8" s="1"/>
  <c r="X249" i="8" s="1"/>
  <c r="T248" i="8"/>
  <c r="V248" i="8" s="1"/>
  <c r="W248" i="8" s="1"/>
  <c r="X248" i="8" s="1"/>
  <c r="T247" i="8"/>
  <c r="V247" i="8" s="1"/>
  <c r="W247" i="8" s="1"/>
  <c r="X247" i="8" s="1"/>
  <c r="T246" i="8"/>
  <c r="V246" i="8" s="1"/>
  <c r="W246" i="8" s="1"/>
  <c r="X246" i="8" s="1"/>
  <c r="V245" i="8"/>
  <c r="T245" i="8"/>
  <c r="T244" i="8"/>
  <c r="V244" i="8" s="1"/>
  <c r="T243" i="8"/>
  <c r="V243" i="8" s="1"/>
  <c r="T242" i="8"/>
  <c r="V242" i="8" s="1"/>
  <c r="V241" i="8"/>
  <c r="T241" i="8"/>
  <c r="T240" i="8"/>
  <c r="V240" i="8" s="1"/>
  <c r="T239" i="8"/>
  <c r="V239" i="8" s="1"/>
  <c r="T238" i="8"/>
  <c r="V238" i="8" s="1"/>
  <c r="T237" i="8"/>
  <c r="V237" i="8" s="1"/>
  <c r="T236" i="8"/>
  <c r="V236" i="8" s="1"/>
  <c r="T235" i="8"/>
  <c r="V235" i="8" s="1"/>
  <c r="U231" i="8"/>
  <c r="U230" i="8"/>
  <c r="U229" i="8"/>
  <c r="U228" i="8"/>
  <c r="U227" i="8"/>
  <c r="U223" i="8"/>
  <c r="U244" i="8" s="1"/>
  <c r="U222" i="8"/>
  <c r="U221" i="8"/>
  <c r="U220" i="8"/>
  <c r="U242" i="8" s="1"/>
  <c r="U219" i="8"/>
  <c r="U218" i="8"/>
  <c r="U217" i="8"/>
  <c r="U216" i="8"/>
  <c r="U215" i="8"/>
  <c r="U214" i="8"/>
  <c r="U213" i="8"/>
  <c r="U212" i="8"/>
  <c r="U211" i="8"/>
  <c r="U210" i="8"/>
  <c r="X209" i="8" s="1"/>
  <c r="U209" i="8"/>
  <c r="U208" i="8"/>
  <c r="V208" i="8" s="1"/>
  <c r="U207" i="8"/>
  <c r="U206" i="8"/>
  <c r="U205" i="8"/>
  <c r="U236" i="8" s="1"/>
  <c r="U204" i="8"/>
  <c r="T204" i="8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DD201" i="8"/>
  <c r="DC201" i="8"/>
  <c r="DB201" i="8"/>
  <c r="DA201" i="8"/>
  <c r="CZ201" i="8"/>
  <c r="CY201" i="8"/>
  <c r="CX201" i="8"/>
  <c r="CW201" i="8"/>
  <c r="CV201" i="8"/>
  <c r="CU201" i="8"/>
  <c r="CT201" i="8"/>
  <c r="CS201" i="8"/>
  <c r="CR201" i="8"/>
  <c r="CQ201" i="8"/>
  <c r="CP201" i="8"/>
  <c r="CO201" i="8"/>
  <c r="CN201" i="8"/>
  <c r="CM201" i="8"/>
  <c r="CL201" i="8"/>
  <c r="CK201" i="8"/>
  <c r="CJ201" i="8"/>
  <c r="CI201" i="8"/>
  <c r="CH201" i="8"/>
  <c r="CG201" i="8"/>
  <c r="CF201" i="8"/>
  <c r="CE201" i="8"/>
  <c r="CD201" i="8"/>
  <c r="CC201" i="8"/>
  <c r="CB201" i="8"/>
  <c r="CA201" i="8"/>
  <c r="BZ201" i="8"/>
  <c r="BY201" i="8"/>
  <c r="BX201" i="8"/>
  <c r="BW201" i="8"/>
  <c r="BV201" i="8"/>
  <c r="BU201" i="8"/>
  <c r="BT201" i="8"/>
  <c r="BS201" i="8"/>
  <c r="BR201" i="8"/>
  <c r="BQ201" i="8"/>
  <c r="BP201" i="8"/>
  <c r="BO201" i="8"/>
  <c r="BN201" i="8"/>
  <c r="BM201" i="8"/>
  <c r="BL201" i="8"/>
  <c r="BK201" i="8"/>
  <c r="BJ201" i="8"/>
  <c r="BI201" i="8"/>
  <c r="BH201" i="8"/>
  <c r="BG201" i="8"/>
  <c r="BF201" i="8"/>
  <c r="BE201" i="8"/>
  <c r="BD201" i="8"/>
  <c r="BC201" i="8"/>
  <c r="BB201" i="8"/>
  <c r="BA201" i="8"/>
  <c r="AZ201" i="8"/>
  <c r="AY201" i="8"/>
  <c r="AX201" i="8"/>
  <c r="AW201" i="8"/>
  <c r="AV201" i="8"/>
  <c r="AU201" i="8"/>
  <c r="AT201" i="8"/>
  <c r="AS201" i="8"/>
  <c r="AR201" i="8"/>
  <c r="AQ201" i="8"/>
  <c r="AP201" i="8"/>
  <c r="AO201" i="8"/>
  <c r="AN201" i="8"/>
  <c r="AM201" i="8"/>
  <c r="AL201" i="8"/>
  <c r="AK201" i="8"/>
  <c r="AJ201" i="8"/>
  <c r="AI201" i="8"/>
  <c r="AH201" i="8"/>
  <c r="AG201" i="8"/>
  <c r="AF201" i="8"/>
  <c r="AE201" i="8"/>
  <c r="AD201" i="8"/>
  <c r="AC201" i="8"/>
  <c r="AB201" i="8"/>
  <c r="AA201" i="8"/>
  <c r="Z201" i="8"/>
  <c r="Y201" i="8"/>
  <c r="T186" i="8"/>
  <c r="V186" i="8" s="1"/>
  <c r="W186" i="8" s="1"/>
  <c r="X186" i="8" s="1"/>
  <c r="T185" i="8"/>
  <c r="V185" i="8" s="1"/>
  <c r="W185" i="8" s="1"/>
  <c r="X185" i="8" s="1"/>
  <c r="T184" i="8"/>
  <c r="V184" i="8" s="1"/>
  <c r="W184" i="8" s="1"/>
  <c r="X184" i="8" s="1"/>
  <c r="T183" i="8"/>
  <c r="V183" i="8" s="1"/>
  <c r="W183" i="8" s="1"/>
  <c r="X183" i="8" s="1"/>
  <c r="T182" i="8"/>
  <c r="V182" i="8" s="1"/>
  <c r="W182" i="8" s="1"/>
  <c r="X182" i="8" s="1"/>
  <c r="V181" i="8"/>
  <c r="W181" i="8" s="1"/>
  <c r="X181" i="8" s="1"/>
  <c r="T181" i="8"/>
  <c r="T180" i="8"/>
  <c r="V180" i="8" s="1"/>
  <c r="T179" i="8"/>
  <c r="V179" i="8" s="1"/>
  <c r="T178" i="8"/>
  <c r="V178" i="8" s="1"/>
  <c r="T177" i="8"/>
  <c r="V177" i="8" s="1"/>
  <c r="T176" i="8"/>
  <c r="V176" i="8" s="1"/>
  <c r="T175" i="8"/>
  <c r="V175" i="8" s="1"/>
  <c r="T174" i="8"/>
  <c r="V174" i="8" s="1"/>
  <c r="T173" i="8"/>
  <c r="V173" i="8" s="1"/>
  <c r="T172" i="8"/>
  <c r="V172" i="8" s="1"/>
  <c r="T171" i="8"/>
  <c r="V171" i="8" s="1"/>
  <c r="V170" i="8"/>
  <c r="T170" i="8"/>
  <c r="U166" i="8"/>
  <c r="U165" i="8"/>
  <c r="U164" i="8"/>
  <c r="U163" i="8"/>
  <c r="U162" i="8"/>
  <c r="X145" i="8" s="1"/>
  <c r="U158" i="8"/>
  <c r="U179" i="8" s="1"/>
  <c r="W179" i="8" s="1"/>
  <c r="X179" i="8" s="1"/>
  <c r="U157" i="8"/>
  <c r="U156" i="8"/>
  <c r="U155" i="8"/>
  <c r="U154" i="8"/>
  <c r="U153" i="8"/>
  <c r="U152" i="8"/>
  <c r="U151" i="8"/>
  <c r="U150" i="8"/>
  <c r="X143" i="8" s="1"/>
  <c r="U149" i="8"/>
  <c r="U148" i="8"/>
  <c r="U147" i="8"/>
  <c r="U146" i="8"/>
  <c r="U145" i="8"/>
  <c r="X142" i="8" s="1"/>
  <c r="U144" i="8"/>
  <c r="U143" i="8"/>
  <c r="U142" i="8"/>
  <c r="U141" i="8"/>
  <c r="X140" i="8"/>
  <c r="U140" i="8"/>
  <c r="X139" i="8" s="1"/>
  <c r="U139" i="8"/>
  <c r="U170" i="8" s="1"/>
  <c r="T139" i="8"/>
  <c r="V139" i="8" s="1"/>
  <c r="DD136" i="8"/>
  <c r="DC136" i="8"/>
  <c r="DB136" i="8"/>
  <c r="DA136" i="8"/>
  <c r="CZ136" i="8"/>
  <c r="CY136" i="8"/>
  <c r="CX136" i="8"/>
  <c r="CW136" i="8"/>
  <c r="CV136" i="8"/>
  <c r="CU136" i="8"/>
  <c r="CT136" i="8"/>
  <c r="CS136" i="8"/>
  <c r="CR136" i="8"/>
  <c r="CQ136" i="8"/>
  <c r="CP136" i="8"/>
  <c r="CO136" i="8"/>
  <c r="CN136" i="8"/>
  <c r="CM136" i="8"/>
  <c r="CL136" i="8"/>
  <c r="CK136" i="8"/>
  <c r="CJ136" i="8"/>
  <c r="CI136" i="8"/>
  <c r="CH136" i="8"/>
  <c r="CG136" i="8"/>
  <c r="CF136" i="8"/>
  <c r="CE136" i="8"/>
  <c r="CD136" i="8"/>
  <c r="CC136" i="8"/>
  <c r="CB136" i="8"/>
  <c r="CA136" i="8"/>
  <c r="BZ136" i="8"/>
  <c r="BY136" i="8"/>
  <c r="BX136" i="8"/>
  <c r="BW136" i="8"/>
  <c r="BV136" i="8"/>
  <c r="BU136" i="8"/>
  <c r="BT136" i="8"/>
  <c r="BS136" i="8"/>
  <c r="BR136" i="8"/>
  <c r="BQ136" i="8"/>
  <c r="BP136" i="8"/>
  <c r="BO136" i="8"/>
  <c r="BN136" i="8"/>
  <c r="BM136" i="8"/>
  <c r="BL136" i="8"/>
  <c r="BK136" i="8"/>
  <c r="BJ136" i="8"/>
  <c r="BI136" i="8"/>
  <c r="BH136" i="8"/>
  <c r="BG136" i="8"/>
  <c r="BF136" i="8"/>
  <c r="BE136" i="8"/>
  <c r="BD136" i="8"/>
  <c r="BC136" i="8"/>
  <c r="BB136" i="8"/>
  <c r="BA136" i="8"/>
  <c r="AZ136" i="8"/>
  <c r="AY136" i="8"/>
  <c r="AX136" i="8"/>
  <c r="AW136" i="8"/>
  <c r="AV136" i="8"/>
  <c r="AU136" i="8"/>
  <c r="AT136" i="8"/>
  <c r="AS136" i="8"/>
  <c r="AR136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T121" i="8"/>
  <c r="V121" i="8" s="1"/>
  <c r="W121" i="8" s="1"/>
  <c r="X121" i="8" s="1"/>
  <c r="T120" i="8"/>
  <c r="V120" i="8" s="1"/>
  <c r="W120" i="8" s="1"/>
  <c r="X120" i="8" s="1"/>
  <c r="T119" i="8"/>
  <c r="V119" i="8" s="1"/>
  <c r="W119" i="8" s="1"/>
  <c r="X119" i="8" s="1"/>
  <c r="T118" i="8"/>
  <c r="V118" i="8" s="1"/>
  <c r="W118" i="8" s="1"/>
  <c r="X118" i="8" s="1"/>
  <c r="T117" i="8"/>
  <c r="V117" i="8" s="1"/>
  <c r="W117" i="8" s="1"/>
  <c r="X117" i="8" s="1"/>
  <c r="T116" i="8"/>
  <c r="V116" i="8" s="1"/>
  <c r="W116" i="8" s="1"/>
  <c r="X116" i="8" s="1"/>
  <c r="T115" i="8"/>
  <c r="V115" i="8" s="1"/>
  <c r="T114" i="8"/>
  <c r="V114" i="8" s="1"/>
  <c r="T113" i="8"/>
  <c r="V113" i="8" s="1"/>
  <c r="T112" i="8"/>
  <c r="V112" i="8" s="1"/>
  <c r="T111" i="8"/>
  <c r="V111" i="8" s="1"/>
  <c r="T110" i="8"/>
  <c r="V110" i="8" s="1"/>
  <c r="T109" i="8"/>
  <c r="V109" i="8" s="1"/>
  <c r="T108" i="8"/>
  <c r="V108" i="8" s="1"/>
  <c r="T107" i="8"/>
  <c r="V107" i="8" s="1"/>
  <c r="T106" i="8"/>
  <c r="V106" i="8" s="1"/>
  <c r="T105" i="8"/>
  <c r="V105" i="8" s="1"/>
  <c r="U101" i="8"/>
  <c r="U100" i="8"/>
  <c r="U99" i="8"/>
  <c r="U98" i="8"/>
  <c r="U97" i="8"/>
  <c r="U93" i="8"/>
  <c r="U114" i="8" s="1"/>
  <c r="U92" i="8"/>
  <c r="U113" i="8" s="1"/>
  <c r="U91" i="8"/>
  <c r="U90" i="8"/>
  <c r="U112" i="8" s="1"/>
  <c r="U89" i="8"/>
  <c r="U88" i="8"/>
  <c r="U111" i="8" s="1"/>
  <c r="W111" i="8" s="1"/>
  <c r="X111" i="8" s="1"/>
  <c r="U87" i="8"/>
  <c r="U86" i="8"/>
  <c r="U110" i="8" s="1"/>
  <c r="U85" i="8"/>
  <c r="U84" i="8"/>
  <c r="U83" i="8"/>
  <c r="U82" i="8"/>
  <c r="U81" i="8"/>
  <c r="X80" i="8"/>
  <c r="U80" i="8"/>
  <c r="U79" i="8"/>
  <c r="U78" i="8"/>
  <c r="U77" i="8"/>
  <c r="U76" i="8"/>
  <c r="U75" i="8"/>
  <c r="U106" i="8" s="1"/>
  <c r="T75" i="8"/>
  <c r="T76" i="8" s="1"/>
  <c r="T77" i="8" s="1"/>
  <c r="T78" i="8" s="1"/>
  <c r="T79" i="8" s="1"/>
  <c r="T80" i="8" s="1"/>
  <c r="T81" i="8" s="1"/>
  <c r="T82" i="8" s="1"/>
  <c r="T83" i="8" s="1"/>
  <c r="U74" i="8"/>
  <c r="U105" i="8" s="1"/>
  <c r="T74" i="8"/>
  <c r="T97" i="8" s="1"/>
  <c r="T98" i="8" s="1"/>
  <c r="T99" i="8" s="1"/>
  <c r="DD71" i="8"/>
  <c r="DC71" i="8"/>
  <c r="DB71" i="8"/>
  <c r="DA71" i="8"/>
  <c r="CZ71" i="8"/>
  <c r="CY71" i="8"/>
  <c r="CX71" i="8"/>
  <c r="CW71" i="8"/>
  <c r="CV71" i="8"/>
  <c r="CU71" i="8"/>
  <c r="CT71" i="8"/>
  <c r="CS71" i="8"/>
  <c r="CR71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E71" i="8"/>
  <c r="CD71" i="8"/>
  <c r="CC71" i="8"/>
  <c r="CB71" i="8"/>
  <c r="CA71" i="8"/>
  <c r="BZ71" i="8"/>
  <c r="BY71" i="8"/>
  <c r="BX71" i="8"/>
  <c r="BW71" i="8"/>
  <c r="BV71" i="8"/>
  <c r="BU71" i="8"/>
  <c r="BT71" i="8"/>
  <c r="BS71" i="8"/>
  <c r="BR71" i="8"/>
  <c r="BQ71" i="8"/>
  <c r="BP71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T56" i="8"/>
  <c r="V56" i="8" s="1"/>
  <c r="W56" i="8" s="1"/>
  <c r="X56" i="8" s="1"/>
  <c r="T55" i="8"/>
  <c r="V55" i="8" s="1"/>
  <c r="W55" i="8" s="1"/>
  <c r="X55" i="8" s="1"/>
  <c r="T54" i="8"/>
  <c r="V54" i="8" s="1"/>
  <c r="W54" i="8" s="1"/>
  <c r="X54" i="8" s="1"/>
  <c r="T53" i="8"/>
  <c r="V53" i="8" s="1"/>
  <c r="W53" i="8" s="1"/>
  <c r="X53" i="8" s="1"/>
  <c r="T52" i="8"/>
  <c r="V52" i="8" s="1"/>
  <c r="W52" i="8" s="1"/>
  <c r="X52" i="8" s="1"/>
  <c r="T51" i="8"/>
  <c r="V51" i="8" s="1"/>
  <c r="W51" i="8" s="1"/>
  <c r="X51" i="8" s="1"/>
  <c r="V50" i="8"/>
  <c r="T50" i="8"/>
  <c r="V49" i="8"/>
  <c r="T49" i="8"/>
  <c r="T48" i="8"/>
  <c r="V48" i="8" s="1"/>
  <c r="T47" i="8"/>
  <c r="V47" i="8" s="1"/>
  <c r="T46" i="8"/>
  <c r="V46" i="8" s="1"/>
  <c r="T45" i="8"/>
  <c r="V45" i="8" s="1"/>
  <c r="V44" i="8"/>
  <c r="T44" i="8"/>
  <c r="T43" i="8"/>
  <c r="V43" i="8" s="1"/>
  <c r="T42" i="8"/>
  <c r="V42" i="8" s="1"/>
  <c r="T41" i="8"/>
  <c r="V41" i="8" s="1"/>
  <c r="T40" i="8"/>
  <c r="V40" i="8" s="1"/>
  <c r="W40" i="8" s="1"/>
  <c r="X40" i="8" s="1"/>
  <c r="U36" i="8"/>
  <c r="U35" i="8"/>
  <c r="U34" i="8"/>
  <c r="U33" i="8"/>
  <c r="U32" i="8"/>
  <c r="X15" i="8" s="1"/>
  <c r="U28" i="8"/>
  <c r="U49" i="8" s="1"/>
  <c r="U27" i="8"/>
  <c r="U26" i="8"/>
  <c r="U48" i="8" s="1"/>
  <c r="U25" i="8"/>
  <c r="U47" i="8" s="1"/>
  <c r="W47" i="8" s="1"/>
  <c r="X47" i="8" s="1"/>
  <c r="U24" i="8"/>
  <c r="U46" i="8" s="1"/>
  <c r="U23" i="8"/>
  <c r="U22" i="8"/>
  <c r="U21" i="8"/>
  <c r="U45" i="8" s="1"/>
  <c r="U20" i="8"/>
  <c r="U19" i="8"/>
  <c r="U18" i="8"/>
  <c r="U44" i="8" s="1"/>
  <c r="U17" i="8"/>
  <c r="U16" i="8"/>
  <c r="U15" i="8"/>
  <c r="U14" i="8"/>
  <c r="U13" i="8"/>
  <c r="U12" i="8"/>
  <c r="U11" i="8"/>
  <c r="U10" i="8"/>
  <c r="X9" i="8" s="1"/>
  <c r="T10" i="8"/>
  <c r="T11" i="8" s="1"/>
  <c r="T12" i="8" s="1"/>
  <c r="T13" i="8" s="1"/>
  <c r="T14" i="8" s="1"/>
  <c r="T15" i="8" s="1"/>
  <c r="T16" i="8" s="1"/>
  <c r="U9" i="8"/>
  <c r="U40" i="8" s="1"/>
  <c r="T9" i="8"/>
  <c r="T32" i="8" s="1"/>
  <c r="T33" i="8" s="1"/>
  <c r="V33" i="8" s="1"/>
  <c r="DD6" i="8"/>
  <c r="DC6" i="8"/>
  <c r="DB6" i="8"/>
  <c r="DA6" i="8"/>
  <c r="CZ6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U115" i="8" l="1"/>
  <c r="W115" i="8" s="1"/>
  <c r="X115" i="8" s="1"/>
  <c r="W112" i="8"/>
  <c r="X112" i="8" s="1"/>
  <c r="U436" i="8"/>
  <c r="V471" i="8"/>
  <c r="V98" i="8"/>
  <c r="W113" i="8"/>
  <c r="X113" i="8" s="1"/>
  <c r="X144" i="8"/>
  <c r="W307" i="8"/>
  <c r="X307" i="8" s="1"/>
  <c r="X340" i="8"/>
  <c r="U568" i="8"/>
  <c r="V204" i="8"/>
  <c r="U368" i="8"/>
  <c r="U564" i="8"/>
  <c r="U107" i="8"/>
  <c r="W107" i="8" s="1"/>
  <c r="X107" i="8" s="1"/>
  <c r="U109" i="8"/>
  <c r="W109" i="8" s="1"/>
  <c r="X109" i="8" s="1"/>
  <c r="W105" i="8"/>
  <c r="X105" i="8" s="1"/>
  <c r="X141" i="8"/>
  <c r="U178" i="8"/>
  <c r="W178" i="8" s="1"/>
  <c r="X178" i="8" s="1"/>
  <c r="X208" i="8"/>
  <c r="X76" i="8"/>
  <c r="U369" i="8"/>
  <c r="W369" i="8" s="1"/>
  <c r="X369" i="8" s="1"/>
  <c r="U373" i="8"/>
  <c r="W373" i="8" s="1"/>
  <c r="X373" i="8" s="1"/>
  <c r="U433" i="8"/>
  <c r="W433" i="8" s="1"/>
  <c r="X433" i="8" s="1"/>
  <c r="W439" i="8"/>
  <c r="X439" i="8" s="1"/>
  <c r="X336" i="8"/>
  <c r="W49" i="8"/>
  <c r="X49" i="8" s="1"/>
  <c r="W366" i="8"/>
  <c r="X366" i="8" s="1"/>
  <c r="W368" i="8"/>
  <c r="X368" i="8" s="1"/>
  <c r="T422" i="8"/>
  <c r="T423" i="8" s="1"/>
  <c r="T424" i="8" s="1"/>
  <c r="T425" i="8" s="1"/>
  <c r="V425" i="8" s="1"/>
  <c r="U41" i="8"/>
  <c r="W41" i="8" s="1"/>
  <c r="X41" i="8" s="1"/>
  <c r="U172" i="8"/>
  <c r="W172" i="8" s="1"/>
  <c r="X172" i="8" s="1"/>
  <c r="U174" i="8"/>
  <c r="U171" i="8"/>
  <c r="W171" i="8" s="1"/>
  <c r="X171" i="8" s="1"/>
  <c r="V211" i="8"/>
  <c r="V215" i="8"/>
  <c r="U235" i="8"/>
  <c r="W235" i="8" s="1"/>
  <c r="X235" i="8" s="1"/>
  <c r="T270" i="8"/>
  <c r="T271" i="8" s="1"/>
  <c r="T272" i="8" s="1"/>
  <c r="T273" i="8" s="1"/>
  <c r="T274" i="8" s="1"/>
  <c r="T275" i="8" s="1"/>
  <c r="T276" i="8" s="1"/>
  <c r="T277" i="8" s="1"/>
  <c r="T278" i="8" s="1"/>
  <c r="T279" i="8" s="1"/>
  <c r="T280" i="8" s="1"/>
  <c r="V358" i="8"/>
  <c r="W374" i="8"/>
  <c r="X374" i="8" s="1"/>
  <c r="X400" i="8"/>
  <c r="U434" i="8"/>
  <c r="W437" i="8"/>
  <c r="X437" i="8" s="1"/>
  <c r="X468" i="8"/>
  <c r="V32" i="8"/>
  <c r="X13" i="8"/>
  <c r="T34" i="8"/>
  <c r="T35" i="8" s="1"/>
  <c r="T36" i="8" s="1"/>
  <c r="V36" i="8" s="1"/>
  <c r="U50" i="8"/>
  <c r="X77" i="8"/>
  <c r="V97" i="8"/>
  <c r="U176" i="8"/>
  <c r="W176" i="8" s="1"/>
  <c r="X176" i="8" s="1"/>
  <c r="V209" i="8"/>
  <c r="T227" i="8"/>
  <c r="T228" i="8" s="1"/>
  <c r="T229" i="8" s="1"/>
  <c r="T230" i="8" s="1"/>
  <c r="T231" i="8" s="1"/>
  <c r="V231" i="8" s="1"/>
  <c r="W244" i="8"/>
  <c r="X244" i="8" s="1"/>
  <c r="U304" i="8"/>
  <c r="W304" i="8" s="1"/>
  <c r="X304" i="8" s="1"/>
  <c r="U308" i="8"/>
  <c r="W308" i="8" s="1"/>
  <c r="X308" i="8" s="1"/>
  <c r="V296" i="8"/>
  <c r="T335" i="8"/>
  <c r="T336" i="8" s="1"/>
  <c r="T337" i="8" s="1"/>
  <c r="T338" i="8" s="1"/>
  <c r="T339" i="8" s="1"/>
  <c r="T340" i="8" s="1"/>
  <c r="T341" i="8" s="1"/>
  <c r="T342" i="8" s="1"/>
  <c r="T343" i="8" s="1"/>
  <c r="T344" i="8" s="1"/>
  <c r="T345" i="8" s="1"/>
  <c r="T346" i="8" s="1"/>
  <c r="T347" i="8" s="1"/>
  <c r="T348" i="8" s="1"/>
  <c r="W430" i="8"/>
  <c r="X430" i="8" s="1"/>
  <c r="U500" i="8"/>
  <c r="W500" i="8" s="1"/>
  <c r="X500" i="8" s="1"/>
  <c r="W170" i="8"/>
  <c r="X170" i="8" s="1"/>
  <c r="W174" i="8"/>
  <c r="X174" i="8" s="1"/>
  <c r="X204" i="8"/>
  <c r="W236" i="8"/>
  <c r="X236" i="8" s="1"/>
  <c r="W242" i="8"/>
  <c r="X242" i="8" s="1"/>
  <c r="V293" i="8"/>
  <c r="X339" i="8"/>
  <c r="W365" i="8"/>
  <c r="X365" i="8" s="1"/>
  <c r="X399" i="8"/>
  <c r="X401" i="8"/>
  <c r="U503" i="8"/>
  <c r="W503" i="8" s="1"/>
  <c r="X503" i="8" s="1"/>
  <c r="W502" i="8"/>
  <c r="X502" i="8" s="1"/>
  <c r="T17" i="8"/>
  <c r="T18" i="8" s="1"/>
  <c r="V16" i="8"/>
  <c r="T84" i="8"/>
  <c r="V83" i="8"/>
  <c r="T217" i="8"/>
  <c r="T218" i="8" s="1"/>
  <c r="T219" i="8" s="1"/>
  <c r="T220" i="8" s="1"/>
  <c r="V216" i="8"/>
  <c r="V12" i="8"/>
  <c r="X206" i="8"/>
  <c r="V207" i="8"/>
  <c r="W48" i="8"/>
  <c r="X48" i="8" s="1"/>
  <c r="V82" i="8"/>
  <c r="V219" i="8"/>
  <c r="V212" i="8"/>
  <c r="V11" i="8"/>
  <c r="U42" i="8"/>
  <c r="W45" i="8"/>
  <c r="X45" i="8" s="1"/>
  <c r="T100" i="8"/>
  <c r="T101" i="8" s="1"/>
  <c r="V101" i="8" s="1"/>
  <c r="V99" i="8"/>
  <c r="V76" i="8"/>
  <c r="X205" i="8"/>
  <c r="U238" i="8"/>
  <c r="X14" i="8"/>
  <c r="X12" i="8"/>
  <c r="V15" i="8"/>
  <c r="V218" i="8"/>
  <c r="W238" i="8"/>
  <c r="X238" i="8" s="1"/>
  <c r="V13" i="8"/>
  <c r="U43" i="8"/>
  <c r="W43" i="8" s="1"/>
  <c r="X43" i="8" s="1"/>
  <c r="U108" i="8"/>
  <c r="V80" i="8"/>
  <c r="X79" i="8"/>
  <c r="X210" i="8"/>
  <c r="U245" i="8"/>
  <c r="W245" i="8" s="1"/>
  <c r="X245" i="8" s="1"/>
  <c r="V14" i="8"/>
  <c r="V17" i="8"/>
  <c r="W44" i="8"/>
  <c r="X44" i="8" s="1"/>
  <c r="W108" i="8"/>
  <c r="X108" i="8" s="1"/>
  <c r="U237" i="8"/>
  <c r="W237" i="8" s="1"/>
  <c r="X237" i="8" s="1"/>
  <c r="V214" i="8"/>
  <c r="V217" i="8"/>
  <c r="V336" i="8"/>
  <c r="V424" i="8"/>
  <c r="V75" i="8"/>
  <c r="V79" i="8"/>
  <c r="W106" i="8"/>
  <c r="X106" i="8" s="1"/>
  <c r="W110" i="8"/>
  <c r="X110" i="8" s="1"/>
  <c r="W114" i="8"/>
  <c r="X114" i="8" s="1"/>
  <c r="T140" i="8"/>
  <c r="U240" i="8"/>
  <c r="W240" i="8" s="1"/>
  <c r="X240" i="8" s="1"/>
  <c r="X269" i="8"/>
  <c r="X271" i="8"/>
  <c r="X270" i="8"/>
  <c r="X273" i="8"/>
  <c r="V295" i="8"/>
  <c r="W301" i="8"/>
  <c r="X301" i="8" s="1"/>
  <c r="W305" i="8"/>
  <c r="X305" i="8" s="1"/>
  <c r="W309" i="8"/>
  <c r="X309" i="8" s="1"/>
  <c r="V335" i="8"/>
  <c r="V339" i="8"/>
  <c r="V342" i="8"/>
  <c r="U372" i="8"/>
  <c r="W372" i="8" s="1"/>
  <c r="X372" i="8" s="1"/>
  <c r="U375" i="8"/>
  <c r="W375" i="8" s="1"/>
  <c r="X375" i="8" s="1"/>
  <c r="V357" i="8"/>
  <c r="V359" i="8"/>
  <c r="V361" i="8"/>
  <c r="V400" i="8"/>
  <c r="T401" i="8"/>
  <c r="W434" i="8"/>
  <c r="X434" i="8" s="1"/>
  <c r="U495" i="8"/>
  <c r="W495" i="8" s="1"/>
  <c r="X495" i="8" s="1"/>
  <c r="V464" i="8"/>
  <c r="T552" i="8"/>
  <c r="T553" i="8" s="1"/>
  <c r="T530" i="8"/>
  <c r="T531" i="8" s="1"/>
  <c r="T532" i="8" s="1"/>
  <c r="T533" i="8" s="1"/>
  <c r="T534" i="8" s="1"/>
  <c r="T535" i="8" s="1"/>
  <c r="T536" i="8" s="1"/>
  <c r="T537" i="8" s="1"/>
  <c r="T538" i="8" s="1"/>
  <c r="T477" i="8"/>
  <c r="T478" i="8" s="1"/>
  <c r="T479" i="8" s="1"/>
  <c r="V476" i="8"/>
  <c r="V74" i="8"/>
  <c r="X75" i="8"/>
  <c r="V78" i="8"/>
  <c r="T162" i="8"/>
  <c r="T163" i="8" s="1"/>
  <c r="T164" i="8" s="1"/>
  <c r="V206" i="8"/>
  <c r="X207" i="8"/>
  <c r="V210" i="8"/>
  <c r="V213" i="8"/>
  <c r="U239" i="8"/>
  <c r="W239" i="8" s="1"/>
  <c r="X239" i="8" s="1"/>
  <c r="U241" i="8"/>
  <c r="W241" i="8" s="1"/>
  <c r="X241" i="8" s="1"/>
  <c r="U243" i="8"/>
  <c r="W243" i="8" s="1"/>
  <c r="X243" i="8" s="1"/>
  <c r="V334" i="8"/>
  <c r="V338" i="8"/>
  <c r="U370" i="8"/>
  <c r="W370" i="8" s="1"/>
  <c r="X370" i="8" s="1"/>
  <c r="X404" i="8"/>
  <c r="T426" i="8"/>
  <c r="V426" i="8" s="1"/>
  <c r="W432" i="8"/>
  <c r="X432" i="8" s="1"/>
  <c r="U565" i="8"/>
  <c r="W565" i="8" s="1"/>
  <c r="X565" i="8" s="1"/>
  <c r="V473" i="8"/>
  <c r="X535" i="8"/>
  <c r="U570" i="8"/>
  <c r="W570" i="8" s="1"/>
  <c r="X570" i="8" s="1"/>
  <c r="V552" i="8"/>
  <c r="W42" i="8"/>
  <c r="X42" i="8" s="1"/>
  <c r="W46" i="8"/>
  <c r="X46" i="8" s="1"/>
  <c r="W50" i="8"/>
  <c r="X50" i="8" s="1"/>
  <c r="V10" i="8"/>
  <c r="V9" i="8"/>
  <c r="X11" i="8"/>
  <c r="X10" i="8"/>
  <c r="X74" i="8"/>
  <c r="V77" i="8"/>
  <c r="X78" i="8"/>
  <c r="V81" i="8"/>
  <c r="U180" i="8"/>
  <c r="W180" i="8" s="1"/>
  <c r="X180" i="8" s="1"/>
  <c r="V162" i="8"/>
  <c r="U173" i="8"/>
  <c r="W173" i="8" s="1"/>
  <c r="X173" i="8" s="1"/>
  <c r="U175" i="8"/>
  <c r="W175" i="8" s="1"/>
  <c r="X175" i="8" s="1"/>
  <c r="U177" i="8"/>
  <c r="W177" i="8" s="1"/>
  <c r="X177" i="8" s="1"/>
  <c r="V205" i="8"/>
  <c r="U300" i="8"/>
  <c r="W300" i="8" s="1"/>
  <c r="X300" i="8" s="1"/>
  <c r="V269" i="8"/>
  <c r="X274" i="8"/>
  <c r="X272" i="8"/>
  <c r="U303" i="8"/>
  <c r="W303" i="8" s="1"/>
  <c r="X303" i="8" s="1"/>
  <c r="V292" i="8"/>
  <c r="V294" i="8"/>
  <c r="U302" i="8"/>
  <c r="W302" i="8" s="1"/>
  <c r="X302" i="8" s="1"/>
  <c r="U306" i="8"/>
  <c r="W306" i="8" s="1"/>
  <c r="X306" i="8" s="1"/>
  <c r="U310" i="8"/>
  <c r="W310" i="8" s="1"/>
  <c r="X310" i="8" s="1"/>
  <c r="X334" i="8"/>
  <c r="V337" i="8"/>
  <c r="X338" i="8"/>
  <c r="V341" i="8"/>
  <c r="V343" i="8"/>
  <c r="V360" i="8"/>
  <c r="W436" i="8"/>
  <c r="X436" i="8" s="1"/>
  <c r="U438" i="8"/>
  <c r="W438" i="8" s="1"/>
  <c r="X438" i="8" s="1"/>
  <c r="U497" i="8"/>
  <c r="W497" i="8" s="1"/>
  <c r="X497" i="8" s="1"/>
  <c r="V466" i="8"/>
  <c r="X469" i="8"/>
  <c r="X467" i="8"/>
  <c r="U498" i="8"/>
  <c r="V470" i="8"/>
  <c r="V475" i="8"/>
  <c r="W498" i="8"/>
  <c r="X498" i="8" s="1"/>
  <c r="U567" i="8"/>
  <c r="W567" i="8" s="1"/>
  <c r="X567" i="8" s="1"/>
  <c r="U367" i="8"/>
  <c r="W367" i="8" s="1"/>
  <c r="X367" i="8" s="1"/>
  <c r="U371" i="8"/>
  <c r="W371" i="8" s="1"/>
  <c r="X371" i="8" s="1"/>
  <c r="U435" i="8"/>
  <c r="W435" i="8" s="1"/>
  <c r="X435" i="8" s="1"/>
  <c r="V529" i="8"/>
  <c r="V533" i="8"/>
  <c r="W564" i="8"/>
  <c r="X564" i="8" s="1"/>
  <c r="W568" i="8"/>
  <c r="X568" i="8" s="1"/>
  <c r="U440" i="8"/>
  <c r="W440" i="8" s="1"/>
  <c r="X440" i="8" s="1"/>
  <c r="U562" i="8"/>
  <c r="W562" i="8" s="1"/>
  <c r="X562" i="8" s="1"/>
  <c r="V531" i="8"/>
  <c r="U563" i="8"/>
  <c r="W563" i="8" s="1"/>
  <c r="X563" i="8" s="1"/>
  <c r="X534" i="8"/>
  <c r="X532" i="8"/>
  <c r="V535" i="8"/>
  <c r="W560" i="8"/>
  <c r="X560" i="8" s="1"/>
  <c r="V340" i="8"/>
  <c r="U496" i="8"/>
  <c r="W496" i="8" s="1"/>
  <c r="X496" i="8" s="1"/>
  <c r="X464" i="8"/>
  <c r="X466" i="8"/>
  <c r="X465" i="8"/>
  <c r="V472" i="8"/>
  <c r="V474" i="8"/>
  <c r="V478" i="8"/>
  <c r="U501" i="8"/>
  <c r="W501" i="8" s="1"/>
  <c r="X501" i="8" s="1"/>
  <c r="U505" i="8"/>
  <c r="W505" i="8" s="1"/>
  <c r="X505" i="8" s="1"/>
  <c r="V465" i="8"/>
  <c r="V467" i="8"/>
  <c r="V469" i="8"/>
  <c r="X529" i="8"/>
  <c r="V530" i="8"/>
  <c r="X531" i="8"/>
  <c r="X530" i="8"/>
  <c r="V532" i="8"/>
  <c r="V534" i="8"/>
  <c r="V536" i="8"/>
  <c r="X533" i="8"/>
  <c r="U561" i="8"/>
  <c r="W561" i="8" s="1"/>
  <c r="X561" i="8" s="1"/>
  <c r="U569" i="8"/>
  <c r="W569" i="8" s="1"/>
  <c r="X569" i="8" s="1"/>
  <c r="T487" i="8"/>
  <c r="U499" i="8"/>
  <c r="W499" i="8" s="1"/>
  <c r="X499" i="8" s="1"/>
  <c r="U566" i="8"/>
  <c r="W566" i="8" s="1"/>
  <c r="X566" i="8" s="1"/>
  <c r="T281" i="8" l="1"/>
  <c r="T282" i="8" s="1"/>
  <c r="V280" i="8"/>
  <c r="V273" i="8"/>
  <c r="V423" i="8"/>
  <c r="V274" i="8"/>
  <c r="V278" i="8"/>
  <c r="V35" i="8"/>
  <c r="V277" i="8"/>
  <c r="V271" i="8"/>
  <c r="V272" i="8"/>
  <c r="V276" i="8"/>
  <c r="V100" i="8"/>
  <c r="V227" i="8"/>
  <c r="V344" i="8"/>
  <c r="V34" i="8"/>
  <c r="V422" i="8"/>
  <c r="V275" i="8"/>
  <c r="V270" i="8"/>
  <c r="T480" i="8"/>
  <c r="V479" i="8"/>
  <c r="V477" i="8"/>
  <c r="V401" i="8"/>
  <c r="T402" i="8"/>
  <c r="V140" i="8"/>
  <c r="T141" i="8"/>
  <c r="V281" i="8"/>
  <c r="V163" i="8"/>
  <c r="V84" i="8"/>
  <c r="T85" i="8"/>
  <c r="T488" i="8"/>
  <c r="V487" i="8"/>
  <c r="T165" i="8"/>
  <c r="V164" i="8"/>
  <c r="V537" i="8"/>
  <c r="V346" i="8"/>
  <c r="V230" i="8"/>
  <c r="V229" i="8"/>
  <c r="V553" i="8"/>
  <c r="T554" i="8"/>
  <c r="T283" i="8"/>
  <c r="V282" i="8"/>
  <c r="V228" i="8"/>
  <c r="T349" i="8"/>
  <c r="V348" i="8"/>
  <c r="V345" i="8"/>
  <c r="V279" i="8"/>
  <c r="V538" i="8"/>
  <c r="T539" i="8"/>
  <c r="V347" i="8"/>
  <c r="T221" i="8"/>
  <c r="V220" i="8"/>
  <c r="T19" i="8"/>
  <c r="V18" i="8"/>
  <c r="V165" i="8" l="1"/>
  <c r="T166" i="8"/>
  <c r="V166" i="8" s="1"/>
  <c r="T222" i="8"/>
  <c r="V221" i="8"/>
  <c r="T540" i="8"/>
  <c r="V539" i="8"/>
  <c r="V488" i="8"/>
  <c r="T489" i="8"/>
  <c r="V402" i="8"/>
  <c r="T403" i="8"/>
  <c r="T481" i="8"/>
  <c r="V480" i="8"/>
  <c r="T284" i="8"/>
  <c r="V283" i="8"/>
  <c r="T20" i="8"/>
  <c r="V19" i="8"/>
  <c r="T350" i="8"/>
  <c r="V349" i="8"/>
  <c r="T555" i="8"/>
  <c r="V554" i="8"/>
  <c r="T86" i="8"/>
  <c r="V85" i="8"/>
  <c r="V141" i="8"/>
  <c r="T142" i="8"/>
  <c r="T490" i="8" l="1"/>
  <c r="V489" i="8"/>
  <c r="T351" i="8"/>
  <c r="V350" i="8"/>
  <c r="T541" i="8"/>
  <c r="V540" i="8"/>
  <c r="T87" i="8"/>
  <c r="V86" i="8"/>
  <c r="T556" i="8"/>
  <c r="V556" i="8" s="1"/>
  <c r="V555" i="8"/>
  <c r="T21" i="8"/>
  <c r="V20" i="8"/>
  <c r="T285" i="8"/>
  <c r="V284" i="8"/>
  <c r="V481" i="8"/>
  <c r="T482" i="8"/>
  <c r="T223" i="8"/>
  <c r="V223" i="8" s="1"/>
  <c r="V222" i="8"/>
  <c r="V142" i="8"/>
  <c r="T143" i="8"/>
  <c r="V403" i="8"/>
  <c r="T404" i="8"/>
  <c r="V404" i="8" l="1"/>
  <c r="T405" i="8"/>
  <c r="V143" i="8"/>
  <c r="T144" i="8"/>
  <c r="T483" i="8"/>
  <c r="V483" i="8" s="1"/>
  <c r="V482" i="8"/>
  <c r="T286" i="8"/>
  <c r="V285" i="8"/>
  <c r="T22" i="8"/>
  <c r="V21" i="8"/>
  <c r="T88" i="8"/>
  <c r="V87" i="8"/>
  <c r="T542" i="8"/>
  <c r="V541" i="8"/>
  <c r="T352" i="8"/>
  <c r="V351" i="8"/>
  <c r="T491" i="8"/>
  <c r="V491" i="8" s="1"/>
  <c r="V490" i="8"/>
  <c r="V144" i="8" l="1"/>
  <c r="T145" i="8"/>
  <c r="V542" i="8"/>
  <c r="T543" i="8"/>
  <c r="V22" i="8"/>
  <c r="T23" i="8"/>
  <c r="V405" i="8"/>
  <c r="T406" i="8"/>
  <c r="T353" i="8"/>
  <c r="V353" i="8" s="1"/>
  <c r="V352" i="8"/>
  <c r="T89" i="8"/>
  <c r="V88" i="8"/>
  <c r="T287" i="8"/>
  <c r="V286" i="8"/>
  <c r="T24" i="8" l="1"/>
  <c r="V23" i="8"/>
  <c r="T90" i="8"/>
  <c r="V89" i="8"/>
  <c r="V406" i="8"/>
  <c r="T407" i="8"/>
  <c r="T544" i="8"/>
  <c r="V543" i="8"/>
  <c r="V145" i="8"/>
  <c r="T146" i="8"/>
  <c r="T288" i="8"/>
  <c r="V288" i="8" s="1"/>
  <c r="V287" i="8"/>
  <c r="T545" i="8" l="1"/>
  <c r="V544" i="8"/>
  <c r="T91" i="8"/>
  <c r="V90" i="8"/>
  <c r="T25" i="8"/>
  <c r="V24" i="8"/>
  <c r="V146" i="8"/>
  <c r="T147" i="8"/>
  <c r="T408" i="8"/>
  <c r="V407" i="8"/>
  <c r="T409" i="8" l="1"/>
  <c r="V408" i="8"/>
  <c r="T26" i="8"/>
  <c r="V25" i="8"/>
  <c r="T546" i="8"/>
  <c r="V545" i="8"/>
  <c r="T148" i="8"/>
  <c r="V147" i="8"/>
  <c r="T92" i="8"/>
  <c r="V91" i="8"/>
  <c r="V92" i="8" l="1"/>
  <c r="T93" i="8"/>
  <c r="V93" i="8" s="1"/>
  <c r="V546" i="8"/>
  <c r="T547" i="8"/>
  <c r="T27" i="8"/>
  <c r="V26" i="8"/>
  <c r="T149" i="8"/>
  <c r="V148" i="8"/>
  <c r="T410" i="8"/>
  <c r="V409" i="8"/>
  <c r="T548" i="8" l="1"/>
  <c r="V548" i="8" s="1"/>
  <c r="V547" i="8"/>
  <c r="V410" i="8"/>
  <c r="T411" i="8"/>
  <c r="T150" i="8"/>
  <c r="V149" i="8"/>
  <c r="T28" i="8"/>
  <c r="V28" i="8" s="1"/>
  <c r="V27" i="8"/>
  <c r="T151" i="8" l="1"/>
  <c r="V150" i="8"/>
  <c r="T412" i="8"/>
  <c r="V411" i="8"/>
  <c r="T413" i="8" l="1"/>
  <c r="V412" i="8"/>
  <c r="T152" i="8"/>
  <c r="V151" i="8"/>
  <c r="T153" i="8" l="1"/>
  <c r="V152" i="8"/>
  <c r="T414" i="8"/>
  <c r="V413" i="8"/>
  <c r="V414" i="8" l="1"/>
  <c r="T415" i="8"/>
  <c r="T154" i="8"/>
  <c r="V153" i="8"/>
  <c r="V154" i="8" l="1"/>
  <c r="T155" i="8"/>
  <c r="T416" i="8"/>
  <c r="V415" i="8"/>
  <c r="T417" i="8" l="1"/>
  <c r="V416" i="8"/>
  <c r="T156" i="8"/>
  <c r="V155" i="8"/>
  <c r="T157" i="8" l="1"/>
  <c r="V156" i="8"/>
  <c r="T418" i="8"/>
  <c r="V418" i="8" s="1"/>
  <c r="V417" i="8"/>
  <c r="T158" i="8" l="1"/>
  <c r="V158" i="8" s="1"/>
  <c r="V157" i="8"/>
  <c r="T836" i="1" l="1"/>
  <c r="V836" i="1" s="1"/>
  <c r="W836" i="1" s="1"/>
  <c r="X836" i="1" s="1"/>
  <c r="T835" i="1"/>
  <c r="V835" i="1" s="1"/>
  <c r="W835" i="1" s="1"/>
  <c r="X835" i="1" s="1"/>
  <c r="T834" i="1"/>
  <c r="V834" i="1" s="1"/>
  <c r="W834" i="1" s="1"/>
  <c r="X834" i="1" s="1"/>
  <c r="T833" i="1"/>
  <c r="V833" i="1" s="1"/>
  <c r="W833" i="1" s="1"/>
  <c r="X833" i="1" s="1"/>
  <c r="T832" i="1"/>
  <c r="V832" i="1" s="1"/>
  <c r="W832" i="1" s="1"/>
  <c r="X832" i="1" s="1"/>
  <c r="T831" i="1"/>
  <c r="V831" i="1" s="1"/>
  <c r="W831" i="1" s="1"/>
  <c r="X831" i="1" s="1"/>
  <c r="T830" i="1"/>
  <c r="V830" i="1" s="1"/>
  <c r="T829" i="1"/>
  <c r="V829" i="1" s="1"/>
  <c r="T828" i="1"/>
  <c r="V828" i="1" s="1"/>
  <c r="T827" i="1"/>
  <c r="V827" i="1" s="1"/>
  <c r="T826" i="1"/>
  <c r="V826" i="1" s="1"/>
  <c r="T825" i="1"/>
  <c r="V825" i="1" s="1"/>
  <c r="T824" i="1"/>
  <c r="V824" i="1" s="1"/>
  <c r="T823" i="1"/>
  <c r="V823" i="1" s="1"/>
  <c r="T822" i="1"/>
  <c r="V822" i="1" s="1"/>
  <c r="T821" i="1"/>
  <c r="V821" i="1" s="1"/>
  <c r="T820" i="1"/>
  <c r="V820" i="1" s="1"/>
  <c r="U816" i="1"/>
  <c r="U815" i="1"/>
  <c r="U814" i="1"/>
  <c r="U813" i="1"/>
  <c r="U812" i="1"/>
  <c r="U808" i="1"/>
  <c r="U829" i="1" s="1"/>
  <c r="U807" i="1"/>
  <c r="U806" i="1"/>
  <c r="U805" i="1"/>
  <c r="U827" i="1" s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820" i="1" s="1"/>
  <c r="T789" i="1"/>
  <c r="T790" i="1" s="1"/>
  <c r="T791" i="1" s="1"/>
  <c r="T792" i="1" s="1"/>
  <c r="T793" i="1" s="1"/>
  <c r="T794" i="1" s="1"/>
  <c r="T795" i="1" s="1"/>
  <c r="T796" i="1" s="1"/>
  <c r="T797" i="1" s="1"/>
  <c r="DD786" i="1"/>
  <c r="DC786" i="1"/>
  <c r="DB786" i="1"/>
  <c r="DA786" i="1"/>
  <c r="CZ786" i="1"/>
  <c r="CY786" i="1"/>
  <c r="CX786" i="1"/>
  <c r="CW786" i="1"/>
  <c r="CV786" i="1"/>
  <c r="CU786" i="1"/>
  <c r="CT786" i="1"/>
  <c r="CS786" i="1"/>
  <c r="CR786" i="1"/>
  <c r="CQ786" i="1"/>
  <c r="CP786" i="1"/>
  <c r="CO786" i="1"/>
  <c r="CN786" i="1"/>
  <c r="CM786" i="1"/>
  <c r="CL786" i="1"/>
  <c r="CK786" i="1"/>
  <c r="CJ786" i="1"/>
  <c r="CI786" i="1"/>
  <c r="CH786" i="1"/>
  <c r="CG786" i="1"/>
  <c r="CF786" i="1"/>
  <c r="CE786" i="1"/>
  <c r="CD786" i="1"/>
  <c r="CC786" i="1"/>
  <c r="CB786" i="1"/>
  <c r="CA786" i="1"/>
  <c r="BZ786" i="1"/>
  <c r="BY786" i="1"/>
  <c r="BX786" i="1"/>
  <c r="BW786" i="1"/>
  <c r="BV786" i="1"/>
  <c r="BU786" i="1"/>
  <c r="BT786" i="1"/>
  <c r="BS786" i="1"/>
  <c r="BR786" i="1"/>
  <c r="BQ786" i="1"/>
  <c r="BP786" i="1"/>
  <c r="BO786" i="1"/>
  <c r="BN786" i="1"/>
  <c r="BM786" i="1"/>
  <c r="BL786" i="1"/>
  <c r="BK786" i="1"/>
  <c r="BJ786" i="1"/>
  <c r="BI786" i="1"/>
  <c r="BH786" i="1"/>
  <c r="BG786" i="1"/>
  <c r="BF786" i="1"/>
  <c r="BE786" i="1"/>
  <c r="BD786" i="1"/>
  <c r="BC786" i="1"/>
  <c r="BB786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T771" i="1"/>
  <c r="V771" i="1" s="1"/>
  <c r="W771" i="1" s="1"/>
  <c r="X771" i="1" s="1"/>
  <c r="T770" i="1"/>
  <c r="V770" i="1" s="1"/>
  <c r="W770" i="1" s="1"/>
  <c r="X770" i="1" s="1"/>
  <c r="T769" i="1"/>
  <c r="V769" i="1" s="1"/>
  <c r="W769" i="1" s="1"/>
  <c r="X769" i="1" s="1"/>
  <c r="T768" i="1"/>
  <c r="V768" i="1" s="1"/>
  <c r="W768" i="1" s="1"/>
  <c r="X768" i="1" s="1"/>
  <c r="T767" i="1"/>
  <c r="V767" i="1" s="1"/>
  <c r="W767" i="1" s="1"/>
  <c r="X767" i="1" s="1"/>
  <c r="T766" i="1"/>
  <c r="V766" i="1" s="1"/>
  <c r="W766" i="1" s="1"/>
  <c r="X766" i="1" s="1"/>
  <c r="T765" i="1"/>
  <c r="V765" i="1" s="1"/>
  <c r="T764" i="1"/>
  <c r="V764" i="1" s="1"/>
  <c r="T763" i="1"/>
  <c r="V763" i="1" s="1"/>
  <c r="T762" i="1"/>
  <c r="V762" i="1" s="1"/>
  <c r="T761" i="1"/>
  <c r="V761" i="1" s="1"/>
  <c r="T760" i="1"/>
  <c r="V760" i="1" s="1"/>
  <c r="T759" i="1"/>
  <c r="V759" i="1" s="1"/>
  <c r="T758" i="1"/>
  <c r="V758" i="1" s="1"/>
  <c r="T757" i="1"/>
  <c r="V757" i="1" s="1"/>
  <c r="T756" i="1"/>
  <c r="V756" i="1" s="1"/>
  <c r="T755" i="1"/>
  <c r="V755" i="1" s="1"/>
  <c r="U751" i="1"/>
  <c r="U750" i="1"/>
  <c r="U749" i="1"/>
  <c r="U748" i="1"/>
  <c r="U747" i="1"/>
  <c r="U743" i="1"/>
  <c r="U764" i="1" s="1"/>
  <c r="U742" i="1"/>
  <c r="U741" i="1"/>
  <c r="U740" i="1"/>
  <c r="U762" i="1" s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X726" i="1" s="1"/>
  <c r="U726" i="1"/>
  <c r="U725" i="1"/>
  <c r="U724" i="1"/>
  <c r="U755" i="1" s="1"/>
  <c r="T724" i="1"/>
  <c r="T725" i="1" s="1"/>
  <c r="T726" i="1" s="1"/>
  <c r="T727" i="1" s="1"/>
  <c r="T728" i="1" s="1"/>
  <c r="T729" i="1" s="1"/>
  <c r="T730" i="1" s="1"/>
  <c r="T731" i="1" s="1"/>
  <c r="T732" i="1" s="1"/>
  <c r="DD721" i="1"/>
  <c r="DC721" i="1"/>
  <c r="DB721" i="1"/>
  <c r="DA721" i="1"/>
  <c r="CZ721" i="1"/>
  <c r="CY721" i="1"/>
  <c r="CX721" i="1"/>
  <c r="CW721" i="1"/>
  <c r="CV721" i="1"/>
  <c r="CU721" i="1"/>
  <c r="CT721" i="1"/>
  <c r="CS721" i="1"/>
  <c r="CR721" i="1"/>
  <c r="CQ721" i="1"/>
  <c r="CP721" i="1"/>
  <c r="CO721" i="1"/>
  <c r="CN721" i="1"/>
  <c r="CM721" i="1"/>
  <c r="CL721" i="1"/>
  <c r="CK721" i="1"/>
  <c r="CJ721" i="1"/>
  <c r="CI721" i="1"/>
  <c r="CH721" i="1"/>
  <c r="CG721" i="1"/>
  <c r="CF721" i="1"/>
  <c r="CE721" i="1"/>
  <c r="CD721" i="1"/>
  <c r="CC721" i="1"/>
  <c r="CB721" i="1"/>
  <c r="CA721" i="1"/>
  <c r="BZ721" i="1"/>
  <c r="BY721" i="1"/>
  <c r="BX721" i="1"/>
  <c r="BW721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T706" i="1"/>
  <c r="V706" i="1" s="1"/>
  <c r="W706" i="1" s="1"/>
  <c r="X706" i="1" s="1"/>
  <c r="T705" i="1"/>
  <c r="V705" i="1" s="1"/>
  <c r="W705" i="1" s="1"/>
  <c r="X705" i="1" s="1"/>
  <c r="T704" i="1"/>
  <c r="V704" i="1" s="1"/>
  <c r="W704" i="1" s="1"/>
  <c r="X704" i="1" s="1"/>
  <c r="T703" i="1"/>
  <c r="V703" i="1" s="1"/>
  <c r="W703" i="1" s="1"/>
  <c r="X703" i="1" s="1"/>
  <c r="T702" i="1"/>
  <c r="V702" i="1" s="1"/>
  <c r="W702" i="1" s="1"/>
  <c r="X702" i="1" s="1"/>
  <c r="T701" i="1"/>
  <c r="V701" i="1" s="1"/>
  <c r="W701" i="1" s="1"/>
  <c r="X701" i="1" s="1"/>
  <c r="T700" i="1"/>
  <c r="V700" i="1" s="1"/>
  <c r="T699" i="1"/>
  <c r="V699" i="1" s="1"/>
  <c r="T698" i="1"/>
  <c r="V698" i="1" s="1"/>
  <c r="T697" i="1"/>
  <c r="V697" i="1" s="1"/>
  <c r="T696" i="1"/>
  <c r="V696" i="1" s="1"/>
  <c r="T695" i="1"/>
  <c r="V695" i="1" s="1"/>
  <c r="T694" i="1"/>
  <c r="V694" i="1" s="1"/>
  <c r="T693" i="1"/>
  <c r="V693" i="1" s="1"/>
  <c r="T692" i="1"/>
  <c r="V692" i="1" s="1"/>
  <c r="T691" i="1"/>
  <c r="V691" i="1" s="1"/>
  <c r="T690" i="1"/>
  <c r="V690" i="1" s="1"/>
  <c r="U686" i="1"/>
  <c r="U685" i="1"/>
  <c r="U684" i="1"/>
  <c r="U683" i="1"/>
  <c r="U682" i="1"/>
  <c r="U678" i="1"/>
  <c r="U699" i="1" s="1"/>
  <c r="U677" i="1"/>
  <c r="U676" i="1"/>
  <c r="U675" i="1"/>
  <c r="U697" i="1" s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X659" i="1" s="1"/>
  <c r="U659" i="1"/>
  <c r="U690" i="1" s="1"/>
  <c r="T659" i="1"/>
  <c r="T660" i="1" s="1"/>
  <c r="T661" i="1" s="1"/>
  <c r="T662" i="1" s="1"/>
  <c r="T663" i="1" s="1"/>
  <c r="T664" i="1" s="1"/>
  <c r="T665" i="1" s="1"/>
  <c r="T666" i="1" s="1"/>
  <c r="T667" i="1" s="1"/>
  <c r="DD656" i="1"/>
  <c r="DC656" i="1"/>
  <c r="DB656" i="1"/>
  <c r="DA656" i="1"/>
  <c r="CZ656" i="1"/>
  <c r="CY656" i="1"/>
  <c r="CX656" i="1"/>
  <c r="CW656" i="1"/>
  <c r="CV656" i="1"/>
  <c r="CU656" i="1"/>
  <c r="CT656" i="1"/>
  <c r="CS656" i="1"/>
  <c r="CR656" i="1"/>
  <c r="CQ656" i="1"/>
  <c r="CP656" i="1"/>
  <c r="CO656" i="1"/>
  <c r="CN656" i="1"/>
  <c r="CM656" i="1"/>
  <c r="CL656" i="1"/>
  <c r="CK656" i="1"/>
  <c r="CJ656" i="1"/>
  <c r="CI656" i="1"/>
  <c r="CH656" i="1"/>
  <c r="CG656" i="1"/>
  <c r="CF656" i="1"/>
  <c r="CE656" i="1"/>
  <c r="CD656" i="1"/>
  <c r="CC656" i="1"/>
  <c r="CB656" i="1"/>
  <c r="CA656" i="1"/>
  <c r="BZ656" i="1"/>
  <c r="BY656" i="1"/>
  <c r="BX656" i="1"/>
  <c r="BW656" i="1"/>
  <c r="BV656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T641" i="1"/>
  <c r="V641" i="1" s="1"/>
  <c r="W641" i="1" s="1"/>
  <c r="X641" i="1" s="1"/>
  <c r="T640" i="1"/>
  <c r="V640" i="1" s="1"/>
  <c r="W640" i="1" s="1"/>
  <c r="X640" i="1" s="1"/>
  <c r="T639" i="1"/>
  <c r="V639" i="1" s="1"/>
  <c r="W639" i="1" s="1"/>
  <c r="X639" i="1" s="1"/>
  <c r="T638" i="1"/>
  <c r="V638" i="1" s="1"/>
  <c r="W638" i="1" s="1"/>
  <c r="X638" i="1" s="1"/>
  <c r="T637" i="1"/>
  <c r="V637" i="1" s="1"/>
  <c r="W637" i="1" s="1"/>
  <c r="X637" i="1" s="1"/>
  <c r="T636" i="1"/>
  <c r="V636" i="1" s="1"/>
  <c r="W636" i="1" s="1"/>
  <c r="X636" i="1" s="1"/>
  <c r="T635" i="1"/>
  <c r="V635" i="1" s="1"/>
  <c r="T634" i="1"/>
  <c r="V634" i="1" s="1"/>
  <c r="T633" i="1"/>
  <c r="V633" i="1" s="1"/>
  <c r="T632" i="1"/>
  <c r="V632" i="1" s="1"/>
  <c r="T631" i="1"/>
  <c r="V631" i="1" s="1"/>
  <c r="T630" i="1"/>
  <c r="V630" i="1" s="1"/>
  <c r="T629" i="1"/>
  <c r="V629" i="1" s="1"/>
  <c r="T628" i="1"/>
  <c r="V628" i="1" s="1"/>
  <c r="T627" i="1"/>
  <c r="V627" i="1" s="1"/>
  <c r="T626" i="1"/>
  <c r="V626" i="1" s="1"/>
  <c r="T625" i="1"/>
  <c r="V625" i="1" s="1"/>
  <c r="U621" i="1"/>
  <c r="U620" i="1"/>
  <c r="U619" i="1"/>
  <c r="U618" i="1"/>
  <c r="U617" i="1"/>
  <c r="U613" i="1"/>
  <c r="U634" i="1" s="1"/>
  <c r="U612" i="1"/>
  <c r="U611" i="1"/>
  <c r="U610" i="1"/>
  <c r="U632" i="1" s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625" i="1" s="1"/>
  <c r="T594" i="1"/>
  <c r="T595" i="1" s="1"/>
  <c r="T596" i="1" s="1"/>
  <c r="T597" i="1" s="1"/>
  <c r="T598" i="1" s="1"/>
  <c r="T599" i="1" s="1"/>
  <c r="T600" i="1" s="1"/>
  <c r="T601" i="1" s="1"/>
  <c r="T602" i="1" s="1"/>
  <c r="DD591" i="1"/>
  <c r="DC591" i="1"/>
  <c r="DB591" i="1"/>
  <c r="DA591" i="1"/>
  <c r="CZ591" i="1"/>
  <c r="CY591" i="1"/>
  <c r="CX591" i="1"/>
  <c r="CW591" i="1"/>
  <c r="CV591" i="1"/>
  <c r="CU591" i="1"/>
  <c r="CT591" i="1"/>
  <c r="CS591" i="1"/>
  <c r="CR591" i="1"/>
  <c r="CQ591" i="1"/>
  <c r="CP591" i="1"/>
  <c r="CO591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T576" i="1"/>
  <c r="V576" i="1" s="1"/>
  <c r="W576" i="1" s="1"/>
  <c r="X576" i="1" s="1"/>
  <c r="T575" i="1"/>
  <c r="V575" i="1" s="1"/>
  <c r="W575" i="1" s="1"/>
  <c r="X575" i="1" s="1"/>
  <c r="T574" i="1"/>
  <c r="V574" i="1" s="1"/>
  <c r="W574" i="1" s="1"/>
  <c r="X574" i="1" s="1"/>
  <c r="T573" i="1"/>
  <c r="V573" i="1" s="1"/>
  <c r="W573" i="1" s="1"/>
  <c r="X573" i="1" s="1"/>
  <c r="T572" i="1"/>
  <c r="V572" i="1" s="1"/>
  <c r="W572" i="1" s="1"/>
  <c r="X572" i="1" s="1"/>
  <c r="T571" i="1"/>
  <c r="V571" i="1" s="1"/>
  <c r="W571" i="1" s="1"/>
  <c r="X571" i="1" s="1"/>
  <c r="T570" i="1"/>
  <c r="V570" i="1" s="1"/>
  <c r="T569" i="1"/>
  <c r="V569" i="1" s="1"/>
  <c r="T568" i="1"/>
  <c r="V568" i="1" s="1"/>
  <c r="T567" i="1"/>
  <c r="V567" i="1" s="1"/>
  <c r="T566" i="1"/>
  <c r="V566" i="1" s="1"/>
  <c r="T565" i="1"/>
  <c r="V565" i="1" s="1"/>
  <c r="T564" i="1"/>
  <c r="V564" i="1" s="1"/>
  <c r="T563" i="1"/>
  <c r="V563" i="1" s="1"/>
  <c r="T562" i="1"/>
  <c r="V562" i="1" s="1"/>
  <c r="V561" i="1"/>
  <c r="T561" i="1"/>
  <c r="T560" i="1"/>
  <c r="V560" i="1" s="1"/>
  <c r="U556" i="1"/>
  <c r="U555" i="1"/>
  <c r="U554" i="1"/>
  <c r="U553" i="1"/>
  <c r="X535" i="1" s="1"/>
  <c r="U552" i="1"/>
  <c r="U548" i="1"/>
  <c r="U569" i="1" s="1"/>
  <c r="U547" i="1"/>
  <c r="U546" i="1"/>
  <c r="U568" i="1" s="1"/>
  <c r="U545" i="1"/>
  <c r="U567" i="1" s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60" i="1" s="1"/>
  <c r="T529" i="1"/>
  <c r="T530" i="1" s="1"/>
  <c r="T531" i="1" s="1"/>
  <c r="T532" i="1" s="1"/>
  <c r="T533" i="1" s="1"/>
  <c r="T534" i="1" s="1"/>
  <c r="T535" i="1" s="1"/>
  <c r="T536" i="1" s="1"/>
  <c r="T537" i="1" s="1"/>
  <c r="DD526" i="1"/>
  <c r="DC526" i="1"/>
  <c r="DB526" i="1"/>
  <c r="DA526" i="1"/>
  <c r="CZ526" i="1"/>
  <c r="CY526" i="1"/>
  <c r="CX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T511" i="1"/>
  <c r="V511" i="1" s="1"/>
  <c r="W511" i="1" s="1"/>
  <c r="X511" i="1" s="1"/>
  <c r="T510" i="1"/>
  <c r="V510" i="1" s="1"/>
  <c r="W510" i="1" s="1"/>
  <c r="X510" i="1" s="1"/>
  <c r="T509" i="1"/>
  <c r="V509" i="1" s="1"/>
  <c r="W509" i="1" s="1"/>
  <c r="X509" i="1" s="1"/>
  <c r="T508" i="1"/>
  <c r="V508" i="1" s="1"/>
  <c r="W508" i="1" s="1"/>
  <c r="X508" i="1" s="1"/>
  <c r="T507" i="1"/>
  <c r="V507" i="1" s="1"/>
  <c r="W507" i="1" s="1"/>
  <c r="X507" i="1" s="1"/>
  <c r="T506" i="1"/>
  <c r="V506" i="1" s="1"/>
  <c r="W506" i="1" s="1"/>
  <c r="X506" i="1" s="1"/>
  <c r="T505" i="1"/>
  <c r="V505" i="1" s="1"/>
  <c r="T504" i="1"/>
  <c r="V504" i="1" s="1"/>
  <c r="T503" i="1"/>
  <c r="V503" i="1" s="1"/>
  <c r="T502" i="1"/>
  <c r="V502" i="1" s="1"/>
  <c r="T501" i="1"/>
  <c r="V501" i="1" s="1"/>
  <c r="T500" i="1"/>
  <c r="V500" i="1" s="1"/>
  <c r="T499" i="1"/>
  <c r="V499" i="1" s="1"/>
  <c r="T498" i="1"/>
  <c r="V498" i="1" s="1"/>
  <c r="T497" i="1"/>
  <c r="V497" i="1" s="1"/>
  <c r="T496" i="1"/>
  <c r="V496" i="1" s="1"/>
  <c r="T495" i="1"/>
  <c r="V495" i="1" s="1"/>
  <c r="U491" i="1"/>
  <c r="U490" i="1"/>
  <c r="U489" i="1"/>
  <c r="U488" i="1"/>
  <c r="U487" i="1"/>
  <c r="U483" i="1"/>
  <c r="U504" i="1" s="1"/>
  <c r="U482" i="1"/>
  <c r="U481" i="1"/>
  <c r="U480" i="1"/>
  <c r="U502" i="1" s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95" i="1" s="1"/>
  <c r="T464" i="1"/>
  <c r="T465" i="1" s="1"/>
  <c r="T466" i="1" s="1"/>
  <c r="T467" i="1" s="1"/>
  <c r="T468" i="1" s="1"/>
  <c r="T469" i="1" s="1"/>
  <c r="T470" i="1" s="1"/>
  <c r="T471" i="1" s="1"/>
  <c r="T472" i="1" s="1"/>
  <c r="DD461" i="1"/>
  <c r="DC461" i="1"/>
  <c r="DB461" i="1"/>
  <c r="DA461" i="1"/>
  <c r="CZ461" i="1"/>
  <c r="CY461" i="1"/>
  <c r="CX461" i="1"/>
  <c r="CW461" i="1"/>
  <c r="CV461" i="1"/>
  <c r="CU461" i="1"/>
  <c r="CT461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T446" i="1"/>
  <c r="V446" i="1" s="1"/>
  <c r="W446" i="1" s="1"/>
  <c r="X446" i="1" s="1"/>
  <c r="T445" i="1"/>
  <c r="V445" i="1" s="1"/>
  <c r="W445" i="1" s="1"/>
  <c r="X445" i="1" s="1"/>
  <c r="T444" i="1"/>
  <c r="V444" i="1" s="1"/>
  <c r="W444" i="1" s="1"/>
  <c r="X444" i="1" s="1"/>
  <c r="T443" i="1"/>
  <c r="V443" i="1" s="1"/>
  <c r="W443" i="1" s="1"/>
  <c r="X443" i="1" s="1"/>
  <c r="T442" i="1"/>
  <c r="V442" i="1" s="1"/>
  <c r="W442" i="1" s="1"/>
  <c r="X442" i="1" s="1"/>
  <c r="T441" i="1"/>
  <c r="V441" i="1" s="1"/>
  <c r="W441" i="1" s="1"/>
  <c r="X441" i="1" s="1"/>
  <c r="T440" i="1"/>
  <c r="V440" i="1" s="1"/>
  <c r="T439" i="1"/>
  <c r="V439" i="1" s="1"/>
  <c r="T438" i="1"/>
  <c r="V438" i="1" s="1"/>
  <c r="T437" i="1"/>
  <c r="V437" i="1" s="1"/>
  <c r="T436" i="1"/>
  <c r="V436" i="1" s="1"/>
  <c r="T435" i="1"/>
  <c r="V435" i="1" s="1"/>
  <c r="T434" i="1"/>
  <c r="V434" i="1" s="1"/>
  <c r="T433" i="1"/>
  <c r="V433" i="1" s="1"/>
  <c r="T432" i="1"/>
  <c r="V432" i="1" s="1"/>
  <c r="T431" i="1"/>
  <c r="V431" i="1" s="1"/>
  <c r="T430" i="1"/>
  <c r="V430" i="1" s="1"/>
  <c r="U426" i="1"/>
  <c r="U425" i="1"/>
  <c r="U424" i="1"/>
  <c r="U423" i="1"/>
  <c r="U422" i="1"/>
  <c r="U418" i="1"/>
  <c r="U439" i="1" s="1"/>
  <c r="U417" i="1"/>
  <c r="U416" i="1"/>
  <c r="U438" i="1" s="1"/>
  <c r="U415" i="1"/>
  <c r="U437" i="1" s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430" i="1" s="1"/>
  <c r="T399" i="1"/>
  <c r="T400" i="1" s="1"/>
  <c r="T401" i="1" s="1"/>
  <c r="T402" i="1" s="1"/>
  <c r="T403" i="1" s="1"/>
  <c r="T404" i="1" s="1"/>
  <c r="T405" i="1" s="1"/>
  <c r="T406" i="1" s="1"/>
  <c r="T407" i="1" s="1"/>
  <c r="DD396" i="1"/>
  <c r="DC396" i="1"/>
  <c r="DB396" i="1"/>
  <c r="DA396" i="1"/>
  <c r="CZ396" i="1"/>
  <c r="CY396" i="1"/>
  <c r="CX396" i="1"/>
  <c r="CW396" i="1"/>
  <c r="CV396" i="1"/>
  <c r="CU396" i="1"/>
  <c r="CT396" i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T381" i="1"/>
  <c r="V381" i="1" s="1"/>
  <c r="W381" i="1" s="1"/>
  <c r="X381" i="1" s="1"/>
  <c r="T380" i="1"/>
  <c r="V380" i="1" s="1"/>
  <c r="W380" i="1" s="1"/>
  <c r="X380" i="1" s="1"/>
  <c r="T379" i="1"/>
  <c r="V379" i="1" s="1"/>
  <c r="W379" i="1" s="1"/>
  <c r="X379" i="1" s="1"/>
  <c r="T378" i="1"/>
  <c r="V378" i="1" s="1"/>
  <c r="W378" i="1" s="1"/>
  <c r="X378" i="1" s="1"/>
  <c r="T377" i="1"/>
  <c r="V377" i="1" s="1"/>
  <c r="W377" i="1" s="1"/>
  <c r="X377" i="1" s="1"/>
  <c r="T376" i="1"/>
  <c r="V376" i="1" s="1"/>
  <c r="W376" i="1" s="1"/>
  <c r="X376" i="1" s="1"/>
  <c r="T375" i="1"/>
  <c r="V375" i="1" s="1"/>
  <c r="T374" i="1"/>
  <c r="V374" i="1" s="1"/>
  <c r="T373" i="1"/>
  <c r="V373" i="1" s="1"/>
  <c r="T372" i="1"/>
  <c r="V372" i="1" s="1"/>
  <c r="T371" i="1"/>
  <c r="V371" i="1" s="1"/>
  <c r="T370" i="1"/>
  <c r="V370" i="1" s="1"/>
  <c r="T369" i="1"/>
  <c r="V369" i="1" s="1"/>
  <c r="T368" i="1"/>
  <c r="V368" i="1" s="1"/>
  <c r="T367" i="1"/>
  <c r="V367" i="1" s="1"/>
  <c r="T366" i="1"/>
  <c r="V366" i="1" s="1"/>
  <c r="T365" i="1"/>
  <c r="V365" i="1" s="1"/>
  <c r="U361" i="1"/>
  <c r="U360" i="1"/>
  <c r="U359" i="1"/>
  <c r="U358" i="1"/>
  <c r="U357" i="1"/>
  <c r="U353" i="1"/>
  <c r="U374" i="1" s="1"/>
  <c r="U352" i="1"/>
  <c r="U351" i="1"/>
  <c r="U350" i="1"/>
  <c r="U372" i="1" s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66" i="1" s="1"/>
  <c r="U334" i="1"/>
  <c r="U365" i="1" s="1"/>
  <c r="T334" i="1"/>
  <c r="T335" i="1" s="1"/>
  <c r="T336" i="1" s="1"/>
  <c r="T337" i="1" s="1"/>
  <c r="T338" i="1" s="1"/>
  <c r="T339" i="1" s="1"/>
  <c r="T340" i="1" s="1"/>
  <c r="T341" i="1" s="1"/>
  <c r="T342" i="1" s="1"/>
  <c r="DD331" i="1"/>
  <c r="DC331" i="1"/>
  <c r="DB331" i="1"/>
  <c r="DA331" i="1"/>
  <c r="CZ331" i="1"/>
  <c r="CY331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T316" i="1"/>
  <c r="V316" i="1" s="1"/>
  <c r="W316" i="1" s="1"/>
  <c r="X316" i="1" s="1"/>
  <c r="T315" i="1"/>
  <c r="V315" i="1" s="1"/>
  <c r="W315" i="1" s="1"/>
  <c r="X315" i="1" s="1"/>
  <c r="T314" i="1"/>
  <c r="V314" i="1" s="1"/>
  <c r="W314" i="1" s="1"/>
  <c r="X314" i="1" s="1"/>
  <c r="T313" i="1"/>
  <c r="V313" i="1" s="1"/>
  <c r="W313" i="1" s="1"/>
  <c r="X313" i="1" s="1"/>
  <c r="T312" i="1"/>
  <c r="V312" i="1" s="1"/>
  <c r="W312" i="1" s="1"/>
  <c r="X312" i="1" s="1"/>
  <c r="T311" i="1"/>
  <c r="V311" i="1" s="1"/>
  <c r="W311" i="1" s="1"/>
  <c r="X311" i="1" s="1"/>
  <c r="T310" i="1"/>
  <c r="V310" i="1" s="1"/>
  <c r="T309" i="1"/>
  <c r="V309" i="1" s="1"/>
  <c r="T308" i="1"/>
  <c r="V308" i="1" s="1"/>
  <c r="T307" i="1"/>
  <c r="V307" i="1" s="1"/>
  <c r="T306" i="1"/>
  <c r="V306" i="1" s="1"/>
  <c r="T305" i="1"/>
  <c r="V305" i="1" s="1"/>
  <c r="T304" i="1"/>
  <c r="V304" i="1" s="1"/>
  <c r="T303" i="1"/>
  <c r="V303" i="1" s="1"/>
  <c r="T302" i="1"/>
  <c r="V302" i="1" s="1"/>
  <c r="T301" i="1"/>
  <c r="V301" i="1" s="1"/>
  <c r="T300" i="1"/>
  <c r="V300" i="1" s="1"/>
  <c r="U296" i="1"/>
  <c r="U295" i="1"/>
  <c r="U294" i="1"/>
  <c r="U293" i="1"/>
  <c r="U292" i="1"/>
  <c r="U288" i="1"/>
  <c r="U309" i="1" s="1"/>
  <c r="U287" i="1"/>
  <c r="U286" i="1"/>
  <c r="U285" i="1"/>
  <c r="U307" i="1" s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X271" i="1" s="1"/>
  <c r="U271" i="1"/>
  <c r="U270" i="1"/>
  <c r="U269" i="1"/>
  <c r="U300" i="1" s="1"/>
  <c r="T269" i="1"/>
  <c r="T270" i="1" s="1"/>
  <c r="T271" i="1" s="1"/>
  <c r="T272" i="1" s="1"/>
  <c r="T273" i="1" s="1"/>
  <c r="T274" i="1" s="1"/>
  <c r="T275" i="1" s="1"/>
  <c r="T276" i="1" s="1"/>
  <c r="T277" i="1" s="1"/>
  <c r="DD266" i="1"/>
  <c r="DC266" i="1"/>
  <c r="DB266" i="1"/>
  <c r="DA266" i="1"/>
  <c r="CZ266" i="1"/>
  <c r="CY266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T251" i="1"/>
  <c r="V251" i="1" s="1"/>
  <c r="W251" i="1" s="1"/>
  <c r="X251" i="1" s="1"/>
  <c r="T250" i="1"/>
  <c r="V250" i="1" s="1"/>
  <c r="W250" i="1" s="1"/>
  <c r="X250" i="1" s="1"/>
  <c r="T249" i="1"/>
  <c r="V249" i="1" s="1"/>
  <c r="W249" i="1" s="1"/>
  <c r="X249" i="1" s="1"/>
  <c r="T248" i="1"/>
  <c r="V248" i="1" s="1"/>
  <c r="W248" i="1" s="1"/>
  <c r="X248" i="1" s="1"/>
  <c r="T247" i="1"/>
  <c r="V247" i="1" s="1"/>
  <c r="W247" i="1" s="1"/>
  <c r="X247" i="1" s="1"/>
  <c r="T246" i="1"/>
  <c r="V246" i="1" s="1"/>
  <c r="W246" i="1" s="1"/>
  <c r="X246" i="1" s="1"/>
  <c r="T245" i="1"/>
  <c r="V245" i="1" s="1"/>
  <c r="T244" i="1"/>
  <c r="V244" i="1" s="1"/>
  <c r="T243" i="1"/>
  <c r="V243" i="1" s="1"/>
  <c r="T242" i="1"/>
  <c r="V242" i="1" s="1"/>
  <c r="T241" i="1"/>
  <c r="V241" i="1" s="1"/>
  <c r="T240" i="1"/>
  <c r="V240" i="1" s="1"/>
  <c r="T239" i="1"/>
  <c r="V239" i="1" s="1"/>
  <c r="T238" i="1"/>
  <c r="V238" i="1" s="1"/>
  <c r="T237" i="1"/>
  <c r="V237" i="1" s="1"/>
  <c r="T236" i="1"/>
  <c r="V236" i="1" s="1"/>
  <c r="T235" i="1"/>
  <c r="V235" i="1" s="1"/>
  <c r="U231" i="1"/>
  <c r="U230" i="1"/>
  <c r="U229" i="1"/>
  <c r="U228" i="1"/>
  <c r="U227" i="1"/>
  <c r="U223" i="1"/>
  <c r="U244" i="1" s="1"/>
  <c r="U222" i="1"/>
  <c r="U221" i="1"/>
  <c r="U220" i="1"/>
  <c r="U242" i="1" s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35" i="1" s="1"/>
  <c r="T204" i="1"/>
  <c r="T205" i="1" s="1"/>
  <c r="T206" i="1" s="1"/>
  <c r="T207" i="1" s="1"/>
  <c r="T208" i="1" s="1"/>
  <c r="T209" i="1" s="1"/>
  <c r="T210" i="1" s="1"/>
  <c r="T211" i="1" s="1"/>
  <c r="T212" i="1" s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T186" i="1"/>
  <c r="V186" i="1" s="1"/>
  <c r="W186" i="1" s="1"/>
  <c r="X186" i="1" s="1"/>
  <c r="T185" i="1"/>
  <c r="V185" i="1" s="1"/>
  <c r="W185" i="1" s="1"/>
  <c r="X185" i="1" s="1"/>
  <c r="T184" i="1"/>
  <c r="V184" i="1" s="1"/>
  <c r="W184" i="1" s="1"/>
  <c r="X184" i="1" s="1"/>
  <c r="T183" i="1"/>
  <c r="V183" i="1" s="1"/>
  <c r="W183" i="1" s="1"/>
  <c r="X183" i="1" s="1"/>
  <c r="T182" i="1"/>
  <c r="V182" i="1" s="1"/>
  <c r="W182" i="1" s="1"/>
  <c r="X182" i="1" s="1"/>
  <c r="T181" i="1"/>
  <c r="V181" i="1" s="1"/>
  <c r="W181" i="1" s="1"/>
  <c r="X181" i="1" s="1"/>
  <c r="T180" i="1"/>
  <c r="V180" i="1" s="1"/>
  <c r="T179" i="1"/>
  <c r="V179" i="1" s="1"/>
  <c r="T178" i="1"/>
  <c r="V178" i="1" s="1"/>
  <c r="T177" i="1"/>
  <c r="V177" i="1" s="1"/>
  <c r="T176" i="1"/>
  <c r="V176" i="1" s="1"/>
  <c r="T175" i="1"/>
  <c r="V175" i="1" s="1"/>
  <c r="T174" i="1"/>
  <c r="V174" i="1" s="1"/>
  <c r="T173" i="1"/>
  <c r="V173" i="1" s="1"/>
  <c r="T172" i="1"/>
  <c r="V172" i="1" s="1"/>
  <c r="T171" i="1"/>
  <c r="V171" i="1" s="1"/>
  <c r="T170" i="1"/>
  <c r="V170" i="1" s="1"/>
  <c r="U166" i="1"/>
  <c r="U165" i="1"/>
  <c r="U164" i="1"/>
  <c r="U163" i="1"/>
  <c r="U162" i="1"/>
  <c r="U158" i="1"/>
  <c r="U179" i="1" s="1"/>
  <c r="U157" i="1"/>
  <c r="U156" i="1"/>
  <c r="U155" i="1"/>
  <c r="U177" i="1" s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70" i="1" s="1"/>
  <c r="T139" i="1"/>
  <c r="T140" i="1" s="1"/>
  <c r="T141" i="1" s="1"/>
  <c r="T142" i="1" s="1"/>
  <c r="T143" i="1" s="1"/>
  <c r="T144" i="1" s="1"/>
  <c r="T145" i="1" s="1"/>
  <c r="T146" i="1" s="1"/>
  <c r="T147" i="1" s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T121" i="1"/>
  <c r="V121" i="1" s="1"/>
  <c r="W121" i="1" s="1"/>
  <c r="X121" i="1" s="1"/>
  <c r="T120" i="1"/>
  <c r="V120" i="1" s="1"/>
  <c r="W120" i="1" s="1"/>
  <c r="X120" i="1" s="1"/>
  <c r="T119" i="1"/>
  <c r="V119" i="1" s="1"/>
  <c r="W119" i="1" s="1"/>
  <c r="X119" i="1" s="1"/>
  <c r="T118" i="1"/>
  <c r="V118" i="1" s="1"/>
  <c r="W118" i="1" s="1"/>
  <c r="X118" i="1" s="1"/>
  <c r="T117" i="1"/>
  <c r="V117" i="1" s="1"/>
  <c r="W117" i="1" s="1"/>
  <c r="X117" i="1" s="1"/>
  <c r="T116" i="1"/>
  <c r="V116" i="1" s="1"/>
  <c r="W116" i="1" s="1"/>
  <c r="X116" i="1" s="1"/>
  <c r="T115" i="1"/>
  <c r="V115" i="1" s="1"/>
  <c r="T114" i="1"/>
  <c r="V114" i="1" s="1"/>
  <c r="T113" i="1"/>
  <c r="V113" i="1" s="1"/>
  <c r="T112" i="1"/>
  <c r="V112" i="1" s="1"/>
  <c r="T111" i="1"/>
  <c r="V111" i="1" s="1"/>
  <c r="T110" i="1"/>
  <c r="V110" i="1" s="1"/>
  <c r="T109" i="1"/>
  <c r="V109" i="1" s="1"/>
  <c r="T108" i="1"/>
  <c r="V108" i="1" s="1"/>
  <c r="T107" i="1"/>
  <c r="V107" i="1" s="1"/>
  <c r="T106" i="1"/>
  <c r="V106" i="1" s="1"/>
  <c r="T105" i="1"/>
  <c r="V105" i="1" s="1"/>
  <c r="U101" i="1"/>
  <c r="U100" i="1"/>
  <c r="U99" i="1"/>
  <c r="U98" i="1"/>
  <c r="U97" i="1"/>
  <c r="U93" i="1"/>
  <c r="U114" i="1" s="1"/>
  <c r="U92" i="1"/>
  <c r="U91" i="1"/>
  <c r="U90" i="1"/>
  <c r="U112" i="1" s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105" i="1" s="1"/>
  <c r="T74" i="1"/>
  <c r="T75" i="1" s="1"/>
  <c r="T76" i="1" s="1"/>
  <c r="T77" i="1" s="1"/>
  <c r="T78" i="1" s="1"/>
  <c r="T79" i="1" s="1"/>
  <c r="T80" i="1" s="1"/>
  <c r="T81" i="1" s="1"/>
  <c r="T82" i="1" s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Y6" i="1"/>
  <c r="AL6" i="1"/>
  <c r="AE6" i="1"/>
  <c r="DB6" i="1"/>
  <c r="DC6" i="1"/>
  <c r="DD6" i="1"/>
  <c r="CY6" i="1"/>
  <c r="CZ6" i="1"/>
  <c r="DA6" i="1"/>
  <c r="CV6" i="1"/>
  <c r="CW6" i="1"/>
  <c r="CX6" i="1"/>
  <c r="CS6" i="1"/>
  <c r="CT6" i="1"/>
  <c r="CU6" i="1"/>
  <c r="CP6" i="1"/>
  <c r="CQ6" i="1"/>
  <c r="CR6" i="1"/>
  <c r="CM6" i="1"/>
  <c r="CN6" i="1"/>
  <c r="CO6" i="1"/>
  <c r="CJ6" i="1"/>
  <c r="CK6" i="1"/>
  <c r="CL6" i="1"/>
  <c r="CG6" i="1"/>
  <c r="CH6" i="1"/>
  <c r="CI6" i="1"/>
  <c r="CD6" i="1"/>
  <c r="CE6" i="1"/>
  <c r="CF6" i="1"/>
  <c r="CA6" i="1"/>
  <c r="CB6" i="1"/>
  <c r="CC6" i="1"/>
  <c r="BX6" i="1"/>
  <c r="BY6" i="1"/>
  <c r="BZ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P6" i="1"/>
  <c r="AQ6" i="1"/>
  <c r="AO6" i="1"/>
  <c r="AN6" i="1"/>
  <c r="AM6" i="1"/>
  <c r="AK6" i="1"/>
  <c r="AJ6" i="1"/>
  <c r="AI6" i="1"/>
  <c r="AH6" i="1"/>
  <c r="AG6" i="1"/>
  <c r="AF6" i="1"/>
  <c r="AD6" i="1"/>
  <c r="AC6" i="1"/>
  <c r="AB6" i="1"/>
  <c r="AA6" i="1"/>
  <c r="Z6" i="1"/>
  <c r="X334" i="1" l="1"/>
  <c r="X275" i="1"/>
  <c r="W569" i="1"/>
  <c r="X569" i="1" s="1"/>
  <c r="X600" i="1"/>
  <c r="X729" i="1"/>
  <c r="V731" i="1"/>
  <c r="X274" i="1"/>
  <c r="V728" i="1"/>
  <c r="X795" i="1"/>
  <c r="W829" i="1"/>
  <c r="X829" i="1" s="1"/>
  <c r="X794" i="1"/>
  <c r="V793" i="1"/>
  <c r="W755" i="1"/>
  <c r="X755" i="1" s="1"/>
  <c r="X730" i="1"/>
  <c r="W764" i="1"/>
  <c r="X764" i="1" s="1"/>
  <c r="X728" i="1"/>
  <c r="X665" i="1"/>
  <c r="W699" i="1"/>
  <c r="X699" i="1" s="1"/>
  <c r="X664" i="1"/>
  <c r="X661" i="1"/>
  <c r="U692" i="1"/>
  <c r="V664" i="1"/>
  <c r="W625" i="1"/>
  <c r="X625" i="1" s="1"/>
  <c r="U635" i="1"/>
  <c r="W635" i="1" s="1"/>
  <c r="X635" i="1" s="1"/>
  <c r="W634" i="1"/>
  <c r="X634" i="1" s="1"/>
  <c r="X599" i="1"/>
  <c r="X596" i="1"/>
  <c r="U630" i="1"/>
  <c r="X598" i="1"/>
  <c r="X534" i="1"/>
  <c r="X531" i="1"/>
  <c r="U564" i="1"/>
  <c r="W564" i="1" s="1"/>
  <c r="X564" i="1" s="1"/>
  <c r="V531" i="1"/>
  <c r="X470" i="1"/>
  <c r="U503" i="1"/>
  <c r="X466" i="1"/>
  <c r="U501" i="1"/>
  <c r="U500" i="1"/>
  <c r="U499" i="1"/>
  <c r="W499" i="1" s="1"/>
  <c r="X499" i="1" s="1"/>
  <c r="X405" i="1"/>
  <c r="U434" i="1"/>
  <c r="W434" i="1" s="1"/>
  <c r="X434" i="1" s="1"/>
  <c r="X404" i="1"/>
  <c r="X401" i="1"/>
  <c r="V401" i="1"/>
  <c r="X340" i="1"/>
  <c r="W374" i="1"/>
  <c r="X374" i="1" s="1"/>
  <c r="X336" i="1"/>
  <c r="U371" i="1"/>
  <c r="W371" i="1" s="1"/>
  <c r="X371" i="1" s="1"/>
  <c r="X339" i="1"/>
  <c r="U370" i="1"/>
  <c r="X338" i="1"/>
  <c r="V338" i="1"/>
  <c r="V341" i="1"/>
  <c r="V339" i="1"/>
  <c r="U305" i="1"/>
  <c r="W305" i="1" s="1"/>
  <c r="X305" i="1" s="1"/>
  <c r="X273" i="1"/>
  <c r="W244" i="1"/>
  <c r="X244" i="1" s="1"/>
  <c r="X209" i="1"/>
  <c r="W242" i="1"/>
  <c r="X242" i="1" s="1"/>
  <c r="X206" i="1"/>
  <c r="V206" i="1"/>
  <c r="W179" i="1"/>
  <c r="X179" i="1" s="1"/>
  <c r="X144" i="1"/>
  <c r="W177" i="1"/>
  <c r="X177" i="1" s="1"/>
  <c r="X140" i="1"/>
  <c r="V141" i="1"/>
  <c r="X80" i="1"/>
  <c r="X76" i="1"/>
  <c r="U111" i="1"/>
  <c r="X145" i="1"/>
  <c r="X210" i="1"/>
  <c r="U306" i="1"/>
  <c r="W306" i="1" s="1"/>
  <c r="X306" i="1" s="1"/>
  <c r="U310" i="1"/>
  <c r="W310" i="1" s="1"/>
  <c r="X310" i="1" s="1"/>
  <c r="U496" i="1"/>
  <c r="W496" i="1" s="1"/>
  <c r="X496" i="1" s="1"/>
  <c r="X464" i="1"/>
  <c r="U626" i="1"/>
  <c r="W626" i="1" s="1"/>
  <c r="X626" i="1" s="1"/>
  <c r="X594" i="1"/>
  <c r="U756" i="1"/>
  <c r="W756" i="1" s="1"/>
  <c r="X756" i="1" s="1"/>
  <c r="X724" i="1"/>
  <c r="V729" i="1"/>
  <c r="U760" i="1"/>
  <c r="W760" i="1" s="1"/>
  <c r="X760" i="1" s="1"/>
  <c r="X791" i="1"/>
  <c r="X793" i="1"/>
  <c r="U826" i="1"/>
  <c r="W826" i="1" s="1"/>
  <c r="X826" i="1" s="1"/>
  <c r="U830" i="1"/>
  <c r="W365" i="1"/>
  <c r="X365" i="1" s="1"/>
  <c r="W438" i="1"/>
  <c r="X438" i="1" s="1"/>
  <c r="U106" i="1"/>
  <c r="W106" i="1" s="1"/>
  <c r="X106" i="1" s="1"/>
  <c r="X74" i="1"/>
  <c r="W170" i="1"/>
  <c r="X170" i="1" s="1"/>
  <c r="X143" i="1"/>
  <c r="X208" i="1"/>
  <c r="U241" i="1"/>
  <c r="U301" i="1"/>
  <c r="W301" i="1" s="1"/>
  <c r="X301" i="1" s="1"/>
  <c r="X269" i="1"/>
  <c r="W307" i="1"/>
  <c r="X307" i="1" s="1"/>
  <c r="V336" i="1"/>
  <c r="W430" i="1"/>
  <c r="X430" i="1" s="1"/>
  <c r="V403" i="1"/>
  <c r="V406" i="1"/>
  <c r="X403" i="1"/>
  <c r="U497" i="1"/>
  <c r="W497" i="1" s="1"/>
  <c r="X497" i="1" s="1"/>
  <c r="X469" i="1"/>
  <c r="W560" i="1"/>
  <c r="X560" i="1" s="1"/>
  <c r="V533" i="1"/>
  <c r="V536" i="1"/>
  <c r="X533" i="1"/>
  <c r="U629" i="1"/>
  <c r="W629" i="1" s="1"/>
  <c r="X629" i="1" s="1"/>
  <c r="U633" i="1"/>
  <c r="W633" i="1" s="1"/>
  <c r="X633" i="1" s="1"/>
  <c r="W690" i="1"/>
  <c r="X690" i="1" s="1"/>
  <c r="V663" i="1"/>
  <c r="V666" i="1"/>
  <c r="X663" i="1"/>
  <c r="V726" i="1"/>
  <c r="U759" i="1"/>
  <c r="W759" i="1" s="1"/>
  <c r="X759" i="1" s="1"/>
  <c r="U763" i="1"/>
  <c r="W763" i="1" s="1"/>
  <c r="X763" i="1" s="1"/>
  <c r="W820" i="1"/>
  <c r="X820" i="1" s="1"/>
  <c r="U825" i="1"/>
  <c r="W825" i="1" s="1"/>
  <c r="X825" i="1" s="1"/>
  <c r="W502" i="1"/>
  <c r="X502" i="1" s="1"/>
  <c r="W568" i="1"/>
  <c r="X568" i="1" s="1"/>
  <c r="U171" i="1"/>
  <c r="W171" i="1" s="1"/>
  <c r="X171" i="1" s="1"/>
  <c r="X139" i="1"/>
  <c r="U175" i="1"/>
  <c r="W175" i="1" s="1"/>
  <c r="X175" i="1" s="1"/>
  <c r="T162" i="1"/>
  <c r="T163" i="1" s="1"/>
  <c r="T164" i="1" s="1"/>
  <c r="T165" i="1" s="1"/>
  <c r="U236" i="1"/>
  <c r="W236" i="1" s="1"/>
  <c r="X236" i="1" s="1"/>
  <c r="X204" i="1"/>
  <c r="U240" i="1"/>
  <c r="W240" i="1" s="1"/>
  <c r="X240" i="1" s="1"/>
  <c r="T227" i="1"/>
  <c r="T228" i="1" s="1"/>
  <c r="T229" i="1" s="1"/>
  <c r="T230" i="1" s="1"/>
  <c r="T231" i="1" s="1"/>
  <c r="V231" i="1" s="1"/>
  <c r="V271" i="1"/>
  <c r="U304" i="1"/>
  <c r="W304" i="1" s="1"/>
  <c r="X304" i="1" s="1"/>
  <c r="U308" i="1"/>
  <c r="W308" i="1" s="1"/>
  <c r="X308" i="1" s="1"/>
  <c r="W300" i="1"/>
  <c r="X300" i="1" s="1"/>
  <c r="U431" i="1"/>
  <c r="X399" i="1"/>
  <c r="V404" i="1"/>
  <c r="U435" i="1"/>
  <c r="W435" i="1" s="1"/>
  <c r="X435" i="1" s="1"/>
  <c r="W437" i="1"/>
  <c r="X437" i="1" s="1"/>
  <c r="W439" i="1"/>
  <c r="X439" i="1" s="1"/>
  <c r="X468" i="1"/>
  <c r="U505" i="1"/>
  <c r="W505" i="1" s="1"/>
  <c r="X505" i="1" s="1"/>
  <c r="U561" i="1"/>
  <c r="X529" i="1"/>
  <c r="V534" i="1"/>
  <c r="U565" i="1"/>
  <c r="W565" i="1" s="1"/>
  <c r="X565" i="1" s="1"/>
  <c r="U691" i="1"/>
  <c r="W691" i="1" s="1"/>
  <c r="X691" i="1" s="1"/>
  <c r="U695" i="1"/>
  <c r="W695" i="1" s="1"/>
  <c r="X695" i="1" s="1"/>
  <c r="U821" i="1"/>
  <c r="W821" i="1" s="1"/>
  <c r="X821" i="1" s="1"/>
  <c r="X789" i="1"/>
  <c r="U824" i="1"/>
  <c r="W824" i="1" s="1"/>
  <c r="X824" i="1" s="1"/>
  <c r="U828" i="1"/>
  <c r="W828" i="1" s="1"/>
  <c r="X828" i="1" s="1"/>
  <c r="W827" i="1"/>
  <c r="X827" i="1" s="1"/>
  <c r="V794" i="1"/>
  <c r="W830" i="1"/>
  <c r="X830" i="1" s="1"/>
  <c r="V791" i="1"/>
  <c r="T798" i="1"/>
  <c r="V797" i="1"/>
  <c r="V796" i="1"/>
  <c r="U822" i="1"/>
  <c r="W822" i="1" s="1"/>
  <c r="X822" i="1" s="1"/>
  <c r="V789" i="1"/>
  <c r="V790" i="1"/>
  <c r="V792" i="1"/>
  <c r="V795" i="1"/>
  <c r="U823" i="1"/>
  <c r="W823" i="1" s="1"/>
  <c r="X823" i="1" s="1"/>
  <c r="X790" i="1"/>
  <c r="X792" i="1"/>
  <c r="T812" i="1"/>
  <c r="W762" i="1"/>
  <c r="X762" i="1" s="1"/>
  <c r="T733" i="1"/>
  <c r="V732" i="1"/>
  <c r="U757" i="1"/>
  <c r="W757" i="1" s="1"/>
  <c r="X757" i="1" s="1"/>
  <c r="U761" i="1"/>
  <c r="W761" i="1" s="1"/>
  <c r="X761" i="1" s="1"/>
  <c r="U765" i="1"/>
  <c r="W765" i="1" s="1"/>
  <c r="X765" i="1" s="1"/>
  <c r="V724" i="1"/>
  <c r="V725" i="1"/>
  <c r="V727" i="1"/>
  <c r="V730" i="1"/>
  <c r="U758" i="1"/>
  <c r="W758" i="1" s="1"/>
  <c r="X758" i="1" s="1"/>
  <c r="X725" i="1"/>
  <c r="X727" i="1"/>
  <c r="T747" i="1"/>
  <c r="W697" i="1"/>
  <c r="X697" i="1" s="1"/>
  <c r="W692" i="1"/>
  <c r="X692" i="1" s="1"/>
  <c r="V667" i="1"/>
  <c r="T668" i="1"/>
  <c r="T669" i="1" s="1"/>
  <c r="U696" i="1"/>
  <c r="W696" i="1" s="1"/>
  <c r="X696" i="1" s="1"/>
  <c r="U700" i="1"/>
  <c r="W700" i="1" s="1"/>
  <c r="X700" i="1" s="1"/>
  <c r="V659" i="1"/>
  <c r="V660" i="1"/>
  <c r="V661" i="1"/>
  <c r="V662" i="1"/>
  <c r="V665" i="1"/>
  <c r="U693" i="1"/>
  <c r="W693" i="1" s="1"/>
  <c r="X693" i="1" s="1"/>
  <c r="X660" i="1"/>
  <c r="X662" i="1"/>
  <c r="T682" i="1"/>
  <c r="U694" i="1"/>
  <c r="W694" i="1" s="1"/>
  <c r="X694" i="1" s="1"/>
  <c r="U698" i="1"/>
  <c r="W698" i="1" s="1"/>
  <c r="X698" i="1" s="1"/>
  <c r="V599" i="1"/>
  <c r="W632" i="1"/>
  <c r="X632" i="1" s="1"/>
  <c r="V596" i="1"/>
  <c r="V602" i="1"/>
  <c r="T603" i="1"/>
  <c r="W630" i="1"/>
  <c r="X630" i="1" s="1"/>
  <c r="V598" i="1"/>
  <c r="V601" i="1"/>
  <c r="U627" i="1"/>
  <c r="W627" i="1" s="1"/>
  <c r="X627" i="1" s="1"/>
  <c r="U631" i="1"/>
  <c r="W631" i="1" s="1"/>
  <c r="X631" i="1" s="1"/>
  <c r="V594" i="1"/>
  <c r="V595" i="1"/>
  <c r="V597" i="1"/>
  <c r="V600" i="1"/>
  <c r="U628" i="1"/>
  <c r="W628" i="1" s="1"/>
  <c r="X628" i="1" s="1"/>
  <c r="X595" i="1"/>
  <c r="X597" i="1"/>
  <c r="T617" i="1"/>
  <c r="W561" i="1"/>
  <c r="X561" i="1" s="1"/>
  <c r="W567" i="1"/>
  <c r="X567" i="1" s="1"/>
  <c r="T538" i="1"/>
  <c r="V537" i="1"/>
  <c r="U562" i="1"/>
  <c r="W562" i="1" s="1"/>
  <c r="X562" i="1" s="1"/>
  <c r="U566" i="1"/>
  <c r="W566" i="1" s="1"/>
  <c r="X566" i="1" s="1"/>
  <c r="U570" i="1"/>
  <c r="W570" i="1" s="1"/>
  <c r="X570" i="1" s="1"/>
  <c r="V529" i="1"/>
  <c r="V530" i="1"/>
  <c r="V532" i="1"/>
  <c r="V535" i="1"/>
  <c r="U563" i="1"/>
  <c r="W563" i="1" s="1"/>
  <c r="X563" i="1" s="1"/>
  <c r="X530" i="1"/>
  <c r="X532" i="1"/>
  <c r="T552" i="1"/>
  <c r="V468" i="1"/>
  <c r="W504" i="1"/>
  <c r="X504" i="1" s="1"/>
  <c r="V469" i="1"/>
  <c r="W495" i="1"/>
  <c r="X495" i="1" s="1"/>
  <c r="W500" i="1"/>
  <c r="X500" i="1" s="1"/>
  <c r="W503" i="1"/>
  <c r="X503" i="1" s="1"/>
  <c r="T473" i="1"/>
  <c r="V472" i="1"/>
  <c r="V471" i="1"/>
  <c r="W501" i="1"/>
  <c r="X501" i="1" s="1"/>
  <c r="V464" i="1"/>
  <c r="V465" i="1"/>
  <c r="V466" i="1"/>
  <c r="V467" i="1"/>
  <c r="V470" i="1"/>
  <c r="U498" i="1"/>
  <c r="W498" i="1" s="1"/>
  <c r="X498" i="1" s="1"/>
  <c r="X465" i="1"/>
  <c r="X467" i="1"/>
  <c r="T487" i="1"/>
  <c r="W431" i="1"/>
  <c r="X431" i="1" s="1"/>
  <c r="T408" i="1"/>
  <c r="V407" i="1"/>
  <c r="U432" i="1"/>
  <c r="W432" i="1" s="1"/>
  <c r="X432" i="1" s="1"/>
  <c r="U436" i="1"/>
  <c r="W436" i="1" s="1"/>
  <c r="X436" i="1" s="1"/>
  <c r="U440" i="1"/>
  <c r="W440" i="1" s="1"/>
  <c r="X440" i="1" s="1"/>
  <c r="V399" i="1"/>
  <c r="V400" i="1"/>
  <c r="V402" i="1"/>
  <c r="V405" i="1"/>
  <c r="U433" i="1"/>
  <c r="W433" i="1" s="1"/>
  <c r="X433" i="1" s="1"/>
  <c r="X400" i="1"/>
  <c r="X402" i="1"/>
  <c r="T422" i="1"/>
  <c r="W372" i="1"/>
  <c r="X372" i="1" s="1"/>
  <c r="W366" i="1"/>
  <c r="X366" i="1" s="1"/>
  <c r="V342" i="1"/>
  <c r="T343" i="1"/>
  <c r="T344" i="1" s="1"/>
  <c r="T345" i="1" s="1"/>
  <c r="T346" i="1" s="1"/>
  <c r="W370" i="1"/>
  <c r="X370" i="1" s="1"/>
  <c r="U367" i="1"/>
  <c r="W367" i="1" s="1"/>
  <c r="X367" i="1" s="1"/>
  <c r="U375" i="1"/>
  <c r="W375" i="1" s="1"/>
  <c r="X375" i="1" s="1"/>
  <c r="V334" i="1"/>
  <c r="V335" i="1"/>
  <c r="V337" i="1"/>
  <c r="V340" i="1"/>
  <c r="U368" i="1"/>
  <c r="W368" i="1" s="1"/>
  <c r="X368" i="1" s="1"/>
  <c r="X335" i="1"/>
  <c r="X337" i="1"/>
  <c r="T357" i="1"/>
  <c r="U369" i="1"/>
  <c r="W369" i="1" s="1"/>
  <c r="X369" i="1" s="1"/>
  <c r="U373" i="1"/>
  <c r="W373" i="1" s="1"/>
  <c r="X373" i="1" s="1"/>
  <c r="V277" i="1"/>
  <c r="T278" i="1"/>
  <c r="V273" i="1"/>
  <c r="V276" i="1"/>
  <c r="V274" i="1"/>
  <c r="W309" i="1"/>
  <c r="X309" i="1" s="1"/>
  <c r="U302" i="1"/>
  <c r="W302" i="1" s="1"/>
  <c r="X302" i="1" s="1"/>
  <c r="V269" i="1"/>
  <c r="V270" i="1"/>
  <c r="V272" i="1"/>
  <c r="V275" i="1"/>
  <c r="U303" i="1"/>
  <c r="W303" i="1" s="1"/>
  <c r="X303" i="1" s="1"/>
  <c r="X270" i="1"/>
  <c r="X272" i="1"/>
  <c r="T292" i="1"/>
  <c r="V212" i="1"/>
  <c r="T213" i="1"/>
  <c r="T214" i="1" s="1"/>
  <c r="V208" i="1"/>
  <c r="V211" i="1"/>
  <c r="W235" i="1"/>
  <c r="X235" i="1" s="1"/>
  <c r="V209" i="1"/>
  <c r="W241" i="1"/>
  <c r="X241" i="1" s="1"/>
  <c r="U237" i="1"/>
  <c r="W237" i="1" s="1"/>
  <c r="X237" i="1" s="1"/>
  <c r="U245" i="1"/>
  <c r="W245" i="1" s="1"/>
  <c r="X245" i="1" s="1"/>
  <c r="V204" i="1"/>
  <c r="V205" i="1"/>
  <c r="V207" i="1"/>
  <c r="V210" i="1"/>
  <c r="U238" i="1"/>
  <c r="W238" i="1" s="1"/>
  <c r="X238" i="1" s="1"/>
  <c r="X205" i="1"/>
  <c r="X207" i="1"/>
  <c r="U239" i="1"/>
  <c r="W239" i="1" s="1"/>
  <c r="X239" i="1" s="1"/>
  <c r="U243" i="1"/>
  <c r="W243" i="1" s="1"/>
  <c r="X243" i="1" s="1"/>
  <c r="T148" i="1"/>
  <c r="T149" i="1" s="1"/>
  <c r="V147" i="1"/>
  <c r="V143" i="1"/>
  <c r="V146" i="1"/>
  <c r="V144" i="1"/>
  <c r="U172" i="1"/>
  <c r="W172" i="1" s="1"/>
  <c r="X172" i="1" s="1"/>
  <c r="U176" i="1"/>
  <c r="W176" i="1" s="1"/>
  <c r="X176" i="1" s="1"/>
  <c r="U180" i="1"/>
  <c r="W180" i="1" s="1"/>
  <c r="X180" i="1" s="1"/>
  <c r="V139" i="1"/>
  <c r="V140" i="1"/>
  <c r="V142" i="1"/>
  <c r="V145" i="1"/>
  <c r="U173" i="1"/>
  <c r="W173" i="1" s="1"/>
  <c r="X173" i="1" s="1"/>
  <c r="X141" i="1"/>
  <c r="X142" i="1"/>
  <c r="U174" i="1"/>
  <c r="W174" i="1" s="1"/>
  <c r="X174" i="1" s="1"/>
  <c r="U178" i="1"/>
  <c r="W178" i="1" s="1"/>
  <c r="X178" i="1" s="1"/>
  <c r="V79" i="1"/>
  <c r="U107" i="1"/>
  <c r="W107" i="1" s="1"/>
  <c r="X107" i="1" s="1"/>
  <c r="X79" i="1"/>
  <c r="V81" i="1"/>
  <c r="V78" i="1"/>
  <c r="W105" i="1"/>
  <c r="X105" i="1" s="1"/>
  <c r="X78" i="1"/>
  <c r="U110" i="1"/>
  <c r="W110" i="1" s="1"/>
  <c r="X110" i="1" s="1"/>
  <c r="W112" i="1"/>
  <c r="X112" i="1" s="1"/>
  <c r="W114" i="1"/>
  <c r="X114" i="1" s="1"/>
  <c r="T83" i="1"/>
  <c r="T84" i="1" s="1"/>
  <c r="T85" i="1" s="1"/>
  <c r="T86" i="1" s="1"/>
  <c r="V82" i="1"/>
  <c r="W111" i="1"/>
  <c r="X111" i="1" s="1"/>
  <c r="U115" i="1"/>
  <c r="W115" i="1" s="1"/>
  <c r="X115" i="1" s="1"/>
  <c r="V74" i="1"/>
  <c r="V75" i="1"/>
  <c r="V76" i="1"/>
  <c r="V77" i="1"/>
  <c r="V80" i="1"/>
  <c r="U108" i="1"/>
  <c r="W108" i="1" s="1"/>
  <c r="X108" i="1" s="1"/>
  <c r="X75" i="1"/>
  <c r="X77" i="1"/>
  <c r="T97" i="1"/>
  <c r="U109" i="1"/>
  <c r="W109" i="1" s="1"/>
  <c r="X109" i="1" s="1"/>
  <c r="U113" i="1"/>
  <c r="W113" i="1" s="1"/>
  <c r="X113" i="1" s="1"/>
  <c r="V148" i="1" l="1"/>
  <c r="V164" i="1"/>
  <c r="V84" i="1"/>
  <c r="T166" i="1"/>
  <c r="V166" i="1" s="1"/>
  <c r="V165" i="1"/>
  <c r="V163" i="1"/>
  <c r="V228" i="1"/>
  <c r="V227" i="1"/>
  <c r="V162" i="1"/>
  <c r="V229" i="1"/>
  <c r="V85" i="1"/>
  <c r="V798" i="1"/>
  <c r="T799" i="1"/>
  <c r="T813" i="1"/>
  <c r="V812" i="1"/>
  <c r="T748" i="1"/>
  <c r="V747" i="1"/>
  <c r="V733" i="1"/>
  <c r="T734" i="1"/>
  <c r="T670" i="1"/>
  <c r="V669" i="1"/>
  <c r="V682" i="1"/>
  <c r="T683" i="1"/>
  <c r="V668" i="1"/>
  <c r="V617" i="1"/>
  <c r="T618" i="1"/>
  <c r="V603" i="1"/>
  <c r="T604" i="1"/>
  <c r="T553" i="1"/>
  <c r="V552" i="1"/>
  <c r="V538" i="1"/>
  <c r="T539" i="1"/>
  <c r="V487" i="1"/>
  <c r="T488" i="1"/>
  <c r="V473" i="1"/>
  <c r="T474" i="1"/>
  <c r="T423" i="1"/>
  <c r="V422" i="1"/>
  <c r="V408" i="1"/>
  <c r="T409" i="1"/>
  <c r="V346" i="1"/>
  <c r="T347" i="1"/>
  <c r="V345" i="1"/>
  <c r="V357" i="1"/>
  <c r="T358" i="1"/>
  <c r="V344" i="1"/>
  <c r="V343" i="1"/>
  <c r="V278" i="1"/>
  <c r="T279" i="1"/>
  <c r="V292" i="1"/>
  <c r="T293" i="1"/>
  <c r="T215" i="1"/>
  <c r="V214" i="1"/>
  <c r="V230" i="1"/>
  <c r="V213" i="1"/>
  <c r="T150" i="1"/>
  <c r="V149" i="1"/>
  <c r="V97" i="1"/>
  <c r="T98" i="1"/>
  <c r="V86" i="1"/>
  <c r="T87" i="1"/>
  <c r="V83" i="1"/>
  <c r="V813" i="1" l="1"/>
  <c r="T814" i="1"/>
  <c r="T800" i="1"/>
  <c r="V799" i="1"/>
  <c r="T735" i="1"/>
  <c r="V734" i="1"/>
  <c r="V748" i="1"/>
  <c r="T749" i="1"/>
  <c r="T671" i="1"/>
  <c r="V670" i="1"/>
  <c r="V683" i="1"/>
  <c r="T684" i="1"/>
  <c r="T605" i="1"/>
  <c r="V604" i="1"/>
  <c r="V618" i="1"/>
  <c r="T619" i="1"/>
  <c r="V553" i="1"/>
  <c r="T554" i="1"/>
  <c r="T540" i="1"/>
  <c r="V539" i="1"/>
  <c r="T475" i="1"/>
  <c r="V474" i="1"/>
  <c r="V488" i="1"/>
  <c r="T489" i="1"/>
  <c r="V423" i="1"/>
  <c r="T424" i="1"/>
  <c r="T410" i="1"/>
  <c r="V409" i="1"/>
  <c r="V358" i="1"/>
  <c r="T359" i="1"/>
  <c r="T348" i="1"/>
  <c r="V347" i="1"/>
  <c r="V293" i="1"/>
  <c r="T294" i="1"/>
  <c r="T280" i="1"/>
  <c r="V279" i="1"/>
  <c r="T216" i="1"/>
  <c r="V215" i="1"/>
  <c r="T151" i="1"/>
  <c r="V150" i="1"/>
  <c r="T88" i="1"/>
  <c r="V87" i="1"/>
  <c r="V98" i="1"/>
  <c r="T99" i="1"/>
  <c r="T801" i="1" l="1"/>
  <c r="V800" i="1"/>
  <c r="T815" i="1"/>
  <c r="V814" i="1"/>
  <c r="T736" i="1"/>
  <c r="V735" i="1"/>
  <c r="T750" i="1"/>
  <c r="V749" i="1"/>
  <c r="V671" i="1"/>
  <c r="T672" i="1"/>
  <c r="T685" i="1"/>
  <c r="V684" i="1"/>
  <c r="T620" i="1"/>
  <c r="V619" i="1"/>
  <c r="T606" i="1"/>
  <c r="V605" i="1"/>
  <c r="T541" i="1"/>
  <c r="V540" i="1"/>
  <c r="T555" i="1"/>
  <c r="V554" i="1"/>
  <c r="T490" i="1"/>
  <c r="V489" i="1"/>
  <c r="T476" i="1"/>
  <c r="V475" i="1"/>
  <c r="T425" i="1"/>
  <c r="V424" i="1"/>
  <c r="T411" i="1"/>
  <c r="V410" i="1"/>
  <c r="T349" i="1"/>
  <c r="V348" i="1"/>
  <c r="T360" i="1"/>
  <c r="V359" i="1"/>
  <c r="T281" i="1"/>
  <c r="V280" i="1"/>
  <c r="T295" i="1"/>
  <c r="V294" i="1"/>
  <c r="V216" i="1"/>
  <c r="T217" i="1"/>
  <c r="V151" i="1"/>
  <c r="T152" i="1"/>
  <c r="T100" i="1"/>
  <c r="V99" i="1"/>
  <c r="T89" i="1"/>
  <c r="V88" i="1"/>
  <c r="T816" i="1" l="1"/>
  <c r="V816" i="1" s="1"/>
  <c r="V815" i="1"/>
  <c r="T802" i="1"/>
  <c r="V801" i="1"/>
  <c r="T751" i="1"/>
  <c r="V751" i="1" s="1"/>
  <c r="V750" i="1"/>
  <c r="T737" i="1"/>
  <c r="V736" i="1"/>
  <c r="T686" i="1"/>
  <c r="V686" i="1" s="1"/>
  <c r="V685" i="1"/>
  <c r="T673" i="1"/>
  <c r="V672" i="1"/>
  <c r="V606" i="1"/>
  <c r="T607" i="1"/>
  <c r="T621" i="1"/>
  <c r="V621" i="1" s="1"/>
  <c r="V620" i="1"/>
  <c r="T542" i="1"/>
  <c r="V541" i="1"/>
  <c r="T556" i="1"/>
  <c r="V556" i="1" s="1"/>
  <c r="V555" i="1"/>
  <c r="V476" i="1"/>
  <c r="T477" i="1"/>
  <c r="T491" i="1"/>
  <c r="V491" i="1" s="1"/>
  <c r="V490" i="1"/>
  <c r="T426" i="1"/>
  <c r="V426" i="1" s="1"/>
  <c r="V425" i="1"/>
  <c r="T412" i="1"/>
  <c r="V411" i="1"/>
  <c r="T361" i="1"/>
  <c r="V361" i="1" s="1"/>
  <c r="V360" i="1"/>
  <c r="T350" i="1"/>
  <c r="V349" i="1"/>
  <c r="T296" i="1"/>
  <c r="V296" i="1" s="1"/>
  <c r="V295" i="1"/>
  <c r="T282" i="1"/>
  <c r="V281" i="1"/>
  <c r="T218" i="1"/>
  <c r="V217" i="1"/>
  <c r="T153" i="1"/>
  <c r="V152" i="1"/>
  <c r="T90" i="1"/>
  <c r="V89" i="1"/>
  <c r="T101" i="1"/>
  <c r="V101" i="1" s="1"/>
  <c r="V100" i="1"/>
  <c r="V802" i="1" l="1"/>
  <c r="T803" i="1"/>
  <c r="V737" i="1"/>
  <c r="T738" i="1"/>
  <c r="T674" i="1"/>
  <c r="V673" i="1"/>
  <c r="V607" i="1"/>
  <c r="T608" i="1"/>
  <c r="V542" i="1"/>
  <c r="T543" i="1"/>
  <c r="V477" i="1"/>
  <c r="T478" i="1"/>
  <c r="V412" i="1"/>
  <c r="T413" i="1"/>
  <c r="V350" i="1"/>
  <c r="T351" i="1"/>
  <c r="V282" i="1"/>
  <c r="T283" i="1"/>
  <c r="T219" i="1"/>
  <c r="V218" i="1"/>
  <c r="T154" i="1"/>
  <c r="V153" i="1"/>
  <c r="V90" i="1"/>
  <c r="T91" i="1"/>
  <c r="T804" i="1" l="1"/>
  <c r="V803" i="1"/>
  <c r="T739" i="1"/>
  <c r="V738" i="1"/>
  <c r="T675" i="1"/>
  <c r="V674" i="1"/>
  <c r="T609" i="1"/>
  <c r="V608" i="1"/>
  <c r="T544" i="1"/>
  <c r="V543" i="1"/>
  <c r="T479" i="1"/>
  <c r="V478" i="1"/>
  <c r="T414" i="1"/>
  <c r="V413" i="1"/>
  <c r="T352" i="1"/>
  <c r="V351" i="1"/>
  <c r="T284" i="1"/>
  <c r="V283" i="1"/>
  <c r="T220" i="1"/>
  <c r="V219" i="1"/>
  <c r="T155" i="1"/>
  <c r="V154" i="1"/>
  <c r="T92" i="1"/>
  <c r="V91" i="1"/>
  <c r="T805" i="1" l="1"/>
  <c r="V804" i="1"/>
  <c r="T740" i="1"/>
  <c r="V739" i="1"/>
  <c r="V675" i="1"/>
  <c r="T676" i="1"/>
  <c r="T610" i="1"/>
  <c r="V609" i="1"/>
  <c r="T545" i="1"/>
  <c r="V544" i="1"/>
  <c r="T480" i="1"/>
  <c r="V479" i="1"/>
  <c r="T415" i="1"/>
  <c r="V414" i="1"/>
  <c r="T353" i="1"/>
  <c r="V353" i="1" s="1"/>
  <c r="V352" i="1"/>
  <c r="T285" i="1"/>
  <c r="V284" i="1"/>
  <c r="V220" i="1"/>
  <c r="T221" i="1"/>
  <c r="V155" i="1"/>
  <c r="T156" i="1"/>
  <c r="T93" i="1"/>
  <c r="V93" i="1" s="1"/>
  <c r="V92" i="1"/>
  <c r="V805" i="1" l="1"/>
  <c r="T806" i="1"/>
  <c r="T741" i="1"/>
  <c r="V740" i="1"/>
  <c r="T677" i="1"/>
  <c r="V676" i="1"/>
  <c r="V610" i="1"/>
  <c r="T611" i="1"/>
  <c r="T546" i="1"/>
  <c r="V545" i="1"/>
  <c r="V480" i="1"/>
  <c r="T481" i="1"/>
  <c r="T416" i="1"/>
  <c r="V415" i="1"/>
  <c r="T286" i="1"/>
  <c r="V285" i="1"/>
  <c r="T222" i="1"/>
  <c r="V221" i="1"/>
  <c r="T157" i="1"/>
  <c r="V156" i="1"/>
  <c r="V806" i="1" l="1"/>
  <c r="T807" i="1"/>
  <c r="V741" i="1"/>
  <c r="T742" i="1"/>
  <c r="T678" i="1"/>
  <c r="V678" i="1" s="1"/>
  <c r="V677" i="1"/>
  <c r="V611" i="1"/>
  <c r="T612" i="1"/>
  <c r="V546" i="1"/>
  <c r="T547" i="1"/>
  <c r="V481" i="1"/>
  <c r="T482" i="1"/>
  <c r="V416" i="1"/>
  <c r="T417" i="1"/>
  <c r="V286" i="1"/>
  <c r="T287" i="1"/>
  <c r="T223" i="1"/>
  <c r="V223" i="1" s="1"/>
  <c r="V222" i="1"/>
  <c r="T158" i="1"/>
  <c r="V158" i="1" s="1"/>
  <c r="V157" i="1"/>
  <c r="T808" i="1" l="1"/>
  <c r="V808" i="1" s="1"/>
  <c r="V807" i="1"/>
  <c r="T743" i="1"/>
  <c r="V743" i="1" s="1"/>
  <c r="V742" i="1"/>
  <c r="T613" i="1"/>
  <c r="V613" i="1" s="1"/>
  <c r="V612" i="1"/>
  <c r="T548" i="1"/>
  <c r="V548" i="1" s="1"/>
  <c r="V547" i="1"/>
  <c r="T483" i="1"/>
  <c r="V483" i="1" s="1"/>
  <c r="V482" i="1"/>
  <c r="T418" i="1"/>
  <c r="V418" i="1" s="1"/>
  <c r="V417" i="1"/>
  <c r="T288" i="1"/>
  <c r="V288" i="1" s="1"/>
  <c r="V287" i="1"/>
  <c r="U9" i="1" l="1"/>
  <c r="U40" i="1" s="1"/>
  <c r="T41" i="1" l="1"/>
  <c r="V41" i="1" s="1"/>
  <c r="T42" i="1"/>
  <c r="V42" i="1" s="1"/>
  <c r="T43" i="1"/>
  <c r="V43" i="1" s="1"/>
  <c r="T44" i="1"/>
  <c r="V44" i="1" s="1"/>
  <c r="T45" i="1"/>
  <c r="V45" i="1" s="1"/>
  <c r="T46" i="1"/>
  <c r="V46" i="1" s="1"/>
  <c r="T47" i="1"/>
  <c r="V47" i="1" s="1"/>
  <c r="T48" i="1"/>
  <c r="V48" i="1" s="1"/>
  <c r="T49" i="1"/>
  <c r="V49" i="1" s="1"/>
  <c r="T50" i="1"/>
  <c r="V50" i="1" s="1"/>
  <c r="T51" i="1"/>
  <c r="V51" i="1" s="1"/>
  <c r="W51" i="1" s="1"/>
  <c r="X51" i="1" s="1"/>
  <c r="T52" i="1"/>
  <c r="V52" i="1" s="1"/>
  <c r="W52" i="1" s="1"/>
  <c r="X52" i="1" s="1"/>
  <c r="T53" i="1"/>
  <c r="V53" i="1" s="1"/>
  <c r="W53" i="1" s="1"/>
  <c r="X53" i="1" s="1"/>
  <c r="T54" i="1"/>
  <c r="V54" i="1" s="1"/>
  <c r="W54" i="1" s="1"/>
  <c r="X54" i="1" s="1"/>
  <c r="T55" i="1"/>
  <c r="V55" i="1" s="1"/>
  <c r="W55" i="1" s="1"/>
  <c r="X55" i="1" s="1"/>
  <c r="T56" i="1"/>
  <c r="V56" i="1" s="1"/>
  <c r="W56" i="1" s="1"/>
  <c r="X56" i="1" s="1"/>
  <c r="T40" i="1"/>
  <c r="V40" i="1" s="1"/>
  <c r="W40" i="1" s="1"/>
  <c r="X40" i="1" s="1"/>
  <c r="T9" i="1"/>
  <c r="V9" i="1" s="1"/>
  <c r="T32" i="1" l="1"/>
  <c r="T10" i="1"/>
  <c r="U32" i="1"/>
  <c r="U33" i="1"/>
  <c r="U34" i="1"/>
  <c r="U35" i="1"/>
  <c r="U36" i="1"/>
  <c r="U50" i="1" l="1"/>
  <c r="W50" i="1" s="1"/>
  <c r="X50" i="1" s="1"/>
  <c r="X15" i="1"/>
  <c r="T11" i="1"/>
  <c r="V32" i="1"/>
  <c r="T33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47" i="1" s="1"/>
  <c r="W47" i="1" s="1"/>
  <c r="X47" i="1" s="1"/>
  <c r="U26" i="1"/>
  <c r="U27" i="1"/>
  <c r="U28" i="1"/>
  <c r="U49" i="1" s="1"/>
  <c r="W49" i="1" s="1"/>
  <c r="X49" i="1" s="1"/>
  <c r="X9" i="1" l="1"/>
  <c r="U45" i="1"/>
  <c r="W45" i="1" s="1"/>
  <c r="X45" i="1" s="1"/>
  <c r="U42" i="1"/>
  <c r="W42" i="1" s="1"/>
  <c r="X42" i="1" s="1"/>
  <c r="U46" i="1"/>
  <c r="W46" i="1" s="1"/>
  <c r="X46" i="1" s="1"/>
  <c r="X12" i="1"/>
  <c r="X14" i="1"/>
  <c r="U43" i="1"/>
  <c r="W43" i="1" s="1"/>
  <c r="X43" i="1" s="1"/>
  <c r="U48" i="1"/>
  <c r="W48" i="1" s="1"/>
  <c r="X48" i="1" s="1"/>
  <c r="X13" i="1"/>
  <c r="U44" i="1"/>
  <c r="W44" i="1" s="1"/>
  <c r="X44" i="1" s="1"/>
  <c r="U41" i="1"/>
  <c r="W41" i="1" s="1"/>
  <c r="X41" i="1" s="1"/>
  <c r="V10" i="1"/>
  <c r="X11" i="1"/>
  <c r="X10" i="1"/>
  <c r="V33" i="1"/>
  <c r="T34" i="1"/>
  <c r="V11" i="1"/>
  <c r="T12" i="1"/>
  <c r="V34" i="1" l="1"/>
  <c r="T35" i="1"/>
  <c r="V12" i="1"/>
  <c r="T13" i="1"/>
  <c r="V13" i="1" l="1"/>
  <c r="T14" i="1"/>
  <c r="V35" i="1"/>
  <c r="T36" i="1"/>
  <c r="V36" i="1" s="1"/>
  <c r="V14" i="1" l="1"/>
  <c r="T15" i="1"/>
  <c r="V15" i="1" l="1"/>
  <c r="T16" i="1"/>
  <c r="V16" i="1" l="1"/>
  <c r="T17" i="1"/>
  <c r="V17" i="1" l="1"/>
  <c r="T18" i="1"/>
  <c r="V18" i="1" l="1"/>
  <c r="T19" i="1"/>
  <c r="V19" i="1" l="1"/>
  <c r="T20" i="1"/>
  <c r="V20" i="1" l="1"/>
  <c r="T21" i="1"/>
  <c r="V21" i="1" l="1"/>
  <c r="T22" i="1"/>
  <c r="V22" i="1" l="1"/>
  <c r="T23" i="1"/>
  <c r="V23" i="1" l="1"/>
  <c r="T24" i="1"/>
  <c r="V24" i="1" l="1"/>
  <c r="T25" i="1"/>
  <c r="V25" i="1" l="1"/>
  <c r="T26" i="1"/>
  <c r="V26" i="1" l="1"/>
  <c r="T27" i="1"/>
  <c r="V27" i="1" l="1"/>
  <c r="T28" i="1"/>
  <c r="V28" i="1" s="1"/>
</calcChain>
</file>

<file path=xl/sharedStrings.xml><?xml version="1.0" encoding="utf-8"?>
<sst xmlns="http://schemas.openxmlformats.org/spreadsheetml/2006/main" count="7429" uniqueCount="351">
  <si>
    <t>Vaccines</t>
  </si>
  <si>
    <t>Fixed Vaccination Session</t>
  </si>
  <si>
    <t>Outreach Vaccination Session</t>
  </si>
  <si>
    <t>Mobile Vaccination Session</t>
  </si>
  <si>
    <t xml:space="preserve"> 0-11 Months</t>
  </si>
  <si>
    <t xml:space="preserve">12-23 Months </t>
  </si>
  <si>
    <t>Male</t>
  </si>
  <si>
    <t>Female</t>
  </si>
  <si>
    <t>HEP-B BD</t>
  </si>
  <si>
    <t>BCG</t>
  </si>
  <si>
    <t>OPV 0</t>
  </si>
  <si>
    <t>OPV 1</t>
  </si>
  <si>
    <t>OPV 2</t>
  </si>
  <si>
    <t>OPV 3</t>
  </si>
  <si>
    <t>PENTA 1</t>
  </si>
  <si>
    <t>PENTA 2</t>
  </si>
  <si>
    <t>PENTA 3</t>
  </si>
  <si>
    <t>PCV 1</t>
  </si>
  <si>
    <t>PCV 2</t>
  </si>
  <si>
    <t>PCV 3</t>
  </si>
  <si>
    <t>ROTA 1</t>
  </si>
  <si>
    <t>ROTA 2</t>
  </si>
  <si>
    <t>IPV 1</t>
  </si>
  <si>
    <t>IPV 2</t>
  </si>
  <si>
    <t>TCV</t>
  </si>
  <si>
    <t>MR 1</t>
  </si>
  <si>
    <t>MR 2</t>
  </si>
  <si>
    <t>DTP Booster</t>
  </si>
  <si>
    <t>MONTHLY EPI REPORT</t>
  </si>
  <si>
    <t>Month</t>
  </si>
  <si>
    <t>Year</t>
  </si>
  <si>
    <t>District</t>
  </si>
  <si>
    <t>Tehsil</t>
  </si>
  <si>
    <t>UC</t>
  </si>
  <si>
    <t>H. Facility</t>
  </si>
  <si>
    <t>Fixed EPI Center</t>
  </si>
  <si>
    <t>Total</t>
  </si>
  <si>
    <t>Functional</t>
  </si>
  <si>
    <t>Reporting</t>
  </si>
  <si>
    <t>Planned</t>
  </si>
  <si>
    <t>Held</t>
  </si>
  <si>
    <t>2Year&amp;Above</t>
  </si>
  <si>
    <t>A: Childhood immunized Coverage</t>
  </si>
  <si>
    <t>B: Immunization Coverage Data Segregation</t>
  </si>
  <si>
    <t># of Due children Vaccinated</t>
  </si>
  <si>
    <t># of Defaulter children Vaccinated</t>
  </si>
  <si>
    <t>out of UC Children Vaccinated</t>
  </si>
  <si>
    <t>Out of District Children Vaccianted</t>
  </si>
  <si>
    <t>C: Td routine Immunization Coverage</t>
  </si>
  <si>
    <t>Pregnant Woman</t>
  </si>
  <si>
    <t>CBA (15-49 Y)</t>
  </si>
  <si>
    <t>Td-1</t>
  </si>
  <si>
    <t>Td-2</t>
  </si>
  <si>
    <t>Td-3</t>
  </si>
  <si>
    <t>Td-4</t>
  </si>
  <si>
    <t>Td-5</t>
  </si>
  <si>
    <t>D: Vaccine &amp; Logistics Management</t>
  </si>
  <si>
    <t>Vaccine and Logistics</t>
  </si>
  <si>
    <t>Opening Balance</t>
  </si>
  <si>
    <t>Received</t>
  </si>
  <si>
    <t>Closing Balance</t>
  </si>
  <si>
    <t>Stock Out
Y/N</t>
  </si>
  <si>
    <t># of Days  if Stock out</t>
  </si>
  <si>
    <t>OPV</t>
  </si>
  <si>
    <t>PENTA</t>
  </si>
  <si>
    <t>PCV13</t>
  </si>
  <si>
    <t>ROTA</t>
  </si>
  <si>
    <t>IPV</t>
  </si>
  <si>
    <t>MR</t>
  </si>
  <si>
    <t>DTP</t>
  </si>
  <si>
    <t>Td</t>
  </si>
  <si>
    <t>Ad Syrignes 0.05</t>
  </si>
  <si>
    <t>Ad Syrignes 0.5ml</t>
  </si>
  <si>
    <t>Rec Syringes 2ml</t>
  </si>
  <si>
    <t>Rec Syringes 5ml</t>
  </si>
  <si>
    <t>EPI Card (Child)</t>
  </si>
  <si>
    <t>EPI Card (Women)</t>
  </si>
  <si>
    <t>E: Waste Management</t>
  </si>
  <si>
    <t>Name of Item</t>
  </si>
  <si>
    <t>Safety Boxes</t>
  </si>
  <si>
    <t>Vials (Used)</t>
  </si>
  <si>
    <t>Used</t>
  </si>
  <si>
    <t>Disposed</t>
  </si>
  <si>
    <t>Method of Disposal</t>
  </si>
  <si>
    <t>F: EPI Missed Children</t>
  </si>
  <si>
    <t>Refusal</t>
  </si>
  <si>
    <t>Not Available (NA)</t>
  </si>
  <si>
    <t>Refusal ( R )</t>
  </si>
  <si>
    <t>Sick (S)</t>
  </si>
  <si>
    <t>G: New Child Registration</t>
  </si>
  <si>
    <t>H: Zero Dose</t>
  </si>
  <si>
    <t>Recorded Zero Dose Children</t>
  </si>
  <si>
    <t>Due</t>
  </si>
  <si>
    <t>0-40 Days</t>
  </si>
  <si>
    <t>Defaulter</t>
  </si>
  <si>
    <t>Above 40 Days</t>
  </si>
  <si>
    <t>Covered Zero Dose Children</t>
  </si>
  <si>
    <t>I: Vaccinators POL</t>
  </si>
  <si>
    <t>Yes</t>
  </si>
  <si>
    <t>No</t>
  </si>
  <si>
    <t>Quantity Ltr</t>
  </si>
  <si>
    <t>Comment</t>
  </si>
  <si>
    <t>Prepared by</t>
  </si>
  <si>
    <t>Name</t>
  </si>
  <si>
    <t>Designation</t>
  </si>
  <si>
    <t>Signature</t>
  </si>
  <si>
    <t>Date</t>
  </si>
  <si>
    <t>Approved by</t>
  </si>
  <si>
    <t>%age</t>
  </si>
  <si>
    <t>UC No</t>
  </si>
  <si>
    <t>Live Birth</t>
  </si>
  <si>
    <t>Annual</t>
  </si>
  <si>
    <t>TT</t>
  </si>
  <si>
    <t>Depalpur</t>
  </si>
  <si>
    <t>Okara</t>
  </si>
  <si>
    <t>Renala khurd</t>
  </si>
  <si>
    <t>4. EPI REFUSAL LOG BOOK</t>
  </si>
  <si>
    <t>Name of Child</t>
  </si>
  <si>
    <t>Father Name</t>
  </si>
  <si>
    <t>Complete Address</t>
  </si>
  <si>
    <t>Contact Number</t>
  </si>
  <si>
    <t>Age</t>
  </si>
  <si>
    <t>Reason OF Refusal</t>
  </si>
  <si>
    <t>STEPS TAKEN TO COVER REFUSAL</t>
  </si>
  <si>
    <t>Routine= 1</t>
  </si>
  <si>
    <t>Religious: 1</t>
  </si>
  <si>
    <t>NIDs= 2</t>
  </si>
  <si>
    <t>Illness: 2</t>
  </si>
  <si>
    <t>Both= 3</t>
  </si>
  <si>
    <t>Fear of inj: 3</t>
  </si>
  <si>
    <t>(Mention number only</t>
  </si>
  <si>
    <t>Mis-trust: 4</t>
  </si>
  <si>
    <t>Others: 5</t>
  </si>
  <si>
    <t>Signature Vaccinator _______________________________</t>
  </si>
  <si>
    <t>Signature UCMO / HF Incharge : ________________________</t>
  </si>
  <si>
    <t xml:space="preserve">5. bOPV and IPV vaccination coverage of HRMPs at Tehsil and UC Level                             </t>
  </si>
  <si>
    <t>District:                             Month/Year:</t>
  </si>
  <si>
    <t>Report of only those HRMP population will be submitted who were vaccinatted for bOPV  &amp; IPV by Vaccinator in given month. In case of No New bOPV/IPV in HRMP then Nil Report should be submitted</t>
  </si>
  <si>
    <t>S.#</t>
  </si>
  <si>
    <t>Name of Tehsil</t>
  </si>
  <si>
    <t>Name of UC</t>
  </si>
  <si>
    <t>Number of Settlements</t>
  </si>
  <si>
    <t>Settlement mentioned in MP (Yes/No)</t>
  </si>
  <si>
    <t>Total Children   (0-5 years)</t>
  </si>
  <si>
    <t>Children   (0-5 years) Vaccinanted w/ bOPV</t>
  </si>
  <si>
    <t>Target Children   (14 weeks up to 24 months-first contact)</t>
  </si>
  <si>
    <t>Children   (14 weeks up to 24 months-first contact) vaccinated with IPV</t>
  </si>
  <si>
    <t>Signature Vaccintor _________________                  UCMO; HF Incharges : ______________</t>
  </si>
  <si>
    <t>7. Data Validation Sheet For the Month of _____________ 2022</t>
  </si>
  <si>
    <t>Name &amp; No of Union Council _______________</t>
  </si>
  <si>
    <t>Page No</t>
  </si>
  <si>
    <t>OPV- O</t>
  </si>
  <si>
    <t>OPV+ Penta+ PCV-10-1</t>
  </si>
  <si>
    <t>OPV+ Penta+ PCV-10-2</t>
  </si>
  <si>
    <t>OPV+ Penta+ PCV-10-3</t>
  </si>
  <si>
    <t>Rota-I</t>
  </si>
  <si>
    <t>Rota-II</t>
  </si>
  <si>
    <t>IPV1</t>
  </si>
  <si>
    <t>MR-I, TCV, IPV2</t>
  </si>
  <si>
    <t>MR-II</t>
  </si>
  <si>
    <t>TT-I</t>
  </si>
  <si>
    <t>TT-2</t>
  </si>
  <si>
    <t>T-T Plus</t>
  </si>
  <si>
    <t>Name of Data Validator</t>
  </si>
  <si>
    <t>Signature of Validator</t>
  </si>
  <si>
    <t>8. Data Validation For the Month of __________ 2022</t>
  </si>
  <si>
    <t>Name of Antigen</t>
  </si>
  <si>
    <t xml:space="preserve">Reported Figures </t>
  </si>
  <si>
    <t>Actual in Permanent EPI Register</t>
  </si>
  <si>
    <t>Difference</t>
  </si>
  <si>
    <t>HEP-B</t>
  </si>
  <si>
    <t>OPV-0</t>
  </si>
  <si>
    <t>OPV+Penta+PCV-10- I</t>
  </si>
  <si>
    <t>OPV+Penta+PCV-10- II</t>
  </si>
  <si>
    <t>OPV+Penta+PCV-10- III</t>
  </si>
  <si>
    <t>IPV-1</t>
  </si>
  <si>
    <t>MR-1, TCV,IPV-2</t>
  </si>
  <si>
    <t>TT-II</t>
  </si>
  <si>
    <t>TT Plus</t>
  </si>
  <si>
    <t>Signature of Data Validator</t>
  </si>
  <si>
    <t>Name &amp; Designation of Data Validator</t>
  </si>
  <si>
    <t>EXPANDED PROGRAM OF IMMUNIZATION</t>
  </si>
  <si>
    <t>9. AEFI REPORT FORM</t>
  </si>
  <si>
    <t>NAME OF CASE</t>
  </si>
  <si>
    <t>SEX</t>
  </si>
  <si>
    <t>M</t>
  </si>
  <si>
    <t>F</t>
  </si>
  <si>
    <t>DOB</t>
  </si>
  <si>
    <t>AGE</t>
  </si>
  <si>
    <t>YEARS</t>
  </si>
  <si>
    <t>MONTH</t>
  </si>
  <si>
    <t>WEEKS</t>
  </si>
  <si>
    <t>FATHER'S / HUSBAND NAME</t>
  </si>
  <si>
    <t>VILLAGE</t>
  </si>
  <si>
    <t>TEHSIL</t>
  </si>
  <si>
    <t>DISTRICT</t>
  </si>
  <si>
    <t>PROVINCE</t>
  </si>
  <si>
    <t>CLINICAL INFORMATION</t>
  </si>
  <si>
    <t>Major Complaints (put tick as appropriate)</t>
  </si>
  <si>
    <t>BCG Lymphadenitis</t>
  </si>
  <si>
    <t>Convulsion</t>
  </si>
  <si>
    <t>Severe Local Reaction</t>
  </si>
  <si>
    <t>Un-conciousness</t>
  </si>
  <si>
    <t>Injection Site Abscess</t>
  </si>
  <si>
    <t>Respitory Distress</t>
  </si>
  <si>
    <t>Fever</t>
  </si>
  <si>
    <t>Swelling of Body or Face</t>
  </si>
  <si>
    <t>Rash</t>
  </si>
  <si>
    <t>Other (Please Specify) _______________</t>
  </si>
  <si>
    <t>In Case Hospitalized</t>
  </si>
  <si>
    <t xml:space="preserve"> if Yes, Name and address of Hospital</t>
  </si>
  <si>
    <t>information Regarding Vaccine &amp; Vaccination</t>
  </si>
  <si>
    <t>Date of Vaccination</t>
  </si>
  <si>
    <t>Name of Vaccine Received on This Day</t>
  </si>
  <si>
    <t>Name of Manufacturer &amp; Batch / Lot No of Vaccine</t>
  </si>
  <si>
    <t>Expiry Date</t>
  </si>
  <si>
    <t>Name and address of vaccination Center</t>
  </si>
  <si>
    <t>Name &amp; Designation of Person Vaccinating children</t>
  </si>
  <si>
    <t xml:space="preserve">Submit this report to DHO Office within three days of incident occurred. </t>
  </si>
  <si>
    <t xml:space="preserve">in case of emergency report to the Focal Person local </t>
  </si>
  <si>
    <t>Name and Designation of the Reporting Person</t>
  </si>
  <si>
    <t xml:space="preserve">Date </t>
  </si>
  <si>
    <t xml:space="preserve">Copy of All AEFI  Reports should also be submitted to The DHO office on Monthly Basis. </t>
  </si>
  <si>
    <t>In case of No AEFI Case during given month Nil Report should be submitted to DHO Office.</t>
  </si>
  <si>
    <t>Target</t>
  </si>
  <si>
    <t>Population</t>
  </si>
  <si>
    <t>Total Vaccine</t>
  </si>
  <si>
    <t>Total Injection</t>
  </si>
  <si>
    <t>Wastage</t>
  </si>
  <si>
    <t>Wastage %age</t>
  </si>
  <si>
    <t>Drop Out rate</t>
  </si>
  <si>
    <t>BCG to Measles</t>
  </si>
  <si>
    <t>OPV-I to OPV-III</t>
  </si>
  <si>
    <t>OPV-I to IPV</t>
  </si>
  <si>
    <t>Penta-I to Penta-III</t>
  </si>
  <si>
    <t>PCV-10-I  to PCV10 -III</t>
  </si>
  <si>
    <t>Penta-I to Measles -I</t>
  </si>
  <si>
    <t>TT-I to TT-II</t>
  </si>
  <si>
    <t xml:space="preserve">Hep.B. Birth Dose </t>
  </si>
  <si>
    <t xml:space="preserve">BCG </t>
  </si>
  <si>
    <t>OPV-1</t>
  </si>
  <si>
    <t>Penta-1</t>
  </si>
  <si>
    <t>PCV13-1</t>
  </si>
  <si>
    <t>Rota-1</t>
  </si>
  <si>
    <t>OPV-2</t>
  </si>
  <si>
    <t>Penta-2</t>
  </si>
  <si>
    <t>PCV13-2</t>
  </si>
  <si>
    <t>Rota-2</t>
  </si>
  <si>
    <t>OPV-3</t>
  </si>
  <si>
    <t>Penta-3</t>
  </si>
  <si>
    <t>PCV13-3</t>
  </si>
  <si>
    <t>Measles/MR-1</t>
  </si>
  <si>
    <t>IPV-2</t>
  </si>
  <si>
    <t>Measles/MR-2</t>
  </si>
  <si>
    <t xml:space="preserve">TT/dT-1 </t>
  </si>
  <si>
    <t>TT/dT-2</t>
  </si>
  <si>
    <t>TT-4</t>
  </si>
  <si>
    <t>TT/dT-3</t>
  </si>
  <si>
    <t>TT/dT-4</t>
  </si>
  <si>
    <t>TT/dT-5</t>
  </si>
  <si>
    <t>Hep.B</t>
  </si>
  <si>
    <t xml:space="preserve">OPV </t>
  </si>
  <si>
    <t>Penta</t>
  </si>
  <si>
    <t>Rota</t>
  </si>
  <si>
    <t xml:space="preserve">Measles/MR </t>
  </si>
  <si>
    <t>TT /dt</t>
  </si>
  <si>
    <t xml:space="preserve">DTP </t>
  </si>
  <si>
    <t>"F"</t>
  </si>
  <si>
    <t>"O"</t>
  </si>
  <si>
    <t>"OB"</t>
  </si>
  <si>
    <t>R</t>
  </si>
  <si>
    <t>CB</t>
  </si>
  <si>
    <t>UC Name</t>
  </si>
  <si>
    <t>September</t>
  </si>
  <si>
    <t xml:space="preserve">Burn </t>
  </si>
  <si>
    <t>Adil Hussain</t>
  </si>
  <si>
    <t>Vaccinator</t>
  </si>
  <si>
    <t>01.10.2022</t>
  </si>
  <si>
    <t xml:space="preserve">sheikhupura </t>
  </si>
  <si>
    <t>Muridke</t>
  </si>
  <si>
    <t>M.10 Lambray</t>
  </si>
  <si>
    <t>BHU Lambray</t>
  </si>
  <si>
    <t>M.11 Dharor Muslim</t>
  </si>
  <si>
    <t xml:space="preserve">BHU Dharor Muslim </t>
  </si>
  <si>
    <t>`</t>
  </si>
  <si>
    <t xml:space="preserve">September </t>
  </si>
  <si>
    <t>Sheikhupura</t>
  </si>
  <si>
    <t>M.12 Nangal Sahdan</t>
  </si>
  <si>
    <t xml:space="preserve">BHU Nangal Sahdan </t>
  </si>
  <si>
    <t>Murikde</t>
  </si>
  <si>
    <t>M.13 Nangal Kaswala</t>
  </si>
  <si>
    <t>BHU Nangal Kaswala</t>
  </si>
  <si>
    <t xml:space="preserve">Muhammad Taimoor </t>
  </si>
  <si>
    <t xml:space="preserve">M.14 Kuthiala Virkan </t>
  </si>
  <si>
    <t xml:space="preserve">BHU Kuthiala Virkan </t>
  </si>
  <si>
    <t xml:space="preserve">Sheikhupura </t>
  </si>
  <si>
    <t xml:space="preserve">Muridke </t>
  </si>
  <si>
    <t>M.15 Urban Muridke</t>
  </si>
  <si>
    <t>M.16 Urban Muridke</t>
  </si>
  <si>
    <t>M.16</t>
  </si>
  <si>
    <t>M.17 Urban Muridke</t>
  </si>
  <si>
    <t xml:space="preserve">Ali Zunair </t>
  </si>
  <si>
    <t xml:space="preserve">M.19 Urban Muridke </t>
  </si>
  <si>
    <t xml:space="preserve">M.20 Urban Muridke </t>
  </si>
  <si>
    <t xml:space="preserve">M.21 Noon </t>
  </si>
  <si>
    <t>BHU Chak No. 34</t>
  </si>
  <si>
    <t>M.25 Bhianwala</t>
  </si>
  <si>
    <t>BHU Bhianwala/BHU Pinid Machian</t>
  </si>
  <si>
    <t xml:space="preserve">M.18 Urban Muridke </t>
  </si>
  <si>
    <t>Lambray</t>
  </si>
  <si>
    <t xml:space="preserve">Dharor Muslim </t>
  </si>
  <si>
    <t>Nangal Sahdan</t>
  </si>
  <si>
    <t>Nangal Kaswala</t>
  </si>
  <si>
    <t xml:space="preserve">Kuthiala Virkan </t>
  </si>
  <si>
    <t>M.15 Urban Murid</t>
  </si>
  <si>
    <t>M.16 Urban Murid</t>
  </si>
  <si>
    <t>M.17 Urban Murid</t>
  </si>
  <si>
    <t>M.18 Urban Murid</t>
  </si>
  <si>
    <t>M.19 Urban Murid</t>
  </si>
  <si>
    <t>M.20 Urban Murid</t>
  </si>
  <si>
    <t>M.21 Urban Murid</t>
  </si>
  <si>
    <t>Bhianwala</t>
  </si>
  <si>
    <t>september</t>
  </si>
  <si>
    <t>sheikhupura</t>
  </si>
  <si>
    <t>muridke</t>
  </si>
  <si>
    <t>nanghal bhuchar</t>
  </si>
  <si>
    <t>Mehta Sojja</t>
  </si>
  <si>
    <t>Mehta Sojja, baryar</t>
  </si>
  <si>
    <t>ladheky</t>
  </si>
  <si>
    <t>bhu ladheky</t>
  </si>
  <si>
    <t>kirto</t>
  </si>
  <si>
    <t>bhu kirto , bhu ghuchli
virkan</t>
  </si>
  <si>
    <t>urban narang 05</t>
  </si>
  <si>
    <t>urban narang 6</t>
  </si>
  <si>
    <t>RHC narang</t>
  </si>
  <si>
    <t>muridky</t>
  </si>
  <si>
    <t>ratta Gujjran</t>
  </si>
  <si>
    <t>BHU Jindyallah , BHU Baryar</t>
  </si>
  <si>
    <t>kala khtai</t>
  </si>
  <si>
    <t>Gaorian Mughlan, maqbool pur miani</t>
  </si>
  <si>
    <t>ahdian</t>
  </si>
  <si>
    <t>oppning 
belance</t>
  </si>
  <si>
    <t xml:space="preserve">Nangla Buchar </t>
  </si>
  <si>
    <t xml:space="preserve">Mehta Suja </t>
  </si>
  <si>
    <t>Ladhake</t>
  </si>
  <si>
    <t xml:space="preserve">Kirto </t>
  </si>
  <si>
    <t>M.05</t>
  </si>
  <si>
    <t>M. 06</t>
  </si>
  <si>
    <t>M.07</t>
  </si>
  <si>
    <t>M.08</t>
  </si>
  <si>
    <t>M.09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</si>
</sst>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</font>
    <font>
      <b/>
      <sz val="28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16"/>
      <color rgb="FF000000"/>
      <name val="Calibri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  <font>
      <sz val="16"/>
      <name val="Calibri"/>
      <family val="2"/>
    </font>
    <font>
      <sz val="18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2"/>
      <color theme="1"/>
      <name val="Arial"/>
      <family val="2"/>
    </font>
    <font>
      <b/>
      <u/>
      <sz val="22"/>
      <color theme="1"/>
      <name val="Agency FB"/>
      <family val="2"/>
    </font>
    <font>
      <b/>
      <sz val="22"/>
      <color theme="1"/>
      <name val="Agency FB"/>
      <family val="2"/>
    </font>
    <font>
      <sz val="11"/>
      <color theme="1"/>
      <name val="Agency FB"/>
      <family val="2"/>
    </font>
    <font>
      <b/>
      <sz val="14"/>
      <color theme="1"/>
      <name val="Agency FB"/>
      <family val="2"/>
    </font>
    <font>
      <b/>
      <sz val="12"/>
      <color theme="1"/>
      <name val="Agency FB"/>
      <family val="2"/>
    </font>
    <font>
      <b/>
      <u/>
      <sz val="24"/>
      <color theme="1"/>
      <name val="Agency FB"/>
      <family val="2"/>
    </font>
    <font>
      <b/>
      <sz val="18"/>
      <color theme="1"/>
      <name val="Agency FB"/>
      <family val="2"/>
    </font>
    <font>
      <sz val="16"/>
      <color theme="1"/>
      <name val="Agency FB"/>
      <family val="2"/>
    </font>
    <font>
      <b/>
      <sz val="16"/>
      <color theme="1"/>
      <name val="Agency FB"/>
      <family val="2"/>
    </font>
    <font>
      <sz val="11"/>
      <color rgb="FF000000"/>
      <name val="Calibri"/>
      <family val="2"/>
    </font>
    <font>
      <b/>
      <u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33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Alignment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3" xfId="0" applyFont="1" applyFill="1" applyBorder="1" applyAlignment="1">
      <alignment vertical="center"/>
    </xf>
    <xf numFmtId="0" fontId="8" fillId="0" borderId="0" xfId="0" applyFont="1"/>
    <xf numFmtId="0" fontId="0" fillId="0" borderId="10" xfId="0" applyBorder="1" applyAlignment="1">
      <alignment horizontal="center"/>
    </xf>
    <xf numFmtId="0" fontId="6" fillId="0" borderId="1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6" fillId="0" borderId="16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 applyAlignment="1">
      <alignment horizontal="center"/>
    </xf>
    <xf numFmtId="0" fontId="0" fillId="3" borderId="20" xfId="0" applyFill="1" applyBorder="1"/>
    <xf numFmtId="0" fontId="0" fillId="3" borderId="18" xfId="0" applyFill="1" applyBorder="1"/>
    <xf numFmtId="0" fontId="6" fillId="0" borderId="2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1" fontId="0" fillId="0" borderId="1" xfId="0" applyNumberFormat="1" applyBorder="1"/>
    <xf numFmtId="0" fontId="0" fillId="3" borderId="19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2" fillId="0" borderId="0" xfId="1">
      <alignment vertical="center"/>
    </xf>
    <xf numFmtId="0" fontId="14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vertical="center" wrapText="1"/>
    </xf>
    <xf numFmtId="0" fontId="14" fillId="0" borderId="0" xfId="1" applyFont="1" applyAlignment="1">
      <alignment horizontal="left" vertical="center" wrapText="1"/>
    </xf>
    <xf numFmtId="0" fontId="15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left" vertical="center" wrapText="1"/>
    </xf>
    <xf numFmtId="0" fontId="16" fillId="0" borderId="1" xfId="1" applyFont="1" applyBorder="1" applyAlignment="1">
      <alignment horizontal="center" vertical="center" wrapText="1"/>
    </xf>
    <xf numFmtId="14" fontId="16" fillId="0" borderId="1" xfId="1" applyNumberFormat="1" applyFont="1" applyBorder="1" applyAlignment="1">
      <alignment horizontal="center" vertical="center" wrapText="1"/>
    </xf>
    <xf numFmtId="0" fontId="17" fillId="0" borderId="1" xfId="2" applyFont="1" applyBorder="1" applyAlignment="1">
      <alignment vertical="center" wrapText="1"/>
    </xf>
    <xf numFmtId="0" fontId="18" fillId="0" borderId="1" xfId="2" applyFont="1" applyBorder="1" applyAlignment="1">
      <alignment horizontal="center" vertical="center" wrapText="1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Border="1" applyAlignment="1">
      <alignment horizontal="center" vertical="center"/>
    </xf>
    <xf numFmtId="0" fontId="19" fillId="0" borderId="1" xfId="1" applyFont="1" applyBorder="1">
      <alignment vertical="center"/>
    </xf>
    <xf numFmtId="0" fontId="20" fillId="0" borderId="0" xfId="1" applyFont="1">
      <alignment vertical="center"/>
    </xf>
    <xf numFmtId="0" fontId="1" fillId="0" borderId="0" xfId="3"/>
    <xf numFmtId="0" fontId="2" fillId="0" borderId="1" xfId="3" applyFont="1" applyBorder="1" applyAlignment="1">
      <alignment horizontal="center" vertical="center" wrapText="1"/>
    </xf>
    <xf numFmtId="0" fontId="23" fillId="0" borderId="1" xfId="3" applyFont="1" applyBorder="1" applyAlignment="1">
      <alignment horizontal="center" vertical="center"/>
    </xf>
    <xf numFmtId="0" fontId="23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1" fillId="0" borderId="0" xfId="4"/>
    <xf numFmtId="0" fontId="26" fillId="0" borderId="0" xfId="4" applyFont="1" applyAlignment="1">
      <alignment horizontal="center"/>
    </xf>
    <xf numFmtId="0" fontId="27" fillId="0" borderId="12" xfId="4" applyFont="1" applyBorder="1" applyAlignment="1">
      <alignment horizontal="center" vertical="center"/>
    </xf>
    <xf numFmtId="0" fontId="27" fillId="0" borderId="40" xfId="4" applyFont="1" applyBorder="1" applyAlignment="1">
      <alignment horizontal="center" vertical="center" wrapText="1"/>
    </xf>
    <xf numFmtId="0" fontId="28" fillId="0" borderId="12" xfId="4" applyFont="1" applyBorder="1" applyAlignment="1">
      <alignment horizontal="center" vertical="center" wrapText="1"/>
    </xf>
    <xf numFmtId="0" fontId="27" fillId="0" borderId="12" xfId="4" applyFont="1" applyBorder="1" applyAlignment="1">
      <alignment horizontal="center" vertical="center" wrapText="1"/>
    </xf>
    <xf numFmtId="0" fontId="1" fillId="0" borderId="0" xfId="4" applyAlignment="1">
      <alignment horizontal="center" vertical="center"/>
    </xf>
    <xf numFmtId="0" fontId="1" fillId="0" borderId="12" xfId="4" applyBorder="1"/>
    <xf numFmtId="0" fontId="1" fillId="0" borderId="12" xfId="4" applyBorder="1" applyAlignment="1">
      <alignment horizontal="center"/>
    </xf>
    <xf numFmtId="0" fontId="2" fillId="0" borderId="0" xfId="4" applyFont="1"/>
    <xf numFmtId="0" fontId="21" fillId="0" borderId="0" xfId="4" applyFont="1" applyAlignment="1">
      <alignment horizontal="center"/>
    </xf>
    <xf numFmtId="0" fontId="31" fillId="0" borderId="0" xfId="4" applyFont="1"/>
    <xf numFmtId="0" fontId="32" fillId="0" borderId="12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 wrapText="1"/>
    </xf>
    <xf numFmtId="0" fontId="32" fillId="0" borderId="12" xfId="4" applyFont="1" applyBorder="1"/>
    <xf numFmtId="0" fontId="31" fillId="0" borderId="12" xfId="4" applyFont="1" applyBorder="1"/>
    <xf numFmtId="0" fontId="0" fillId="0" borderId="0" xfId="5" applyFont="1" applyAlignment="1"/>
    <xf numFmtId="0" fontId="0" fillId="4" borderId="37" xfId="5" applyFont="1" applyFill="1" applyBorder="1" applyAlignment="1"/>
    <xf numFmtId="0" fontId="0" fillId="4" borderId="38" xfId="5" applyFont="1" applyFill="1" applyBorder="1" applyAlignment="1"/>
    <xf numFmtId="0" fontId="0" fillId="4" borderId="38" xfId="5" applyFont="1" applyFill="1" applyBorder="1" applyAlignment="1">
      <alignment horizontal="center"/>
    </xf>
    <xf numFmtId="0" fontId="0" fillId="4" borderId="39" xfId="5" applyFont="1" applyFill="1" applyBorder="1" applyAlignment="1"/>
    <xf numFmtId="0" fontId="33" fillId="4" borderId="34" xfId="5" applyFont="1" applyFill="1" applyBorder="1" applyAlignment="1"/>
    <xf numFmtId="0" fontId="0" fillId="4" borderId="2" xfId="5" applyFont="1" applyFill="1" applyBorder="1" applyAlignment="1"/>
    <xf numFmtId="0" fontId="0" fillId="4" borderId="0" xfId="5" applyFont="1" applyFill="1" applyBorder="1" applyAlignment="1"/>
    <xf numFmtId="0" fontId="0" fillId="4" borderId="43" xfId="5" applyFont="1" applyFill="1" applyBorder="1" applyAlignment="1"/>
    <xf numFmtId="0" fontId="0" fillId="4" borderId="34" xfId="5" applyFont="1" applyFill="1" applyBorder="1" applyAlignment="1"/>
    <xf numFmtId="0" fontId="0" fillId="4" borderId="45" xfId="5" applyFont="1" applyFill="1" applyBorder="1" applyAlignment="1"/>
    <xf numFmtId="0" fontId="0" fillId="4" borderId="41" xfId="5" applyFont="1" applyFill="1" applyBorder="1" applyAlignment="1"/>
    <xf numFmtId="0" fontId="35" fillId="4" borderId="0" xfId="5" applyFont="1" applyFill="1" applyAlignment="1"/>
    <xf numFmtId="0" fontId="0" fillId="4" borderId="0" xfId="5" applyFont="1" applyFill="1" applyAlignment="1"/>
    <xf numFmtId="0" fontId="0" fillId="4" borderId="37" xfId="5" applyFont="1" applyFill="1" applyBorder="1" applyAlignment="1">
      <alignment vertical="center"/>
    </xf>
    <xf numFmtId="0" fontId="0" fillId="4" borderId="38" xfId="5" applyFont="1" applyFill="1" applyBorder="1" applyAlignment="1">
      <alignment vertical="center"/>
    </xf>
    <xf numFmtId="0" fontId="0" fillId="4" borderId="39" xfId="5" applyFont="1" applyFill="1" applyBorder="1" applyAlignment="1">
      <alignment vertical="center"/>
    </xf>
    <xf numFmtId="0" fontId="0" fillId="0" borderId="0" xfId="5" applyFont="1" applyAlignment="1">
      <alignment vertical="center"/>
    </xf>
    <xf numFmtId="0" fontId="0" fillId="4" borderId="48" xfId="5" applyFont="1" applyFill="1" applyBorder="1" applyAlignment="1">
      <alignment vertical="center"/>
    </xf>
    <xf numFmtId="0" fontId="0" fillId="4" borderId="0" xfId="5" applyFont="1" applyFill="1" applyBorder="1" applyAlignment="1">
      <alignment vertical="center"/>
    </xf>
    <xf numFmtId="0" fontId="0" fillId="4" borderId="47" xfId="5" applyFont="1" applyFill="1" applyBorder="1" applyAlignment="1"/>
    <xf numFmtId="0" fontId="0" fillId="3" borderId="19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20" xfId="0" applyFill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2" fillId="5" borderId="0" xfId="0" applyFont="1" applyFill="1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left"/>
    </xf>
    <xf numFmtId="1" fontId="3" fillId="0" borderId="10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 wrapText="1"/>
    </xf>
    <xf numFmtId="0" fontId="37" fillId="6" borderId="1" xfId="0" quotePrefix="1" applyFont="1" applyFill="1" applyBorder="1" applyAlignment="1">
      <alignment horizontal="center" vertical="center" wrapText="1"/>
    </xf>
    <xf numFmtId="0" fontId="37" fillId="7" borderId="1" xfId="0" quotePrefix="1" applyFont="1" applyFill="1" applyBorder="1" applyAlignment="1">
      <alignment horizontal="center" vertical="center" wrapText="1"/>
    </xf>
    <xf numFmtId="0" fontId="37" fillId="8" borderId="1" xfId="0" quotePrefix="1" applyFont="1" applyFill="1" applyBorder="1" applyAlignment="1">
      <alignment horizontal="center" vertical="center" wrapText="1"/>
    </xf>
    <xf numFmtId="0" fontId="37" fillId="9" borderId="1" xfId="0" quotePrefix="1" applyFont="1" applyFill="1" applyBorder="1" applyAlignment="1">
      <alignment horizontal="center" vertical="center" wrapText="1"/>
    </xf>
    <xf numFmtId="0" fontId="37" fillId="10" borderId="1" xfId="0" quotePrefix="1" applyFont="1" applyFill="1" applyBorder="1" applyAlignment="1">
      <alignment horizontal="center" vertical="center" wrapText="1"/>
    </xf>
    <xf numFmtId="0" fontId="37" fillId="11" borderId="1" xfId="0" quotePrefix="1" applyFont="1" applyFill="1" applyBorder="1" applyAlignment="1">
      <alignment horizontal="center" vertical="center" wrapText="1"/>
    </xf>
    <xf numFmtId="0" fontId="37" fillId="12" borderId="1" xfId="0" quotePrefix="1" applyFont="1" applyFill="1" applyBorder="1" applyAlignment="1">
      <alignment horizontal="center" vertical="center" wrapText="1"/>
    </xf>
    <xf numFmtId="0" fontId="37" fillId="13" borderId="1" xfId="0" quotePrefix="1" applyFont="1" applyFill="1" applyBorder="1" applyAlignment="1">
      <alignment horizontal="center" vertical="center" wrapText="1"/>
    </xf>
    <xf numFmtId="0" fontId="37" fillId="14" borderId="1" xfId="0" quotePrefix="1" applyFont="1" applyFill="1" applyBorder="1" applyAlignment="1">
      <alignment horizontal="center" vertical="center" wrapText="1"/>
    </xf>
    <xf numFmtId="0" fontId="0" fillId="0" borderId="1" xfId="6" applyNumberFormat="1" applyFont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" xfId="0" applyBorder="1"/>
    <xf numFmtId="0" fontId="0" fillId="3" borderId="20" xfId="0" applyFill="1" applyBorder="1"/>
    <xf numFmtId="0" fontId="37" fillId="6" borderId="1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 wrapText="1"/>
    </xf>
    <xf numFmtId="1" fontId="0" fillId="0" borderId="1" xfId="0" applyNumberFormat="1" applyBorder="1" applyAlignment="1">
      <alignment horizontal="center"/>
    </xf>
    <xf numFmtId="0" fontId="6" fillId="0" borderId="1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5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14" xfId="0" applyFont="1" applyBorder="1" applyAlignment="1">
      <alignment horizontal="left" wrapText="1"/>
    </xf>
    <xf numFmtId="0" fontId="11" fillId="0" borderId="35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10" xfId="0" applyFont="1" applyBorder="1" applyAlignment="1">
      <alignment horizontal="left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0" fillId="3" borderId="19" xfId="0" applyFill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3" borderId="19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0" borderId="1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" xfId="0" applyBorder="1"/>
    <xf numFmtId="0" fontId="0" fillId="0" borderId="18" xfId="0" applyBorder="1"/>
    <xf numFmtId="0" fontId="0" fillId="0" borderId="19" xfId="0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0" xfId="0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0" fillId="3" borderId="36" xfId="0" applyFill="1" applyBorder="1" applyAlignment="1">
      <alignment horizontal="center"/>
    </xf>
    <xf numFmtId="0" fontId="37" fillId="8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 wrapText="1"/>
    </xf>
    <xf numFmtId="0" fontId="37" fillId="10" borderId="1" xfId="0" applyFont="1" applyFill="1" applyBorder="1" applyAlignment="1">
      <alignment horizontal="center" vertical="center" wrapText="1"/>
    </xf>
    <xf numFmtId="0" fontId="37" fillId="6" borderId="1" xfId="0" quotePrefix="1" applyFont="1" applyFill="1" applyBorder="1" applyAlignment="1">
      <alignment horizontal="center" vertical="center" wrapText="1"/>
    </xf>
    <xf numFmtId="0" fontId="37" fillId="6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37" fillId="14" borderId="1" xfId="0" applyFont="1" applyFill="1" applyBorder="1" applyAlignment="1">
      <alignment horizontal="center" vertical="center" wrapText="1"/>
    </xf>
    <xf numFmtId="0" fontId="37" fillId="11" borderId="1" xfId="0" applyFont="1" applyFill="1" applyBorder="1" applyAlignment="1">
      <alignment horizontal="center" vertical="center" wrapText="1"/>
    </xf>
    <xf numFmtId="0" fontId="37" fillId="12" borderId="1" xfId="0" applyFont="1" applyFill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wrapText="1"/>
    </xf>
    <xf numFmtId="0" fontId="3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2" fillId="0" borderId="0" xfId="1" applyFont="1" applyAlignment="1"/>
    <xf numFmtId="0" fontId="13" fillId="0" borderId="37" xfId="1" applyFont="1" applyBorder="1" applyAlignment="1">
      <alignment horizontal="center" vertical="center"/>
    </xf>
    <xf numFmtId="0" fontId="13" fillId="0" borderId="38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vertical="center" wrapText="1"/>
    </xf>
    <xf numFmtId="0" fontId="14" fillId="0" borderId="1" xfId="1" applyFont="1" applyBorder="1">
      <alignment vertic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center" wrapText="1"/>
    </xf>
    <xf numFmtId="0" fontId="21" fillId="0" borderId="1" xfId="3" applyFont="1" applyBorder="1" applyAlignment="1">
      <alignment horizontal="center" vertical="center"/>
    </xf>
    <xf numFmtId="0" fontId="22" fillId="0" borderId="1" xfId="3" applyFont="1" applyBorder="1" applyAlignment="1">
      <alignment horizontal="left" vertical="center" wrapText="1"/>
    </xf>
    <xf numFmtId="0" fontId="24" fillId="0" borderId="0" xfId="4" applyFont="1" applyAlignment="1">
      <alignment horizontal="center"/>
    </xf>
    <xf numFmtId="0" fontId="25" fillId="0" borderId="0" xfId="4" applyFont="1" applyAlignment="1">
      <alignment horizontal="center"/>
    </xf>
    <xf numFmtId="0" fontId="2" fillId="0" borderId="0" xfId="4" applyFont="1" applyAlignment="1">
      <alignment horizontal="center"/>
    </xf>
    <xf numFmtId="0" fontId="29" fillId="0" borderId="0" xfId="4" applyFont="1" applyAlignment="1">
      <alignment horizontal="center"/>
    </xf>
    <xf numFmtId="0" fontId="30" fillId="0" borderId="0" xfId="4" applyFont="1" applyAlignment="1">
      <alignment horizontal="center"/>
    </xf>
    <xf numFmtId="0" fontId="32" fillId="0" borderId="0" xfId="4" applyFont="1" applyAlignment="1">
      <alignment horizontal="center"/>
    </xf>
    <xf numFmtId="0" fontId="32" fillId="0" borderId="0" xfId="4" applyFont="1" applyAlignment="1">
      <alignment horizontal="left"/>
    </xf>
    <xf numFmtId="0" fontId="0" fillId="4" borderId="34" xfId="5" applyFont="1" applyFill="1" applyBorder="1" applyAlignment="1">
      <alignment vertical="center"/>
    </xf>
    <xf numFmtId="0" fontId="0" fillId="4" borderId="0" xfId="5" applyFont="1" applyFill="1" applyBorder="1" applyAlignment="1">
      <alignment vertical="center"/>
    </xf>
    <xf numFmtId="0" fontId="0" fillId="4" borderId="0" xfId="5" applyFont="1" applyFill="1" applyBorder="1" applyAlignment="1">
      <alignment horizontal="center"/>
    </xf>
    <xf numFmtId="0" fontId="0" fillId="4" borderId="41" xfId="5" applyFont="1" applyFill="1" applyBorder="1" applyAlignment="1">
      <alignment horizontal="center"/>
    </xf>
    <xf numFmtId="0" fontId="34" fillId="4" borderId="0" xfId="5" applyFont="1" applyFill="1" applyBorder="1" applyAlignment="1">
      <alignment horizontal="center"/>
    </xf>
    <xf numFmtId="0" fontId="34" fillId="4" borderId="41" xfId="5" applyFont="1" applyFill="1" applyBorder="1" applyAlignment="1">
      <alignment horizontal="center"/>
    </xf>
    <xf numFmtId="0" fontId="15" fillId="4" borderId="0" xfId="5" applyFont="1" applyFill="1" applyBorder="1" applyAlignment="1">
      <alignment horizontal="center"/>
    </xf>
    <xf numFmtId="0" fontId="0" fillId="4" borderId="42" xfId="5" applyFont="1" applyFill="1" applyBorder="1" applyAlignment="1">
      <alignment horizontal="center"/>
    </xf>
    <xf numFmtId="0" fontId="0" fillId="4" borderId="2" xfId="5" applyFont="1" applyFill="1" applyBorder="1" applyAlignment="1">
      <alignment horizontal="center"/>
    </xf>
    <xf numFmtId="0" fontId="0" fillId="4" borderId="43" xfId="5" applyFont="1" applyFill="1" applyBorder="1" applyAlignment="1">
      <alignment horizontal="center"/>
    </xf>
    <xf numFmtId="0" fontId="0" fillId="4" borderId="11" xfId="5" applyFont="1" applyFill="1" applyBorder="1" applyAlignment="1">
      <alignment horizontal="center"/>
    </xf>
    <xf numFmtId="0" fontId="0" fillId="4" borderId="44" xfId="5" applyFont="1" applyFill="1" applyBorder="1" applyAlignment="1">
      <alignment horizontal="center"/>
    </xf>
    <xf numFmtId="0" fontId="0" fillId="4" borderId="46" xfId="5" applyFont="1" applyFill="1" applyBorder="1" applyAlignment="1">
      <alignment horizontal="center"/>
    </xf>
    <xf numFmtId="0" fontId="0" fillId="4" borderId="47" xfId="5" applyFont="1" applyFill="1" applyBorder="1" applyAlignment="1">
      <alignment horizontal="center"/>
    </xf>
    <xf numFmtId="0" fontId="0" fillId="4" borderId="45" xfId="5" applyFont="1" applyFill="1" applyBorder="1" applyAlignment="1"/>
    <xf numFmtId="0" fontId="0" fillId="4" borderId="41" xfId="5" applyFont="1" applyFill="1" applyBorder="1" applyAlignment="1"/>
    <xf numFmtId="0" fontId="0" fillId="4" borderId="2" xfId="5" applyFont="1" applyFill="1" applyBorder="1" applyAlignment="1">
      <alignment horizontal="center" vertical="center"/>
    </xf>
    <xf numFmtId="0" fontId="0" fillId="4" borderId="43" xfId="5" applyFont="1" applyFill="1" applyBorder="1" applyAlignment="1">
      <alignment horizontal="center" vertical="center"/>
    </xf>
    <xf numFmtId="0" fontId="0" fillId="4" borderId="37" xfId="5" applyFont="1" applyFill="1" applyBorder="1" applyAlignment="1"/>
    <xf numFmtId="0" fontId="0" fillId="4" borderId="38" xfId="5" applyFont="1" applyFill="1" applyBorder="1" applyAlignment="1"/>
    <xf numFmtId="0" fontId="0" fillId="4" borderId="14" xfId="5" applyFont="1" applyFill="1" applyBorder="1" applyAlignment="1">
      <alignment horizontal="center"/>
    </xf>
    <xf numFmtId="0" fontId="0" fillId="4" borderId="15" xfId="5" applyFont="1" applyFill="1" applyBorder="1" applyAlignment="1">
      <alignment horizontal="center"/>
    </xf>
    <xf numFmtId="0" fontId="0" fillId="4" borderId="34" xfId="5" applyFont="1" applyFill="1" applyBorder="1" applyAlignment="1"/>
    <xf numFmtId="0" fontId="0" fillId="4" borderId="0" xfId="5" applyFont="1" applyFill="1" applyBorder="1" applyAlignment="1"/>
    <xf numFmtId="0" fontId="0" fillId="4" borderId="1" xfId="5" applyFont="1" applyFill="1" applyBorder="1" applyAlignment="1">
      <alignment horizontal="center"/>
    </xf>
    <xf numFmtId="0" fontId="0" fillId="4" borderId="17" xfId="5" applyFont="1" applyFill="1" applyBorder="1" applyAlignment="1">
      <alignment horizontal="center"/>
    </xf>
    <xf numFmtId="0" fontId="33" fillId="4" borderId="0" xfId="5" applyFont="1" applyFill="1" applyAlignment="1"/>
    <xf numFmtId="0" fontId="0" fillId="4" borderId="19" xfId="5" applyFont="1" applyFill="1" applyBorder="1" applyAlignment="1">
      <alignment horizontal="center"/>
    </xf>
    <xf numFmtId="0" fontId="0" fillId="4" borderId="20" xfId="5" applyFont="1" applyFill="1" applyBorder="1" applyAlignment="1">
      <alignment horizontal="center"/>
    </xf>
    <xf numFmtId="0" fontId="0" fillId="4" borderId="0" xfId="5" applyFont="1" applyFill="1" applyAlignment="1"/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4" xr:uid="{00000000-0005-0000-0000-000003000000}"/>
    <cellStyle name="Normal 3" xfId="5" xr:uid="{00000000-0005-0000-0000-000004000000}"/>
    <cellStyle name="Normal 5 2" xfId="3" xr:uid="{00000000-0005-0000-0000-000005000000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83653</xdr:rowOff>
    </xdr:from>
    <xdr:to>
      <xdr:col>1</xdr:col>
      <xdr:colOff>0</xdr:colOff>
      <xdr:row>2</xdr:row>
      <xdr:rowOff>169378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653"/>
          <a:ext cx="496957" cy="599247"/>
        </a:xfrm>
        <a:prstGeom prst="rect">
          <a:avLst/>
        </a:prstGeom>
      </xdr:spPr>
    </xdr:pic>
    <xdr:clientData/>
  </xdr:twoCellAnchor>
  <xdr:oneCellAnchor>
    <xdr:from>
      <xdr:col>0</xdr:col>
      <xdr:colOff>47626</xdr:colOff>
      <xdr:row>65</xdr:row>
      <xdr:rowOff>133349</xdr:rowOff>
    </xdr:from>
    <xdr:ext cx="685800" cy="60007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33349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130</xdr:row>
      <xdr:rowOff>133349</xdr:rowOff>
    </xdr:from>
    <xdr:ext cx="685800" cy="6000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195</xdr:row>
      <xdr:rowOff>133349</xdr:rowOff>
    </xdr:from>
    <xdr:ext cx="685800" cy="60007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260</xdr:row>
      <xdr:rowOff>133349</xdr:rowOff>
    </xdr:from>
    <xdr:ext cx="685800" cy="600075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325</xdr:row>
      <xdr:rowOff>133349</xdr:rowOff>
    </xdr:from>
    <xdr:ext cx="685800" cy="60007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390</xdr:row>
      <xdr:rowOff>133349</xdr:rowOff>
    </xdr:from>
    <xdr:ext cx="685800" cy="600075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455</xdr:row>
      <xdr:rowOff>133349</xdr:rowOff>
    </xdr:from>
    <xdr:ext cx="685800" cy="600075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520</xdr:row>
      <xdr:rowOff>133349</xdr:rowOff>
    </xdr:from>
    <xdr:ext cx="685800" cy="600075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585</xdr:row>
      <xdr:rowOff>133349</xdr:rowOff>
    </xdr:from>
    <xdr:ext cx="685800" cy="600075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650</xdr:row>
      <xdr:rowOff>133349</xdr:rowOff>
    </xdr:from>
    <xdr:ext cx="685800" cy="600075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715</xdr:row>
      <xdr:rowOff>133349</xdr:rowOff>
    </xdr:from>
    <xdr:ext cx="685800" cy="600075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780</xdr:row>
      <xdr:rowOff>133349</xdr:rowOff>
    </xdr:from>
    <xdr:ext cx="685800" cy="600075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133349</xdr:rowOff>
    </xdr:from>
    <xdr:to>
      <xdr:col>0</xdr:col>
      <xdr:colOff>733426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F9CE0B-2E72-4735-B704-ABCB8EC758D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33349"/>
          <a:ext cx="685800" cy="600075"/>
        </a:xfrm>
        <a:prstGeom prst="rect">
          <a:avLst/>
        </a:prstGeom>
      </xdr:spPr>
    </xdr:pic>
    <xdr:clientData/>
  </xdr:twoCellAnchor>
  <xdr:oneCellAnchor>
    <xdr:from>
      <xdr:col>0</xdr:col>
      <xdr:colOff>47626</xdr:colOff>
      <xdr:row>65</xdr:row>
      <xdr:rowOff>133349</xdr:rowOff>
    </xdr:from>
    <xdr:ext cx="685800" cy="600075"/>
    <xdr:pic>
      <xdr:nvPicPr>
        <xdr:cNvPr id="3" name="Picture 2">
          <a:extLst>
            <a:ext uri="{FF2B5EF4-FFF2-40B4-BE49-F238E27FC236}">
              <a16:creationId xmlns:a16="http://schemas.microsoft.com/office/drawing/2014/main" id="{C1129E24-EE0D-4393-A25A-E9B2AD0EEB7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49066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130</xdr:row>
      <xdr:rowOff>133349</xdr:rowOff>
    </xdr:from>
    <xdr:ext cx="685800" cy="600075"/>
    <xdr:pic>
      <xdr:nvPicPr>
        <xdr:cNvPr id="4" name="Picture 3">
          <a:extLst>
            <a:ext uri="{FF2B5EF4-FFF2-40B4-BE49-F238E27FC236}">
              <a16:creationId xmlns:a16="http://schemas.microsoft.com/office/drawing/2014/main" id="{E9E8C15E-2402-42CC-931A-91EF13FCBC6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29679899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195</xdr:row>
      <xdr:rowOff>133349</xdr:rowOff>
    </xdr:from>
    <xdr:ext cx="685800" cy="600075"/>
    <xdr:pic>
      <xdr:nvPicPr>
        <xdr:cNvPr id="5" name="Picture 4">
          <a:extLst>
            <a:ext uri="{FF2B5EF4-FFF2-40B4-BE49-F238E27FC236}">
              <a16:creationId xmlns:a16="http://schemas.microsoft.com/office/drawing/2014/main" id="{77199093-5906-40F2-BDD2-62CD235DA9C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4445317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260</xdr:row>
      <xdr:rowOff>133349</xdr:rowOff>
    </xdr:from>
    <xdr:ext cx="685800" cy="600075"/>
    <xdr:pic>
      <xdr:nvPicPr>
        <xdr:cNvPr id="6" name="Picture 5">
          <a:extLst>
            <a:ext uri="{FF2B5EF4-FFF2-40B4-BE49-F238E27FC236}">
              <a16:creationId xmlns:a16="http://schemas.microsoft.com/office/drawing/2014/main" id="{FEF572FF-1B6F-4F5A-9592-FAACB996AB7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59226449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325</xdr:row>
      <xdr:rowOff>133349</xdr:rowOff>
    </xdr:from>
    <xdr:ext cx="685800" cy="600075"/>
    <xdr:pic>
      <xdr:nvPicPr>
        <xdr:cNvPr id="7" name="Picture 6">
          <a:extLst>
            <a:ext uri="{FF2B5EF4-FFF2-40B4-BE49-F238E27FC236}">
              <a16:creationId xmlns:a16="http://schemas.microsoft.com/office/drawing/2014/main" id="{4540E051-0EBA-42E4-82EB-E55EBC41788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7399972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390</xdr:row>
      <xdr:rowOff>133349</xdr:rowOff>
    </xdr:from>
    <xdr:ext cx="685800" cy="600075"/>
    <xdr:pic>
      <xdr:nvPicPr>
        <xdr:cNvPr id="8" name="Picture 7">
          <a:extLst>
            <a:ext uri="{FF2B5EF4-FFF2-40B4-BE49-F238E27FC236}">
              <a16:creationId xmlns:a16="http://schemas.microsoft.com/office/drawing/2014/main" id="{F63ADBD9-4D32-450E-9EAB-2C84C12055C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88772999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455</xdr:row>
      <xdr:rowOff>133349</xdr:rowOff>
    </xdr:from>
    <xdr:ext cx="685800" cy="600075"/>
    <xdr:pic>
      <xdr:nvPicPr>
        <xdr:cNvPr id="9" name="Picture 8">
          <a:extLst>
            <a:ext uri="{FF2B5EF4-FFF2-40B4-BE49-F238E27FC236}">
              <a16:creationId xmlns:a16="http://schemas.microsoft.com/office/drawing/2014/main" id="{20883773-9520-49C3-8705-6CC42945044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03546274"/>
          <a:ext cx="685800" cy="60007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520</xdr:row>
      <xdr:rowOff>133349</xdr:rowOff>
    </xdr:from>
    <xdr:ext cx="685800" cy="600075"/>
    <xdr:pic>
      <xdr:nvPicPr>
        <xdr:cNvPr id="10" name="Picture 9">
          <a:extLst>
            <a:ext uri="{FF2B5EF4-FFF2-40B4-BE49-F238E27FC236}">
              <a16:creationId xmlns:a16="http://schemas.microsoft.com/office/drawing/2014/main" id="{B76992D7-43A4-42B8-9F4F-69408C7487E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18319549"/>
          <a:ext cx="685800" cy="600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38101</xdr:rowOff>
    </xdr:from>
    <xdr:to>
      <xdr:col>0</xdr:col>
      <xdr:colOff>590551</xdr:colOff>
      <xdr:row>1</xdr:row>
      <xdr:rowOff>287522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69" t="10029" r="9169" b="9455"/>
        <a:stretch/>
      </xdr:blipFill>
      <xdr:spPr>
        <a:xfrm>
          <a:off x="38101" y="38101"/>
          <a:ext cx="552450" cy="544696"/>
        </a:xfrm>
        <a:prstGeom prst="rect">
          <a:avLst/>
        </a:prstGeom>
      </xdr:spPr>
    </xdr:pic>
    <xdr:clientData/>
  </xdr:twoCellAnchor>
  <xdr:twoCellAnchor editAs="oneCell">
    <xdr:from>
      <xdr:col>9</xdr:col>
      <xdr:colOff>24849</xdr:colOff>
      <xdr:row>0</xdr:row>
      <xdr:rowOff>57979</xdr:rowOff>
    </xdr:from>
    <xdr:to>
      <xdr:col>9</xdr:col>
      <xdr:colOff>550578</xdr:colOff>
      <xdr:row>1</xdr:row>
      <xdr:rowOff>256761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75"/>
        <a:stretch/>
      </xdr:blipFill>
      <xdr:spPr>
        <a:xfrm>
          <a:off x="5511249" y="57979"/>
          <a:ext cx="525729" cy="4940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bea74c6c892092e/1.%20Date%20wise%20office%20work/2022/1/EPI%20Report%20Forma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Report"/>
      <sheetName val="Refusal"/>
      <sheetName val="HRMP"/>
      <sheetName val="Data Validation day wise"/>
      <sheetName val="data Validation Summary"/>
      <sheetName val="AEFI Form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workbookViewId="0">
      <selection activeCell="E2" sqref="E2"/>
    </sheetView>
  </sheetViews>
  <sheetFormatPr defaultRowHeight="15" x14ac:dyDescent="0.25"/>
  <cols>
    <col min="1" max="1" width="12.5703125" bestFit="1" customWidth="1"/>
    <col min="2" max="2" width="6.42578125" bestFit="1" customWidth="1"/>
    <col min="3" max="3" width="9.28515625" bestFit="1" customWidth="1"/>
    <col min="4" max="4" width="7.28515625" bestFit="1" customWidth="1"/>
    <col min="5" max="5" width="4.42578125" bestFit="1" customWidth="1"/>
    <col min="6" max="6" width="4" bestFit="1" customWidth="1"/>
  </cols>
  <sheetData>
    <row r="1" spans="1:6" x14ac:dyDescent="0.25">
      <c r="A1" s="3" t="s">
        <v>32</v>
      </c>
      <c r="B1" s="3" t="s">
        <v>109</v>
      </c>
      <c r="C1" s="3" t="s">
        <v>110</v>
      </c>
      <c r="D1" s="3" t="s">
        <v>111</v>
      </c>
      <c r="E1" s="3" t="s">
        <v>69</v>
      </c>
      <c r="F1" s="3" t="s">
        <v>112</v>
      </c>
    </row>
    <row r="2" spans="1:6" x14ac:dyDescent="0.25">
      <c r="A2" s="3" t="s">
        <v>114</v>
      </c>
      <c r="B2" s="3">
        <v>1</v>
      </c>
      <c r="C2" s="33">
        <v>82</v>
      </c>
      <c r="D2" s="33">
        <v>77</v>
      </c>
      <c r="E2" s="33">
        <v>76</v>
      </c>
      <c r="F2" s="33">
        <v>83</v>
      </c>
    </row>
    <row r="3" spans="1:6" x14ac:dyDescent="0.25">
      <c r="A3" s="3" t="s">
        <v>114</v>
      </c>
      <c r="B3" s="3">
        <v>2</v>
      </c>
      <c r="C3" s="33">
        <v>57</v>
      </c>
      <c r="D3" s="33">
        <v>53</v>
      </c>
      <c r="E3" s="33">
        <v>53</v>
      </c>
      <c r="F3" s="33">
        <v>58</v>
      </c>
    </row>
    <row r="4" spans="1:6" x14ac:dyDescent="0.25">
      <c r="A4" s="3" t="s">
        <v>114</v>
      </c>
      <c r="B4" s="3">
        <v>3</v>
      </c>
      <c r="C4" s="33">
        <v>84</v>
      </c>
      <c r="D4" s="33">
        <v>79</v>
      </c>
      <c r="E4" s="33">
        <v>78</v>
      </c>
      <c r="F4" s="33">
        <v>85</v>
      </c>
    </row>
    <row r="5" spans="1:6" x14ac:dyDescent="0.25">
      <c r="A5" s="3" t="s">
        <v>114</v>
      </c>
      <c r="B5" s="3">
        <v>4</v>
      </c>
      <c r="C5" s="33">
        <v>58</v>
      </c>
      <c r="D5" s="33">
        <v>54</v>
      </c>
      <c r="E5" s="33">
        <v>54</v>
      </c>
      <c r="F5" s="33">
        <v>59</v>
      </c>
    </row>
    <row r="6" spans="1:6" x14ac:dyDescent="0.25">
      <c r="A6" s="3" t="s">
        <v>114</v>
      </c>
      <c r="B6" s="3">
        <v>5</v>
      </c>
      <c r="C6" s="33">
        <v>67</v>
      </c>
      <c r="D6" s="33">
        <v>63</v>
      </c>
      <c r="E6" s="33">
        <v>62</v>
      </c>
      <c r="F6" s="33">
        <v>68</v>
      </c>
    </row>
    <row r="7" spans="1:6" x14ac:dyDescent="0.25">
      <c r="A7" s="3" t="s">
        <v>114</v>
      </c>
      <c r="B7" s="3">
        <v>6</v>
      </c>
      <c r="C7" s="33">
        <v>56</v>
      </c>
      <c r="D7" s="33">
        <v>52</v>
      </c>
      <c r="E7" s="33">
        <v>52</v>
      </c>
      <c r="F7" s="33">
        <v>57</v>
      </c>
    </row>
    <row r="8" spans="1:6" x14ac:dyDescent="0.25">
      <c r="A8" s="3" t="s">
        <v>114</v>
      </c>
      <c r="B8" s="3">
        <v>7</v>
      </c>
      <c r="C8" s="33">
        <v>56</v>
      </c>
      <c r="D8" s="33">
        <v>53</v>
      </c>
      <c r="E8" s="33">
        <v>52</v>
      </c>
      <c r="F8" s="33">
        <v>57</v>
      </c>
    </row>
    <row r="9" spans="1:6" x14ac:dyDescent="0.25">
      <c r="A9" s="3" t="s">
        <v>114</v>
      </c>
      <c r="B9" s="3">
        <v>8</v>
      </c>
      <c r="C9" s="33">
        <v>71</v>
      </c>
      <c r="D9" s="33">
        <v>67</v>
      </c>
      <c r="E9" s="33">
        <v>66</v>
      </c>
      <c r="F9" s="33">
        <v>72</v>
      </c>
    </row>
    <row r="10" spans="1:6" x14ac:dyDescent="0.25">
      <c r="A10" s="3" t="s">
        <v>114</v>
      </c>
      <c r="B10" s="3">
        <v>9</v>
      </c>
      <c r="C10" s="33">
        <v>81</v>
      </c>
      <c r="D10" s="33">
        <v>76</v>
      </c>
      <c r="E10" s="33">
        <v>76</v>
      </c>
      <c r="F10" s="33">
        <v>83</v>
      </c>
    </row>
    <row r="11" spans="1:6" x14ac:dyDescent="0.25">
      <c r="A11" s="3" t="s">
        <v>114</v>
      </c>
      <c r="B11" s="3">
        <v>10</v>
      </c>
      <c r="C11" s="33">
        <v>72</v>
      </c>
      <c r="D11" s="33">
        <v>68</v>
      </c>
      <c r="E11" s="33">
        <v>67</v>
      </c>
      <c r="F11" s="33">
        <v>74</v>
      </c>
    </row>
    <row r="12" spans="1:6" x14ac:dyDescent="0.25">
      <c r="A12" s="3" t="s">
        <v>114</v>
      </c>
      <c r="B12" s="3">
        <v>11</v>
      </c>
      <c r="C12" s="33">
        <v>76</v>
      </c>
      <c r="D12" s="33">
        <v>71</v>
      </c>
      <c r="E12" s="33">
        <v>71</v>
      </c>
      <c r="F12" s="33">
        <v>78</v>
      </c>
    </row>
    <row r="13" spans="1:6" x14ac:dyDescent="0.25">
      <c r="A13" s="3" t="s">
        <v>114</v>
      </c>
      <c r="B13" s="3">
        <v>12</v>
      </c>
      <c r="C13" s="33">
        <v>77</v>
      </c>
      <c r="D13" s="33">
        <v>72</v>
      </c>
      <c r="E13" s="33">
        <v>71</v>
      </c>
      <c r="F13" s="33">
        <v>78</v>
      </c>
    </row>
    <row r="14" spans="1:6" x14ac:dyDescent="0.25">
      <c r="A14" s="3" t="s">
        <v>114</v>
      </c>
      <c r="B14" s="3">
        <v>13</v>
      </c>
      <c r="C14" s="33">
        <v>89</v>
      </c>
      <c r="D14" s="33">
        <v>84</v>
      </c>
      <c r="E14" s="33">
        <v>83</v>
      </c>
      <c r="F14" s="33">
        <v>91</v>
      </c>
    </row>
    <row r="15" spans="1:6" x14ac:dyDescent="0.25">
      <c r="A15" s="3" t="s">
        <v>114</v>
      </c>
      <c r="B15" s="3">
        <v>14</v>
      </c>
      <c r="C15" s="33">
        <v>69</v>
      </c>
      <c r="D15" s="33">
        <v>65</v>
      </c>
      <c r="E15" s="33">
        <v>65</v>
      </c>
      <c r="F15" s="33">
        <v>71</v>
      </c>
    </row>
    <row r="16" spans="1:6" x14ac:dyDescent="0.25">
      <c r="A16" s="3" t="s">
        <v>114</v>
      </c>
      <c r="B16" s="3">
        <v>15</v>
      </c>
      <c r="C16" s="33">
        <v>74</v>
      </c>
      <c r="D16" s="33">
        <v>70</v>
      </c>
      <c r="E16" s="33">
        <v>69</v>
      </c>
      <c r="F16" s="33">
        <v>76</v>
      </c>
    </row>
    <row r="17" spans="1:6" x14ac:dyDescent="0.25">
      <c r="A17" s="3" t="s">
        <v>114</v>
      </c>
      <c r="B17" s="3">
        <v>16</v>
      </c>
      <c r="C17" s="33">
        <v>139</v>
      </c>
      <c r="D17" s="33">
        <v>131</v>
      </c>
      <c r="E17" s="33">
        <v>129</v>
      </c>
      <c r="F17" s="33">
        <v>142</v>
      </c>
    </row>
    <row r="18" spans="1:6" x14ac:dyDescent="0.25">
      <c r="A18" s="3" t="s">
        <v>114</v>
      </c>
      <c r="B18" s="3">
        <v>17</v>
      </c>
      <c r="C18" s="33">
        <v>76</v>
      </c>
      <c r="D18" s="33">
        <v>71</v>
      </c>
      <c r="E18" s="33">
        <v>71</v>
      </c>
      <c r="F18" s="33">
        <v>78</v>
      </c>
    </row>
    <row r="19" spans="1:6" x14ac:dyDescent="0.25">
      <c r="A19" s="3" t="s">
        <v>114</v>
      </c>
      <c r="B19" s="3">
        <v>18</v>
      </c>
      <c r="C19" s="33">
        <v>87</v>
      </c>
      <c r="D19" s="33">
        <v>81</v>
      </c>
      <c r="E19" s="33">
        <v>81</v>
      </c>
      <c r="F19" s="33">
        <v>88</v>
      </c>
    </row>
    <row r="20" spans="1:6" x14ac:dyDescent="0.25">
      <c r="A20" s="3" t="s">
        <v>114</v>
      </c>
      <c r="B20" s="3">
        <v>19</v>
      </c>
      <c r="C20" s="33">
        <v>69</v>
      </c>
      <c r="D20" s="33">
        <v>65</v>
      </c>
      <c r="E20" s="33">
        <v>65</v>
      </c>
      <c r="F20" s="33">
        <v>71</v>
      </c>
    </row>
    <row r="21" spans="1:6" x14ac:dyDescent="0.25">
      <c r="A21" s="3" t="s">
        <v>114</v>
      </c>
      <c r="B21" s="3">
        <v>20</v>
      </c>
      <c r="C21" s="33">
        <v>97</v>
      </c>
      <c r="D21" s="33">
        <v>91</v>
      </c>
      <c r="E21" s="33">
        <v>90</v>
      </c>
      <c r="F21" s="33">
        <v>99</v>
      </c>
    </row>
    <row r="22" spans="1:6" x14ac:dyDescent="0.25">
      <c r="A22" s="3" t="s">
        <v>114</v>
      </c>
      <c r="B22" s="3">
        <v>21</v>
      </c>
      <c r="C22" s="33">
        <v>81</v>
      </c>
      <c r="D22" s="33">
        <v>76</v>
      </c>
      <c r="E22" s="33">
        <v>76</v>
      </c>
      <c r="F22" s="33">
        <v>83</v>
      </c>
    </row>
    <row r="23" spans="1:6" x14ac:dyDescent="0.25">
      <c r="A23" s="3" t="s">
        <v>114</v>
      </c>
      <c r="B23" s="3">
        <v>22</v>
      </c>
      <c r="C23" s="33">
        <v>83</v>
      </c>
      <c r="D23" s="33">
        <v>78</v>
      </c>
      <c r="E23" s="33">
        <v>77</v>
      </c>
      <c r="F23" s="33">
        <v>84</v>
      </c>
    </row>
    <row r="24" spans="1:6" x14ac:dyDescent="0.25">
      <c r="A24" s="3" t="s">
        <v>114</v>
      </c>
      <c r="B24" s="3">
        <v>23</v>
      </c>
      <c r="C24" s="33">
        <v>71</v>
      </c>
      <c r="D24" s="33">
        <v>67</v>
      </c>
      <c r="E24" s="33">
        <v>66</v>
      </c>
      <c r="F24" s="33">
        <v>72</v>
      </c>
    </row>
    <row r="25" spans="1:6" x14ac:dyDescent="0.25">
      <c r="A25" s="3" t="s">
        <v>114</v>
      </c>
      <c r="B25" s="3">
        <v>24</v>
      </c>
      <c r="C25" s="33">
        <v>55</v>
      </c>
      <c r="D25" s="33">
        <v>52</v>
      </c>
      <c r="E25" s="33">
        <v>51</v>
      </c>
      <c r="F25" s="33">
        <v>56</v>
      </c>
    </row>
    <row r="26" spans="1:6" x14ac:dyDescent="0.25">
      <c r="A26" s="3" t="s">
        <v>114</v>
      </c>
      <c r="B26" s="3">
        <v>25</v>
      </c>
      <c r="C26" s="33">
        <v>54</v>
      </c>
      <c r="D26" s="33">
        <v>51</v>
      </c>
      <c r="E26" s="33">
        <v>51</v>
      </c>
      <c r="F26" s="33">
        <v>55</v>
      </c>
    </row>
    <row r="27" spans="1:6" x14ac:dyDescent="0.25">
      <c r="A27" s="3" t="s">
        <v>114</v>
      </c>
      <c r="B27" s="3">
        <v>26</v>
      </c>
      <c r="C27" s="33">
        <v>76</v>
      </c>
      <c r="D27" s="33">
        <v>71</v>
      </c>
      <c r="E27" s="33">
        <v>71</v>
      </c>
      <c r="F27" s="33">
        <v>78</v>
      </c>
    </row>
    <row r="28" spans="1:6" x14ac:dyDescent="0.25">
      <c r="A28" s="3" t="s">
        <v>114</v>
      </c>
      <c r="B28" s="3">
        <v>27</v>
      </c>
      <c r="C28" s="33">
        <v>55</v>
      </c>
      <c r="D28" s="33">
        <v>52</v>
      </c>
      <c r="E28" s="33">
        <v>51</v>
      </c>
      <c r="F28" s="33">
        <v>56</v>
      </c>
    </row>
    <row r="29" spans="1:6" x14ac:dyDescent="0.25">
      <c r="A29" s="3" t="s">
        <v>114</v>
      </c>
      <c r="B29" s="3">
        <v>28</v>
      </c>
      <c r="C29" s="33">
        <v>85</v>
      </c>
      <c r="D29" s="33">
        <v>80</v>
      </c>
      <c r="E29" s="33">
        <v>79</v>
      </c>
      <c r="F29" s="33">
        <v>87</v>
      </c>
    </row>
    <row r="30" spans="1:6" x14ac:dyDescent="0.25">
      <c r="A30" s="3" t="s">
        <v>114</v>
      </c>
      <c r="B30" s="3">
        <v>29</v>
      </c>
      <c r="C30" s="33">
        <v>79</v>
      </c>
      <c r="D30" s="33">
        <v>74</v>
      </c>
      <c r="E30" s="33">
        <v>73</v>
      </c>
      <c r="F30" s="33">
        <v>80</v>
      </c>
    </row>
    <row r="31" spans="1:6" x14ac:dyDescent="0.25">
      <c r="A31" s="3" t="s">
        <v>115</v>
      </c>
      <c r="B31" s="3">
        <v>30</v>
      </c>
      <c r="C31" s="33">
        <v>61</v>
      </c>
      <c r="D31" s="33">
        <v>58</v>
      </c>
      <c r="E31" s="33">
        <v>57</v>
      </c>
      <c r="F31" s="33">
        <v>63</v>
      </c>
    </row>
    <row r="32" spans="1:6" x14ac:dyDescent="0.25">
      <c r="A32" s="3" t="s">
        <v>115</v>
      </c>
      <c r="B32" s="3">
        <v>31</v>
      </c>
      <c r="C32" s="33">
        <v>70</v>
      </c>
      <c r="D32" s="33">
        <v>66</v>
      </c>
      <c r="E32" s="33">
        <v>65</v>
      </c>
      <c r="F32" s="33">
        <v>71</v>
      </c>
    </row>
    <row r="33" spans="1:6" x14ac:dyDescent="0.25">
      <c r="A33" s="3" t="s">
        <v>115</v>
      </c>
      <c r="B33" s="3">
        <v>32</v>
      </c>
      <c r="C33" s="33">
        <v>65</v>
      </c>
      <c r="D33" s="33">
        <v>61</v>
      </c>
      <c r="E33" s="33">
        <v>60</v>
      </c>
      <c r="F33" s="33">
        <v>66</v>
      </c>
    </row>
    <row r="34" spans="1:6" x14ac:dyDescent="0.25">
      <c r="A34" s="3" t="s">
        <v>115</v>
      </c>
      <c r="B34" s="3">
        <v>33</v>
      </c>
      <c r="C34" s="33">
        <v>80</v>
      </c>
      <c r="D34" s="33">
        <v>76</v>
      </c>
      <c r="E34" s="33">
        <v>75</v>
      </c>
      <c r="F34" s="33">
        <v>82</v>
      </c>
    </row>
    <row r="35" spans="1:6" x14ac:dyDescent="0.25">
      <c r="A35" s="3" t="s">
        <v>115</v>
      </c>
      <c r="B35" s="3">
        <v>34</v>
      </c>
      <c r="C35" s="33">
        <v>73</v>
      </c>
      <c r="D35" s="33">
        <v>68</v>
      </c>
      <c r="E35" s="33">
        <v>68</v>
      </c>
      <c r="F35" s="33">
        <v>74</v>
      </c>
    </row>
    <row r="36" spans="1:6" x14ac:dyDescent="0.25">
      <c r="A36" s="3" t="s">
        <v>115</v>
      </c>
      <c r="B36" s="3">
        <v>35</v>
      </c>
      <c r="C36" s="33">
        <v>65</v>
      </c>
      <c r="D36" s="33">
        <v>61</v>
      </c>
      <c r="E36" s="33">
        <v>61</v>
      </c>
      <c r="F36" s="33">
        <v>66</v>
      </c>
    </row>
    <row r="37" spans="1:6" x14ac:dyDescent="0.25">
      <c r="A37" s="3" t="s">
        <v>115</v>
      </c>
      <c r="B37" s="3">
        <v>36</v>
      </c>
      <c r="C37" s="33">
        <v>64</v>
      </c>
      <c r="D37" s="33">
        <v>60</v>
      </c>
      <c r="E37" s="33">
        <v>60</v>
      </c>
      <c r="F37" s="33">
        <v>65</v>
      </c>
    </row>
    <row r="38" spans="1:6" x14ac:dyDescent="0.25">
      <c r="A38" s="3" t="s">
        <v>115</v>
      </c>
      <c r="B38" s="3">
        <v>37</v>
      </c>
      <c r="C38" s="33">
        <v>62</v>
      </c>
      <c r="D38" s="33">
        <v>58</v>
      </c>
      <c r="E38" s="33">
        <v>58</v>
      </c>
      <c r="F38" s="33">
        <v>63</v>
      </c>
    </row>
    <row r="39" spans="1:6" x14ac:dyDescent="0.25">
      <c r="A39" s="3" t="s">
        <v>115</v>
      </c>
      <c r="B39" s="3">
        <v>38</v>
      </c>
      <c r="C39" s="33">
        <v>62</v>
      </c>
      <c r="D39" s="33">
        <v>58</v>
      </c>
      <c r="E39" s="33">
        <v>58</v>
      </c>
      <c r="F39" s="33">
        <v>63</v>
      </c>
    </row>
    <row r="40" spans="1:6" x14ac:dyDescent="0.25">
      <c r="A40" s="3" t="s">
        <v>115</v>
      </c>
      <c r="B40" s="3">
        <v>39</v>
      </c>
      <c r="C40" s="33">
        <v>75</v>
      </c>
      <c r="D40" s="33">
        <v>71</v>
      </c>
      <c r="E40" s="33">
        <v>70</v>
      </c>
      <c r="F40" s="33">
        <v>77</v>
      </c>
    </row>
    <row r="41" spans="1:6" x14ac:dyDescent="0.25">
      <c r="A41" s="3" t="s">
        <v>115</v>
      </c>
      <c r="B41" s="3">
        <v>40</v>
      </c>
      <c r="C41" s="33">
        <v>71</v>
      </c>
      <c r="D41" s="33">
        <v>67</v>
      </c>
      <c r="E41" s="33">
        <v>66</v>
      </c>
      <c r="F41" s="33">
        <v>73</v>
      </c>
    </row>
    <row r="42" spans="1:6" x14ac:dyDescent="0.25">
      <c r="A42" s="3" t="s">
        <v>115</v>
      </c>
      <c r="B42" s="3">
        <v>41</v>
      </c>
      <c r="C42" s="33">
        <v>69</v>
      </c>
      <c r="D42" s="33">
        <v>65</v>
      </c>
      <c r="E42" s="33">
        <v>64</v>
      </c>
      <c r="F42" s="33">
        <v>70</v>
      </c>
    </row>
    <row r="43" spans="1:6" x14ac:dyDescent="0.25">
      <c r="A43" s="3" t="s">
        <v>115</v>
      </c>
      <c r="B43" s="3">
        <v>42</v>
      </c>
      <c r="C43" s="33">
        <v>61</v>
      </c>
      <c r="D43" s="33">
        <v>57</v>
      </c>
      <c r="E43" s="33">
        <v>57</v>
      </c>
      <c r="F43" s="33">
        <v>62</v>
      </c>
    </row>
    <row r="44" spans="1:6" x14ac:dyDescent="0.25">
      <c r="A44" s="3" t="s">
        <v>115</v>
      </c>
      <c r="B44" s="3">
        <v>43</v>
      </c>
      <c r="C44" s="33">
        <v>65</v>
      </c>
      <c r="D44" s="33">
        <v>61</v>
      </c>
      <c r="E44" s="33">
        <v>61</v>
      </c>
      <c r="F44" s="33">
        <v>67</v>
      </c>
    </row>
    <row r="45" spans="1:6" x14ac:dyDescent="0.25">
      <c r="A45" s="3" t="s">
        <v>115</v>
      </c>
      <c r="B45" s="3">
        <v>44</v>
      </c>
      <c r="C45" s="33">
        <v>85</v>
      </c>
      <c r="D45" s="33">
        <v>79</v>
      </c>
      <c r="E45" s="33">
        <v>79</v>
      </c>
      <c r="F45" s="33">
        <v>86</v>
      </c>
    </row>
    <row r="46" spans="1:6" x14ac:dyDescent="0.25">
      <c r="A46" s="3" t="s">
        <v>115</v>
      </c>
      <c r="B46" s="3">
        <v>45</v>
      </c>
      <c r="C46" s="33">
        <v>81</v>
      </c>
      <c r="D46" s="33">
        <v>76</v>
      </c>
      <c r="E46" s="33">
        <v>75</v>
      </c>
      <c r="F46" s="33">
        <v>82</v>
      </c>
    </row>
    <row r="47" spans="1:6" x14ac:dyDescent="0.25">
      <c r="A47" s="3" t="s">
        <v>113</v>
      </c>
      <c r="B47" s="3">
        <v>46</v>
      </c>
      <c r="C47" s="33">
        <v>69</v>
      </c>
      <c r="D47" s="33">
        <v>64</v>
      </c>
      <c r="E47" s="33">
        <v>64</v>
      </c>
      <c r="F47" s="33">
        <v>70</v>
      </c>
    </row>
    <row r="48" spans="1:6" x14ac:dyDescent="0.25">
      <c r="A48" s="3" t="s">
        <v>113</v>
      </c>
      <c r="B48" s="3">
        <v>47</v>
      </c>
      <c r="C48" s="33">
        <v>71</v>
      </c>
      <c r="D48" s="33">
        <v>66</v>
      </c>
      <c r="E48" s="33">
        <v>66</v>
      </c>
      <c r="F48" s="33">
        <v>72</v>
      </c>
    </row>
    <row r="49" spans="1:6" x14ac:dyDescent="0.25">
      <c r="A49" s="3" t="s">
        <v>113</v>
      </c>
      <c r="B49" s="3">
        <v>48</v>
      </c>
      <c r="C49" s="33">
        <v>78</v>
      </c>
      <c r="D49" s="33">
        <v>73</v>
      </c>
      <c r="E49" s="33">
        <v>72</v>
      </c>
      <c r="F49" s="33">
        <v>79</v>
      </c>
    </row>
    <row r="50" spans="1:6" x14ac:dyDescent="0.25">
      <c r="A50" s="3" t="s">
        <v>113</v>
      </c>
      <c r="B50" s="3">
        <v>49</v>
      </c>
      <c r="C50" s="33">
        <v>58</v>
      </c>
      <c r="D50" s="33">
        <v>54</v>
      </c>
      <c r="E50" s="33">
        <v>54</v>
      </c>
      <c r="F50" s="33">
        <v>59</v>
      </c>
    </row>
    <row r="51" spans="1:6" x14ac:dyDescent="0.25">
      <c r="A51" s="3" t="s">
        <v>113</v>
      </c>
      <c r="B51" s="3">
        <v>50</v>
      </c>
      <c r="C51" s="33">
        <v>65</v>
      </c>
      <c r="D51" s="33">
        <v>61</v>
      </c>
      <c r="E51" s="33">
        <v>61</v>
      </c>
      <c r="F51" s="33">
        <v>66</v>
      </c>
    </row>
    <row r="52" spans="1:6" x14ac:dyDescent="0.25">
      <c r="A52" s="3" t="s">
        <v>113</v>
      </c>
      <c r="B52" s="3">
        <v>51</v>
      </c>
      <c r="C52" s="33">
        <v>61</v>
      </c>
      <c r="D52" s="33">
        <v>58</v>
      </c>
      <c r="E52" s="33">
        <v>57</v>
      </c>
      <c r="F52" s="33">
        <v>63</v>
      </c>
    </row>
    <row r="53" spans="1:6" x14ac:dyDescent="0.25">
      <c r="A53" s="3" t="s">
        <v>113</v>
      </c>
      <c r="B53" s="3">
        <v>52</v>
      </c>
      <c r="C53" s="33">
        <v>61</v>
      </c>
      <c r="D53" s="33">
        <v>58</v>
      </c>
      <c r="E53" s="33">
        <v>57</v>
      </c>
      <c r="F53" s="33">
        <v>63</v>
      </c>
    </row>
    <row r="54" spans="1:6" x14ac:dyDescent="0.25">
      <c r="A54" s="3" t="s">
        <v>113</v>
      </c>
      <c r="B54" s="3">
        <v>53</v>
      </c>
      <c r="C54" s="33">
        <v>54</v>
      </c>
      <c r="D54" s="33">
        <v>51</v>
      </c>
      <c r="E54" s="33">
        <v>50</v>
      </c>
      <c r="F54" s="33">
        <v>55</v>
      </c>
    </row>
    <row r="55" spans="1:6" x14ac:dyDescent="0.25">
      <c r="A55" s="3" t="s">
        <v>113</v>
      </c>
      <c r="B55" s="3">
        <v>54</v>
      </c>
      <c r="C55" s="33">
        <v>58</v>
      </c>
      <c r="D55" s="33">
        <v>55</v>
      </c>
      <c r="E55" s="33">
        <v>54</v>
      </c>
      <c r="F55" s="33">
        <v>59</v>
      </c>
    </row>
    <row r="56" spans="1:6" x14ac:dyDescent="0.25">
      <c r="A56" s="3" t="s">
        <v>113</v>
      </c>
      <c r="B56" s="3">
        <v>55</v>
      </c>
      <c r="C56" s="33">
        <v>74</v>
      </c>
      <c r="D56" s="33">
        <v>69</v>
      </c>
      <c r="E56" s="33">
        <v>69</v>
      </c>
      <c r="F56" s="33">
        <v>75</v>
      </c>
    </row>
    <row r="57" spans="1:6" x14ac:dyDescent="0.25">
      <c r="A57" s="3" t="s">
        <v>113</v>
      </c>
      <c r="B57" s="3">
        <v>56</v>
      </c>
      <c r="C57" s="33">
        <v>84</v>
      </c>
      <c r="D57" s="33">
        <v>79</v>
      </c>
      <c r="E57" s="33">
        <v>78</v>
      </c>
      <c r="F57" s="33">
        <v>86</v>
      </c>
    </row>
    <row r="58" spans="1:6" x14ac:dyDescent="0.25">
      <c r="A58" s="3" t="s">
        <v>113</v>
      </c>
      <c r="B58" s="3">
        <v>57</v>
      </c>
      <c r="C58" s="33">
        <v>76</v>
      </c>
      <c r="D58" s="33">
        <v>72</v>
      </c>
      <c r="E58" s="33">
        <v>71</v>
      </c>
      <c r="F58" s="33">
        <v>78</v>
      </c>
    </row>
    <row r="59" spans="1:6" x14ac:dyDescent="0.25">
      <c r="A59" s="3" t="s">
        <v>113</v>
      </c>
      <c r="B59" s="3">
        <v>58</v>
      </c>
      <c r="C59" s="33">
        <v>66</v>
      </c>
      <c r="D59" s="33">
        <v>62</v>
      </c>
      <c r="E59" s="33">
        <v>61</v>
      </c>
      <c r="F59" s="33">
        <v>67</v>
      </c>
    </row>
    <row r="60" spans="1:6" x14ac:dyDescent="0.25">
      <c r="A60" s="3" t="s">
        <v>113</v>
      </c>
      <c r="B60" s="3">
        <v>59</v>
      </c>
      <c r="C60" s="33">
        <v>60</v>
      </c>
      <c r="D60" s="33">
        <v>57</v>
      </c>
      <c r="E60" s="33">
        <v>56</v>
      </c>
      <c r="F60" s="33">
        <v>62</v>
      </c>
    </row>
    <row r="61" spans="1:6" x14ac:dyDescent="0.25">
      <c r="A61" s="3" t="s">
        <v>113</v>
      </c>
      <c r="B61" s="3">
        <v>60</v>
      </c>
      <c r="C61" s="33">
        <v>76</v>
      </c>
      <c r="D61" s="33">
        <v>72</v>
      </c>
      <c r="E61" s="33">
        <v>71</v>
      </c>
      <c r="F61" s="33">
        <v>78</v>
      </c>
    </row>
    <row r="62" spans="1:6" x14ac:dyDescent="0.25">
      <c r="A62" s="3" t="s">
        <v>113</v>
      </c>
      <c r="B62" s="3">
        <v>61</v>
      </c>
      <c r="C62" s="33">
        <v>66</v>
      </c>
      <c r="D62" s="33">
        <v>62</v>
      </c>
      <c r="E62" s="33">
        <v>61</v>
      </c>
      <c r="F62" s="33">
        <v>67</v>
      </c>
    </row>
    <row r="63" spans="1:6" x14ac:dyDescent="0.25">
      <c r="A63" s="3" t="s">
        <v>113</v>
      </c>
      <c r="B63" s="3">
        <v>62</v>
      </c>
      <c r="C63" s="33">
        <v>76</v>
      </c>
      <c r="D63" s="33">
        <v>72</v>
      </c>
      <c r="E63" s="33">
        <v>71</v>
      </c>
      <c r="F63" s="33">
        <v>78</v>
      </c>
    </row>
    <row r="64" spans="1:6" x14ac:dyDescent="0.25">
      <c r="A64" s="3" t="s">
        <v>113</v>
      </c>
      <c r="B64" s="3">
        <v>63</v>
      </c>
      <c r="C64" s="33">
        <v>66</v>
      </c>
      <c r="D64" s="33">
        <v>62</v>
      </c>
      <c r="E64" s="33">
        <v>61</v>
      </c>
      <c r="F64" s="33">
        <v>67</v>
      </c>
    </row>
    <row r="65" spans="1:6" x14ac:dyDescent="0.25">
      <c r="A65" s="3" t="s">
        <v>113</v>
      </c>
      <c r="B65" s="3">
        <v>64</v>
      </c>
      <c r="C65" s="33">
        <v>62</v>
      </c>
      <c r="D65" s="33">
        <v>58</v>
      </c>
      <c r="E65" s="33">
        <v>58</v>
      </c>
      <c r="F65" s="33">
        <v>63</v>
      </c>
    </row>
    <row r="66" spans="1:6" x14ac:dyDescent="0.25">
      <c r="A66" s="3" t="s">
        <v>113</v>
      </c>
      <c r="B66" s="3">
        <v>65</v>
      </c>
      <c r="C66" s="33">
        <v>66</v>
      </c>
      <c r="D66" s="33">
        <v>62</v>
      </c>
      <c r="E66" s="33">
        <v>62</v>
      </c>
      <c r="F66" s="33">
        <v>68</v>
      </c>
    </row>
    <row r="67" spans="1:6" x14ac:dyDescent="0.25">
      <c r="A67" s="3" t="s">
        <v>113</v>
      </c>
      <c r="B67" s="3">
        <v>66</v>
      </c>
      <c r="C67" s="33">
        <v>64</v>
      </c>
      <c r="D67" s="33">
        <v>60</v>
      </c>
      <c r="E67" s="33">
        <v>59</v>
      </c>
      <c r="F67" s="33">
        <v>65</v>
      </c>
    </row>
    <row r="68" spans="1:6" x14ac:dyDescent="0.25">
      <c r="A68" s="3" t="s">
        <v>113</v>
      </c>
      <c r="B68" s="3">
        <v>67</v>
      </c>
      <c r="C68" s="33">
        <v>55</v>
      </c>
      <c r="D68" s="33">
        <v>52</v>
      </c>
      <c r="E68" s="33">
        <v>52</v>
      </c>
      <c r="F68" s="33">
        <v>56</v>
      </c>
    </row>
    <row r="69" spans="1:6" x14ac:dyDescent="0.25">
      <c r="A69" s="3" t="s">
        <v>113</v>
      </c>
      <c r="B69" s="3">
        <v>68</v>
      </c>
      <c r="C69" s="33">
        <v>67</v>
      </c>
      <c r="D69" s="33">
        <v>63</v>
      </c>
      <c r="E69" s="33">
        <v>63</v>
      </c>
      <c r="F69" s="33">
        <v>69</v>
      </c>
    </row>
    <row r="70" spans="1:6" x14ac:dyDescent="0.25">
      <c r="A70" s="3" t="s">
        <v>113</v>
      </c>
      <c r="B70" s="3">
        <v>69</v>
      </c>
      <c r="C70" s="33">
        <v>57</v>
      </c>
      <c r="D70" s="33">
        <v>54</v>
      </c>
      <c r="E70" s="33">
        <v>53</v>
      </c>
      <c r="F70" s="33">
        <v>58</v>
      </c>
    </row>
    <row r="71" spans="1:6" x14ac:dyDescent="0.25">
      <c r="A71" s="3" t="s">
        <v>113</v>
      </c>
      <c r="B71" s="3">
        <v>70</v>
      </c>
      <c r="C71" s="33">
        <v>67</v>
      </c>
      <c r="D71" s="33">
        <v>63</v>
      </c>
      <c r="E71" s="33">
        <v>63</v>
      </c>
      <c r="F71" s="33">
        <v>69</v>
      </c>
    </row>
    <row r="72" spans="1:6" x14ac:dyDescent="0.25">
      <c r="A72" s="3" t="s">
        <v>113</v>
      </c>
      <c r="B72" s="3">
        <v>71</v>
      </c>
      <c r="C72" s="33">
        <v>71</v>
      </c>
      <c r="D72" s="33">
        <v>67</v>
      </c>
      <c r="E72" s="33">
        <v>66</v>
      </c>
      <c r="F72" s="33">
        <v>73</v>
      </c>
    </row>
    <row r="73" spans="1:6" x14ac:dyDescent="0.25">
      <c r="A73" s="3" t="s">
        <v>113</v>
      </c>
      <c r="B73" s="3">
        <v>72</v>
      </c>
      <c r="C73" s="33">
        <v>69</v>
      </c>
      <c r="D73" s="33">
        <v>65</v>
      </c>
      <c r="E73" s="33">
        <v>64</v>
      </c>
      <c r="F73" s="33">
        <v>70</v>
      </c>
    </row>
    <row r="74" spans="1:6" x14ac:dyDescent="0.25">
      <c r="A74" s="3" t="s">
        <v>113</v>
      </c>
      <c r="B74" s="3">
        <v>73</v>
      </c>
      <c r="C74" s="33">
        <v>69</v>
      </c>
      <c r="D74" s="33">
        <v>64</v>
      </c>
      <c r="E74" s="33">
        <v>64</v>
      </c>
      <c r="F74" s="33">
        <v>70</v>
      </c>
    </row>
    <row r="75" spans="1:6" x14ac:dyDescent="0.25">
      <c r="A75" s="3" t="s">
        <v>113</v>
      </c>
      <c r="B75" s="3">
        <v>74</v>
      </c>
      <c r="C75" s="33">
        <v>83</v>
      </c>
      <c r="D75" s="33">
        <v>78</v>
      </c>
      <c r="E75" s="33">
        <v>77</v>
      </c>
      <c r="F75" s="33">
        <v>85</v>
      </c>
    </row>
    <row r="76" spans="1:6" x14ac:dyDescent="0.25">
      <c r="A76" s="3" t="s">
        <v>113</v>
      </c>
      <c r="B76" s="3">
        <v>75</v>
      </c>
      <c r="C76" s="33">
        <v>67</v>
      </c>
      <c r="D76" s="33">
        <v>63</v>
      </c>
      <c r="E76" s="33">
        <v>63</v>
      </c>
      <c r="F76" s="33">
        <v>69</v>
      </c>
    </row>
    <row r="77" spans="1:6" x14ac:dyDescent="0.25">
      <c r="A77" s="3" t="s">
        <v>113</v>
      </c>
      <c r="B77" s="3">
        <v>76</v>
      </c>
      <c r="C77" s="33">
        <v>63</v>
      </c>
      <c r="D77" s="33">
        <v>59</v>
      </c>
      <c r="E77" s="33">
        <v>59</v>
      </c>
      <c r="F77" s="33">
        <v>64</v>
      </c>
    </row>
    <row r="78" spans="1:6" x14ac:dyDescent="0.25">
      <c r="A78" s="3" t="s">
        <v>113</v>
      </c>
      <c r="B78" s="3">
        <v>77</v>
      </c>
      <c r="C78" s="33">
        <v>69</v>
      </c>
      <c r="D78" s="33">
        <v>65</v>
      </c>
      <c r="E78" s="33">
        <v>64</v>
      </c>
      <c r="F78" s="33">
        <v>70</v>
      </c>
    </row>
    <row r="79" spans="1:6" x14ac:dyDescent="0.25">
      <c r="A79" s="3" t="s">
        <v>113</v>
      </c>
      <c r="B79" s="3">
        <v>78</v>
      </c>
      <c r="C79" s="33">
        <v>62</v>
      </c>
      <c r="D79" s="33">
        <v>59</v>
      </c>
      <c r="E79" s="33">
        <v>58</v>
      </c>
      <c r="F79" s="33">
        <v>64</v>
      </c>
    </row>
    <row r="80" spans="1:6" x14ac:dyDescent="0.25">
      <c r="A80" s="3" t="s">
        <v>113</v>
      </c>
      <c r="B80" s="3">
        <v>79</v>
      </c>
      <c r="C80" s="33">
        <v>59</v>
      </c>
      <c r="D80" s="33">
        <v>56</v>
      </c>
      <c r="E80" s="33">
        <v>55</v>
      </c>
      <c r="F80" s="33">
        <v>61</v>
      </c>
    </row>
    <row r="81" spans="1:6" x14ac:dyDescent="0.25">
      <c r="A81" s="3" t="s">
        <v>113</v>
      </c>
      <c r="B81" s="3">
        <v>80</v>
      </c>
      <c r="C81" s="33">
        <v>74</v>
      </c>
      <c r="D81" s="33">
        <v>69</v>
      </c>
      <c r="E81" s="33">
        <v>69</v>
      </c>
      <c r="F81" s="33">
        <v>75</v>
      </c>
    </row>
    <row r="82" spans="1:6" x14ac:dyDescent="0.25">
      <c r="A82" s="3" t="s">
        <v>113</v>
      </c>
      <c r="B82" s="3">
        <v>81</v>
      </c>
      <c r="C82" s="33">
        <v>71</v>
      </c>
      <c r="D82" s="33">
        <v>66</v>
      </c>
      <c r="E82" s="33">
        <v>66</v>
      </c>
      <c r="F82" s="33">
        <v>72</v>
      </c>
    </row>
    <row r="83" spans="1:6" x14ac:dyDescent="0.25">
      <c r="A83" s="3" t="s">
        <v>113</v>
      </c>
      <c r="B83" s="3">
        <v>82</v>
      </c>
      <c r="C83" s="33">
        <v>55</v>
      </c>
      <c r="D83" s="33">
        <v>52</v>
      </c>
      <c r="E83" s="33">
        <v>52</v>
      </c>
      <c r="F83" s="33">
        <v>56</v>
      </c>
    </row>
    <row r="84" spans="1:6" x14ac:dyDescent="0.25">
      <c r="A84" s="3" t="s">
        <v>113</v>
      </c>
      <c r="B84" s="3">
        <v>83</v>
      </c>
      <c r="C84" s="33">
        <v>66</v>
      </c>
      <c r="D84" s="33">
        <v>62</v>
      </c>
      <c r="E84" s="33">
        <v>61</v>
      </c>
      <c r="F84" s="33">
        <v>67</v>
      </c>
    </row>
    <row r="85" spans="1:6" x14ac:dyDescent="0.25">
      <c r="A85" s="3" t="s">
        <v>113</v>
      </c>
      <c r="B85" s="3">
        <v>84</v>
      </c>
      <c r="C85" s="33">
        <v>66</v>
      </c>
      <c r="D85" s="33">
        <v>62</v>
      </c>
      <c r="E85" s="33">
        <v>61</v>
      </c>
      <c r="F85" s="33">
        <v>67</v>
      </c>
    </row>
    <row r="86" spans="1:6" x14ac:dyDescent="0.25">
      <c r="A86" s="3" t="s">
        <v>113</v>
      </c>
      <c r="B86" s="3">
        <v>85</v>
      </c>
      <c r="C86" s="33">
        <v>63</v>
      </c>
      <c r="D86" s="33">
        <v>59</v>
      </c>
      <c r="E86" s="33">
        <v>58</v>
      </c>
      <c r="F86" s="33">
        <v>64</v>
      </c>
    </row>
    <row r="87" spans="1:6" x14ac:dyDescent="0.25">
      <c r="A87" s="3" t="s">
        <v>113</v>
      </c>
      <c r="B87" s="3">
        <v>86</v>
      </c>
      <c r="C87" s="33">
        <v>64</v>
      </c>
      <c r="D87" s="33">
        <v>60</v>
      </c>
      <c r="E87" s="33">
        <v>60</v>
      </c>
      <c r="F87" s="33">
        <v>66</v>
      </c>
    </row>
    <row r="88" spans="1:6" x14ac:dyDescent="0.25">
      <c r="A88" s="3" t="s">
        <v>113</v>
      </c>
      <c r="B88" s="3">
        <v>87</v>
      </c>
      <c r="C88" s="33">
        <v>79</v>
      </c>
      <c r="D88" s="33">
        <v>74</v>
      </c>
      <c r="E88" s="33">
        <v>74</v>
      </c>
      <c r="F88" s="33">
        <v>81</v>
      </c>
    </row>
    <row r="89" spans="1:6" x14ac:dyDescent="0.25">
      <c r="A89" s="3" t="s">
        <v>113</v>
      </c>
      <c r="B89" s="3">
        <v>88</v>
      </c>
      <c r="C89" s="33">
        <v>55</v>
      </c>
      <c r="D89" s="33">
        <v>52</v>
      </c>
      <c r="E89" s="33">
        <v>52</v>
      </c>
      <c r="F89" s="33">
        <v>56</v>
      </c>
    </row>
    <row r="90" spans="1:6" x14ac:dyDescent="0.25">
      <c r="A90" s="3" t="s">
        <v>114</v>
      </c>
      <c r="B90" s="3">
        <v>89</v>
      </c>
      <c r="C90" s="33">
        <v>101</v>
      </c>
      <c r="D90" s="33">
        <v>95</v>
      </c>
      <c r="E90" s="33">
        <v>94</v>
      </c>
      <c r="F90" s="33">
        <v>103</v>
      </c>
    </row>
    <row r="91" spans="1:6" x14ac:dyDescent="0.25">
      <c r="A91" s="3" t="s">
        <v>114</v>
      </c>
      <c r="B91" s="3">
        <v>90</v>
      </c>
      <c r="C91" s="33">
        <v>80</v>
      </c>
      <c r="D91" s="33">
        <v>75</v>
      </c>
      <c r="E91" s="33">
        <v>74</v>
      </c>
      <c r="F91" s="33">
        <v>82</v>
      </c>
    </row>
    <row r="92" spans="1:6" x14ac:dyDescent="0.25">
      <c r="A92" s="3" t="s">
        <v>114</v>
      </c>
      <c r="B92" s="3">
        <v>91</v>
      </c>
      <c r="C92" s="33">
        <v>126</v>
      </c>
      <c r="D92" s="33">
        <v>119</v>
      </c>
      <c r="E92" s="33">
        <v>117</v>
      </c>
      <c r="F92" s="33">
        <v>129</v>
      </c>
    </row>
    <row r="93" spans="1:6" x14ac:dyDescent="0.25">
      <c r="A93" s="3" t="s">
        <v>114</v>
      </c>
      <c r="B93" s="3">
        <v>92</v>
      </c>
      <c r="C93" s="33">
        <v>94</v>
      </c>
      <c r="D93" s="33">
        <v>88</v>
      </c>
      <c r="E93" s="33">
        <v>87</v>
      </c>
      <c r="F93" s="33">
        <v>95</v>
      </c>
    </row>
    <row r="94" spans="1:6" x14ac:dyDescent="0.25">
      <c r="A94" s="3" t="s">
        <v>114</v>
      </c>
      <c r="B94" s="3">
        <v>93</v>
      </c>
      <c r="C94" s="33">
        <v>88</v>
      </c>
      <c r="D94" s="33">
        <v>83</v>
      </c>
      <c r="E94" s="33">
        <v>82</v>
      </c>
      <c r="F94" s="33">
        <v>90</v>
      </c>
    </row>
    <row r="95" spans="1:6" x14ac:dyDescent="0.25">
      <c r="A95" s="3" t="s">
        <v>114</v>
      </c>
      <c r="B95" s="3">
        <v>94</v>
      </c>
      <c r="C95" s="33">
        <v>81</v>
      </c>
      <c r="D95" s="33">
        <v>76</v>
      </c>
      <c r="E95" s="33">
        <v>76</v>
      </c>
      <c r="F95" s="33">
        <v>83</v>
      </c>
    </row>
    <row r="96" spans="1:6" x14ac:dyDescent="0.25">
      <c r="A96" s="3" t="s">
        <v>114</v>
      </c>
      <c r="B96" s="3">
        <v>95</v>
      </c>
      <c r="C96" s="33">
        <v>90</v>
      </c>
      <c r="D96" s="33">
        <v>85</v>
      </c>
      <c r="E96" s="33">
        <v>84</v>
      </c>
      <c r="F96" s="33">
        <v>92</v>
      </c>
    </row>
    <row r="97" spans="1:6" x14ac:dyDescent="0.25">
      <c r="A97" s="3" t="s">
        <v>114</v>
      </c>
      <c r="B97" s="3">
        <v>96</v>
      </c>
      <c r="C97" s="33">
        <v>79</v>
      </c>
      <c r="D97" s="33">
        <v>74</v>
      </c>
      <c r="E97" s="33">
        <v>73</v>
      </c>
      <c r="F97" s="33">
        <v>80</v>
      </c>
    </row>
    <row r="98" spans="1:6" x14ac:dyDescent="0.25">
      <c r="A98" s="3" t="s">
        <v>114</v>
      </c>
      <c r="B98" s="3">
        <v>97</v>
      </c>
      <c r="C98" s="33">
        <v>73</v>
      </c>
      <c r="D98" s="33">
        <v>69</v>
      </c>
      <c r="E98" s="33">
        <v>68</v>
      </c>
      <c r="F98" s="33">
        <v>75</v>
      </c>
    </row>
    <row r="99" spans="1:6" x14ac:dyDescent="0.25">
      <c r="A99" s="3" t="s">
        <v>114</v>
      </c>
      <c r="B99" s="3">
        <v>98</v>
      </c>
      <c r="C99" s="33">
        <v>68</v>
      </c>
      <c r="D99" s="33">
        <v>64</v>
      </c>
      <c r="E99" s="33">
        <v>63</v>
      </c>
      <c r="F99" s="33">
        <v>70</v>
      </c>
    </row>
    <row r="100" spans="1:6" x14ac:dyDescent="0.25">
      <c r="A100" s="3" t="s">
        <v>114</v>
      </c>
      <c r="B100" s="3">
        <v>99</v>
      </c>
      <c r="C100" s="33">
        <v>124</v>
      </c>
      <c r="D100" s="33">
        <v>117</v>
      </c>
      <c r="E100" s="33">
        <v>116</v>
      </c>
      <c r="F100" s="33">
        <v>127</v>
      </c>
    </row>
    <row r="101" spans="1:6" x14ac:dyDescent="0.25">
      <c r="A101" s="3" t="s">
        <v>114</v>
      </c>
      <c r="B101" s="3">
        <v>100</v>
      </c>
      <c r="C101" s="33">
        <v>60</v>
      </c>
      <c r="D101" s="33">
        <v>56</v>
      </c>
      <c r="E101" s="33">
        <v>56</v>
      </c>
      <c r="F101" s="33">
        <v>61</v>
      </c>
    </row>
    <row r="102" spans="1:6" x14ac:dyDescent="0.25">
      <c r="A102" s="3" t="s">
        <v>115</v>
      </c>
      <c r="B102" s="3">
        <v>101</v>
      </c>
      <c r="C102" s="33">
        <v>102</v>
      </c>
      <c r="D102" s="33">
        <v>96</v>
      </c>
      <c r="E102" s="33">
        <v>95</v>
      </c>
      <c r="F102" s="33">
        <v>104</v>
      </c>
    </row>
    <row r="103" spans="1:6" x14ac:dyDescent="0.25">
      <c r="A103" s="3" t="s">
        <v>115</v>
      </c>
      <c r="B103" s="3">
        <v>102</v>
      </c>
      <c r="C103" s="33">
        <v>73</v>
      </c>
      <c r="D103" s="33">
        <v>69</v>
      </c>
      <c r="E103" s="33">
        <v>68</v>
      </c>
      <c r="F103" s="33">
        <v>75</v>
      </c>
    </row>
    <row r="104" spans="1:6" x14ac:dyDescent="0.25">
      <c r="A104" s="3" t="s">
        <v>113</v>
      </c>
      <c r="B104" s="3">
        <v>103</v>
      </c>
      <c r="C104" s="33">
        <v>124</v>
      </c>
      <c r="D104" s="33">
        <v>117</v>
      </c>
      <c r="E104" s="33">
        <v>116</v>
      </c>
      <c r="F104" s="33">
        <v>127</v>
      </c>
    </row>
    <row r="105" spans="1:6" x14ac:dyDescent="0.25">
      <c r="A105" s="3" t="s">
        <v>113</v>
      </c>
      <c r="B105" s="3">
        <v>104</v>
      </c>
      <c r="C105" s="33">
        <v>74</v>
      </c>
      <c r="D105" s="33">
        <v>69</v>
      </c>
      <c r="E105" s="33">
        <v>68</v>
      </c>
      <c r="F105" s="33">
        <v>75</v>
      </c>
    </row>
    <row r="106" spans="1:6" x14ac:dyDescent="0.25">
      <c r="A106" s="3" t="s">
        <v>113</v>
      </c>
      <c r="B106" s="3">
        <v>105</v>
      </c>
      <c r="C106" s="33">
        <v>89</v>
      </c>
      <c r="D106" s="33">
        <v>84</v>
      </c>
      <c r="E106" s="33">
        <v>83</v>
      </c>
      <c r="F106" s="33">
        <v>91</v>
      </c>
    </row>
    <row r="107" spans="1:6" x14ac:dyDescent="0.25">
      <c r="A107" s="3" t="s">
        <v>113</v>
      </c>
      <c r="B107" s="3">
        <v>106</v>
      </c>
      <c r="C107" s="33">
        <v>72</v>
      </c>
      <c r="D107" s="33">
        <v>68</v>
      </c>
      <c r="E107" s="33">
        <v>67</v>
      </c>
      <c r="F107" s="33">
        <v>74</v>
      </c>
    </row>
    <row r="108" spans="1:6" x14ac:dyDescent="0.25">
      <c r="A108" s="3" t="s">
        <v>113</v>
      </c>
      <c r="B108" s="3">
        <v>107</v>
      </c>
      <c r="C108" s="33">
        <v>91</v>
      </c>
      <c r="D108" s="33">
        <v>85</v>
      </c>
      <c r="E108" s="33">
        <v>85</v>
      </c>
      <c r="F108" s="33">
        <v>93</v>
      </c>
    </row>
    <row r="109" spans="1:6" x14ac:dyDescent="0.25">
      <c r="A109" s="3" t="s">
        <v>113</v>
      </c>
      <c r="B109" s="3">
        <v>108</v>
      </c>
      <c r="C109" s="33">
        <v>86</v>
      </c>
      <c r="D109" s="33">
        <v>80</v>
      </c>
      <c r="E109" s="33">
        <v>80</v>
      </c>
      <c r="F109" s="33">
        <v>87</v>
      </c>
    </row>
    <row r="110" spans="1:6" x14ac:dyDescent="0.25">
      <c r="A110" s="3" t="s">
        <v>113</v>
      </c>
      <c r="B110" s="3">
        <v>109</v>
      </c>
      <c r="C110" s="33">
        <v>80</v>
      </c>
      <c r="D110" s="33">
        <v>75</v>
      </c>
      <c r="E110" s="33">
        <v>74</v>
      </c>
      <c r="F110" s="33">
        <v>81</v>
      </c>
    </row>
    <row r="111" spans="1:6" x14ac:dyDescent="0.25">
      <c r="A111" s="3" t="s">
        <v>113</v>
      </c>
      <c r="B111" s="3">
        <v>110</v>
      </c>
      <c r="C111" s="33">
        <v>69</v>
      </c>
      <c r="D111" s="33">
        <v>65</v>
      </c>
      <c r="E111" s="33">
        <v>64</v>
      </c>
      <c r="F111" s="33">
        <v>70</v>
      </c>
    </row>
    <row r="112" spans="1:6" x14ac:dyDescent="0.25">
      <c r="A112" s="3" t="s">
        <v>113</v>
      </c>
      <c r="B112" s="3">
        <v>111</v>
      </c>
      <c r="C112" s="33">
        <v>83</v>
      </c>
      <c r="D112" s="33">
        <v>78</v>
      </c>
      <c r="E112" s="33">
        <v>77</v>
      </c>
      <c r="F112" s="33">
        <v>85</v>
      </c>
    </row>
    <row r="113" spans="1:6" x14ac:dyDescent="0.25">
      <c r="A113" s="3" t="s">
        <v>113</v>
      </c>
      <c r="B113" s="3">
        <v>112</v>
      </c>
      <c r="C113" s="33">
        <v>74</v>
      </c>
      <c r="D113" s="33">
        <v>69</v>
      </c>
      <c r="E113" s="33">
        <v>69</v>
      </c>
      <c r="F113" s="33">
        <v>75</v>
      </c>
    </row>
    <row r="114" spans="1:6" x14ac:dyDescent="0.25">
      <c r="A114" s="3" t="s">
        <v>113</v>
      </c>
      <c r="B114" s="3">
        <v>113</v>
      </c>
      <c r="C114" s="33">
        <v>76</v>
      </c>
      <c r="D114" s="33">
        <v>71</v>
      </c>
      <c r="E114" s="33">
        <v>70</v>
      </c>
      <c r="F114" s="33">
        <v>77</v>
      </c>
    </row>
    <row r="115" spans="1:6" x14ac:dyDescent="0.25">
      <c r="A115" s="3" t="s">
        <v>113</v>
      </c>
      <c r="B115" s="3">
        <v>114</v>
      </c>
      <c r="C115" s="33">
        <v>70</v>
      </c>
      <c r="D115" s="33">
        <v>66</v>
      </c>
      <c r="E115" s="33">
        <v>65</v>
      </c>
      <c r="F115" s="33">
        <v>71</v>
      </c>
    </row>
    <row r="116" spans="1:6" x14ac:dyDescent="0.25">
      <c r="A116" s="3" t="s">
        <v>114</v>
      </c>
      <c r="B116" s="3">
        <v>115</v>
      </c>
      <c r="C116" s="33">
        <v>136</v>
      </c>
      <c r="D116" s="33">
        <v>128</v>
      </c>
      <c r="E116" s="33">
        <v>127</v>
      </c>
      <c r="F116" s="33">
        <v>139</v>
      </c>
    </row>
  </sheetData>
  <autoFilter ref="A1:F1" xr:uid="{00000000-0009-0000-0000-000000000000}">
    <sortState xmlns:xlrd2="http://schemas.microsoft.com/office/spreadsheetml/2017/richdata2" ref="A2:F116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D844"/>
  <sheetViews>
    <sheetView view="pageBreakPreview" zoomScale="115" zoomScaleNormal="115" zoomScaleSheetLayoutView="115" workbookViewId="0">
      <selection activeCell="C74" sqref="C74"/>
    </sheetView>
  </sheetViews>
  <sheetFormatPr defaultRowHeight="15" x14ac:dyDescent="0.25"/>
  <cols>
    <col min="1" max="1" width="7.42578125" customWidth="1"/>
    <col min="2" max="12" width="5.85546875" customWidth="1"/>
    <col min="13" max="13" width="7.5703125" customWidth="1"/>
    <col min="14" max="20" width="5.85546875" customWidth="1"/>
    <col min="21" max="21" width="6.42578125" customWidth="1"/>
    <col min="22" max="22" width="5.7109375" customWidth="1"/>
    <col min="23" max="23" width="20.42578125" customWidth="1"/>
    <col min="24" max="24" width="8.140625" customWidth="1"/>
    <col min="25" max="25" width="18.7109375" customWidth="1"/>
    <col min="26" max="102" width="9.140625" customWidth="1"/>
  </cols>
  <sheetData>
    <row r="1" spans="1:108" ht="18.75" x14ac:dyDescent="0.3">
      <c r="A1" s="193"/>
      <c r="B1" s="194" t="s">
        <v>28</v>
      </c>
      <c r="C1" s="194"/>
      <c r="D1" s="194"/>
      <c r="E1" s="194"/>
      <c r="F1" s="194"/>
      <c r="G1" s="194"/>
      <c r="H1" s="194"/>
      <c r="I1" s="194"/>
      <c r="J1" s="193" t="s">
        <v>29</v>
      </c>
      <c r="K1" s="193"/>
      <c r="L1" s="195" t="s">
        <v>273</v>
      </c>
      <c r="M1" s="195"/>
      <c r="N1" s="195"/>
      <c r="O1" s="193" t="s">
        <v>30</v>
      </c>
      <c r="P1" s="193"/>
      <c r="Q1" s="195">
        <v>2022</v>
      </c>
      <c r="R1" s="195"/>
      <c r="S1" s="195"/>
      <c r="T1" s="297"/>
      <c r="U1" s="298"/>
      <c r="V1" s="298"/>
      <c r="W1" s="298"/>
      <c r="X1" s="298"/>
    </row>
    <row r="2" spans="1:108" s="38" customFormat="1" ht="21.75" customHeight="1" thickBot="1" x14ac:dyDescent="0.3">
      <c r="A2" s="193"/>
      <c r="B2" s="189" t="s">
        <v>31</v>
      </c>
      <c r="C2" s="189"/>
      <c r="D2" s="188" t="s">
        <v>278</v>
      </c>
      <c r="E2" s="188"/>
      <c r="F2" s="189" t="s">
        <v>32</v>
      </c>
      <c r="G2" s="189"/>
      <c r="H2" s="188" t="s">
        <v>279</v>
      </c>
      <c r="I2" s="188"/>
      <c r="J2" s="189" t="s">
        <v>272</v>
      </c>
      <c r="K2" s="189"/>
      <c r="L2" s="188" t="s">
        <v>280</v>
      </c>
      <c r="M2" s="188"/>
      <c r="N2" s="188"/>
      <c r="O2" s="189" t="s">
        <v>34</v>
      </c>
      <c r="P2" s="189"/>
      <c r="Q2" s="299" t="s">
        <v>281</v>
      </c>
      <c r="R2" s="300"/>
      <c r="S2" s="301"/>
      <c r="T2" s="302" t="s">
        <v>225</v>
      </c>
      <c r="U2" s="303"/>
      <c r="V2" s="303"/>
    </row>
    <row r="3" spans="1:108" x14ac:dyDescent="0.25">
      <c r="A3" s="193"/>
      <c r="B3" s="205" t="s">
        <v>35</v>
      </c>
      <c r="C3" s="206"/>
      <c r="D3" s="206"/>
      <c r="E3" s="206"/>
      <c r="F3" s="206"/>
      <c r="G3" s="206"/>
      <c r="H3" s="206"/>
      <c r="I3" s="207"/>
      <c r="J3" s="205" t="s">
        <v>1</v>
      </c>
      <c r="K3" s="206"/>
      <c r="L3" s="206"/>
      <c r="M3" s="206"/>
      <c r="N3" s="207"/>
      <c r="O3" s="205" t="s">
        <v>2</v>
      </c>
      <c r="P3" s="206"/>
      <c r="Q3" s="206"/>
      <c r="R3" s="206"/>
      <c r="S3" s="207"/>
      <c r="T3" s="299">
        <v>26456</v>
      </c>
      <c r="U3" s="300"/>
      <c r="V3" s="301"/>
    </row>
    <row r="4" spans="1:108" s="38" customFormat="1" ht="24" customHeight="1" thickBot="1" x14ac:dyDescent="0.3">
      <c r="B4" s="61" t="s">
        <v>36</v>
      </c>
      <c r="C4" s="62">
        <v>1</v>
      </c>
      <c r="D4" s="63" t="s">
        <v>37</v>
      </c>
      <c r="E4" s="64"/>
      <c r="F4" s="62">
        <v>1</v>
      </c>
      <c r="G4" s="209" t="s">
        <v>38</v>
      </c>
      <c r="H4" s="209"/>
      <c r="I4" s="65">
        <v>1</v>
      </c>
      <c r="J4" s="208" t="s">
        <v>39</v>
      </c>
      <c r="K4" s="209"/>
      <c r="L4" s="62">
        <v>22</v>
      </c>
      <c r="M4" s="64" t="s">
        <v>40</v>
      </c>
      <c r="N4" s="65">
        <v>22</v>
      </c>
      <c r="O4" s="208" t="s">
        <v>39</v>
      </c>
      <c r="P4" s="209"/>
      <c r="Q4" s="62">
        <v>22</v>
      </c>
      <c r="R4" s="64" t="s">
        <v>40</v>
      </c>
      <c r="S4" s="65">
        <v>22</v>
      </c>
      <c r="T4" s="136"/>
      <c r="Z4" s="290" t="s">
        <v>238</v>
      </c>
      <c r="AA4" s="290"/>
      <c r="AB4" s="291" t="s">
        <v>239</v>
      </c>
      <c r="AC4" s="291"/>
      <c r="AD4" s="291" t="s">
        <v>171</v>
      </c>
      <c r="AE4" s="291"/>
      <c r="AF4" s="292" t="s">
        <v>240</v>
      </c>
      <c r="AG4" s="292"/>
      <c r="AH4" s="292" t="s">
        <v>241</v>
      </c>
      <c r="AI4" s="292"/>
      <c r="AJ4" s="292" t="s">
        <v>242</v>
      </c>
      <c r="AK4" s="292"/>
      <c r="AL4" s="292" t="s">
        <v>243</v>
      </c>
      <c r="AM4" s="292"/>
      <c r="AN4" s="287" t="s">
        <v>244</v>
      </c>
      <c r="AO4" s="287"/>
      <c r="AP4" s="287" t="s">
        <v>245</v>
      </c>
      <c r="AQ4" s="287"/>
      <c r="AR4" s="287" t="s">
        <v>246</v>
      </c>
      <c r="AS4" s="287"/>
      <c r="AT4" s="287" t="s">
        <v>247</v>
      </c>
      <c r="AU4" s="287"/>
      <c r="AV4" s="288" t="s">
        <v>248</v>
      </c>
      <c r="AW4" s="288"/>
      <c r="AX4" s="288" t="s">
        <v>249</v>
      </c>
      <c r="AY4" s="288"/>
      <c r="AZ4" s="288" t="s">
        <v>250</v>
      </c>
      <c r="BA4" s="288"/>
      <c r="BB4" s="288" t="s">
        <v>175</v>
      </c>
      <c r="BC4" s="288"/>
      <c r="BD4" s="289" t="s">
        <v>251</v>
      </c>
      <c r="BE4" s="289"/>
      <c r="BF4" s="289" t="s">
        <v>252</v>
      </c>
      <c r="BG4" s="289"/>
      <c r="BH4" s="289" t="s">
        <v>24</v>
      </c>
      <c r="BI4" s="289"/>
      <c r="BJ4" s="294" t="s">
        <v>253</v>
      </c>
      <c r="BK4" s="294"/>
      <c r="BL4" s="295" t="s">
        <v>69</v>
      </c>
      <c r="BM4" s="295"/>
      <c r="BN4" s="296" t="s">
        <v>254</v>
      </c>
      <c r="BO4" s="296" t="s">
        <v>161</v>
      </c>
      <c r="BP4" s="296" t="s">
        <v>255</v>
      </c>
      <c r="BQ4" s="296" t="s">
        <v>256</v>
      </c>
      <c r="BR4" s="296" t="s">
        <v>257</v>
      </c>
      <c r="BS4" s="296"/>
      <c r="BT4" s="296" t="s">
        <v>258</v>
      </c>
      <c r="BU4" s="296"/>
      <c r="BV4" s="296" t="s">
        <v>259</v>
      </c>
      <c r="BW4" s="296"/>
      <c r="BX4" s="293" t="s">
        <v>260</v>
      </c>
      <c r="BY4" s="293"/>
      <c r="BZ4" s="293"/>
      <c r="CA4" s="293" t="s">
        <v>239</v>
      </c>
      <c r="CB4" s="293"/>
      <c r="CC4" s="293"/>
      <c r="CD4" s="293" t="s">
        <v>261</v>
      </c>
      <c r="CE4" s="293"/>
      <c r="CF4" s="293"/>
      <c r="CG4" s="293" t="s">
        <v>262</v>
      </c>
      <c r="CH4" s="293"/>
      <c r="CI4" s="293"/>
      <c r="CJ4" s="293" t="s">
        <v>65</v>
      </c>
      <c r="CK4" s="293"/>
      <c r="CL4" s="293"/>
      <c r="CM4" s="293" t="s">
        <v>263</v>
      </c>
      <c r="CN4" s="293"/>
      <c r="CO4" s="293"/>
      <c r="CP4" s="293" t="s">
        <v>67</v>
      </c>
      <c r="CQ4" s="293"/>
      <c r="CR4" s="293"/>
      <c r="CS4" s="293" t="s">
        <v>264</v>
      </c>
      <c r="CT4" s="293"/>
      <c r="CU4" s="293"/>
      <c r="CV4" s="293" t="s">
        <v>265</v>
      </c>
      <c r="CW4" s="293"/>
      <c r="CX4" s="293"/>
      <c r="CY4" s="293" t="s">
        <v>24</v>
      </c>
      <c r="CZ4" s="293"/>
      <c r="DA4" s="293"/>
      <c r="DB4" s="293" t="s">
        <v>266</v>
      </c>
      <c r="DC4" s="293"/>
      <c r="DD4" s="293"/>
    </row>
    <row r="5" spans="1:108" ht="16.5" thickBot="1" x14ac:dyDescent="0.3">
      <c r="A5" t="s">
        <v>42</v>
      </c>
      <c r="F5" s="10"/>
      <c r="G5" s="11"/>
      <c r="H5" s="11"/>
      <c r="J5" s="14"/>
      <c r="K5" s="14"/>
      <c r="T5" s="137"/>
      <c r="Z5" s="146" t="s">
        <v>267</v>
      </c>
      <c r="AA5" s="146" t="s">
        <v>268</v>
      </c>
      <c r="AB5" s="146" t="s">
        <v>267</v>
      </c>
      <c r="AC5" s="146" t="s">
        <v>268</v>
      </c>
      <c r="AD5" s="146" t="s">
        <v>267</v>
      </c>
      <c r="AE5" s="146" t="s">
        <v>268</v>
      </c>
      <c r="AF5" s="147" t="s">
        <v>267</v>
      </c>
      <c r="AG5" s="147" t="s">
        <v>268</v>
      </c>
      <c r="AH5" s="147" t="s">
        <v>267</v>
      </c>
      <c r="AI5" s="147" t="s">
        <v>268</v>
      </c>
      <c r="AJ5" s="147" t="s">
        <v>267</v>
      </c>
      <c r="AK5" s="147" t="s">
        <v>268</v>
      </c>
      <c r="AL5" s="147" t="s">
        <v>267</v>
      </c>
      <c r="AM5" s="147" t="s">
        <v>268</v>
      </c>
      <c r="AN5" s="148" t="s">
        <v>267</v>
      </c>
      <c r="AO5" s="148" t="s">
        <v>268</v>
      </c>
      <c r="AP5" s="148" t="s">
        <v>267</v>
      </c>
      <c r="AQ5" s="148" t="s">
        <v>268</v>
      </c>
      <c r="AR5" s="148" t="s">
        <v>267</v>
      </c>
      <c r="AS5" s="148" t="s">
        <v>268</v>
      </c>
      <c r="AT5" s="148" t="s">
        <v>267</v>
      </c>
      <c r="AU5" s="148" t="s">
        <v>268</v>
      </c>
      <c r="AV5" s="149" t="s">
        <v>267</v>
      </c>
      <c r="AW5" s="149" t="s">
        <v>268</v>
      </c>
      <c r="AX5" s="149" t="s">
        <v>267</v>
      </c>
      <c r="AY5" s="149" t="s">
        <v>268</v>
      </c>
      <c r="AZ5" s="149" t="s">
        <v>267</v>
      </c>
      <c r="BA5" s="149" t="s">
        <v>268</v>
      </c>
      <c r="BB5" s="149" t="s">
        <v>267</v>
      </c>
      <c r="BC5" s="149" t="s">
        <v>268</v>
      </c>
      <c r="BD5" s="150" t="s">
        <v>267</v>
      </c>
      <c r="BE5" s="150" t="s">
        <v>268</v>
      </c>
      <c r="BF5" s="150" t="s">
        <v>267</v>
      </c>
      <c r="BG5" s="150" t="s">
        <v>268</v>
      </c>
      <c r="BH5" s="150" t="s">
        <v>267</v>
      </c>
      <c r="BI5" s="150" t="s">
        <v>268</v>
      </c>
      <c r="BJ5" s="151" t="s">
        <v>267</v>
      </c>
      <c r="BK5" s="151" t="s">
        <v>268</v>
      </c>
      <c r="BL5" s="152" t="s">
        <v>267</v>
      </c>
      <c r="BM5" s="152" t="s">
        <v>268</v>
      </c>
      <c r="BN5" s="153" t="s">
        <v>267</v>
      </c>
      <c r="BO5" s="153" t="s">
        <v>268</v>
      </c>
      <c r="BP5" s="153" t="s">
        <v>267</v>
      </c>
      <c r="BQ5" s="153" t="s">
        <v>268</v>
      </c>
      <c r="BR5" s="153" t="s">
        <v>267</v>
      </c>
      <c r="BS5" s="153" t="s">
        <v>268</v>
      </c>
      <c r="BT5" s="153" t="s">
        <v>267</v>
      </c>
      <c r="BU5" s="153" t="s">
        <v>268</v>
      </c>
      <c r="BV5" s="153" t="s">
        <v>267</v>
      </c>
      <c r="BW5" s="153" t="s">
        <v>268</v>
      </c>
      <c r="BX5" s="154" t="s">
        <v>269</v>
      </c>
      <c r="BY5" s="154" t="s">
        <v>270</v>
      </c>
      <c r="BZ5" s="154" t="s">
        <v>271</v>
      </c>
      <c r="CA5" s="154" t="s">
        <v>269</v>
      </c>
      <c r="CB5" s="154" t="s">
        <v>270</v>
      </c>
      <c r="CC5" s="154" t="s">
        <v>271</v>
      </c>
      <c r="CD5" s="154" t="s">
        <v>269</v>
      </c>
      <c r="CE5" s="154" t="s">
        <v>270</v>
      </c>
      <c r="CF5" s="154" t="s">
        <v>271</v>
      </c>
      <c r="CG5" s="154" t="s">
        <v>269</v>
      </c>
      <c r="CH5" s="154" t="s">
        <v>270</v>
      </c>
      <c r="CI5" s="154" t="s">
        <v>271</v>
      </c>
      <c r="CJ5" s="154" t="s">
        <v>269</v>
      </c>
      <c r="CK5" s="154" t="s">
        <v>270</v>
      </c>
      <c r="CL5" s="154" t="s">
        <v>271</v>
      </c>
      <c r="CM5" s="154" t="s">
        <v>269</v>
      </c>
      <c r="CN5" s="154" t="s">
        <v>270</v>
      </c>
      <c r="CO5" s="154" t="s">
        <v>271</v>
      </c>
      <c r="CP5" s="154" t="s">
        <v>269</v>
      </c>
      <c r="CQ5" s="154" t="s">
        <v>270</v>
      </c>
      <c r="CR5" s="154" t="s">
        <v>271</v>
      </c>
      <c r="CS5" s="154" t="s">
        <v>269</v>
      </c>
      <c r="CT5" s="154" t="s">
        <v>270</v>
      </c>
      <c r="CU5" s="154" t="s">
        <v>271</v>
      </c>
      <c r="CV5" s="154" t="s">
        <v>269</v>
      </c>
      <c r="CW5" s="154" t="s">
        <v>270</v>
      </c>
      <c r="CX5" s="154" t="s">
        <v>271</v>
      </c>
      <c r="CY5" s="154" t="s">
        <v>269</v>
      </c>
      <c r="CZ5" s="154" t="s">
        <v>270</v>
      </c>
      <c r="DA5" s="154" t="s">
        <v>271</v>
      </c>
      <c r="DB5" s="154" t="s">
        <v>269</v>
      </c>
      <c r="DC5" s="154" t="s">
        <v>270</v>
      </c>
      <c r="DD5" s="154" t="s">
        <v>271</v>
      </c>
    </row>
    <row r="6" spans="1:108" x14ac:dyDescent="0.25">
      <c r="A6" s="192" t="s">
        <v>0</v>
      </c>
      <c r="B6" s="196" t="s">
        <v>1</v>
      </c>
      <c r="C6" s="197"/>
      <c r="D6" s="197"/>
      <c r="E6" s="197"/>
      <c r="F6" s="197"/>
      <c r="G6" s="198"/>
      <c r="H6" s="196" t="s">
        <v>2</v>
      </c>
      <c r="I6" s="197"/>
      <c r="J6" s="197"/>
      <c r="K6" s="197"/>
      <c r="L6" s="197"/>
      <c r="M6" s="198"/>
      <c r="N6" s="196" t="s">
        <v>3</v>
      </c>
      <c r="O6" s="197"/>
      <c r="P6" s="197"/>
      <c r="Q6" s="197"/>
      <c r="R6" s="197"/>
      <c r="S6" s="199"/>
      <c r="T6" s="304" t="s">
        <v>224</v>
      </c>
      <c r="U6" s="277" t="s">
        <v>36</v>
      </c>
      <c r="V6" s="217" t="s">
        <v>108</v>
      </c>
      <c r="Y6" t="str">
        <f>L2</f>
        <v>M.10 Lambray</v>
      </c>
      <c r="Z6" s="130">
        <f>B9+C9</f>
        <v>5</v>
      </c>
      <c r="AA6" s="130">
        <f>H9+I9</f>
        <v>60</v>
      </c>
      <c r="AB6" s="130">
        <f>B10+C10</f>
        <v>12</v>
      </c>
      <c r="AC6" s="130">
        <f>H10+I10</f>
        <v>55</v>
      </c>
      <c r="AD6" s="130">
        <f>B11+C11</f>
        <v>12</v>
      </c>
      <c r="AE6" s="130">
        <f>H11+I11</f>
        <v>55</v>
      </c>
      <c r="AF6" s="130">
        <f>SUM(B12:G12)</f>
        <v>12</v>
      </c>
      <c r="AG6" s="130">
        <f>SUM(H12:M12)</f>
        <v>52</v>
      </c>
      <c r="AH6" s="130">
        <f>SUM(B15:G15)</f>
        <v>12</v>
      </c>
      <c r="AI6" s="130">
        <f>SUM(H15:M15)</f>
        <v>52</v>
      </c>
      <c r="AJ6" s="130">
        <f>SUM(B18:G18)</f>
        <v>12</v>
      </c>
      <c r="AK6" s="130">
        <f>SUM(H18:M18)</f>
        <v>52</v>
      </c>
      <c r="AL6" s="130">
        <f>SUM(B21:G21)</f>
        <v>12</v>
      </c>
      <c r="AM6" s="130">
        <f>SUM(H21:M21)</f>
        <v>52</v>
      </c>
      <c r="AN6" s="130">
        <f>SUM(B13:G13)</f>
        <v>10</v>
      </c>
      <c r="AO6" s="130">
        <f>SUM(H13:M13)</f>
        <v>53</v>
      </c>
      <c r="AP6" s="130">
        <f>SUM(B16:G16)</f>
        <v>10</v>
      </c>
      <c r="AQ6" s="130">
        <f>SUM(H16:M16)</f>
        <v>53</v>
      </c>
      <c r="AR6" s="130">
        <f>SUM(B19:G19)</f>
        <v>10</v>
      </c>
      <c r="AS6" s="130">
        <f>SUM(H19:M19)</f>
        <v>53</v>
      </c>
      <c r="AT6" s="130">
        <f>SUM(B22:G22)</f>
        <v>10</v>
      </c>
      <c r="AU6" s="130">
        <f>SUM(H22:M22)</f>
        <v>53</v>
      </c>
      <c r="AV6" s="130">
        <f>SUM(B14:G14)</f>
        <v>8</v>
      </c>
      <c r="AW6" s="130">
        <f>SUM(H14:M14)</f>
        <v>55</v>
      </c>
      <c r="AX6" s="130">
        <f>SUM(B17:G17)</f>
        <v>8</v>
      </c>
      <c r="AY6" s="130">
        <f>SUM(H17:M17)</f>
        <v>55</v>
      </c>
      <c r="AZ6" s="130">
        <f>SUM(B20:G20)</f>
        <v>8</v>
      </c>
      <c r="BA6" s="130">
        <f>SUM(H20:M20)</f>
        <v>55</v>
      </c>
      <c r="BB6" s="130">
        <f>SUM(B23:G23)</f>
        <v>8</v>
      </c>
      <c r="BC6" s="130">
        <f>SUM(H23:M23)</f>
        <v>55</v>
      </c>
      <c r="BD6" s="130">
        <f>SUM(B26:G26)</f>
        <v>2</v>
      </c>
      <c r="BE6" s="130">
        <f>SUM(H26:M26)</f>
        <v>62</v>
      </c>
      <c r="BF6" s="130">
        <f>SUM(B24:G24)</f>
        <v>2</v>
      </c>
      <c r="BG6" s="130">
        <f>SUM(H24:M24)</f>
        <v>64</v>
      </c>
      <c r="BH6" s="130">
        <f>SUM(B25:G25)</f>
        <v>2</v>
      </c>
      <c r="BI6" s="130">
        <f>SUM(H25:M25)</f>
        <v>48</v>
      </c>
      <c r="BJ6" s="130">
        <f>SUM(B27:G27)</f>
        <v>2</v>
      </c>
      <c r="BK6" s="130">
        <f>SUM(H27:M27)</f>
        <v>63</v>
      </c>
      <c r="BL6" s="130">
        <f>SUM(B28:G28)</f>
        <v>3</v>
      </c>
      <c r="BM6" s="130">
        <f>SUM(H28:M28)</f>
        <v>58</v>
      </c>
      <c r="BN6" s="130">
        <f>N32+O32</f>
        <v>6</v>
      </c>
      <c r="BO6" s="130">
        <f>P32+Q32</f>
        <v>52</v>
      </c>
      <c r="BP6" s="130">
        <f>N33+O33</f>
        <v>10</v>
      </c>
      <c r="BQ6" s="130">
        <f>P33+Q33</f>
        <v>47</v>
      </c>
      <c r="BR6" s="130">
        <f>N34+O34</f>
        <v>0</v>
      </c>
      <c r="BS6" s="130">
        <f>P34+Q34</f>
        <v>0</v>
      </c>
      <c r="BT6" s="130">
        <f>N35+O35</f>
        <v>0</v>
      </c>
      <c r="BU6" s="155">
        <f>P35+Q35</f>
        <v>0</v>
      </c>
      <c r="BV6" s="130">
        <f>N36+O36</f>
        <v>0</v>
      </c>
      <c r="BW6" s="155">
        <f>P36+Q36</f>
        <v>0</v>
      </c>
      <c r="BX6" s="130">
        <f t="shared" ref="BX6:BZ6" si="0">N40</f>
        <v>17</v>
      </c>
      <c r="BY6" s="130">
        <f t="shared" si="0"/>
        <v>50</v>
      </c>
      <c r="BZ6" s="130">
        <f t="shared" si="0"/>
        <v>2</v>
      </c>
      <c r="CA6" s="130">
        <f t="shared" ref="CA6:CC6" si="1">N41</f>
        <v>250</v>
      </c>
      <c r="CB6" s="130">
        <f t="shared" si="1"/>
        <v>80</v>
      </c>
      <c r="CC6" s="130">
        <f t="shared" si="1"/>
        <v>170</v>
      </c>
      <c r="CD6" s="130">
        <f t="shared" ref="CD6:CF6" si="2">N42</f>
        <v>0</v>
      </c>
      <c r="CE6" s="130">
        <f t="shared" si="2"/>
        <v>280</v>
      </c>
      <c r="CF6" s="130">
        <f t="shared" si="2"/>
        <v>20</v>
      </c>
      <c r="CG6" s="130">
        <f t="shared" ref="CG6:CI6" si="3">N43</f>
        <v>0</v>
      </c>
      <c r="CH6" s="130">
        <f t="shared" si="3"/>
        <v>200</v>
      </c>
      <c r="CI6" s="130">
        <f t="shared" si="3"/>
        <v>5</v>
      </c>
      <c r="CJ6" s="130">
        <f t="shared" ref="CJ6:CL6" si="4">N44</f>
        <v>0</v>
      </c>
      <c r="CK6" s="130">
        <f t="shared" si="4"/>
        <v>200</v>
      </c>
      <c r="CL6" s="130">
        <f t="shared" si="4"/>
        <v>8</v>
      </c>
      <c r="CM6" s="130">
        <f t="shared" ref="CM6:CO6" si="5">N45</f>
        <v>7</v>
      </c>
      <c r="CN6" s="130">
        <f t="shared" si="5"/>
        <v>130</v>
      </c>
      <c r="CO6" s="130">
        <f t="shared" si="5"/>
        <v>10</v>
      </c>
      <c r="CP6" s="130">
        <f t="shared" ref="CP6:CR6" si="6">N46</f>
        <v>80</v>
      </c>
      <c r="CQ6" s="130">
        <f t="shared" si="6"/>
        <v>120</v>
      </c>
      <c r="CR6" s="130">
        <f t="shared" si="6"/>
        <v>50</v>
      </c>
      <c r="CS6" s="130">
        <f t="shared" ref="CS6:CU6" si="7">N48</f>
        <v>30</v>
      </c>
      <c r="CT6" s="130">
        <f t="shared" si="7"/>
        <v>140</v>
      </c>
      <c r="CU6" s="130">
        <f t="shared" si="7"/>
        <v>30</v>
      </c>
      <c r="CV6" s="130">
        <f t="shared" ref="CV6:CX6" si="8">N50</f>
        <v>0</v>
      </c>
      <c r="CW6" s="130">
        <f t="shared" si="8"/>
        <v>120</v>
      </c>
      <c r="CX6" s="130">
        <f t="shared" si="8"/>
        <v>0</v>
      </c>
      <c r="CY6" s="130">
        <f t="shared" ref="CY6:DA6" si="9">N47</f>
        <v>0</v>
      </c>
      <c r="CZ6" s="130">
        <f t="shared" si="9"/>
        <v>50</v>
      </c>
      <c r="DA6" s="130">
        <f t="shared" si="9"/>
        <v>0</v>
      </c>
      <c r="DB6" s="130">
        <f t="shared" ref="DB6:DD6" si="10">N49</f>
        <v>280</v>
      </c>
      <c r="DC6" s="130">
        <f t="shared" si="10"/>
        <v>140</v>
      </c>
      <c r="DD6" s="130">
        <f t="shared" si="10"/>
        <v>300</v>
      </c>
    </row>
    <row r="7" spans="1:108" ht="15" customHeight="1" x14ac:dyDescent="0.25">
      <c r="A7" s="192"/>
      <c r="B7" s="190" t="s">
        <v>4</v>
      </c>
      <c r="C7" s="191"/>
      <c r="D7" s="191" t="s">
        <v>5</v>
      </c>
      <c r="E7" s="191"/>
      <c r="F7" s="191" t="s">
        <v>41</v>
      </c>
      <c r="G7" s="200"/>
      <c r="H7" s="190" t="s">
        <v>4</v>
      </c>
      <c r="I7" s="191"/>
      <c r="J7" s="191" t="s">
        <v>5</v>
      </c>
      <c r="K7" s="191"/>
      <c r="L7" s="191" t="s">
        <v>41</v>
      </c>
      <c r="M7" s="200"/>
      <c r="N7" s="190" t="s">
        <v>4</v>
      </c>
      <c r="O7" s="191"/>
      <c r="P7" s="191" t="s">
        <v>5</v>
      </c>
      <c r="Q7" s="191"/>
      <c r="R7" s="191" t="s">
        <v>41</v>
      </c>
      <c r="S7" s="192"/>
      <c r="T7" s="304"/>
      <c r="U7" s="277"/>
      <c r="V7" s="217"/>
      <c r="W7" s="139" t="s">
        <v>230</v>
      </c>
      <c r="X7" s="139" t="s">
        <v>108</v>
      </c>
    </row>
    <row r="8" spans="1:108" ht="22.5" x14ac:dyDescent="0.25">
      <c r="A8" s="192"/>
      <c r="B8" s="12" t="s">
        <v>6</v>
      </c>
      <c r="C8" s="2" t="s">
        <v>7</v>
      </c>
      <c r="D8" s="2" t="s">
        <v>6</v>
      </c>
      <c r="E8" s="2" t="s">
        <v>7</v>
      </c>
      <c r="F8" s="2" t="s">
        <v>6</v>
      </c>
      <c r="G8" s="13" t="s">
        <v>7</v>
      </c>
      <c r="H8" s="12" t="s">
        <v>6</v>
      </c>
      <c r="I8" s="2" t="s">
        <v>7</v>
      </c>
      <c r="J8" s="2" t="s">
        <v>6</v>
      </c>
      <c r="K8" s="2" t="s">
        <v>7</v>
      </c>
      <c r="L8" s="2" t="s">
        <v>6</v>
      </c>
      <c r="M8" s="13" t="s">
        <v>7</v>
      </c>
      <c r="N8" s="12" t="s">
        <v>6</v>
      </c>
      <c r="O8" s="2" t="s">
        <v>7</v>
      </c>
      <c r="P8" s="2" t="s">
        <v>6</v>
      </c>
      <c r="Q8" s="2" t="s">
        <v>7</v>
      </c>
      <c r="R8" s="2" t="s">
        <v>6</v>
      </c>
      <c r="S8" s="39" t="s">
        <v>7</v>
      </c>
      <c r="T8" s="304"/>
      <c r="U8" s="277"/>
      <c r="V8" s="217"/>
      <c r="W8" s="140"/>
      <c r="X8" s="140"/>
    </row>
    <row r="9" spans="1:108" ht="20.25" customHeight="1" x14ac:dyDescent="0.25">
      <c r="A9" s="9" t="s">
        <v>8</v>
      </c>
      <c r="B9" s="52">
        <v>2</v>
      </c>
      <c r="C9" s="53">
        <v>3</v>
      </c>
      <c r="D9" s="43"/>
      <c r="E9" s="43"/>
      <c r="F9" s="43"/>
      <c r="G9" s="44"/>
      <c r="H9" s="52">
        <v>29</v>
      </c>
      <c r="I9" s="53">
        <v>31</v>
      </c>
      <c r="J9" s="43"/>
      <c r="K9" s="43"/>
      <c r="L9" s="43"/>
      <c r="M9" s="44"/>
      <c r="N9" s="52"/>
      <c r="O9" s="53"/>
      <c r="P9" s="43"/>
      <c r="Q9" s="43"/>
      <c r="R9" s="43"/>
      <c r="S9" s="45"/>
      <c r="T9" s="144">
        <f>(T3*3.1/100)/12</f>
        <v>68.344666666666669</v>
      </c>
      <c r="U9" s="5">
        <f>SUM(B9:S9)</f>
        <v>65</v>
      </c>
      <c r="V9" s="40">
        <f>U9/T9</f>
        <v>0.95106177512022394</v>
      </c>
      <c r="W9" s="141" t="s">
        <v>231</v>
      </c>
      <c r="X9" s="142">
        <f>((U10-U26)*100)/U10</f>
        <v>4.4776119402985071</v>
      </c>
    </row>
    <row r="10" spans="1:108" ht="20.25" customHeight="1" x14ac:dyDescent="0.25">
      <c r="A10" s="9" t="s">
        <v>9</v>
      </c>
      <c r="B10" s="52">
        <v>4</v>
      </c>
      <c r="C10" s="53">
        <v>8</v>
      </c>
      <c r="D10" s="43"/>
      <c r="E10" s="43"/>
      <c r="F10" s="43"/>
      <c r="G10" s="44"/>
      <c r="H10" s="52">
        <v>27</v>
      </c>
      <c r="I10" s="53">
        <v>28</v>
      </c>
      <c r="J10" s="43"/>
      <c r="K10" s="43"/>
      <c r="L10" s="43"/>
      <c r="M10" s="44"/>
      <c r="N10" s="52"/>
      <c r="O10" s="53"/>
      <c r="P10" s="43"/>
      <c r="Q10" s="43"/>
      <c r="R10" s="43"/>
      <c r="S10" s="45"/>
      <c r="T10" s="144">
        <f>T9</f>
        <v>68.344666666666669</v>
      </c>
      <c r="U10" s="5">
        <f t="shared" ref="U10:U28" si="11">SUM(B10:S10)</f>
        <v>67</v>
      </c>
      <c r="V10" s="40">
        <f t="shared" ref="V10:V28" si="12">U10/T10</f>
        <v>0.98032521435469233</v>
      </c>
      <c r="W10" s="143" t="s">
        <v>232</v>
      </c>
      <c r="X10" s="141">
        <f>((U12-U14)*100)/U12</f>
        <v>1.5625</v>
      </c>
    </row>
    <row r="11" spans="1:108" ht="20.25" customHeight="1" x14ac:dyDescent="0.25">
      <c r="A11" s="9" t="s">
        <v>10</v>
      </c>
      <c r="B11" s="52">
        <v>4</v>
      </c>
      <c r="C11" s="53">
        <v>8</v>
      </c>
      <c r="D11" s="43"/>
      <c r="E11" s="43"/>
      <c r="F11" s="43"/>
      <c r="G11" s="44"/>
      <c r="H11" s="52">
        <v>27</v>
      </c>
      <c r="I11" s="53">
        <v>28</v>
      </c>
      <c r="J11" s="43"/>
      <c r="K11" s="43"/>
      <c r="L11" s="43"/>
      <c r="M11" s="44"/>
      <c r="N11" s="52"/>
      <c r="O11" s="53"/>
      <c r="P11" s="43"/>
      <c r="Q11" s="43"/>
      <c r="R11" s="43"/>
      <c r="S11" s="45"/>
      <c r="T11" s="144">
        <f>T10</f>
        <v>68.344666666666669</v>
      </c>
      <c r="U11" s="5">
        <f t="shared" si="11"/>
        <v>67</v>
      </c>
      <c r="V11" s="40">
        <f t="shared" si="12"/>
        <v>0.98032521435469233</v>
      </c>
      <c r="W11" s="141" t="s">
        <v>233</v>
      </c>
      <c r="X11" s="141">
        <f>((U12-U23)*100)/U12</f>
        <v>1.5625</v>
      </c>
    </row>
    <row r="12" spans="1:108" ht="20.25" customHeight="1" x14ac:dyDescent="0.25">
      <c r="A12" s="9" t="s">
        <v>11</v>
      </c>
      <c r="B12" s="52">
        <v>5</v>
      </c>
      <c r="C12" s="53">
        <v>7</v>
      </c>
      <c r="D12" s="53"/>
      <c r="E12" s="53"/>
      <c r="F12" s="53"/>
      <c r="G12" s="54"/>
      <c r="H12" s="52">
        <v>24</v>
      </c>
      <c r="I12" s="53">
        <v>28</v>
      </c>
      <c r="J12" s="53"/>
      <c r="K12" s="53"/>
      <c r="L12" s="53"/>
      <c r="M12" s="54"/>
      <c r="N12" s="52"/>
      <c r="O12" s="53"/>
      <c r="P12" s="53"/>
      <c r="Q12" s="53"/>
      <c r="R12" s="53"/>
      <c r="S12" s="59"/>
      <c r="T12" s="144">
        <f>T11*0.94</f>
        <v>64.243986666666672</v>
      </c>
      <c r="U12" s="5">
        <f t="shared" si="11"/>
        <v>64</v>
      </c>
      <c r="V12" s="40">
        <f t="shared" si="12"/>
        <v>0.99620218670530813</v>
      </c>
      <c r="W12" s="141" t="s">
        <v>234</v>
      </c>
      <c r="X12" s="141">
        <f>((U15-U17)*100)/U15</f>
        <v>1.5625</v>
      </c>
    </row>
    <row r="13" spans="1:108" ht="20.25" customHeight="1" x14ac:dyDescent="0.25">
      <c r="A13" s="9" t="s">
        <v>12</v>
      </c>
      <c r="B13" s="52">
        <v>4</v>
      </c>
      <c r="C13" s="53">
        <v>6</v>
      </c>
      <c r="D13" s="53"/>
      <c r="E13" s="53"/>
      <c r="F13" s="53"/>
      <c r="G13" s="54"/>
      <c r="H13" s="52">
        <v>26</v>
      </c>
      <c r="I13" s="53">
        <v>27</v>
      </c>
      <c r="J13" s="53"/>
      <c r="K13" s="53"/>
      <c r="L13" s="53"/>
      <c r="M13" s="54"/>
      <c r="N13" s="52"/>
      <c r="O13" s="53"/>
      <c r="P13" s="53"/>
      <c r="Q13" s="53"/>
      <c r="R13" s="53"/>
      <c r="S13" s="59"/>
      <c r="T13" s="144">
        <f t="shared" ref="T13:T27" si="13">T12</f>
        <v>64.243986666666672</v>
      </c>
      <c r="U13" s="5">
        <f t="shared" si="11"/>
        <v>63</v>
      </c>
      <c r="V13" s="40">
        <f t="shared" si="12"/>
        <v>0.98063652753803776</v>
      </c>
      <c r="W13" s="141" t="s">
        <v>235</v>
      </c>
      <c r="X13" s="141">
        <f>((U18-U20)*100)/U18</f>
        <v>1.5625</v>
      </c>
    </row>
    <row r="14" spans="1:108" ht="20.25" customHeight="1" x14ac:dyDescent="0.25">
      <c r="A14" s="9" t="s">
        <v>13</v>
      </c>
      <c r="B14" s="52">
        <v>3</v>
      </c>
      <c r="C14" s="53">
        <v>5</v>
      </c>
      <c r="D14" s="53"/>
      <c r="E14" s="53"/>
      <c r="F14" s="53"/>
      <c r="G14" s="54"/>
      <c r="H14" s="52">
        <v>27</v>
      </c>
      <c r="I14" s="53">
        <v>28</v>
      </c>
      <c r="J14" s="53"/>
      <c r="K14" s="53"/>
      <c r="L14" s="53"/>
      <c r="M14" s="54"/>
      <c r="N14" s="52"/>
      <c r="O14" s="53"/>
      <c r="P14" s="53"/>
      <c r="Q14" s="53"/>
      <c r="R14" s="53"/>
      <c r="S14" s="59"/>
      <c r="T14" s="144">
        <f t="shared" si="13"/>
        <v>64.243986666666672</v>
      </c>
      <c r="U14" s="5">
        <f t="shared" si="11"/>
        <v>63</v>
      </c>
      <c r="V14" s="40">
        <f t="shared" si="12"/>
        <v>0.98063652753803776</v>
      </c>
      <c r="W14" s="141" t="s">
        <v>236</v>
      </c>
      <c r="X14" s="141">
        <f>((U15-U26)*100)/U15</f>
        <v>0</v>
      </c>
    </row>
    <row r="15" spans="1:108" ht="20.25" customHeight="1" x14ac:dyDescent="0.25">
      <c r="A15" s="9" t="s">
        <v>14</v>
      </c>
      <c r="B15" s="52">
        <v>5</v>
      </c>
      <c r="C15" s="53">
        <v>7</v>
      </c>
      <c r="D15" s="53"/>
      <c r="E15" s="53"/>
      <c r="F15" s="53"/>
      <c r="G15" s="54"/>
      <c r="H15" s="52">
        <v>24</v>
      </c>
      <c r="I15" s="53">
        <v>28</v>
      </c>
      <c r="J15" s="53"/>
      <c r="K15" s="53"/>
      <c r="L15" s="53"/>
      <c r="M15" s="54"/>
      <c r="N15" s="52"/>
      <c r="O15" s="53"/>
      <c r="P15" s="53"/>
      <c r="Q15" s="53"/>
      <c r="R15" s="53"/>
      <c r="S15" s="59"/>
      <c r="T15" s="144">
        <f t="shared" si="13"/>
        <v>64.243986666666672</v>
      </c>
      <c r="U15" s="5">
        <f t="shared" si="11"/>
        <v>64</v>
      </c>
      <c r="V15" s="40">
        <f t="shared" si="12"/>
        <v>0.99620218670530813</v>
      </c>
      <c r="W15" s="141" t="s">
        <v>237</v>
      </c>
      <c r="X15" s="141">
        <f>((U32-U33)*100)/U32</f>
        <v>1.7241379310344827</v>
      </c>
    </row>
    <row r="16" spans="1:108" ht="20.25" customHeight="1" x14ac:dyDescent="0.25">
      <c r="A16" s="9" t="s">
        <v>15</v>
      </c>
      <c r="B16" s="52">
        <v>4</v>
      </c>
      <c r="C16" s="53">
        <v>6</v>
      </c>
      <c r="D16" s="53"/>
      <c r="E16" s="53"/>
      <c r="F16" s="53"/>
      <c r="G16" s="54"/>
      <c r="H16" s="52">
        <v>26</v>
      </c>
      <c r="I16" s="53">
        <v>27</v>
      </c>
      <c r="J16" s="53"/>
      <c r="K16" s="53"/>
      <c r="L16" s="53"/>
      <c r="M16" s="54"/>
      <c r="N16" s="52"/>
      <c r="O16" s="53"/>
      <c r="P16" s="53"/>
      <c r="Q16" s="53"/>
      <c r="R16" s="53"/>
      <c r="S16" s="59"/>
      <c r="T16" s="144">
        <f t="shared" si="13"/>
        <v>64.243986666666672</v>
      </c>
      <c r="U16" s="5">
        <f t="shared" si="11"/>
        <v>63</v>
      </c>
      <c r="V16" s="40">
        <f t="shared" si="12"/>
        <v>0.98063652753803776</v>
      </c>
    </row>
    <row r="17" spans="1:22" ht="20.25" customHeight="1" x14ac:dyDescent="0.25">
      <c r="A17" s="9" t="s">
        <v>16</v>
      </c>
      <c r="B17" s="52">
        <v>3</v>
      </c>
      <c r="C17" s="53">
        <v>5</v>
      </c>
      <c r="D17" s="53"/>
      <c r="E17" s="53"/>
      <c r="F17" s="53"/>
      <c r="G17" s="54"/>
      <c r="H17" s="52">
        <v>27</v>
      </c>
      <c r="I17" s="53">
        <v>28</v>
      </c>
      <c r="J17" s="53"/>
      <c r="K17" s="53"/>
      <c r="L17" s="53"/>
      <c r="M17" s="54"/>
      <c r="N17" s="52"/>
      <c r="O17" s="53"/>
      <c r="P17" s="53"/>
      <c r="Q17" s="53"/>
      <c r="R17" s="53"/>
      <c r="S17" s="59"/>
      <c r="T17" s="144">
        <f t="shared" si="13"/>
        <v>64.243986666666672</v>
      </c>
      <c r="U17" s="5">
        <f t="shared" si="11"/>
        <v>63</v>
      </c>
      <c r="V17" s="40">
        <f t="shared" si="12"/>
        <v>0.98063652753803776</v>
      </c>
    </row>
    <row r="18" spans="1:22" ht="20.25" customHeight="1" x14ac:dyDescent="0.25">
      <c r="A18" s="9" t="s">
        <v>17</v>
      </c>
      <c r="B18" s="52">
        <v>5</v>
      </c>
      <c r="C18" s="53">
        <v>7</v>
      </c>
      <c r="D18" s="53"/>
      <c r="E18" s="53"/>
      <c r="F18" s="53"/>
      <c r="G18" s="54"/>
      <c r="H18" s="52">
        <v>24</v>
      </c>
      <c r="I18" s="53">
        <v>28</v>
      </c>
      <c r="J18" s="53"/>
      <c r="K18" s="53"/>
      <c r="L18" s="53"/>
      <c r="M18" s="54"/>
      <c r="N18" s="52"/>
      <c r="O18" s="53"/>
      <c r="P18" s="53"/>
      <c r="Q18" s="53"/>
      <c r="R18" s="53"/>
      <c r="S18" s="59"/>
      <c r="T18" s="144">
        <f t="shared" si="13"/>
        <v>64.243986666666672</v>
      </c>
      <c r="U18" s="5">
        <f t="shared" si="11"/>
        <v>64</v>
      </c>
      <c r="V18" s="40">
        <f t="shared" si="12"/>
        <v>0.99620218670530813</v>
      </c>
    </row>
    <row r="19" spans="1:22" ht="20.25" customHeight="1" x14ac:dyDescent="0.25">
      <c r="A19" s="9" t="s">
        <v>18</v>
      </c>
      <c r="B19" s="52">
        <v>4</v>
      </c>
      <c r="C19" s="53">
        <v>6</v>
      </c>
      <c r="D19" s="53"/>
      <c r="E19" s="53"/>
      <c r="F19" s="53"/>
      <c r="G19" s="54"/>
      <c r="H19" s="52">
        <v>26</v>
      </c>
      <c r="I19" s="53">
        <v>27</v>
      </c>
      <c r="J19" s="53"/>
      <c r="K19" s="53"/>
      <c r="L19" s="53"/>
      <c r="M19" s="54"/>
      <c r="N19" s="52"/>
      <c r="O19" s="53"/>
      <c r="P19" s="53"/>
      <c r="Q19" s="53"/>
      <c r="R19" s="53"/>
      <c r="S19" s="59"/>
      <c r="T19" s="144">
        <f t="shared" si="13"/>
        <v>64.243986666666672</v>
      </c>
      <c r="U19" s="5">
        <f t="shared" si="11"/>
        <v>63</v>
      </c>
      <c r="V19" s="40">
        <f t="shared" si="12"/>
        <v>0.98063652753803776</v>
      </c>
    </row>
    <row r="20" spans="1:22" ht="20.25" customHeight="1" x14ac:dyDescent="0.25">
      <c r="A20" s="9" t="s">
        <v>19</v>
      </c>
      <c r="B20" s="52">
        <v>3</v>
      </c>
      <c r="C20" s="53">
        <v>5</v>
      </c>
      <c r="D20" s="53"/>
      <c r="E20" s="53"/>
      <c r="F20" s="53"/>
      <c r="G20" s="54"/>
      <c r="H20" s="52">
        <v>27</v>
      </c>
      <c r="I20" s="53">
        <v>28</v>
      </c>
      <c r="J20" s="53"/>
      <c r="K20" s="53"/>
      <c r="L20" s="53"/>
      <c r="M20" s="54"/>
      <c r="N20" s="52"/>
      <c r="O20" s="53"/>
      <c r="P20" s="53"/>
      <c r="Q20" s="53"/>
      <c r="R20" s="53"/>
      <c r="S20" s="59"/>
      <c r="T20" s="144">
        <f t="shared" si="13"/>
        <v>64.243986666666672</v>
      </c>
      <c r="U20" s="5">
        <f t="shared" si="11"/>
        <v>63</v>
      </c>
      <c r="V20" s="40">
        <f t="shared" si="12"/>
        <v>0.98063652753803776</v>
      </c>
    </row>
    <row r="21" spans="1:22" ht="20.25" customHeight="1" x14ac:dyDescent="0.25">
      <c r="A21" s="9" t="s">
        <v>20</v>
      </c>
      <c r="B21" s="52">
        <v>5</v>
      </c>
      <c r="C21" s="53">
        <v>7</v>
      </c>
      <c r="D21" s="53"/>
      <c r="E21" s="53"/>
      <c r="F21" s="53"/>
      <c r="G21" s="54"/>
      <c r="H21" s="52">
        <v>24</v>
      </c>
      <c r="I21" s="53">
        <v>28</v>
      </c>
      <c r="J21" s="53"/>
      <c r="K21" s="53"/>
      <c r="L21" s="53"/>
      <c r="M21" s="54"/>
      <c r="N21" s="52"/>
      <c r="O21" s="53"/>
      <c r="P21" s="53"/>
      <c r="Q21" s="53"/>
      <c r="R21" s="53"/>
      <c r="S21" s="59"/>
      <c r="T21" s="144">
        <f t="shared" si="13"/>
        <v>64.243986666666672</v>
      </c>
      <c r="U21" s="5">
        <f t="shared" si="11"/>
        <v>64</v>
      </c>
      <c r="V21" s="40">
        <f t="shared" si="12"/>
        <v>0.99620218670530813</v>
      </c>
    </row>
    <row r="22" spans="1:22" ht="20.25" customHeight="1" x14ac:dyDescent="0.25">
      <c r="A22" s="9" t="s">
        <v>21</v>
      </c>
      <c r="B22" s="52">
        <v>4</v>
      </c>
      <c r="C22" s="53">
        <v>6</v>
      </c>
      <c r="D22" s="53"/>
      <c r="E22" s="53"/>
      <c r="F22" s="53"/>
      <c r="G22" s="54"/>
      <c r="H22" s="52">
        <v>26</v>
      </c>
      <c r="I22" s="53">
        <v>27</v>
      </c>
      <c r="J22" s="53"/>
      <c r="K22" s="53"/>
      <c r="L22" s="53"/>
      <c r="M22" s="54"/>
      <c r="N22" s="52"/>
      <c r="O22" s="53"/>
      <c r="P22" s="53"/>
      <c r="Q22" s="53"/>
      <c r="R22" s="53"/>
      <c r="S22" s="59"/>
      <c r="T22" s="144">
        <f t="shared" si="13"/>
        <v>64.243986666666672</v>
      </c>
      <c r="U22" s="5">
        <f t="shared" si="11"/>
        <v>63</v>
      </c>
      <c r="V22" s="40">
        <f t="shared" si="12"/>
        <v>0.98063652753803776</v>
      </c>
    </row>
    <row r="23" spans="1:22" ht="20.25" customHeight="1" x14ac:dyDescent="0.25">
      <c r="A23" s="9" t="s">
        <v>22</v>
      </c>
      <c r="B23" s="52">
        <v>4</v>
      </c>
      <c r="C23" s="53">
        <v>4</v>
      </c>
      <c r="D23" s="53"/>
      <c r="E23" s="53"/>
      <c r="F23" s="53"/>
      <c r="G23" s="54"/>
      <c r="H23" s="52">
        <v>27</v>
      </c>
      <c r="I23" s="53">
        <v>28</v>
      </c>
      <c r="J23" s="53"/>
      <c r="K23" s="53"/>
      <c r="L23" s="53"/>
      <c r="M23" s="54"/>
      <c r="N23" s="52"/>
      <c r="O23" s="53"/>
      <c r="P23" s="53"/>
      <c r="Q23" s="53"/>
      <c r="R23" s="53"/>
      <c r="S23" s="59"/>
      <c r="T23" s="144">
        <f t="shared" si="13"/>
        <v>64.243986666666672</v>
      </c>
      <c r="U23" s="5">
        <f t="shared" si="11"/>
        <v>63</v>
      </c>
      <c r="V23" s="40">
        <f t="shared" si="12"/>
        <v>0.98063652753803776</v>
      </c>
    </row>
    <row r="24" spans="1:22" ht="20.25" customHeight="1" x14ac:dyDescent="0.25">
      <c r="A24" s="9" t="s">
        <v>23</v>
      </c>
      <c r="B24" s="52">
        <v>0</v>
      </c>
      <c r="C24" s="53">
        <v>2</v>
      </c>
      <c r="D24" s="53"/>
      <c r="E24" s="53"/>
      <c r="F24" s="53"/>
      <c r="G24" s="54"/>
      <c r="H24" s="52">
        <v>31</v>
      </c>
      <c r="I24" s="53">
        <v>33</v>
      </c>
      <c r="J24" s="53"/>
      <c r="K24" s="53"/>
      <c r="L24" s="53"/>
      <c r="M24" s="54"/>
      <c r="N24" s="52"/>
      <c r="O24" s="53"/>
      <c r="P24" s="53"/>
      <c r="Q24" s="53"/>
      <c r="R24" s="53"/>
      <c r="S24" s="59"/>
      <c r="T24" s="144">
        <f t="shared" si="13"/>
        <v>64.243986666666672</v>
      </c>
      <c r="U24" s="5">
        <f t="shared" si="11"/>
        <v>66</v>
      </c>
      <c r="V24" s="40">
        <f t="shared" si="12"/>
        <v>1.0273335050398491</v>
      </c>
    </row>
    <row r="25" spans="1:22" ht="20.25" customHeight="1" x14ac:dyDescent="0.25">
      <c r="A25" s="9" t="s">
        <v>24</v>
      </c>
      <c r="B25" s="52">
        <v>0</v>
      </c>
      <c r="C25" s="53">
        <v>2</v>
      </c>
      <c r="D25" s="53"/>
      <c r="E25" s="53"/>
      <c r="F25" s="53"/>
      <c r="G25" s="54"/>
      <c r="H25" s="52">
        <v>23</v>
      </c>
      <c r="I25" s="53">
        <v>25</v>
      </c>
      <c r="J25" s="53"/>
      <c r="K25" s="53"/>
      <c r="L25" s="53"/>
      <c r="M25" s="54"/>
      <c r="N25" s="52"/>
      <c r="O25" s="53"/>
      <c r="P25" s="53"/>
      <c r="Q25" s="53"/>
      <c r="R25" s="53"/>
      <c r="S25" s="59"/>
      <c r="T25" s="144">
        <f t="shared" si="13"/>
        <v>64.243986666666672</v>
      </c>
      <c r="U25" s="5">
        <f t="shared" si="11"/>
        <v>50</v>
      </c>
      <c r="V25" s="40">
        <f t="shared" si="12"/>
        <v>0.77828295836352201</v>
      </c>
    </row>
    <row r="26" spans="1:22" ht="20.25" customHeight="1" x14ac:dyDescent="0.25">
      <c r="A26" s="9" t="s">
        <v>25</v>
      </c>
      <c r="B26" s="52">
        <v>0</v>
      </c>
      <c r="C26" s="53">
        <v>2</v>
      </c>
      <c r="D26" s="53"/>
      <c r="E26" s="53"/>
      <c r="F26" s="53"/>
      <c r="G26" s="54"/>
      <c r="H26" s="52">
        <v>31</v>
      </c>
      <c r="I26" s="53">
        <v>31</v>
      </c>
      <c r="J26" s="53"/>
      <c r="K26" s="53"/>
      <c r="L26" s="53"/>
      <c r="M26" s="54"/>
      <c r="N26" s="52"/>
      <c r="O26" s="53"/>
      <c r="P26" s="53"/>
      <c r="Q26" s="53"/>
      <c r="R26" s="53"/>
      <c r="S26" s="59"/>
      <c r="T26" s="144">
        <f t="shared" si="13"/>
        <v>64.243986666666672</v>
      </c>
      <c r="U26" s="5">
        <f t="shared" si="11"/>
        <v>64</v>
      </c>
      <c r="V26" s="40">
        <f t="shared" si="12"/>
        <v>0.99620218670530813</v>
      </c>
    </row>
    <row r="27" spans="1:22" ht="20.25" customHeight="1" x14ac:dyDescent="0.25">
      <c r="A27" s="9" t="s">
        <v>26</v>
      </c>
      <c r="B27" s="46"/>
      <c r="C27" s="43"/>
      <c r="D27" s="53">
        <v>1</v>
      </c>
      <c r="E27" s="53">
        <v>1</v>
      </c>
      <c r="F27" s="53"/>
      <c r="G27" s="54"/>
      <c r="H27" s="46"/>
      <c r="I27" s="43"/>
      <c r="J27" s="53">
        <v>31</v>
      </c>
      <c r="K27" s="53">
        <v>32</v>
      </c>
      <c r="L27" s="53"/>
      <c r="M27" s="54"/>
      <c r="N27" s="46"/>
      <c r="O27" s="43"/>
      <c r="P27" s="53"/>
      <c r="Q27" s="53"/>
      <c r="R27" s="53"/>
      <c r="S27" s="59"/>
      <c r="T27" s="144">
        <f t="shared" si="13"/>
        <v>64.243986666666672</v>
      </c>
      <c r="U27" s="5">
        <f t="shared" si="11"/>
        <v>65</v>
      </c>
      <c r="V27" s="40">
        <f t="shared" si="12"/>
        <v>1.0117678458725785</v>
      </c>
    </row>
    <row r="28" spans="1:22" ht="20.25" customHeight="1" thickBot="1" x14ac:dyDescent="0.3">
      <c r="A28" s="31" t="s">
        <v>27</v>
      </c>
      <c r="B28" s="47"/>
      <c r="C28" s="48"/>
      <c r="D28" s="55">
        <v>1</v>
      </c>
      <c r="E28" s="55">
        <v>2</v>
      </c>
      <c r="F28" s="55"/>
      <c r="G28" s="56"/>
      <c r="H28" s="47"/>
      <c r="I28" s="48"/>
      <c r="J28" s="55">
        <v>28</v>
      </c>
      <c r="K28" s="57">
        <v>30</v>
      </c>
      <c r="L28" s="57"/>
      <c r="M28" s="58"/>
      <c r="N28" s="49"/>
      <c r="O28" s="50"/>
      <c r="P28" s="57"/>
      <c r="Q28" s="57"/>
      <c r="R28" s="57"/>
      <c r="S28" s="60"/>
      <c r="T28" s="145">
        <f>T27*0.9</f>
        <v>57.819588000000003</v>
      </c>
      <c r="U28" s="5">
        <f t="shared" si="11"/>
        <v>61</v>
      </c>
      <c r="V28" s="40">
        <f t="shared" si="12"/>
        <v>1.0550057880038854</v>
      </c>
    </row>
    <row r="29" spans="1:22" ht="15.75" thickBot="1" x14ac:dyDescent="0.3">
      <c r="A29" s="29" t="s">
        <v>43</v>
      </c>
      <c r="B29" s="24"/>
      <c r="C29" s="24"/>
      <c r="D29" s="24"/>
      <c r="E29" s="24"/>
      <c r="F29" s="24"/>
      <c r="G29" s="24"/>
      <c r="H29" s="313" t="s">
        <v>309</v>
      </c>
      <c r="I29" s="313"/>
      <c r="J29" s="314"/>
      <c r="K29" s="30"/>
      <c r="L29" s="29" t="s">
        <v>48</v>
      </c>
      <c r="M29" s="24"/>
      <c r="N29" s="24"/>
      <c r="O29" s="24"/>
      <c r="P29" s="24"/>
      <c r="Q29" s="24"/>
      <c r="R29" s="24"/>
      <c r="S29" s="25"/>
      <c r="T29" s="138"/>
    </row>
    <row r="30" spans="1:22" ht="46.5" customHeight="1" x14ac:dyDescent="0.25">
      <c r="A30" s="234" t="s">
        <v>0</v>
      </c>
      <c r="B30" s="236" t="s">
        <v>44</v>
      </c>
      <c r="C30" s="236"/>
      <c r="D30" s="236" t="s">
        <v>45</v>
      </c>
      <c r="E30" s="236"/>
      <c r="F30" s="236" t="s">
        <v>46</v>
      </c>
      <c r="G30" s="236"/>
      <c r="H30" s="236" t="s">
        <v>47</v>
      </c>
      <c r="I30" s="236"/>
      <c r="J30" s="238"/>
      <c r="L30" s="213" t="s">
        <v>0</v>
      </c>
      <c r="M30" s="214"/>
      <c r="N30" s="210" t="s">
        <v>1</v>
      </c>
      <c r="O30" s="211"/>
      <c r="P30" s="210" t="s">
        <v>2</v>
      </c>
      <c r="Q30" s="211"/>
      <c r="R30" s="210" t="s">
        <v>3</v>
      </c>
      <c r="S30" s="212"/>
      <c r="T30" s="305" t="s">
        <v>224</v>
      </c>
      <c r="U30" s="277" t="s">
        <v>36</v>
      </c>
      <c r="V30" s="217" t="s">
        <v>108</v>
      </c>
    </row>
    <row r="31" spans="1:22" ht="48" x14ac:dyDescent="0.25">
      <c r="A31" s="235"/>
      <c r="B31" s="237"/>
      <c r="C31" s="237"/>
      <c r="D31" s="237"/>
      <c r="E31" s="237"/>
      <c r="F31" s="237"/>
      <c r="G31" s="237"/>
      <c r="H31" s="237"/>
      <c r="I31" s="237"/>
      <c r="J31" s="239"/>
      <c r="L31" s="215"/>
      <c r="M31" s="216"/>
      <c r="N31" s="15" t="s">
        <v>49</v>
      </c>
      <c r="O31" s="16" t="s">
        <v>50</v>
      </c>
      <c r="P31" s="15" t="s">
        <v>49</v>
      </c>
      <c r="Q31" s="16" t="s">
        <v>50</v>
      </c>
      <c r="R31" s="15" t="s">
        <v>49</v>
      </c>
      <c r="S31" s="41" t="s">
        <v>50</v>
      </c>
      <c r="T31" s="305"/>
      <c r="U31" s="277"/>
      <c r="V31" s="217"/>
    </row>
    <row r="32" spans="1:22" ht="25.5" x14ac:dyDescent="0.25">
      <c r="A32" s="17" t="s">
        <v>8</v>
      </c>
      <c r="B32" s="201">
        <v>64</v>
      </c>
      <c r="C32" s="201"/>
      <c r="D32" s="201">
        <v>0</v>
      </c>
      <c r="E32" s="201"/>
      <c r="F32" s="201">
        <v>1</v>
      </c>
      <c r="G32" s="201"/>
      <c r="H32" s="201">
        <v>0</v>
      </c>
      <c r="I32" s="201"/>
      <c r="J32" s="202"/>
      <c r="K32" s="4"/>
      <c r="L32" s="217" t="s">
        <v>51</v>
      </c>
      <c r="M32" s="218"/>
      <c r="N32" s="15">
        <v>6</v>
      </c>
      <c r="O32" s="16"/>
      <c r="P32" s="15">
        <v>52</v>
      </c>
      <c r="Q32" s="16"/>
      <c r="R32" s="15"/>
      <c r="S32" s="8"/>
      <c r="T32" s="156">
        <f>T9*1.02</f>
        <v>69.711560000000006</v>
      </c>
      <c r="U32" s="5">
        <f>SUM(N32:S32)</f>
        <v>58</v>
      </c>
      <c r="V32" s="40">
        <f t="shared" ref="V32:V36" si="14">U32/T32</f>
        <v>0.83199974294076906</v>
      </c>
    </row>
    <row r="33" spans="1:24" x14ac:dyDescent="0.25">
      <c r="A33" s="17" t="s">
        <v>9</v>
      </c>
      <c r="B33" s="201">
        <v>62</v>
      </c>
      <c r="C33" s="201"/>
      <c r="D33" s="201">
        <v>2</v>
      </c>
      <c r="E33" s="201"/>
      <c r="F33" s="201">
        <v>2</v>
      </c>
      <c r="G33" s="201"/>
      <c r="H33" s="201">
        <v>1</v>
      </c>
      <c r="I33" s="201"/>
      <c r="J33" s="202"/>
      <c r="L33" s="217" t="s">
        <v>52</v>
      </c>
      <c r="M33" s="218"/>
      <c r="N33" s="22">
        <v>10</v>
      </c>
      <c r="O33" s="35"/>
      <c r="P33" s="22">
        <v>47</v>
      </c>
      <c r="Q33" s="35"/>
      <c r="R33" s="22"/>
      <c r="S33" s="8"/>
      <c r="T33" s="156">
        <f>T32</f>
        <v>69.711560000000006</v>
      </c>
      <c r="U33" s="5">
        <f>SUM(N33:S33)</f>
        <v>57</v>
      </c>
      <c r="V33" s="40">
        <f t="shared" si="14"/>
        <v>0.81765491978661786</v>
      </c>
    </row>
    <row r="34" spans="1:24" x14ac:dyDescent="0.25">
      <c r="A34" s="17" t="s">
        <v>10</v>
      </c>
      <c r="B34" s="201">
        <v>62</v>
      </c>
      <c r="C34" s="201"/>
      <c r="D34" s="201">
        <v>2</v>
      </c>
      <c r="E34" s="201"/>
      <c r="F34" s="201">
        <v>2</v>
      </c>
      <c r="G34" s="201"/>
      <c r="H34" s="201">
        <v>1</v>
      </c>
      <c r="I34" s="201"/>
      <c r="J34" s="202"/>
      <c r="L34" s="217" t="s">
        <v>53</v>
      </c>
      <c r="M34" s="218"/>
      <c r="N34" s="22"/>
      <c r="O34" s="35"/>
      <c r="P34" s="22"/>
      <c r="Q34" s="35"/>
      <c r="R34" s="22"/>
      <c r="S34" s="8"/>
      <c r="T34" s="156">
        <f>T33</f>
        <v>69.711560000000006</v>
      </c>
      <c r="U34" s="5">
        <f>SUM(N34:S34)</f>
        <v>0</v>
      </c>
      <c r="V34" s="40">
        <f t="shared" si="14"/>
        <v>0</v>
      </c>
    </row>
    <row r="35" spans="1:24" x14ac:dyDescent="0.25">
      <c r="A35" s="17" t="s">
        <v>11</v>
      </c>
      <c r="B35" s="201">
        <v>60</v>
      </c>
      <c r="C35" s="201"/>
      <c r="D35" s="201">
        <v>3</v>
      </c>
      <c r="E35" s="201"/>
      <c r="F35" s="201">
        <v>1</v>
      </c>
      <c r="G35" s="201"/>
      <c r="H35" s="201">
        <v>0</v>
      </c>
      <c r="I35" s="201"/>
      <c r="J35" s="202"/>
      <c r="L35" s="217" t="s">
        <v>54</v>
      </c>
      <c r="M35" s="218"/>
      <c r="N35" s="22"/>
      <c r="O35" s="35"/>
      <c r="P35" s="22"/>
      <c r="Q35" s="35"/>
      <c r="R35" s="22"/>
      <c r="S35" s="8"/>
      <c r="T35" s="156">
        <f>T34</f>
        <v>69.711560000000006</v>
      </c>
      <c r="U35" s="5">
        <f>SUM(N35:S35)</f>
        <v>0</v>
      </c>
      <c r="V35" s="40">
        <f t="shared" si="14"/>
        <v>0</v>
      </c>
    </row>
    <row r="36" spans="1:24" ht="15.75" thickBot="1" x14ac:dyDescent="0.3">
      <c r="A36" s="17" t="s">
        <v>12</v>
      </c>
      <c r="B36" s="201">
        <v>60</v>
      </c>
      <c r="C36" s="201"/>
      <c r="D36" s="201">
        <v>2</v>
      </c>
      <c r="E36" s="201"/>
      <c r="F36" s="201">
        <v>1</v>
      </c>
      <c r="G36" s="201"/>
      <c r="H36" s="201">
        <v>0</v>
      </c>
      <c r="I36" s="201"/>
      <c r="J36" s="202"/>
      <c r="L36" s="217" t="s">
        <v>55</v>
      </c>
      <c r="M36" s="218"/>
      <c r="N36" s="36"/>
      <c r="O36" s="37"/>
      <c r="P36" s="36"/>
      <c r="Q36" s="37"/>
      <c r="R36" s="36"/>
      <c r="S36" s="42"/>
      <c r="T36" s="156">
        <f>T35</f>
        <v>69.711560000000006</v>
      </c>
      <c r="U36" s="5">
        <f>SUM(N36:S36)</f>
        <v>0</v>
      </c>
      <c r="V36" s="40">
        <f t="shared" si="14"/>
        <v>0</v>
      </c>
    </row>
    <row r="37" spans="1:24" ht="15.75" thickBot="1" x14ac:dyDescent="0.3">
      <c r="A37" s="17" t="s">
        <v>13</v>
      </c>
      <c r="B37" s="201">
        <v>61</v>
      </c>
      <c r="C37" s="201"/>
      <c r="D37" s="201">
        <v>1</v>
      </c>
      <c r="E37" s="201"/>
      <c r="F37" s="201">
        <v>1</v>
      </c>
      <c r="G37" s="201"/>
      <c r="H37" s="201">
        <v>0</v>
      </c>
      <c r="I37" s="201"/>
      <c r="J37" s="202"/>
      <c r="L37" t="s">
        <v>56</v>
      </c>
      <c r="T37" s="137"/>
    </row>
    <row r="38" spans="1:24" ht="15" customHeight="1" x14ac:dyDescent="0.25">
      <c r="A38" s="17" t="s">
        <v>14</v>
      </c>
      <c r="B38" s="201">
        <v>60</v>
      </c>
      <c r="C38" s="201"/>
      <c r="D38" s="201">
        <v>3</v>
      </c>
      <c r="E38" s="201"/>
      <c r="F38" s="201">
        <v>1</v>
      </c>
      <c r="G38" s="201"/>
      <c r="H38" s="201">
        <v>0</v>
      </c>
      <c r="I38" s="201"/>
      <c r="J38" s="202"/>
      <c r="L38" s="230" t="s">
        <v>57</v>
      </c>
      <c r="M38" s="231"/>
      <c r="N38" s="220" t="s">
        <v>58</v>
      </c>
      <c r="O38" s="220" t="s">
        <v>59</v>
      </c>
      <c r="P38" s="220" t="s">
        <v>60</v>
      </c>
      <c r="Q38" s="222" t="s">
        <v>61</v>
      </c>
      <c r="R38" s="224" t="s">
        <v>62</v>
      </c>
      <c r="S38" s="225"/>
      <c r="T38" s="306" t="s">
        <v>226</v>
      </c>
      <c r="U38" s="307" t="s">
        <v>227</v>
      </c>
      <c r="V38" s="255" t="s">
        <v>81</v>
      </c>
      <c r="W38" s="255" t="s">
        <v>228</v>
      </c>
      <c r="X38" s="308" t="s">
        <v>229</v>
      </c>
    </row>
    <row r="39" spans="1:24" x14ac:dyDescent="0.25">
      <c r="A39" s="17" t="s">
        <v>15</v>
      </c>
      <c r="B39" s="201">
        <v>60</v>
      </c>
      <c r="C39" s="201"/>
      <c r="D39" s="201">
        <v>2</v>
      </c>
      <c r="E39" s="201"/>
      <c r="F39" s="201">
        <v>1</v>
      </c>
      <c r="G39" s="201"/>
      <c r="H39" s="201">
        <v>0</v>
      </c>
      <c r="I39" s="201"/>
      <c r="J39" s="202"/>
      <c r="L39" s="232"/>
      <c r="M39" s="233"/>
      <c r="N39" s="221"/>
      <c r="O39" s="221"/>
      <c r="P39" s="221"/>
      <c r="Q39" s="223"/>
      <c r="R39" s="226"/>
      <c r="S39" s="227"/>
      <c r="T39" s="306"/>
      <c r="U39" s="307"/>
      <c r="V39" s="255"/>
      <c r="W39" s="255"/>
      <c r="X39" s="308"/>
    </row>
    <row r="40" spans="1:24" x14ac:dyDescent="0.25">
      <c r="A40" s="17" t="s">
        <v>16</v>
      </c>
      <c r="B40" s="201">
        <v>61</v>
      </c>
      <c r="C40" s="201"/>
      <c r="D40" s="201">
        <v>1</v>
      </c>
      <c r="E40" s="201"/>
      <c r="F40" s="201">
        <v>1</v>
      </c>
      <c r="G40" s="201"/>
      <c r="H40" s="201">
        <v>0</v>
      </c>
      <c r="I40" s="201"/>
      <c r="J40" s="202"/>
      <c r="L40" s="228" t="s">
        <v>8</v>
      </c>
      <c r="M40" s="229"/>
      <c r="N40" s="51">
        <v>17</v>
      </c>
      <c r="O40" s="51">
        <v>50</v>
      </c>
      <c r="P40" s="51">
        <v>2</v>
      </c>
      <c r="Q40" s="51"/>
      <c r="R40" s="195"/>
      <c r="S40" s="219"/>
      <c r="T40" s="157">
        <f>N40+O40</f>
        <v>67</v>
      </c>
      <c r="U40" s="130">
        <f>U9</f>
        <v>65</v>
      </c>
      <c r="V40" s="130">
        <f t="shared" ref="V40:V56" si="15">T40-P40</f>
        <v>65</v>
      </c>
      <c r="W40" s="130">
        <f>V40-U40</f>
        <v>0</v>
      </c>
      <c r="X40" s="33">
        <f>W40/T40*100</f>
        <v>0</v>
      </c>
    </row>
    <row r="41" spans="1:24" x14ac:dyDescent="0.25">
      <c r="A41" s="17" t="s">
        <v>17</v>
      </c>
      <c r="B41" s="201">
        <v>60</v>
      </c>
      <c r="C41" s="201"/>
      <c r="D41" s="201">
        <v>3</v>
      </c>
      <c r="E41" s="201"/>
      <c r="F41" s="201">
        <v>1</v>
      </c>
      <c r="G41" s="201"/>
      <c r="H41" s="201">
        <v>0</v>
      </c>
      <c r="I41" s="201"/>
      <c r="J41" s="202"/>
      <c r="L41" s="228" t="s">
        <v>9</v>
      </c>
      <c r="M41" s="229"/>
      <c r="N41" s="51">
        <v>250</v>
      </c>
      <c r="O41" s="51">
        <v>80</v>
      </c>
      <c r="P41" s="51">
        <v>170</v>
      </c>
      <c r="Q41" s="51"/>
      <c r="R41" s="195"/>
      <c r="S41" s="219"/>
      <c r="T41" s="157">
        <f t="shared" ref="T41:T56" si="16">N41+O41</f>
        <v>330</v>
      </c>
      <c r="U41" s="130">
        <f>U10</f>
        <v>67</v>
      </c>
      <c r="V41" s="130">
        <f t="shared" si="15"/>
        <v>160</v>
      </c>
      <c r="W41" s="130">
        <f t="shared" ref="W41:W56" si="17">V41-U41</f>
        <v>93</v>
      </c>
      <c r="X41" s="33">
        <f t="shared" ref="X41:X56" si="18">W41/T41*100</f>
        <v>28.18181818181818</v>
      </c>
    </row>
    <row r="42" spans="1:24" x14ac:dyDescent="0.25">
      <c r="A42" s="17" t="s">
        <v>18</v>
      </c>
      <c r="B42" s="201">
        <v>60</v>
      </c>
      <c r="C42" s="201"/>
      <c r="D42" s="201">
        <v>2</v>
      </c>
      <c r="E42" s="201"/>
      <c r="F42" s="201">
        <v>1</v>
      </c>
      <c r="G42" s="201"/>
      <c r="H42" s="201">
        <v>0</v>
      </c>
      <c r="I42" s="201"/>
      <c r="J42" s="202"/>
      <c r="L42" s="203" t="s">
        <v>63</v>
      </c>
      <c r="M42" s="204"/>
      <c r="N42" s="51">
        <v>0</v>
      </c>
      <c r="O42" s="51">
        <v>280</v>
      </c>
      <c r="P42" s="51">
        <v>20</v>
      </c>
      <c r="Q42" s="51"/>
      <c r="R42" s="195"/>
      <c r="S42" s="219"/>
      <c r="T42" s="157">
        <f t="shared" si="16"/>
        <v>280</v>
      </c>
      <c r="U42" s="130">
        <f>U11+U12+U13+U14</f>
        <v>257</v>
      </c>
      <c r="V42" s="130">
        <f t="shared" si="15"/>
        <v>260</v>
      </c>
      <c r="W42" s="130">
        <f t="shared" si="17"/>
        <v>3</v>
      </c>
      <c r="X42" s="33">
        <f t="shared" si="18"/>
        <v>1.0714285714285714</v>
      </c>
    </row>
    <row r="43" spans="1:24" x14ac:dyDescent="0.25">
      <c r="A43" s="17" t="s">
        <v>19</v>
      </c>
      <c r="B43" s="201">
        <v>61</v>
      </c>
      <c r="C43" s="201"/>
      <c r="D43" s="201">
        <v>1</v>
      </c>
      <c r="E43" s="201"/>
      <c r="F43" s="201">
        <v>1</v>
      </c>
      <c r="G43" s="201"/>
      <c r="H43" s="201">
        <v>0</v>
      </c>
      <c r="I43" s="201"/>
      <c r="J43" s="202"/>
      <c r="L43" s="203" t="s">
        <v>64</v>
      </c>
      <c r="M43" s="204"/>
      <c r="N43" s="51">
        <v>0</v>
      </c>
      <c r="O43" s="51">
        <v>200</v>
      </c>
      <c r="P43" s="51">
        <v>5</v>
      </c>
      <c r="Q43" s="51"/>
      <c r="R43" s="195"/>
      <c r="S43" s="219"/>
      <c r="T43" s="157">
        <f t="shared" si="16"/>
        <v>200</v>
      </c>
      <c r="U43" s="130">
        <f>U15+U16+U17</f>
        <v>190</v>
      </c>
      <c r="V43" s="130">
        <f t="shared" si="15"/>
        <v>195</v>
      </c>
      <c r="W43" s="130">
        <f t="shared" si="17"/>
        <v>5</v>
      </c>
      <c r="X43" s="33">
        <f t="shared" si="18"/>
        <v>2.5</v>
      </c>
    </row>
    <row r="44" spans="1:24" x14ac:dyDescent="0.25">
      <c r="A44" s="17" t="s">
        <v>20</v>
      </c>
      <c r="B44" s="201">
        <v>60</v>
      </c>
      <c r="C44" s="201"/>
      <c r="D44" s="201">
        <v>3</v>
      </c>
      <c r="E44" s="201"/>
      <c r="F44" s="201">
        <v>1</v>
      </c>
      <c r="G44" s="201"/>
      <c r="H44" s="201">
        <v>0</v>
      </c>
      <c r="I44" s="201"/>
      <c r="J44" s="202"/>
      <c r="L44" s="203" t="s">
        <v>65</v>
      </c>
      <c r="M44" s="204"/>
      <c r="N44" s="51">
        <v>0</v>
      </c>
      <c r="O44" s="51">
        <v>200</v>
      </c>
      <c r="P44" s="51">
        <v>8</v>
      </c>
      <c r="Q44" s="51"/>
      <c r="R44" s="195"/>
      <c r="S44" s="219"/>
      <c r="T44" s="157">
        <f t="shared" si="16"/>
        <v>200</v>
      </c>
      <c r="U44" s="130">
        <f>U18+U19+U20</f>
        <v>190</v>
      </c>
      <c r="V44" s="130">
        <f t="shared" si="15"/>
        <v>192</v>
      </c>
      <c r="W44" s="130">
        <f t="shared" si="17"/>
        <v>2</v>
      </c>
      <c r="X44" s="33">
        <f t="shared" si="18"/>
        <v>1</v>
      </c>
    </row>
    <row r="45" spans="1:24" x14ac:dyDescent="0.25">
      <c r="A45" s="17" t="s">
        <v>21</v>
      </c>
      <c r="B45" s="201">
        <v>60</v>
      </c>
      <c r="C45" s="201"/>
      <c r="D45" s="201">
        <v>2</v>
      </c>
      <c r="E45" s="201"/>
      <c r="F45" s="201">
        <v>1</v>
      </c>
      <c r="G45" s="201"/>
      <c r="H45" s="201">
        <v>0</v>
      </c>
      <c r="I45" s="201"/>
      <c r="J45" s="202"/>
      <c r="L45" s="203" t="s">
        <v>66</v>
      </c>
      <c r="M45" s="204"/>
      <c r="N45" s="51">
        <v>7</v>
      </c>
      <c r="O45" s="51">
        <v>130</v>
      </c>
      <c r="P45" s="51">
        <v>10</v>
      </c>
      <c r="Q45" s="51"/>
      <c r="R45" s="195"/>
      <c r="S45" s="219"/>
      <c r="T45" s="157">
        <f t="shared" si="16"/>
        <v>137</v>
      </c>
      <c r="U45" s="130">
        <f>U21+U22</f>
        <v>127</v>
      </c>
      <c r="V45" s="130">
        <f t="shared" si="15"/>
        <v>127</v>
      </c>
      <c r="W45" s="130">
        <f t="shared" si="17"/>
        <v>0</v>
      </c>
      <c r="X45" s="33">
        <f t="shared" si="18"/>
        <v>0</v>
      </c>
    </row>
    <row r="46" spans="1:24" x14ac:dyDescent="0.25">
      <c r="A46" s="17" t="s">
        <v>22</v>
      </c>
      <c r="B46" s="201">
        <v>59</v>
      </c>
      <c r="C46" s="201"/>
      <c r="D46" s="201">
        <v>3</v>
      </c>
      <c r="E46" s="201"/>
      <c r="F46" s="201">
        <v>1</v>
      </c>
      <c r="G46" s="201"/>
      <c r="H46" s="201">
        <v>0</v>
      </c>
      <c r="I46" s="201"/>
      <c r="J46" s="202"/>
      <c r="L46" s="203" t="s">
        <v>67</v>
      </c>
      <c r="M46" s="204"/>
      <c r="N46" s="51">
        <v>80</v>
      </c>
      <c r="O46" s="51">
        <v>120</v>
      </c>
      <c r="P46" s="51">
        <v>50</v>
      </c>
      <c r="Q46" s="51"/>
      <c r="R46" s="195"/>
      <c r="S46" s="219"/>
      <c r="T46" s="157">
        <f t="shared" si="16"/>
        <v>200</v>
      </c>
      <c r="U46" s="130">
        <f>U23+U24</f>
        <v>129</v>
      </c>
      <c r="V46" s="130">
        <f t="shared" si="15"/>
        <v>150</v>
      </c>
      <c r="W46" s="130">
        <f t="shared" si="17"/>
        <v>21</v>
      </c>
      <c r="X46" s="33">
        <f t="shared" si="18"/>
        <v>10.5</v>
      </c>
    </row>
    <row r="47" spans="1:24" x14ac:dyDescent="0.25">
      <c r="A47" s="17" t="s">
        <v>23</v>
      </c>
      <c r="B47" s="201">
        <v>61</v>
      </c>
      <c r="C47" s="201"/>
      <c r="D47" s="201">
        <v>3</v>
      </c>
      <c r="E47" s="201"/>
      <c r="F47" s="201">
        <v>2</v>
      </c>
      <c r="G47" s="201"/>
      <c r="H47" s="201">
        <v>0</v>
      </c>
      <c r="I47" s="201"/>
      <c r="J47" s="202"/>
      <c r="L47" s="203" t="s">
        <v>24</v>
      </c>
      <c r="M47" s="204"/>
      <c r="N47" s="51">
        <v>0</v>
      </c>
      <c r="O47" s="51">
        <v>50</v>
      </c>
      <c r="P47" s="51">
        <v>0</v>
      </c>
      <c r="Q47" s="51"/>
      <c r="R47" s="195"/>
      <c r="S47" s="219"/>
      <c r="T47" s="157">
        <f t="shared" si="16"/>
        <v>50</v>
      </c>
      <c r="U47" s="130">
        <f>U25</f>
        <v>50</v>
      </c>
      <c r="V47" s="130">
        <f t="shared" si="15"/>
        <v>50</v>
      </c>
      <c r="W47" s="130">
        <f t="shared" si="17"/>
        <v>0</v>
      </c>
      <c r="X47" s="33">
        <f t="shared" si="18"/>
        <v>0</v>
      </c>
    </row>
    <row r="48" spans="1:24" x14ac:dyDescent="0.25">
      <c r="A48" s="17" t="s">
        <v>24</v>
      </c>
      <c r="B48" s="201">
        <v>61</v>
      </c>
      <c r="C48" s="201"/>
      <c r="D48" s="201">
        <v>3</v>
      </c>
      <c r="E48" s="201"/>
      <c r="F48" s="201">
        <v>2</v>
      </c>
      <c r="G48" s="201"/>
      <c r="H48" s="201">
        <v>0</v>
      </c>
      <c r="I48" s="201"/>
      <c r="J48" s="202"/>
      <c r="L48" s="203" t="s">
        <v>68</v>
      </c>
      <c r="M48" s="204"/>
      <c r="N48" s="51">
        <v>30</v>
      </c>
      <c r="O48" s="51">
        <v>140</v>
      </c>
      <c r="P48" s="51">
        <v>30</v>
      </c>
      <c r="Q48" s="51"/>
      <c r="R48" s="195"/>
      <c r="S48" s="219"/>
      <c r="T48" s="157">
        <f t="shared" si="16"/>
        <v>170</v>
      </c>
      <c r="U48" s="130">
        <f>U26+U27</f>
        <v>129</v>
      </c>
      <c r="V48" s="130">
        <f t="shared" si="15"/>
        <v>140</v>
      </c>
      <c r="W48" s="130">
        <f t="shared" si="17"/>
        <v>11</v>
      </c>
      <c r="X48" s="33">
        <f t="shared" si="18"/>
        <v>6.4705882352941186</v>
      </c>
    </row>
    <row r="49" spans="1:24" x14ac:dyDescent="0.25">
      <c r="A49" s="17" t="s">
        <v>25</v>
      </c>
      <c r="B49" s="201">
        <v>61</v>
      </c>
      <c r="C49" s="201"/>
      <c r="D49" s="201">
        <v>3</v>
      </c>
      <c r="E49" s="201"/>
      <c r="F49" s="201">
        <v>2</v>
      </c>
      <c r="G49" s="201"/>
      <c r="H49" s="201">
        <v>0</v>
      </c>
      <c r="I49" s="201"/>
      <c r="J49" s="202"/>
      <c r="L49" s="203" t="s">
        <v>69</v>
      </c>
      <c r="M49" s="204"/>
      <c r="N49" s="51">
        <v>280</v>
      </c>
      <c r="O49" s="51">
        <v>140</v>
      </c>
      <c r="P49" s="51">
        <v>300</v>
      </c>
      <c r="Q49" s="51"/>
      <c r="R49" s="195"/>
      <c r="S49" s="219"/>
      <c r="T49" s="157">
        <f t="shared" si="16"/>
        <v>420</v>
      </c>
      <c r="U49" s="130">
        <f>U28</f>
        <v>61</v>
      </c>
      <c r="V49" s="130">
        <f t="shared" si="15"/>
        <v>120</v>
      </c>
      <c r="W49" s="130">
        <f t="shared" si="17"/>
        <v>59</v>
      </c>
      <c r="X49" s="33">
        <f t="shared" si="18"/>
        <v>14.047619047619047</v>
      </c>
    </row>
    <row r="50" spans="1:24" x14ac:dyDescent="0.25">
      <c r="A50" s="17" t="s">
        <v>26</v>
      </c>
      <c r="B50" s="201">
        <v>60</v>
      </c>
      <c r="C50" s="201"/>
      <c r="D50" s="201">
        <v>2</v>
      </c>
      <c r="E50" s="201"/>
      <c r="F50" s="201">
        <v>2</v>
      </c>
      <c r="G50" s="201"/>
      <c r="H50" s="201">
        <v>1</v>
      </c>
      <c r="I50" s="201"/>
      <c r="J50" s="202"/>
      <c r="L50" s="203" t="s">
        <v>70</v>
      </c>
      <c r="M50" s="204"/>
      <c r="N50" s="51">
        <v>0</v>
      </c>
      <c r="O50" s="51">
        <v>120</v>
      </c>
      <c r="P50" s="51">
        <v>0</v>
      </c>
      <c r="Q50" s="51"/>
      <c r="R50" s="195"/>
      <c r="S50" s="219"/>
      <c r="T50" s="157">
        <f t="shared" si="16"/>
        <v>120</v>
      </c>
      <c r="U50" s="130">
        <f>U32+U33+U34+U35+U36</f>
        <v>115</v>
      </c>
      <c r="V50" s="130">
        <f t="shared" si="15"/>
        <v>120</v>
      </c>
      <c r="W50" s="130">
        <f t="shared" si="17"/>
        <v>5</v>
      </c>
      <c r="X50" s="33">
        <f t="shared" si="18"/>
        <v>4.1666666666666661</v>
      </c>
    </row>
    <row r="51" spans="1:24" ht="15.75" thickBot="1" x14ac:dyDescent="0.3">
      <c r="A51" s="18" t="s">
        <v>27</v>
      </c>
      <c r="B51" s="249">
        <v>59</v>
      </c>
      <c r="C51" s="249"/>
      <c r="D51" s="249">
        <v>1</v>
      </c>
      <c r="E51" s="249"/>
      <c r="F51" s="249">
        <v>0</v>
      </c>
      <c r="G51" s="249"/>
      <c r="H51" s="249">
        <v>1</v>
      </c>
      <c r="I51" s="249"/>
      <c r="J51" s="250"/>
      <c r="L51" s="247" t="s">
        <v>71</v>
      </c>
      <c r="M51" s="248"/>
      <c r="N51" s="51">
        <v>73</v>
      </c>
      <c r="O51" s="51">
        <v>100</v>
      </c>
      <c r="P51" s="158">
        <v>98</v>
      </c>
      <c r="Q51" s="51"/>
      <c r="R51" s="195"/>
      <c r="S51" s="219"/>
      <c r="T51" s="157">
        <f t="shared" si="16"/>
        <v>173</v>
      </c>
      <c r="U51" s="130"/>
      <c r="V51" s="130">
        <f t="shared" si="15"/>
        <v>75</v>
      </c>
      <c r="W51" s="130">
        <f t="shared" si="17"/>
        <v>75</v>
      </c>
      <c r="X51" s="33">
        <f t="shared" si="18"/>
        <v>43.352601156069362</v>
      </c>
    </row>
    <row r="52" spans="1:24" ht="15.75" thickBot="1" x14ac:dyDescent="0.3">
      <c r="A52" s="6" t="s">
        <v>77</v>
      </c>
      <c r="L52" s="247" t="s">
        <v>72</v>
      </c>
      <c r="M52" s="248"/>
      <c r="N52" s="51">
        <v>215</v>
      </c>
      <c r="O52" s="51">
        <v>700</v>
      </c>
      <c r="P52" s="51">
        <v>150</v>
      </c>
      <c r="Q52" s="51"/>
      <c r="R52" s="195"/>
      <c r="S52" s="219"/>
      <c r="T52" s="157">
        <f t="shared" si="16"/>
        <v>915</v>
      </c>
      <c r="U52" s="130"/>
      <c r="V52" s="130">
        <f t="shared" si="15"/>
        <v>765</v>
      </c>
      <c r="W52" s="130">
        <f t="shared" si="17"/>
        <v>765</v>
      </c>
      <c r="X52" s="33">
        <f t="shared" si="18"/>
        <v>83.606557377049185</v>
      </c>
    </row>
    <row r="53" spans="1:24" x14ac:dyDescent="0.25">
      <c r="A53" s="240" t="s">
        <v>78</v>
      </c>
      <c r="B53" s="241"/>
      <c r="C53" s="241"/>
      <c r="D53" s="206" t="s">
        <v>81</v>
      </c>
      <c r="E53" s="206"/>
      <c r="F53" s="206" t="s">
        <v>82</v>
      </c>
      <c r="G53" s="206"/>
      <c r="H53" s="206" t="s">
        <v>83</v>
      </c>
      <c r="I53" s="206"/>
      <c r="J53" s="207"/>
      <c r="L53" s="247" t="s">
        <v>73</v>
      </c>
      <c r="M53" s="248"/>
      <c r="N53" s="51">
        <v>7</v>
      </c>
      <c r="O53" s="51">
        <v>3</v>
      </c>
      <c r="P53" s="51">
        <v>4</v>
      </c>
      <c r="Q53" s="51"/>
      <c r="R53" s="195"/>
      <c r="S53" s="219"/>
      <c r="T53" s="157">
        <f t="shared" si="16"/>
        <v>10</v>
      </c>
      <c r="U53" s="130"/>
      <c r="V53" s="130">
        <f t="shared" si="15"/>
        <v>6</v>
      </c>
      <c r="W53" s="130">
        <f t="shared" si="17"/>
        <v>6</v>
      </c>
      <c r="X53" s="33">
        <f t="shared" si="18"/>
        <v>60</v>
      </c>
    </row>
    <row r="54" spans="1:24" x14ac:dyDescent="0.25">
      <c r="A54" s="242" t="s">
        <v>79</v>
      </c>
      <c r="B54" s="243"/>
      <c r="C54" s="243"/>
      <c r="D54" s="195">
        <v>10</v>
      </c>
      <c r="E54" s="195"/>
      <c r="F54" s="195">
        <v>10</v>
      </c>
      <c r="G54" s="195"/>
      <c r="H54" s="195" t="s">
        <v>274</v>
      </c>
      <c r="I54" s="195"/>
      <c r="J54" s="269"/>
      <c r="L54" s="247" t="s">
        <v>74</v>
      </c>
      <c r="M54" s="248"/>
      <c r="N54" s="51">
        <v>4</v>
      </c>
      <c r="O54" s="51">
        <v>15</v>
      </c>
      <c r="P54" s="51">
        <v>3</v>
      </c>
      <c r="Q54" s="51"/>
      <c r="R54" s="195"/>
      <c r="S54" s="219"/>
      <c r="T54" s="157">
        <f t="shared" si="16"/>
        <v>19</v>
      </c>
      <c r="U54" s="130"/>
      <c r="V54" s="130">
        <f t="shared" si="15"/>
        <v>16</v>
      </c>
      <c r="W54" s="130">
        <f t="shared" si="17"/>
        <v>16</v>
      </c>
      <c r="X54" s="33">
        <f t="shared" si="18"/>
        <v>84.210526315789465</v>
      </c>
    </row>
    <row r="55" spans="1:24" ht="15.75" thickBot="1" x14ac:dyDescent="0.3">
      <c r="A55" s="244" t="s">
        <v>80</v>
      </c>
      <c r="B55" s="245"/>
      <c r="C55" s="245"/>
      <c r="D55" s="246"/>
      <c r="E55" s="246"/>
      <c r="F55" s="246"/>
      <c r="G55" s="246"/>
      <c r="H55" s="246"/>
      <c r="I55" s="246"/>
      <c r="J55" s="270"/>
      <c r="L55" s="247" t="s">
        <v>75</v>
      </c>
      <c r="M55" s="248"/>
      <c r="N55" s="51"/>
      <c r="O55" s="51"/>
      <c r="P55" s="51"/>
      <c r="Q55" s="51"/>
      <c r="R55" s="195"/>
      <c r="S55" s="219"/>
      <c r="T55" s="157">
        <f t="shared" si="16"/>
        <v>0</v>
      </c>
      <c r="U55" s="130"/>
      <c r="V55" s="130">
        <f t="shared" si="15"/>
        <v>0</v>
      </c>
      <c r="W55" s="130">
        <f t="shared" si="17"/>
        <v>0</v>
      </c>
      <c r="X55" s="33" t="e">
        <f t="shared" si="18"/>
        <v>#DIV/0!</v>
      </c>
    </row>
    <row r="56" spans="1:24" ht="15.75" thickBot="1" x14ac:dyDescent="0.3">
      <c r="A56" s="1" t="s">
        <v>90</v>
      </c>
      <c r="B56" s="1"/>
      <c r="C56" s="1"/>
      <c r="D56" s="1"/>
      <c r="E56" s="1"/>
      <c r="F56" s="1"/>
      <c r="G56" s="1"/>
      <c r="H56" s="1"/>
      <c r="I56" s="1"/>
      <c r="J56" s="1"/>
      <c r="L56" s="284" t="s">
        <v>76</v>
      </c>
      <c r="M56" s="285"/>
      <c r="N56" s="34"/>
      <c r="O56" s="34"/>
      <c r="P56" s="34"/>
      <c r="Q56" s="34"/>
      <c r="R56" s="246"/>
      <c r="S56" s="286"/>
      <c r="T56" s="157">
        <f t="shared" si="16"/>
        <v>0</v>
      </c>
      <c r="U56" s="130"/>
      <c r="V56" s="130">
        <f t="shared" si="15"/>
        <v>0</v>
      </c>
      <c r="W56" s="130">
        <f t="shared" si="17"/>
        <v>0</v>
      </c>
      <c r="X56" s="33" t="e">
        <f t="shared" si="18"/>
        <v>#DIV/0!</v>
      </c>
    </row>
    <row r="57" spans="1:24" ht="15.75" thickBot="1" x14ac:dyDescent="0.3">
      <c r="A57" s="205" t="s">
        <v>91</v>
      </c>
      <c r="B57" s="206"/>
      <c r="C57" s="206"/>
      <c r="D57" s="207"/>
      <c r="F57" s="205" t="s">
        <v>96</v>
      </c>
      <c r="G57" s="206"/>
      <c r="H57" s="206"/>
      <c r="I57" s="206"/>
      <c r="J57" s="207"/>
      <c r="L57" t="s">
        <v>84</v>
      </c>
      <c r="Q57" s="7" t="s">
        <v>89</v>
      </c>
      <c r="T57" s="137"/>
    </row>
    <row r="58" spans="1:24" x14ac:dyDescent="0.25">
      <c r="A58" s="32" t="s">
        <v>92</v>
      </c>
      <c r="B58" s="217" t="s">
        <v>94</v>
      </c>
      <c r="C58" s="217"/>
      <c r="D58" s="261" t="s">
        <v>36</v>
      </c>
      <c r="F58" s="259" t="s">
        <v>92</v>
      </c>
      <c r="G58" s="217"/>
      <c r="H58" s="217" t="s">
        <v>94</v>
      </c>
      <c r="I58" s="217"/>
      <c r="J58" s="261" t="s">
        <v>36</v>
      </c>
      <c r="L58" s="262" t="s">
        <v>86</v>
      </c>
      <c r="M58" s="263"/>
      <c r="N58" s="263"/>
      <c r="O58" s="271">
        <v>14</v>
      </c>
      <c r="P58" s="272"/>
      <c r="Q58" s="19" t="s">
        <v>6</v>
      </c>
      <c r="R58" s="20" t="s">
        <v>7</v>
      </c>
      <c r="S58" s="21" t="s">
        <v>36</v>
      </c>
      <c r="T58" s="135"/>
    </row>
    <row r="59" spans="1:24" x14ac:dyDescent="0.25">
      <c r="A59" s="32" t="s">
        <v>93</v>
      </c>
      <c r="B59" s="217" t="s">
        <v>95</v>
      </c>
      <c r="C59" s="217"/>
      <c r="D59" s="261"/>
      <c r="F59" s="259" t="s">
        <v>93</v>
      </c>
      <c r="G59" s="217"/>
      <c r="H59" s="217" t="s">
        <v>95</v>
      </c>
      <c r="I59" s="217"/>
      <c r="J59" s="261"/>
      <c r="L59" s="264" t="s">
        <v>87</v>
      </c>
      <c r="M59" s="265"/>
      <c r="N59" s="265"/>
      <c r="O59" s="273">
        <v>0</v>
      </c>
      <c r="P59" s="274"/>
      <c r="Q59" s="268">
        <v>31</v>
      </c>
      <c r="R59" s="195">
        <v>36</v>
      </c>
      <c r="S59" s="269">
        <v>67</v>
      </c>
      <c r="T59" s="135"/>
    </row>
    <row r="60" spans="1:24" ht="15.75" thickBot="1" x14ac:dyDescent="0.3">
      <c r="A60" s="28">
        <v>65</v>
      </c>
      <c r="B60" s="246">
        <v>2</v>
      </c>
      <c r="C60" s="246"/>
      <c r="D60" s="27">
        <v>67</v>
      </c>
      <c r="F60" s="260">
        <v>65</v>
      </c>
      <c r="G60" s="246"/>
      <c r="H60" s="246">
        <v>2</v>
      </c>
      <c r="I60" s="246"/>
      <c r="J60" s="27">
        <v>67</v>
      </c>
      <c r="L60" s="266" t="s">
        <v>88</v>
      </c>
      <c r="M60" s="267"/>
      <c r="N60" s="267"/>
      <c r="O60" s="275">
        <v>0</v>
      </c>
      <c r="P60" s="276"/>
      <c r="Q60" s="260"/>
      <c r="R60" s="246"/>
      <c r="S60" s="270"/>
      <c r="T60" s="135"/>
    </row>
    <row r="61" spans="1:24" ht="15.75" thickBot="1" x14ac:dyDescent="0.3">
      <c r="A61" t="s">
        <v>102</v>
      </c>
      <c r="L61" t="s">
        <v>97</v>
      </c>
      <c r="T61" s="137"/>
    </row>
    <row r="62" spans="1:24" ht="15.75" thickBot="1" x14ac:dyDescent="0.3">
      <c r="A62" s="23" t="s">
        <v>103</v>
      </c>
      <c r="B62" s="24"/>
      <c r="C62" s="24" t="s">
        <v>104</v>
      </c>
      <c r="D62" s="24"/>
      <c r="E62" s="24"/>
      <c r="F62" s="24" t="s">
        <v>105</v>
      </c>
      <c r="G62" s="24"/>
      <c r="H62" s="24"/>
      <c r="I62" s="24" t="s">
        <v>106</v>
      </c>
      <c r="J62" s="25"/>
      <c r="L62" s="280" t="s">
        <v>59</v>
      </c>
      <c r="M62" s="281"/>
      <c r="N62" s="26" t="s">
        <v>98</v>
      </c>
      <c r="O62" s="26" t="s">
        <v>99</v>
      </c>
      <c r="P62" s="278" t="s">
        <v>100</v>
      </c>
      <c r="Q62" s="279"/>
      <c r="R62" s="282"/>
      <c r="S62" s="283"/>
      <c r="T62" s="135"/>
    </row>
    <row r="63" spans="1:24" ht="15.75" thickBot="1" x14ac:dyDescent="0.3">
      <c r="A63" t="s">
        <v>107</v>
      </c>
      <c r="L63" s="251" t="s">
        <v>101</v>
      </c>
      <c r="M63" s="252"/>
      <c r="N63" s="255"/>
      <c r="O63" s="255"/>
      <c r="P63" s="255"/>
      <c r="Q63" s="255"/>
      <c r="R63" s="255"/>
      <c r="S63" s="256"/>
      <c r="T63" s="135"/>
    </row>
    <row r="64" spans="1:24" ht="15.75" thickBot="1" x14ac:dyDescent="0.3">
      <c r="A64" s="23" t="s">
        <v>103</v>
      </c>
      <c r="B64" s="24"/>
      <c r="C64" s="24" t="s">
        <v>104</v>
      </c>
      <c r="D64" s="24"/>
      <c r="E64" s="24"/>
      <c r="F64" s="24" t="s">
        <v>105</v>
      </c>
      <c r="G64" s="24"/>
      <c r="H64" s="24"/>
      <c r="I64" s="24" t="s">
        <v>106</v>
      </c>
      <c r="J64" s="25"/>
      <c r="L64" s="253"/>
      <c r="M64" s="254"/>
      <c r="N64" s="257"/>
      <c r="O64" s="257"/>
      <c r="P64" s="257"/>
      <c r="Q64" s="257"/>
      <c r="R64" s="257"/>
      <c r="S64" s="258"/>
      <c r="T64" s="135"/>
    </row>
    <row r="65" spans="1:108" x14ac:dyDescent="0.25">
      <c r="A65" s="187" t="s">
        <v>275</v>
      </c>
      <c r="B65" s="187"/>
      <c r="C65" s="187" t="s">
        <v>276</v>
      </c>
      <c r="D65" s="187"/>
      <c r="I65" s="187" t="s">
        <v>277</v>
      </c>
      <c r="J65" s="187"/>
    </row>
    <row r="66" spans="1:108" ht="18.75" x14ac:dyDescent="0.3">
      <c r="A66" s="193"/>
      <c r="B66" s="194" t="s">
        <v>28</v>
      </c>
      <c r="C66" s="194"/>
      <c r="D66" s="194"/>
      <c r="E66" s="194"/>
      <c r="F66" s="194"/>
      <c r="G66" s="194"/>
      <c r="H66" s="194"/>
      <c r="I66" s="194"/>
      <c r="J66" s="193" t="s">
        <v>29</v>
      </c>
      <c r="K66" s="193"/>
      <c r="L66" s="195" t="s">
        <v>273</v>
      </c>
      <c r="M66" s="195"/>
      <c r="N66" s="195"/>
      <c r="O66" s="193" t="s">
        <v>30</v>
      </c>
      <c r="P66" s="193"/>
      <c r="Q66" s="195">
        <v>2022</v>
      </c>
      <c r="R66" s="195"/>
      <c r="S66" s="195"/>
      <c r="T66" s="297"/>
      <c r="U66" s="298"/>
      <c r="V66" s="298"/>
      <c r="W66" s="298"/>
      <c r="X66" s="298"/>
    </row>
    <row r="67" spans="1:108" s="38" customFormat="1" ht="21.75" customHeight="1" thickBot="1" x14ac:dyDescent="0.3">
      <c r="A67" s="193"/>
      <c r="B67" s="189" t="s">
        <v>31</v>
      </c>
      <c r="C67" s="189"/>
      <c r="D67" s="188" t="s">
        <v>278</v>
      </c>
      <c r="E67" s="188"/>
      <c r="F67" s="189" t="s">
        <v>32</v>
      </c>
      <c r="G67" s="189"/>
      <c r="H67" s="188" t="s">
        <v>279</v>
      </c>
      <c r="I67" s="188"/>
      <c r="J67" s="189" t="s">
        <v>272</v>
      </c>
      <c r="K67" s="189"/>
      <c r="L67" s="188" t="s">
        <v>282</v>
      </c>
      <c r="M67" s="188"/>
      <c r="N67" s="188"/>
      <c r="O67" s="189" t="s">
        <v>34</v>
      </c>
      <c r="P67" s="189"/>
      <c r="Q67" s="299" t="s">
        <v>283</v>
      </c>
      <c r="R67" s="300"/>
      <c r="S67" s="301"/>
      <c r="T67" s="302" t="s">
        <v>225</v>
      </c>
      <c r="U67" s="303"/>
      <c r="V67" s="303"/>
    </row>
    <row r="68" spans="1:108" x14ac:dyDescent="0.25">
      <c r="A68" s="193"/>
      <c r="B68" s="205" t="s">
        <v>35</v>
      </c>
      <c r="C68" s="206"/>
      <c r="D68" s="206"/>
      <c r="E68" s="206"/>
      <c r="F68" s="206"/>
      <c r="G68" s="206"/>
      <c r="H68" s="206"/>
      <c r="I68" s="207"/>
      <c r="J68" s="205" t="s">
        <v>1</v>
      </c>
      <c r="K68" s="206"/>
      <c r="L68" s="206"/>
      <c r="M68" s="206"/>
      <c r="N68" s="207"/>
      <c r="O68" s="205" t="s">
        <v>2</v>
      </c>
      <c r="P68" s="206"/>
      <c r="Q68" s="206"/>
      <c r="R68" s="206"/>
      <c r="S68" s="207"/>
      <c r="T68" s="299">
        <v>38055</v>
      </c>
      <c r="U68" s="300"/>
      <c r="V68" s="301"/>
    </row>
    <row r="69" spans="1:108" s="38" customFormat="1" ht="24" customHeight="1" thickBot="1" x14ac:dyDescent="0.3">
      <c r="B69" s="133" t="s">
        <v>36</v>
      </c>
      <c r="C69" s="62">
        <v>1</v>
      </c>
      <c r="D69" s="63" t="s">
        <v>37</v>
      </c>
      <c r="E69" s="134"/>
      <c r="F69" s="62">
        <v>1</v>
      </c>
      <c r="G69" s="209" t="s">
        <v>38</v>
      </c>
      <c r="H69" s="209"/>
      <c r="I69" s="65">
        <v>1</v>
      </c>
      <c r="J69" s="208" t="s">
        <v>39</v>
      </c>
      <c r="K69" s="209"/>
      <c r="L69" s="62">
        <v>22</v>
      </c>
      <c r="M69" s="134" t="s">
        <v>40</v>
      </c>
      <c r="N69" s="65">
        <v>22</v>
      </c>
      <c r="O69" s="208" t="s">
        <v>39</v>
      </c>
      <c r="P69" s="209"/>
      <c r="Q69" s="62">
        <v>22</v>
      </c>
      <c r="R69" s="134" t="s">
        <v>40</v>
      </c>
      <c r="S69" s="65">
        <v>22</v>
      </c>
      <c r="T69" s="136"/>
      <c r="Z69" s="290" t="s">
        <v>238</v>
      </c>
      <c r="AA69" s="290"/>
      <c r="AB69" s="291" t="s">
        <v>239</v>
      </c>
      <c r="AC69" s="291"/>
      <c r="AD69" s="291" t="s">
        <v>171</v>
      </c>
      <c r="AE69" s="291"/>
      <c r="AF69" s="292" t="s">
        <v>240</v>
      </c>
      <c r="AG69" s="292"/>
      <c r="AH69" s="292" t="s">
        <v>241</v>
      </c>
      <c r="AI69" s="292"/>
      <c r="AJ69" s="292" t="s">
        <v>242</v>
      </c>
      <c r="AK69" s="292"/>
      <c r="AL69" s="292" t="s">
        <v>243</v>
      </c>
      <c r="AM69" s="292"/>
      <c r="AN69" s="287" t="s">
        <v>244</v>
      </c>
      <c r="AO69" s="287"/>
      <c r="AP69" s="287" t="s">
        <v>245</v>
      </c>
      <c r="AQ69" s="287"/>
      <c r="AR69" s="287" t="s">
        <v>246</v>
      </c>
      <c r="AS69" s="287"/>
      <c r="AT69" s="287" t="s">
        <v>247</v>
      </c>
      <c r="AU69" s="287"/>
      <c r="AV69" s="288" t="s">
        <v>248</v>
      </c>
      <c r="AW69" s="288"/>
      <c r="AX69" s="288" t="s">
        <v>249</v>
      </c>
      <c r="AY69" s="288"/>
      <c r="AZ69" s="288" t="s">
        <v>250</v>
      </c>
      <c r="BA69" s="288"/>
      <c r="BB69" s="288" t="s">
        <v>175</v>
      </c>
      <c r="BC69" s="288"/>
      <c r="BD69" s="289" t="s">
        <v>251</v>
      </c>
      <c r="BE69" s="289"/>
      <c r="BF69" s="289" t="s">
        <v>252</v>
      </c>
      <c r="BG69" s="289"/>
      <c r="BH69" s="289" t="s">
        <v>24</v>
      </c>
      <c r="BI69" s="289"/>
      <c r="BJ69" s="294" t="s">
        <v>253</v>
      </c>
      <c r="BK69" s="294"/>
      <c r="BL69" s="295" t="s">
        <v>69</v>
      </c>
      <c r="BM69" s="295"/>
      <c r="BN69" s="296" t="s">
        <v>254</v>
      </c>
      <c r="BO69" s="296" t="s">
        <v>161</v>
      </c>
      <c r="BP69" s="296" t="s">
        <v>255</v>
      </c>
      <c r="BQ69" s="296" t="s">
        <v>256</v>
      </c>
      <c r="BR69" s="296" t="s">
        <v>257</v>
      </c>
      <c r="BS69" s="296"/>
      <c r="BT69" s="296" t="s">
        <v>258</v>
      </c>
      <c r="BU69" s="296"/>
      <c r="BV69" s="296" t="s">
        <v>259</v>
      </c>
      <c r="BW69" s="296"/>
      <c r="BX69" s="293" t="s">
        <v>260</v>
      </c>
      <c r="BY69" s="293"/>
      <c r="BZ69" s="293"/>
      <c r="CA69" s="293" t="s">
        <v>239</v>
      </c>
      <c r="CB69" s="293"/>
      <c r="CC69" s="293"/>
      <c r="CD69" s="293" t="s">
        <v>261</v>
      </c>
      <c r="CE69" s="293"/>
      <c r="CF69" s="293"/>
      <c r="CG69" s="293" t="s">
        <v>262</v>
      </c>
      <c r="CH69" s="293"/>
      <c r="CI69" s="293"/>
      <c r="CJ69" s="293" t="s">
        <v>65</v>
      </c>
      <c r="CK69" s="293"/>
      <c r="CL69" s="293"/>
      <c r="CM69" s="293" t="s">
        <v>263</v>
      </c>
      <c r="CN69" s="293"/>
      <c r="CO69" s="293"/>
      <c r="CP69" s="293" t="s">
        <v>67</v>
      </c>
      <c r="CQ69" s="293"/>
      <c r="CR69" s="293"/>
      <c r="CS69" s="293" t="s">
        <v>264</v>
      </c>
      <c r="CT69" s="293"/>
      <c r="CU69" s="293"/>
      <c r="CV69" s="293" t="s">
        <v>265</v>
      </c>
      <c r="CW69" s="293"/>
      <c r="CX69" s="293"/>
      <c r="CY69" s="293" t="s">
        <v>24</v>
      </c>
      <c r="CZ69" s="293"/>
      <c r="DA69" s="293"/>
      <c r="DB69" s="293" t="s">
        <v>266</v>
      </c>
      <c r="DC69" s="293"/>
      <c r="DD69" s="293"/>
    </row>
    <row r="70" spans="1:108" ht="16.5" thickBot="1" x14ac:dyDescent="0.3">
      <c r="A70" t="s">
        <v>42</v>
      </c>
      <c r="F70" s="10"/>
      <c r="G70" s="11"/>
      <c r="H70" s="11"/>
      <c r="J70" s="14"/>
      <c r="K70" s="14"/>
      <c r="T70" s="137"/>
      <c r="Z70" s="146" t="s">
        <v>267</v>
      </c>
      <c r="AA70" s="146" t="s">
        <v>268</v>
      </c>
      <c r="AB70" s="146" t="s">
        <v>267</v>
      </c>
      <c r="AC70" s="146" t="s">
        <v>268</v>
      </c>
      <c r="AD70" s="146" t="s">
        <v>267</v>
      </c>
      <c r="AE70" s="146" t="s">
        <v>268</v>
      </c>
      <c r="AF70" s="147" t="s">
        <v>267</v>
      </c>
      <c r="AG70" s="147" t="s">
        <v>268</v>
      </c>
      <c r="AH70" s="147" t="s">
        <v>267</v>
      </c>
      <c r="AI70" s="147" t="s">
        <v>268</v>
      </c>
      <c r="AJ70" s="147" t="s">
        <v>267</v>
      </c>
      <c r="AK70" s="147" t="s">
        <v>268</v>
      </c>
      <c r="AL70" s="147" t="s">
        <v>267</v>
      </c>
      <c r="AM70" s="147" t="s">
        <v>268</v>
      </c>
      <c r="AN70" s="148" t="s">
        <v>267</v>
      </c>
      <c r="AO70" s="148" t="s">
        <v>268</v>
      </c>
      <c r="AP70" s="148" t="s">
        <v>267</v>
      </c>
      <c r="AQ70" s="148" t="s">
        <v>268</v>
      </c>
      <c r="AR70" s="148" t="s">
        <v>267</v>
      </c>
      <c r="AS70" s="148" t="s">
        <v>268</v>
      </c>
      <c r="AT70" s="148" t="s">
        <v>267</v>
      </c>
      <c r="AU70" s="148" t="s">
        <v>268</v>
      </c>
      <c r="AV70" s="149" t="s">
        <v>267</v>
      </c>
      <c r="AW70" s="149" t="s">
        <v>268</v>
      </c>
      <c r="AX70" s="149" t="s">
        <v>267</v>
      </c>
      <c r="AY70" s="149" t="s">
        <v>268</v>
      </c>
      <c r="AZ70" s="149" t="s">
        <v>267</v>
      </c>
      <c r="BA70" s="149" t="s">
        <v>268</v>
      </c>
      <c r="BB70" s="149" t="s">
        <v>267</v>
      </c>
      <c r="BC70" s="149" t="s">
        <v>268</v>
      </c>
      <c r="BD70" s="150" t="s">
        <v>267</v>
      </c>
      <c r="BE70" s="150" t="s">
        <v>268</v>
      </c>
      <c r="BF70" s="150" t="s">
        <v>267</v>
      </c>
      <c r="BG70" s="150" t="s">
        <v>268</v>
      </c>
      <c r="BH70" s="150" t="s">
        <v>267</v>
      </c>
      <c r="BI70" s="150" t="s">
        <v>268</v>
      </c>
      <c r="BJ70" s="151" t="s">
        <v>267</v>
      </c>
      <c r="BK70" s="151" t="s">
        <v>268</v>
      </c>
      <c r="BL70" s="152" t="s">
        <v>267</v>
      </c>
      <c r="BM70" s="152" t="s">
        <v>268</v>
      </c>
      <c r="BN70" s="153" t="s">
        <v>267</v>
      </c>
      <c r="BO70" s="153" t="s">
        <v>268</v>
      </c>
      <c r="BP70" s="153" t="s">
        <v>267</v>
      </c>
      <c r="BQ70" s="153" t="s">
        <v>268</v>
      </c>
      <c r="BR70" s="153" t="s">
        <v>267</v>
      </c>
      <c r="BS70" s="153" t="s">
        <v>268</v>
      </c>
      <c r="BT70" s="153" t="s">
        <v>267</v>
      </c>
      <c r="BU70" s="153" t="s">
        <v>268</v>
      </c>
      <c r="BV70" s="153" t="s">
        <v>267</v>
      </c>
      <c r="BW70" s="153" t="s">
        <v>268</v>
      </c>
      <c r="BX70" s="154" t="s">
        <v>269</v>
      </c>
      <c r="BY70" s="154" t="s">
        <v>270</v>
      </c>
      <c r="BZ70" s="154" t="s">
        <v>271</v>
      </c>
      <c r="CA70" s="154" t="s">
        <v>269</v>
      </c>
      <c r="CB70" s="154" t="s">
        <v>270</v>
      </c>
      <c r="CC70" s="154" t="s">
        <v>271</v>
      </c>
      <c r="CD70" s="154" t="s">
        <v>269</v>
      </c>
      <c r="CE70" s="154" t="s">
        <v>270</v>
      </c>
      <c r="CF70" s="154" t="s">
        <v>271</v>
      </c>
      <c r="CG70" s="154" t="s">
        <v>269</v>
      </c>
      <c r="CH70" s="154" t="s">
        <v>270</v>
      </c>
      <c r="CI70" s="154" t="s">
        <v>271</v>
      </c>
      <c r="CJ70" s="154" t="s">
        <v>269</v>
      </c>
      <c r="CK70" s="154" t="s">
        <v>270</v>
      </c>
      <c r="CL70" s="154" t="s">
        <v>271</v>
      </c>
      <c r="CM70" s="154" t="s">
        <v>269</v>
      </c>
      <c r="CN70" s="154" t="s">
        <v>270</v>
      </c>
      <c r="CO70" s="154" t="s">
        <v>271</v>
      </c>
      <c r="CP70" s="154" t="s">
        <v>269</v>
      </c>
      <c r="CQ70" s="154" t="s">
        <v>270</v>
      </c>
      <c r="CR70" s="154" t="s">
        <v>271</v>
      </c>
      <c r="CS70" s="154" t="s">
        <v>269</v>
      </c>
      <c r="CT70" s="154" t="s">
        <v>270</v>
      </c>
      <c r="CU70" s="154" t="s">
        <v>271</v>
      </c>
      <c r="CV70" s="154" t="s">
        <v>269</v>
      </c>
      <c r="CW70" s="154" t="s">
        <v>270</v>
      </c>
      <c r="CX70" s="154" t="s">
        <v>271</v>
      </c>
      <c r="CY70" s="154" t="s">
        <v>269</v>
      </c>
      <c r="CZ70" s="154" t="s">
        <v>270</v>
      </c>
      <c r="DA70" s="154" t="s">
        <v>271</v>
      </c>
      <c r="DB70" s="154" t="s">
        <v>269</v>
      </c>
      <c r="DC70" s="154" t="s">
        <v>270</v>
      </c>
      <c r="DD70" s="154" t="s">
        <v>271</v>
      </c>
    </row>
    <row r="71" spans="1:108" x14ac:dyDescent="0.25">
      <c r="A71" s="192" t="s">
        <v>0</v>
      </c>
      <c r="B71" s="196" t="s">
        <v>1</v>
      </c>
      <c r="C71" s="197"/>
      <c r="D71" s="197"/>
      <c r="E71" s="197"/>
      <c r="F71" s="197"/>
      <c r="G71" s="198"/>
      <c r="H71" s="196" t="s">
        <v>2</v>
      </c>
      <c r="I71" s="197"/>
      <c r="J71" s="197"/>
      <c r="K71" s="197"/>
      <c r="L71" s="197"/>
      <c r="M71" s="198"/>
      <c r="N71" s="196" t="s">
        <v>3</v>
      </c>
      <c r="O71" s="197"/>
      <c r="P71" s="197"/>
      <c r="Q71" s="197"/>
      <c r="R71" s="197"/>
      <c r="S71" s="199"/>
      <c r="T71" s="304" t="s">
        <v>224</v>
      </c>
      <c r="U71" s="277" t="s">
        <v>36</v>
      </c>
      <c r="V71" s="217" t="s">
        <v>108</v>
      </c>
      <c r="Y71" t="str">
        <f>L67</f>
        <v>M.11 Dharor Muslim</v>
      </c>
      <c r="Z71" s="130">
        <f>B74+C74</f>
        <v>7</v>
      </c>
      <c r="AA71" s="130">
        <f>H74+I74</f>
        <v>53</v>
      </c>
      <c r="AB71" s="130">
        <f>B75+C75</f>
        <v>7</v>
      </c>
      <c r="AC71" s="130">
        <f>H75+I75</f>
        <v>85</v>
      </c>
      <c r="AD71" s="130">
        <f>B76+C76</f>
        <v>7</v>
      </c>
      <c r="AE71" s="130">
        <f>H76+I76</f>
        <v>85</v>
      </c>
      <c r="AF71" s="130">
        <f>SUM(B77:G77)</f>
        <v>9</v>
      </c>
      <c r="AG71" s="130">
        <f>SUM(H77:M77)</f>
        <v>79</v>
      </c>
      <c r="AH71" s="130">
        <f>SUM(B80:G80)</f>
        <v>9</v>
      </c>
      <c r="AI71" s="130">
        <f>SUM(H80:M80)</f>
        <v>79</v>
      </c>
      <c r="AJ71" s="130">
        <f>SUM(B83:G83)</f>
        <v>9</v>
      </c>
      <c r="AK71" s="130">
        <f>SUM(H83:M83)</f>
        <v>79</v>
      </c>
      <c r="AL71" s="130">
        <f>SUM(B86:G86)</f>
        <v>9</v>
      </c>
      <c r="AM71" s="130">
        <f>SUM(H86:M86)</f>
        <v>79</v>
      </c>
      <c r="AN71" s="130">
        <f>SUM(B78:G78)</f>
        <v>7</v>
      </c>
      <c r="AO71" s="130">
        <f>SUM(H78:M78)</f>
        <v>80</v>
      </c>
      <c r="AP71" s="130">
        <f>SUM(B81:G81)</f>
        <v>7</v>
      </c>
      <c r="AQ71" s="130">
        <f>SUM(H81:M81)</f>
        <v>80</v>
      </c>
      <c r="AR71" s="130">
        <f>SUM(B84:G84)</f>
        <v>7</v>
      </c>
      <c r="AS71" s="130">
        <f>SUM(H84:M84)</f>
        <v>80</v>
      </c>
      <c r="AT71" s="130">
        <f>SUM(B87:G87)</f>
        <v>7</v>
      </c>
      <c r="AU71" s="130">
        <f>SUM(H87:M87)</f>
        <v>80</v>
      </c>
      <c r="AV71" s="130">
        <f>SUM(B79:G79)</f>
        <v>11</v>
      </c>
      <c r="AW71" s="130">
        <f>SUM(H79:M79)</f>
        <v>75</v>
      </c>
      <c r="AX71" s="130">
        <f>SUM(B82:G82)</f>
        <v>11</v>
      </c>
      <c r="AY71" s="130">
        <f>SUM(H82:M82)</f>
        <v>75</v>
      </c>
      <c r="AZ71" s="130">
        <f>SUM(B85:G85)</f>
        <v>11</v>
      </c>
      <c r="BA71" s="130">
        <f>SUM(H85:M85)</f>
        <v>75</v>
      </c>
      <c r="BB71" s="130">
        <f>SUM(B88:G88)</f>
        <v>11</v>
      </c>
      <c r="BC71" s="130">
        <f>SUM(H88:M88)</f>
        <v>75</v>
      </c>
      <c r="BD71" s="130">
        <f>SUM(B91:G91)</f>
        <v>13</v>
      </c>
      <c r="BE71" s="130">
        <f>SUM(H91:M91)</f>
        <v>75</v>
      </c>
      <c r="BF71" s="130">
        <f>SUM(B89:G89)</f>
        <v>13</v>
      </c>
      <c r="BG71" s="130">
        <f>SUM(H89:M89)</f>
        <v>75</v>
      </c>
      <c r="BH71" s="130">
        <f>SUM(B90:G90)</f>
        <v>13</v>
      </c>
      <c r="BI71" s="130">
        <f>SUM(H90:M90)</f>
        <v>37</v>
      </c>
      <c r="BJ71" s="130">
        <f>SUM(B92:G92)</f>
        <v>15</v>
      </c>
      <c r="BK71" s="130">
        <f>SUM(H92:M92)</f>
        <v>71</v>
      </c>
      <c r="BL71" s="130">
        <f>SUM(B93:G93)</f>
        <v>15</v>
      </c>
      <c r="BM71" s="130">
        <f>SUM(H93:M93)</f>
        <v>72</v>
      </c>
      <c r="BN71" s="130">
        <f>N97+O97</f>
        <v>14</v>
      </c>
      <c r="BO71" s="130">
        <f>P97+Q97</f>
        <v>50</v>
      </c>
      <c r="BP71" s="130">
        <f>N98+O98</f>
        <v>16</v>
      </c>
      <c r="BQ71" s="130">
        <f>P98+Q98</f>
        <v>48</v>
      </c>
      <c r="BR71" s="130">
        <f>N99+O99</f>
        <v>0</v>
      </c>
      <c r="BS71" s="130">
        <f>P99+Q99</f>
        <v>0</v>
      </c>
      <c r="BT71" s="130">
        <f>N100+O100</f>
        <v>0</v>
      </c>
      <c r="BU71" s="155">
        <f>P100+Q100</f>
        <v>0</v>
      </c>
      <c r="BV71" s="130">
        <f>N101+O101</f>
        <v>0</v>
      </c>
      <c r="BW71" s="155">
        <f>P101+Q101</f>
        <v>0</v>
      </c>
      <c r="BX71" s="130">
        <f t="shared" ref="BX71" si="19">N105</f>
        <v>25</v>
      </c>
      <c r="BY71" s="130">
        <f t="shared" ref="BY71" si="20">O105</f>
        <v>50</v>
      </c>
      <c r="BZ71" s="130">
        <f t="shared" ref="BZ71" si="21">P105</f>
        <v>15</v>
      </c>
      <c r="CA71" s="130">
        <f t="shared" ref="CA71" si="22">N106</f>
        <v>80</v>
      </c>
      <c r="CB71" s="130">
        <f t="shared" ref="CB71" si="23">O106</f>
        <v>180</v>
      </c>
      <c r="CC71" s="130">
        <f t="shared" ref="CC71" si="24">P106</f>
        <v>80</v>
      </c>
      <c r="CD71" s="130">
        <f t="shared" ref="CD71" si="25">N107</f>
        <v>0</v>
      </c>
      <c r="CE71" s="130">
        <f t="shared" ref="CE71" si="26">O107</f>
        <v>400</v>
      </c>
      <c r="CF71" s="130">
        <f t="shared" ref="CF71" si="27">P107</f>
        <v>20</v>
      </c>
      <c r="CG71" s="130">
        <f t="shared" ref="CG71" si="28">N108</f>
        <v>10</v>
      </c>
      <c r="CH71" s="130">
        <f t="shared" ref="CH71" si="29">O108</f>
        <v>280</v>
      </c>
      <c r="CI71" s="130">
        <f t="shared" ref="CI71" si="30">P108</f>
        <v>25</v>
      </c>
      <c r="CJ71" s="130">
        <f t="shared" ref="CJ71" si="31">N109</f>
        <v>0</v>
      </c>
      <c r="CK71" s="130">
        <f t="shared" ref="CK71" si="32">O109</f>
        <v>280</v>
      </c>
      <c r="CL71" s="130">
        <f t="shared" ref="CL71" si="33">P109</f>
        <v>12</v>
      </c>
      <c r="CM71" s="130">
        <f t="shared" ref="CM71" si="34">N110</f>
        <v>0</v>
      </c>
      <c r="CN71" s="130">
        <f t="shared" ref="CN71" si="35">O110</f>
        <v>180</v>
      </c>
      <c r="CO71" s="130">
        <f t="shared" ref="CO71" si="36">P110</f>
        <v>0</v>
      </c>
      <c r="CP71" s="130">
        <f t="shared" ref="CP71" si="37">N111</f>
        <v>0</v>
      </c>
      <c r="CQ71" s="130">
        <f t="shared" ref="CQ71" si="38">O111</f>
        <v>260</v>
      </c>
      <c r="CR71" s="130">
        <f t="shared" ref="CR71" si="39">P111</f>
        <v>60</v>
      </c>
      <c r="CS71" s="130">
        <f t="shared" ref="CS71" si="40">N113</f>
        <v>20</v>
      </c>
      <c r="CT71" s="130">
        <f t="shared" ref="CT71" si="41">O113</f>
        <v>190</v>
      </c>
      <c r="CU71" s="130">
        <f t="shared" ref="CU71" si="42">P113</f>
        <v>10</v>
      </c>
      <c r="CV71" s="130">
        <f t="shared" ref="CV71" si="43">N115</f>
        <v>0</v>
      </c>
      <c r="CW71" s="130">
        <f t="shared" ref="CW71" si="44">O115</f>
        <v>140</v>
      </c>
      <c r="CX71" s="130">
        <f t="shared" ref="CX71" si="45">P115</f>
        <v>0</v>
      </c>
      <c r="CY71" s="130">
        <f t="shared" ref="CY71" si="46">N112</f>
        <v>0</v>
      </c>
      <c r="CZ71" s="130">
        <f t="shared" ref="CZ71" si="47">O112</f>
        <v>50</v>
      </c>
      <c r="DA71" s="130">
        <f t="shared" ref="DA71" si="48">P112</f>
        <v>0</v>
      </c>
      <c r="DB71" s="130">
        <f t="shared" ref="DB71" si="49">N114</f>
        <v>340</v>
      </c>
      <c r="DC71" s="130">
        <f t="shared" ref="DC71" si="50">O114</f>
        <v>140</v>
      </c>
      <c r="DD71" s="130">
        <f t="shared" ref="DD71" si="51">P114</f>
        <v>350</v>
      </c>
    </row>
    <row r="72" spans="1:108" ht="15" customHeight="1" x14ac:dyDescent="0.25">
      <c r="A72" s="192"/>
      <c r="B72" s="190" t="s">
        <v>4</v>
      </c>
      <c r="C72" s="191"/>
      <c r="D72" s="191" t="s">
        <v>5</v>
      </c>
      <c r="E72" s="191"/>
      <c r="F72" s="191" t="s">
        <v>41</v>
      </c>
      <c r="G72" s="200"/>
      <c r="H72" s="190" t="s">
        <v>4</v>
      </c>
      <c r="I72" s="191"/>
      <c r="J72" s="191" t="s">
        <v>5</v>
      </c>
      <c r="K72" s="191"/>
      <c r="L72" s="191" t="s">
        <v>41</v>
      </c>
      <c r="M72" s="200"/>
      <c r="N72" s="190" t="s">
        <v>4</v>
      </c>
      <c r="O72" s="191"/>
      <c r="P72" s="191" t="s">
        <v>5</v>
      </c>
      <c r="Q72" s="191"/>
      <c r="R72" s="191" t="s">
        <v>41</v>
      </c>
      <c r="S72" s="192"/>
      <c r="T72" s="304"/>
      <c r="U72" s="277"/>
      <c r="V72" s="217"/>
      <c r="W72" s="139" t="s">
        <v>230</v>
      </c>
      <c r="X72" s="139" t="s">
        <v>108</v>
      </c>
    </row>
    <row r="73" spans="1:108" ht="22.5" x14ac:dyDescent="0.25">
      <c r="A73" s="192"/>
      <c r="B73" s="12" t="s">
        <v>6</v>
      </c>
      <c r="C73" s="2" t="s">
        <v>7</v>
      </c>
      <c r="D73" s="2" t="s">
        <v>6</v>
      </c>
      <c r="E73" s="2" t="s">
        <v>7</v>
      </c>
      <c r="F73" s="2" t="s">
        <v>6</v>
      </c>
      <c r="G73" s="13" t="s">
        <v>7</v>
      </c>
      <c r="H73" s="12" t="s">
        <v>6</v>
      </c>
      <c r="I73" s="2" t="s">
        <v>7</v>
      </c>
      <c r="J73" s="2" t="s">
        <v>6</v>
      </c>
      <c r="K73" s="2" t="s">
        <v>7</v>
      </c>
      <c r="L73" s="2" t="s">
        <v>6</v>
      </c>
      <c r="M73" s="13" t="s">
        <v>7</v>
      </c>
      <c r="N73" s="12" t="s">
        <v>6</v>
      </c>
      <c r="O73" s="2" t="s">
        <v>7</v>
      </c>
      <c r="P73" s="2" t="s">
        <v>6</v>
      </c>
      <c r="Q73" s="2" t="s">
        <v>7</v>
      </c>
      <c r="R73" s="2" t="s">
        <v>6</v>
      </c>
      <c r="S73" s="39" t="s">
        <v>7</v>
      </c>
      <c r="T73" s="304"/>
      <c r="U73" s="277"/>
      <c r="V73" s="217"/>
      <c r="W73" s="140"/>
      <c r="X73" s="140"/>
    </row>
    <row r="74" spans="1:108" ht="20.25" customHeight="1" x14ac:dyDescent="0.25">
      <c r="A74" s="9" t="s">
        <v>8</v>
      </c>
      <c r="B74" s="52">
        <v>3</v>
      </c>
      <c r="C74" s="53">
        <v>4</v>
      </c>
      <c r="D74" s="43"/>
      <c r="E74" s="43"/>
      <c r="F74" s="43"/>
      <c r="G74" s="44"/>
      <c r="H74" s="52">
        <v>25</v>
      </c>
      <c r="I74" s="53">
        <v>28</v>
      </c>
      <c r="J74" s="43"/>
      <c r="K74" s="43"/>
      <c r="L74" s="43"/>
      <c r="M74" s="44"/>
      <c r="N74" s="52"/>
      <c r="O74" s="53"/>
      <c r="P74" s="43"/>
      <c r="Q74" s="43"/>
      <c r="R74" s="43"/>
      <c r="S74" s="45"/>
      <c r="T74" s="144">
        <f>(T68*3.1/100)/12</f>
        <v>98.308749999999989</v>
      </c>
      <c r="U74" s="126">
        <f>SUM(B74:S74)</f>
        <v>60</v>
      </c>
      <c r="V74" s="40">
        <f>U74/T74</f>
        <v>0.61032207204343469</v>
      </c>
      <c r="W74" s="141" t="s">
        <v>231</v>
      </c>
      <c r="X74" s="142">
        <f>((U75-U91)*100)/U75</f>
        <v>4.3478260869565215</v>
      </c>
    </row>
    <row r="75" spans="1:108" ht="20.25" customHeight="1" x14ac:dyDescent="0.25">
      <c r="A75" s="9" t="s">
        <v>9</v>
      </c>
      <c r="B75" s="52">
        <v>3</v>
      </c>
      <c r="C75" s="53">
        <v>4</v>
      </c>
      <c r="D75" s="43"/>
      <c r="E75" s="43"/>
      <c r="F75" s="43"/>
      <c r="G75" s="44"/>
      <c r="H75" s="52">
        <v>41</v>
      </c>
      <c r="I75" s="53">
        <v>44</v>
      </c>
      <c r="J75" s="43"/>
      <c r="K75" s="43"/>
      <c r="L75" s="43"/>
      <c r="M75" s="44"/>
      <c r="N75" s="52"/>
      <c r="O75" s="53"/>
      <c r="P75" s="43"/>
      <c r="Q75" s="43"/>
      <c r="R75" s="43"/>
      <c r="S75" s="45"/>
      <c r="T75" s="144">
        <f>T74</f>
        <v>98.308749999999989</v>
      </c>
      <c r="U75" s="126">
        <f t="shared" ref="U75:U93" si="52">SUM(B75:S75)</f>
        <v>92</v>
      </c>
      <c r="V75" s="40">
        <f t="shared" ref="V75:V93" si="53">U75/T75</f>
        <v>0.93582717713326646</v>
      </c>
      <c r="W75" s="143" t="s">
        <v>232</v>
      </c>
      <c r="X75" s="141">
        <f>((U77-U79)*100)/U77</f>
        <v>2.2727272727272729</v>
      </c>
    </row>
    <row r="76" spans="1:108" ht="20.25" customHeight="1" x14ac:dyDescent="0.25">
      <c r="A76" s="9" t="s">
        <v>10</v>
      </c>
      <c r="B76" s="52">
        <v>3</v>
      </c>
      <c r="C76" s="53">
        <v>4</v>
      </c>
      <c r="D76" s="43"/>
      <c r="E76" s="43"/>
      <c r="F76" s="43"/>
      <c r="G76" s="44"/>
      <c r="H76" s="52">
        <v>41</v>
      </c>
      <c r="I76" s="53">
        <v>44</v>
      </c>
      <c r="J76" s="43"/>
      <c r="K76" s="43"/>
      <c r="L76" s="43"/>
      <c r="M76" s="44"/>
      <c r="N76" s="52"/>
      <c r="O76" s="53"/>
      <c r="P76" s="43"/>
      <c r="Q76" s="43"/>
      <c r="R76" s="43"/>
      <c r="S76" s="45"/>
      <c r="T76" s="144">
        <f>T75</f>
        <v>98.308749999999989</v>
      </c>
      <c r="U76" s="126">
        <f t="shared" si="52"/>
        <v>92</v>
      </c>
      <c r="V76" s="40">
        <f t="shared" si="53"/>
        <v>0.93582717713326646</v>
      </c>
      <c r="W76" s="141" t="s">
        <v>233</v>
      </c>
      <c r="X76" s="141">
        <f>((U77-U88)*100)/U77</f>
        <v>2.2727272727272729</v>
      </c>
    </row>
    <row r="77" spans="1:108" ht="20.25" customHeight="1" x14ac:dyDescent="0.25">
      <c r="A77" s="9" t="s">
        <v>11</v>
      </c>
      <c r="B77" s="52">
        <v>4</v>
      </c>
      <c r="C77" s="53">
        <v>5</v>
      </c>
      <c r="D77" s="53"/>
      <c r="E77" s="53"/>
      <c r="F77" s="53"/>
      <c r="G77" s="54"/>
      <c r="H77" s="52">
        <v>39</v>
      </c>
      <c r="I77" s="53">
        <v>40</v>
      </c>
      <c r="J77" s="53"/>
      <c r="K77" s="53"/>
      <c r="L77" s="53"/>
      <c r="M77" s="54"/>
      <c r="N77" s="52"/>
      <c r="O77" s="53"/>
      <c r="P77" s="53"/>
      <c r="Q77" s="53"/>
      <c r="R77" s="53"/>
      <c r="S77" s="59"/>
      <c r="T77" s="144">
        <f>T76*0.94</f>
        <v>92.410224999999983</v>
      </c>
      <c r="U77" s="126">
        <f t="shared" si="52"/>
        <v>88</v>
      </c>
      <c r="V77" s="40">
        <f t="shared" si="53"/>
        <v>0.9522755734011038</v>
      </c>
      <c r="W77" s="141" t="s">
        <v>234</v>
      </c>
      <c r="X77" s="141">
        <f>((U80-U82)*100)/U80</f>
        <v>2.2727272727272729</v>
      </c>
    </row>
    <row r="78" spans="1:108" ht="20.25" customHeight="1" x14ac:dyDescent="0.25">
      <c r="A78" s="9" t="s">
        <v>12</v>
      </c>
      <c r="B78" s="52">
        <v>3</v>
      </c>
      <c r="C78" s="53">
        <v>4</v>
      </c>
      <c r="D78" s="53"/>
      <c r="E78" s="53"/>
      <c r="F78" s="53"/>
      <c r="G78" s="54"/>
      <c r="H78" s="52">
        <v>39</v>
      </c>
      <c r="I78" s="53">
        <v>41</v>
      </c>
      <c r="J78" s="53"/>
      <c r="K78" s="53"/>
      <c r="L78" s="53"/>
      <c r="M78" s="54"/>
      <c r="N78" s="52"/>
      <c r="O78" s="53"/>
      <c r="P78" s="53"/>
      <c r="Q78" s="53"/>
      <c r="R78" s="53"/>
      <c r="S78" s="59"/>
      <c r="T78" s="144">
        <f t="shared" ref="T78:T92" si="54">T77</f>
        <v>92.410224999999983</v>
      </c>
      <c r="U78" s="126">
        <f t="shared" si="52"/>
        <v>87</v>
      </c>
      <c r="V78" s="40">
        <f t="shared" si="53"/>
        <v>0.94145426006700039</v>
      </c>
      <c r="W78" s="141" t="s">
        <v>235</v>
      </c>
      <c r="X78" s="141">
        <f>((U83-U85)*100)/U83</f>
        <v>2.2727272727272729</v>
      </c>
    </row>
    <row r="79" spans="1:108" ht="20.25" customHeight="1" x14ac:dyDescent="0.25">
      <c r="A79" s="9" t="s">
        <v>13</v>
      </c>
      <c r="B79" s="52">
        <v>5</v>
      </c>
      <c r="C79" s="53">
        <v>6</v>
      </c>
      <c r="D79" s="53"/>
      <c r="E79" s="53"/>
      <c r="F79" s="53"/>
      <c r="G79" s="54"/>
      <c r="H79" s="52">
        <v>37</v>
      </c>
      <c r="I79" s="53">
        <v>38</v>
      </c>
      <c r="J79" s="53"/>
      <c r="K79" s="53"/>
      <c r="L79" s="53"/>
      <c r="M79" s="54"/>
      <c r="N79" s="52"/>
      <c r="O79" s="53"/>
      <c r="P79" s="53"/>
      <c r="Q79" s="53"/>
      <c r="R79" s="53"/>
      <c r="S79" s="59"/>
      <c r="T79" s="144">
        <f t="shared" si="54"/>
        <v>92.410224999999983</v>
      </c>
      <c r="U79" s="126">
        <f t="shared" si="52"/>
        <v>86</v>
      </c>
      <c r="V79" s="40">
        <f t="shared" si="53"/>
        <v>0.93063294673289687</v>
      </c>
      <c r="W79" s="141" t="s">
        <v>236</v>
      </c>
      <c r="X79" s="141">
        <f>((U80-U91)*100)/U80</f>
        <v>0</v>
      </c>
    </row>
    <row r="80" spans="1:108" ht="20.25" customHeight="1" x14ac:dyDescent="0.25">
      <c r="A80" s="9" t="s">
        <v>14</v>
      </c>
      <c r="B80" s="52">
        <v>4</v>
      </c>
      <c r="C80" s="53">
        <v>5</v>
      </c>
      <c r="D80" s="53"/>
      <c r="E80" s="53"/>
      <c r="F80" s="53"/>
      <c r="G80" s="54"/>
      <c r="H80" s="52">
        <v>39</v>
      </c>
      <c r="I80" s="53">
        <v>40</v>
      </c>
      <c r="J80" s="53"/>
      <c r="K80" s="53"/>
      <c r="L80" s="53"/>
      <c r="M80" s="54"/>
      <c r="N80" s="52"/>
      <c r="O80" s="53"/>
      <c r="P80" s="53"/>
      <c r="Q80" s="53"/>
      <c r="R80" s="53"/>
      <c r="S80" s="59"/>
      <c r="T80" s="144">
        <f t="shared" si="54"/>
        <v>92.410224999999983</v>
      </c>
      <c r="U80" s="126">
        <f t="shared" si="52"/>
        <v>88</v>
      </c>
      <c r="V80" s="40">
        <f t="shared" si="53"/>
        <v>0.9522755734011038</v>
      </c>
      <c r="W80" s="141" t="s">
        <v>237</v>
      </c>
      <c r="X80" s="141">
        <f>((U97-U98)*100)/U97</f>
        <v>0</v>
      </c>
    </row>
    <row r="81" spans="1:22" ht="20.25" customHeight="1" x14ac:dyDescent="0.25">
      <c r="A81" s="9" t="s">
        <v>15</v>
      </c>
      <c r="B81" s="52">
        <v>3</v>
      </c>
      <c r="C81" s="53">
        <v>4</v>
      </c>
      <c r="D81" s="53"/>
      <c r="E81" s="53"/>
      <c r="F81" s="53"/>
      <c r="G81" s="54"/>
      <c r="H81" s="52">
        <v>39</v>
      </c>
      <c r="I81" s="53">
        <v>41</v>
      </c>
      <c r="J81" s="53"/>
      <c r="K81" s="53"/>
      <c r="L81" s="53"/>
      <c r="M81" s="54"/>
      <c r="N81" s="52"/>
      <c r="O81" s="53"/>
      <c r="P81" s="53"/>
      <c r="Q81" s="53"/>
      <c r="R81" s="53"/>
      <c r="S81" s="59"/>
      <c r="T81" s="144">
        <f t="shared" si="54"/>
        <v>92.410224999999983</v>
      </c>
      <c r="U81" s="126">
        <f t="shared" si="52"/>
        <v>87</v>
      </c>
      <c r="V81" s="40">
        <f t="shared" si="53"/>
        <v>0.94145426006700039</v>
      </c>
    </row>
    <row r="82" spans="1:22" ht="20.25" customHeight="1" x14ac:dyDescent="0.25">
      <c r="A82" s="9" t="s">
        <v>16</v>
      </c>
      <c r="B82" s="52">
        <v>5</v>
      </c>
      <c r="C82" s="53">
        <v>6</v>
      </c>
      <c r="D82" s="53"/>
      <c r="E82" s="53"/>
      <c r="F82" s="53"/>
      <c r="G82" s="54"/>
      <c r="H82" s="52">
        <v>37</v>
      </c>
      <c r="I82" s="53">
        <v>38</v>
      </c>
      <c r="J82" s="53"/>
      <c r="K82" s="53"/>
      <c r="L82" s="53"/>
      <c r="M82" s="54"/>
      <c r="N82" s="52"/>
      <c r="O82" s="53"/>
      <c r="P82" s="53"/>
      <c r="Q82" s="53"/>
      <c r="R82" s="53"/>
      <c r="S82" s="59"/>
      <c r="T82" s="144">
        <f t="shared" si="54"/>
        <v>92.410224999999983</v>
      </c>
      <c r="U82" s="126">
        <f t="shared" si="52"/>
        <v>86</v>
      </c>
      <c r="V82" s="40">
        <f t="shared" si="53"/>
        <v>0.93063294673289687</v>
      </c>
    </row>
    <row r="83" spans="1:22" ht="20.25" customHeight="1" x14ac:dyDescent="0.25">
      <c r="A83" s="9" t="s">
        <v>17</v>
      </c>
      <c r="B83" s="52">
        <v>4</v>
      </c>
      <c r="C83" s="53">
        <v>5</v>
      </c>
      <c r="D83" s="53"/>
      <c r="E83" s="53"/>
      <c r="F83" s="53"/>
      <c r="G83" s="54"/>
      <c r="H83" s="52">
        <v>39</v>
      </c>
      <c r="I83" s="53">
        <v>40</v>
      </c>
      <c r="J83" s="53"/>
      <c r="K83" s="53"/>
      <c r="L83" s="53"/>
      <c r="M83" s="54"/>
      <c r="N83" s="52"/>
      <c r="O83" s="53"/>
      <c r="P83" s="53"/>
      <c r="Q83" s="53"/>
      <c r="R83" s="53"/>
      <c r="S83" s="59"/>
      <c r="T83" s="144">
        <f t="shared" si="54"/>
        <v>92.410224999999983</v>
      </c>
      <c r="U83" s="126">
        <f t="shared" si="52"/>
        <v>88</v>
      </c>
      <c r="V83" s="40">
        <f t="shared" si="53"/>
        <v>0.9522755734011038</v>
      </c>
    </row>
    <row r="84" spans="1:22" ht="20.25" customHeight="1" x14ac:dyDescent="0.25">
      <c r="A84" s="9" t="s">
        <v>18</v>
      </c>
      <c r="B84" s="52">
        <v>3</v>
      </c>
      <c r="C84" s="53">
        <v>4</v>
      </c>
      <c r="D84" s="53"/>
      <c r="E84" s="53"/>
      <c r="F84" s="53"/>
      <c r="G84" s="54"/>
      <c r="H84" s="52">
        <v>39</v>
      </c>
      <c r="I84" s="53">
        <v>41</v>
      </c>
      <c r="J84" s="53"/>
      <c r="K84" s="53"/>
      <c r="L84" s="53"/>
      <c r="M84" s="54"/>
      <c r="N84" s="52"/>
      <c r="O84" s="53"/>
      <c r="P84" s="53"/>
      <c r="Q84" s="53"/>
      <c r="R84" s="53"/>
      <c r="S84" s="59"/>
      <c r="T84" s="144">
        <f t="shared" si="54"/>
        <v>92.410224999999983</v>
      </c>
      <c r="U84" s="126">
        <f t="shared" si="52"/>
        <v>87</v>
      </c>
      <c r="V84" s="40">
        <f t="shared" si="53"/>
        <v>0.94145426006700039</v>
      </c>
    </row>
    <row r="85" spans="1:22" ht="20.25" customHeight="1" x14ac:dyDescent="0.25">
      <c r="A85" s="9" t="s">
        <v>19</v>
      </c>
      <c r="B85" s="52">
        <v>5</v>
      </c>
      <c r="C85" s="53">
        <v>6</v>
      </c>
      <c r="D85" s="53"/>
      <c r="E85" s="53"/>
      <c r="F85" s="53"/>
      <c r="G85" s="54"/>
      <c r="H85" s="52">
        <v>37</v>
      </c>
      <c r="I85" s="53">
        <v>38</v>
      </c>
      <c r="J85" s="53"/>
      <c r="K85" s="53"/>
      <c r="L85" s="53"/>
      <c r="M85" s="54"/>
      <c r="N85" s="52"/>
      <c r="O85" s="53"/>
      <c r="P85" s="53"/>
      <c r="Q85" s="53"/>
      <c r="R85" s="53"/>
      <c r="S85" s="59"/>
      <c r="T85" s="144">
        <f t="shared" si="54"/>
        <v>92.410224999999983</v>
      </c>
      <c r="U85" s="126">
        <f t="shared" si="52"/>
        <v>86</v>
      </c>
      <c r="V85" s="40">
        <f t="shared" si="53"/>
        <v>0.93063294673289687</v>
      </c>
    </row>
    <row r="86" spans="1:22" ht="20.25" customHeight="1" x14ac:dyDescent="0.25">
      <c r="A86" s="9" t="s">
        <v>20</v>
      </c>
      <c r="B86" s="52">
        <v>4</v>
      </c>
      <c r="C86" s="53">
        <v>5</v>
      </c>
      <c r="D86" s="53"/>
      <c r="E86" s="53"/>
      <c r="F86" s="53"/>
      <c r="G86" s="54"/>
      <c r="H86" s="52">
        <v>39</v>
      </c>
      <c r="I86" s="53">
        <v>40</v>
      </c>
      <c r="J86" s="53"/>
      <c r="K86" s="53"/>
      <c r="L86" s="53"/>
      <c r="M86" s="54"/>
      <c r="N86" s="52"/>
      <c r="O86" s="53"/>
      <c r="P86" s="53"/>
      <c r="Q86" s="53"/>
      <c r="R86" s="53"/>
      <c r="S86" s="59"/>
      <c r="T86" s="144">
        <f t="shared" si="54"/>
        <v>92.410224999999983</v>
      </c>
      <c r="U86" s="126">
        <f t="shared" si="52"/>
        <v>88</v>
      </c>
      <c r="V86" s="40">
        <f t="shared" si="53"/>
        <v>0.9522755734011038</v>
      </c>
    </row>
    <row r="87" spans="1:22" ht="20.25" customHeight="1" x14ac:dyDescent="0.25">
      <c r="A87" s="9" t="s">
        <v>21</v>
      </c>
      <c r="B87" s="52">
        <v>3</v>
      </c>
      <c r="C87" s="53">
        <v>4</v>
      </c>
      <c r="D87" s="53"/>
      <c r="E87" s="53"/>
      <c r="F87" s="53"/>
      <c r="G87" s="54"/>
      <c r="H87" s="52">
        <v>39</v>
      </c>
      <c r="I87" s="53">
        <v>41</v>
      </c>
      <c r="J87" s="53"/>
      <c r="K87" s="53"/>
      <c r="L87" s="53"/>
      <c r="M87" s="54"/>
      <c r="N87" s="52"/>
      <c r="O87" s="53"/>
      <c r="P87" s="53"/>
      <c r="Q87" s="53"/>
      <c r="R87" s="53"/>
      <c r="S87" s="59"/>
      <c r="T87" s="144">
        <f t="shared" si="54"/>
        <v>92.410224999999983</v>
      </c>
      <c r="U87" s="126">
        <f t="shared" si="52"/>
        <v>87</v>
      </c>
      <c r="V87" s="40">
        <f t="shared" si="53"/>
        <v>0.94145426006700039</v>
      </c>
    </row>
    <row r="88" spans="1:22" ht="20.25" customHeight="1" x14ac:dyDescent="0.25">
      <c r="A88" s="9" t="s">
        <v>22</v>
      </c>
      <c r="B88" s="52">
        <v>5</v>
      </c>
      <c r="C88" s="53">
        <v>6</v>
      </c>
      <c r="D88" s="53"/>
      <c r="E88" s="53"/>
      <c r="F88" s="53"/>
      <c r="G88" s="54"/>
      <c r="H88" s="52">
        <v>37</v>
      </c>
      <c r="I88" s="53">
        <v>38</v>
      </c>
      <c r="J88" s="53"/>
      <c r="K88" s="53"/>
      <c r="L88" s="53"/>
      <c r="M88" s="54"/>
      <c r="N88" s="52"/>
      <c r="O88" s="53"/>
      <c r="P88" s="53"/>
      <c r="Q88" s="53"/>
      <c r="R88" s="53"/>
      <c r="S88" s="59"/>
      <c r="T88" s="144">
        <f t="shared" si="54"/>
        <v>92.410224999999983</v>
      </c>
      <c r="U88" s="126">
        <f t="shared" si="52"/>
        <v>86</v>
      </c>
      <c r="V88" s="40">
        <f t="shared" si="53"/>
        <v>0.93063294673289687</v>
      </c>
    </row>
    <row r="89" spans="1:22" ht="20.25" customHeight="1" x14ac:dyDescent="0.25">
      <c r="A89" s="9" t="s">
        <v>23</v>
      </c>
      <c r="B89" s="52">
        <v>6</v>
      </c>
      <c r="C89" s="53">
        <v>7</v>
      </c>
      <c r="D89" s="53"/>
      <c r="E89" s="53"/>
      <c r="F89" s="53"/>
      <c r="G89" s="54"/>
      <c r="H89" s="52">
        <v>36</v>
      </c>
      <c r="I89" s="53">
        <v>39</v>
      </c>
      <c r="J89" s="53"/>
      <c r="K89" s="53"/>
      <c r="L89" s="53"/>
      <c r="M89" s="54"/>
      <c r="N89" s="52"/>
      <c r="O89" s="53"/>
      <c r="P89" s="53"/>
      <c r="Q89" s="53"/>
      <c r="R89" s="53"/>
      <c r="S89" s="59"/>
      <c r="T89" s="144">
        <f t="shared" si="54"/>
        <v>92.410224999999983</v>
      </c>
      <c r="U89" s="126">
        <f t="shared" si="52"/>
        <v>88</v>
      </c>
      <c r="V89" s="40">
        <f t="shared" si="53"/>
        <v>0.9522755734011038</v>
      </c>
    </row>
    <row r="90" spans="1:22" ht="20.25" customHeight="1" x14ac:dyDescent="0.25">
      <c r="A90" s="9" t="s">
        <v>24</v>
      </c>
      <c r="B90" s="52">
        <v>6</v>
      </c>
      <c r="C90" s="53">
        <v>7</v>
      </c>
      <c r="D90" s="53"/>
      <c r="E90" s="53"/>
      <c r="F90" s="53"/>
      <c r="G90" s="54"/>
      <c r="H90" s="52">
        <v>17</v>
      </c>
      <c r="I90" s="53">
        <v>20</v>
      </c>
      <c r="J90" s="53"/>
      <c r="K90" s="53"/>
      <c r="L90" s="53"/>
      <c r="M90" s="54"/>
      <c r="N90" s="52"/>
      <c r="O90" s="53"/>
      <c r="P90" s="53"/>
      <c r="Q90" s="53"/>
      <c r="R90" s="53"/>
      <c r="S90" s="59"/>
      <c r="T90" s="144">
        <f t="shared" si="54"/>
        <v>92.410224999999983</v>
      </c>
      <c r="U90" s="126">
        <f t="shared" si="52"/>
        <v>50</v>
      </c>
      <c r="V90" s="40">
        <f t="shared" si="53"/>
        <v>0.54106566670517264</v>
      </c>
    </row>
    <row r="91" spans="1:22" ht="20.25" customHeight="1" x14ac:dyDescent="0.25">
      <c r="A91" s="9" t="s">
        <v>25</v>
      </c>
      <c r="B91" s="52">
        <v>6</v>
      </c>
      <c r="C91" s="53">
        <v>7</v>
      </c>
      <c r="D91" s="53"/>
      <c r="E91" s="53"/>
      <c r="F91" s="53"/>
      <c r="G91" s="54"/>
      <c r="H91" s="52">
        <v>37</v>
      </c>
      <c r="I91" s="53">
        <v>38</v>
      </c>
      <c r="J91" s="53"/>
      <c r="K91" s="53"/>
      <c r="L91" s="53"/>
      <c r="M91" s="54"/>
      <c r="N91" s="52"/>
      <c r="O91" s="53"/>
      <c r="P91" s="53"/>
      <c r="Q91" s="53"/>
      <c r="R91" s="53"/>
      <c r="S91" s="59"/>
      <c r="T91" s="144">
        <f t="shared" si="54"/>
        <v>92.410224999999983</v>
      </c>
      <c r="U91" s="126">
        <f t="shared" si="52"/>
        <v>88</v>
      </c>
      <c r="V91" s="40">
        <f t="shared" si="53"/>
        <v>0.9522755734011038</v>
      </c>
    </row>
    <row r="92" spans="1:22" ht="20.25" customHeight="1" x14ac:dyDescent="0.25">
      <c r="A92" s="9" t="s">
        <v>26</v>
      </c>
      <c r="B92" s="46"/>
      <c r="C92" s="43"/>
      <c r="D92" s="53">
        <v>7</v>
      </c>
      <c r="E92" s="53">
        <v>8</v>
      </c>
      <c r="F92" s="53"/>
      <c r="G92" s="54"/>
      <c r="H92" s="46"/>
      <c r="I92" s="43"/>
      <c r="J92" s="53">
        <v>35</v>
      </c>
      <c r="K92" s="53">
        <v>36</v>
      </c>
      <c r="L92" s="53"/>
      <c r="M92" s="54"/>
      <c r="N92" s="46"/>
      <c r="O92" s="43"/>
      <c r="P92" s="53"/>
      <c r="Q92" s="53"/>
      <c r="R92" s="53"/>
      <c r="S92" s="59"/>
      <c r="T92" s="144">
        <f t="shared" si="54"/>
        <v>92.410224999999983</v>
      </c>
      <c r="U92" s="126">
        <f t="shared" si="52"/>
        <v>86</v>
      </c>
      <c r="V92" s="40">
        <f t="shared" si="53"/>
        <v>0.93063294673289687</v>
      </c>
    </row>
    <row r="93" spans="1:22" ht="20.25" customHeight="1" thickBot="1" x14ac:dyDescent="0.3">
      <c r="A93" s="31" t="s">
        <v>27</v>
      </c>
      <c r="B93" s="47"/>
      <c r="C93" s="48"/>
      <c r="D93" s="55">
        <v>7</v>
      </c>
      <c r="E93" s="55">
        <v>8</v>
      </c>
      <c r="F93" s="55"/>
      <c r="G93" s="56"/>
      <c r="H93" s="47"/>
      <c r="I93" s="48"/>
      <c r="J93" s="55">
        <v>35</v>
      </c>
      <c r="K93" s="57">
        <v>37</v>
      </c>
      <c r="L93" s="57"/>
      <c r="M93" s="58"/>
      <c r="N93" s="49"/>
      <c r="O93" s="50"/>
      <c r="P93" s="57"/>
      <c r="Q93" s="57"/>
      <c r="R93" s="57"/>
      <c r="S93" s="60"/>
      <c r="T93" s="145">
        <f>T92*0.9</f>
        <v>83.169202499999983</v>
      </c>
      <c r="U93" s="126">
        <f t="shared" si="52"/>
        <v>87</v>
      </c>
      <c r="V93" s="40">
        <f t="shared" si="53"/>
        <v>1.0460602889633337</v>
      </c>
    </row>
    <row r="94" spans="1:22" ht="15.75" thickBot="1" x14ac:dyDescent="0.3">
      <c r="A94" s="29" t="s">
        <v>43</v>
      </c>
      <c r="B94" s="24"/>
      <c r="C94" s="24"/>
      <c r="D94" s="24"/>
      <c r="E94" s="24"/>
      <c r="F94" s="24"/>
      <c r="G94" s="24"/>
      <c r="H94" s="313" t="s">
        <v>310</v>
      </c>
      <c r="I94" s="313"/>
      <c r="J94" s="314"/>
      <c r="K94" s="30"/>
      <c r="L94" s="29" t="s">
        <v>48</v>
      </c>
      <c r="M94" s="24"/>
      <c r="N94" s="24"/>
      <c r="O94" s="24"/>
      <c r="P94" s="24"/>
      <c r="Q94" s="24"/>
      <c r="R94" s="24"/>
      <c r="S94" s="25"/>
      <c r="T94" s="138"/>
    </row>
    <row r="95" spans="1:22" ht="46.5" customHeight="1" x14ac:dyDescent="0.25">
      <c r="A95" s="234" t="s">
        <v>0</v>
      </c>
      <c r="B95" s="236" t="s">
        <v>44</v>
      </c>
      <c r="C95" s="236"/>
      <c r="D95" s="236" t="s">
        <v>45</v>
      </c>
      <c r="E95" s="236"/>
      <c r="F95" s="236" t="s">
        <v>46</v>
      </c>
      <c r="G95" s="236"/>
      <c r="H95" s="236" t="s">
        <v>47</v>
      </c>
      <c r="I95" s="236"/>
      <c r="J95" s="238"/>
      <c r="L95" s="309" t="s">
        <v>0</v>
      </c>
      <c r="M95" s="215"/>
      <c r="N95" s="210" t="s">
        <v>1</v>
      </c>
      <c r="O95" s="211"/>
      <c r="P95" s="210" t="s">
        <v>2</v>
      </c>
      <c r="Q95" s="211"/>
      <c r="R95" s="210" t="s">
        <v>3</v>
      </c>
      <c r="S95" s="212"/>
      <c r="T95" s="305" t="s">
        <v>224</v>
      </c>
      <c r="U95" s="277" t="s">
        <v>36</v>
      </c>
      <c r="V95" s="217" t="s">
        <v>108</v>
      </c>
    </row>
    <row r="96" spans="1:22" ht="48" x14ac:dyDescent="0.25">
      <c r="A96" s="235"/>
      <c r="B96" s="237"/>
      <c r="C96" s="237"/>
      <c r="D96" s="237"/>
      <c r="E96" s="237"/>
      <c r="F96" s="237"/>
      <c r="G96" s="237"/>
      <c r="H96" s="237"/>
      <c r="I96" s="237"/>
      <c r="J96" s="239"/>
      <c r="L96" s="217"/>
      <c r="M96" s="218"/>
      <c r="N96" s="15" t="s">
        <v>49</v>
      </c>
      <c r="O96" s="16" t="s">
        <v>50</v>
      </c>
      <c r="P96" s="15" t="s">
        <v>49</v>
      </c>
      <c r="Q96" s="16" t="s">
        <v>50</v>
      </c>
      <c r="R96" s="15" t="s">
        <v>49</v>
      </c>
      <c r="S96" s="41" t="s">
        <v>50</v>
      </c>
      <c r="T96" s="305"/>
      <c r="U96" s="277"/>
      <c r="V96" s="217"/>
    </row>
    <row r="97" spans="1:24" ht="25.5" x14ac:dyDescent="0.25">
      <c r="A97" s="17" t="s">
        <v>8</v>
      </c>
      <c r="B97" s="201">
        <v>55</v>
      </c>
      <c r="C97" s="201"/>
      <c r="D97" s="201">
        <v>1</v>
      </c>
      <c r="E97" s="201"/>
      <c r="F97" s="201">
        <v>2</v>
      </c>
      <c r="G97" s="201"/>
      <c r="H97" s="201">
        <v>2</v>
      </c>
      <c r="I97" s="201"/>
      <c r="J97" s="202"/>
      <c r="K97" s="4"/>
      <c r="L97" s="217" t="s">
        <v>51</v>
      </c>
      <c r="M97" s="218"/>
      <c r="N97" s="159">
        <v>14</v>
      </c>
      <c r="O97" s="16"/>
      <c r="P97" s="159">
        <v>50</v>
      </c>
      <c r="Q97" s="16"/>
      <c r="R97" s="15"/>
      <c r="S97" s="8"/>
      <c r="T97" s="156">
        <f>T74*1.02</f>
        <v>100.274925</v>
      </c>
      <c r="U97" s="126">
        <f>SUM(N97:S97)</f>
        <v>64</v>
      </c>
      <c r="V97" s="40">
        <f t="shared" ref="V97:V101" si="55">U97/T97</f>
        <v>0.63824530409770941</v>
      </c>
    </row>
    <row r="98" spans="1:24" x14ac:dyDescent="0.25">
      <c r="A98" s="17" t="s">
        <v>9</v>
      </c>
      <c r="B98" s="201">
        <v>89</v>
      </c>
      <c r="C98" s="201"/>
      <c r="D98" s="201">
        <v>1</v>
      </c>
      <c r="E98" s="201"/>
      <c r="F98" s="201">
        <v>1</v>
      </c>
      <c r="G98" s="201"/>
      <c r="H98" s="201">
        <v>2</v>
      </c>
      <c r="I98" s="201"/>
      <c r="J98" s="202"/>
      <c r="L98" s="217" t="s">
        <v>52</v>
      </c>
      <c r="M98" s="218"/>
      <c r="N98" s="159">
        <v>16</v>
      </c>
      <c r="O98" s="127"/>
      <c r="P98" s="159">
        <v>48</v>
      </c>
      <c r="Q98" s="127"/>
      <c r="R98" s="22"/>
      <c r="S98" s="8"/>
      <c r="T98" s="156">
        <f>T97</f>
        <v>100.274925</v>
      </c>
      <c r="U98" s="126">
        <f>SUM(N98:S98)</f>
        <v>64</v>
      </c>
      <c r="V98" s="40">
        <f t="shared" si="55"/>
        <v>0.63824530409770941</v>
      </c>
    </row>
    <row r="99" spans="1:24" x14ac:dyDescent="0.25">
      <c r="A99" s="17" t="s">
        <v>10</v>
      </c>
      <c r="B99" s="201">
        <v>89</v>
      </c>
      <c r="C99" s="201"/>
      <c r="D99" s="201">
        <v>0</v>
      </c>
      <c r="E99" s="201"/>
      <c r="F99" s="201">
        <v>1</v>
      </c>
      <c r="G99" s="201"/>
      <c r="H99" s="201">
        <v>2</v>
      </c>
      <c r="I99" s="201"/>
      <c r="J99" s="202"/>
      <c r="L99" s="217" t="s">
        <v>53</v>
      </c>
      <c r="M99" s="218"/>
      <c r="N99" s="159"/>
      <c r="O99" s="127"/>
      <c r="P99" s="159"/>
      <c r="Q99" s="127"/>
      <c r="R99" s="22"/>
      <c r="S99" s="8"/>
      <c r="T99" s="156">
        <f>T98</f>
        <v>100.274925</v>
      </c>
      <c r="U99" s="126">
        <f>SUM(N99:S99)</f>
        <v>0</v>
      </c>
      <c r="V99" s="40">
        <f t="shared" si="55"/>
        <v>0</v>
      </c>
    </row>
    <row r="100" spans="1:24" x14ac:dyDescent="0.25">
      <c r="A100" s="17" t="s">
        <v>11</v>
      </c>
      <c r="B100" s="201">
        <v>86</v>
      </c>
      <c r="C100" s="201"/>
      <c r="D100" s="201">
        <v>0</v>
      </c>
      <c r="E100" s="201"/>
      <c r="F100" s="201">
        <v>1</v>
      </c>
      <c r="G100" s="201"/>
      <c r="H100" s="201">
        <v>1</v>
      </c>
      <c r="I100" s="201"/>
      <c r="J100" s="202"/>
      <c r="L100" s="217" t="s">
        <v>54</v>
      </c>
      <c r="M100" s="218"/>
      <c r="N100" s="159"/>
      <c r="O100" s="127"/>
      <c r="P100" s="159"/>
      <c r="Q100" s="127"/>
      <c r="R100" s="22"/>
      <c r="S100" s="8"/>
      <c r="T100" s="156">
        <f>T99</f>
        <v>100.274925</v>
      </c>
      <c r="U100" s="126">
        <f>SUM(N100:S100)</f>
        <v>0</v>
      </c>
      <c r="V100" s="40">
        <f t="shared" si="55"/>
        <v>0</v>
      </c>
    </row>
    <row r="101" spans="1:24" ht="15.75" thickBot="1" x14ac:dyDescent="0.3">
      <c r="A101" s="17" t="s">
        <v>12</v>
      </c>
      <c r="B101" s="201">
        <v>85</v>
      </c>
      <c r="C101" s="201"/>
      <c r="D101" s="201">
        <v>1</v>
      </c>
      <c r="E101" s="201"/>
      <c r="F101" s="201">
        <v>0</v>
      </c>
      <c r="G101" s="201"/>
      <c r="H101" s="201">
        <v>1</v>
      </c>
      <c r="I101" s="201"/>
      <c r="J101" s="202"/>
      <c r="L101" s="217" t="s">
        <v>55</v>
      </c>
      <c r="M101" s="218"/>
      <c r="N101" s="159"/>
      <c r="O101" s="128"/>
      <c r="P101" s="159"/>
      <c r="Q101" s="128"/>
      <c r="R101" s="36"/>
      <c r="S101" s="42"/>
      <c r="T101" s="156">
        <f>T100</f>
        <v>100.274925</v>
      </c>
      <c r="U101" s="126">
        <f>SUM(N101:S101)</f>
        <v>0</v>
      </c>
      <c r="V101" s="40">
        <f t="shared" si="55"/>
        <v>0</v>
      </c>
    </row>
    <row r="102" spans="1:24" ht="15.75" thickBot="1" x14ac:dyDescent="0.3">
      <c r="A102" s="17" t="s">
        <v>13</v>
      </c>
      <c r="B102" s="201">
        <v>83</v>
      </c>
      <c r="C102" s="201"/>
      <c r="D102" s="201">
        <v>1</v>
      </c>
      <c r="E102" s="201"/>
      <c r="F102" s="201">
        <v>1</v>
      </c>
      <c r="G102" s="201"/>
      <c r="H102" s="201">
        <v>1</v>
      </c>
      <c r="I102" s="201"/>
      <c r="J102" s="202"/>
      <c r="L102" t="s">
        <v>56</v>
      </c>
      <c r="T102" s="137"/>
    </row>
    <row r="103" spans="1:24" ht="15" customHeight="1" x14ac:dyDescent="0.25">
      <c r="A103" s="17" t="s">
        <v>14</v>
      </c>
      <c r="B103" s="201">
        <v>86</v>
      </c>
      <c r="C103" s="201"/>
      <c r="D103" s="201">
        <v>0</v>
      </c>
      <c r="E103" s="201"/>
      <c r="F103" s="201">
        <v>1</v>
      </c>
      <c r="G103" s="201"/>
      <c r="H103" s="201">
        <v>1</v>
      </c>
      <c r="I103" s="201"/>
      <c r="J103" s="202"/>
      <c r="L103" s="230" t="s">
        <v>57</v>
      </c>
      <c r="M103" s="231"/>
      <c r="N103" s="220" t="s">
        <v>58</v>
      </c>
      <c r="O103" s="220" t="s">
        <v>59</v>
      </c>
      <c r="P103" s="220" t="s">
        <v>60</v>
      </c>
      <c r="Q103" s="222" t="s">
        <v>61</v>
      </c>
      <c r="R103" s="224" t="s">
        <v>62</v>
      </c>
      <c r="S103" s="225"/>
      <c r="T103" s="306" t="s">
        <v>226</v>
      </c>
      <c r="U103" s="307" t="s">
        <v>227</v>
      </c>
      <c r="V103" s="255" t="s">
        <v>81</v>
      </c>
      <c r="W103" s="255" t="s">
        <v>228</v>
      </c>
      <c r="X103" s="308" t="s">
        <v>229</v>
      </c>
    </row>
    <row r="104" spans="1:24" x14ac:dyDescent="0.25">
      <c r="A104" s="17" t="s">
        <v>15</v>
      </c>
      <c r="B104" s="201">
        <v>85</v>
      </c>
      <c r="C104" s="201"/>
      <c r="D104" s="201">
        <v>1</v>
      </c>
      <c r="E104" s="201"/>
      <c r="F104" s="201">
        <v>0</v>
      </c>
      <c r="G104" s="201"/>
      <c r="H104" s="201">
        <v>1</v>
      </c>
      <c r="I104" s="201"/>
      <c r="J104" s="202"/>
      <c r="L104" s="232"/>
      <c r="M104" s="233"/>
      <c r="N104" s="221"/>
      <c r="O104" s="221"/>
      <c r="P104" s="221"/>
      <c r="Q104" s="223"/>
      <c r="R104" s="226"/>
      <c r="S104" s="227"/>
      <c r="T104" s="306"/>
      <c r="U104" s="307"/>
      <c r="V104" s="255"/>
      <c r="W104" s="255"/>
      <c r="X104" s="308"/>
    </row>
    <row r="105" spans="1:24" x14ac:dyDescent="0.25">
      <c r="A105" s="17" t="s">
        <v>16</v>
      </c>
      <c r="B105" s="201">
        <v>83</v>
      </c>
      <c r="C105" s="201"/>
      <c r="D105" s="201">
        <v>1</v>
      </c>
      <c r="E105" s="201"/>
      <c r="F105" s="201">
        <v>1</v>
      </c>
      <c r="G105" s="201"/>
      <c r="H105" s="201">
        <v>1</v>
      </c>
      <c r="I105" s="201"/>
      <c r="J105" s="202"/>
      <c r="L105" s="228" t="s">
        <v>8</v>
      </c>
      <c r="M105" s="229"/>
      <c r="N105" s="131">
        <v>25</v>
      </c>
      <c r="O105" s="131">
        <v>50</v>
      </c>
      <c r="P105" s="131">
        <v>15</v>
      </c>
      <c r="Q105" s="131"/>
      <c r="R105" s="195"/>
      <c r="S105" s="219"/>
      <c r="T105" s="157">
        <f>N105+O105</f>
        <v>75</v>
      </c>
      <c r="U105" s="130">
        <f>U74</f>
        <v>60</v>
      </c>
      <c r="V105" s="130">
        <f t="shared" ref="V105:V121" si="56">T105-P105</f>
        <v>60</v>
      </c>
      <c r="W105" s="130">
        <f>V105-U105</f>
        <v>0</v>
      </c>
      <c r="X105" s="33">
        <f>W105/T105*100</f>
        <v>0</v>
      </c>
    </row>
    <row r="106" spans="1:24" x14ac:dyDescent="0.25">
      <c r="A106" s="17" t="s">
        <v>17</v>
      </c>
      <c r="B106" s="201">
        <v>86</v>
      </c>
      <c r="C106" s="201"/>
      <c r="D106" s="201">
        <v>0</v>
      </c>
      <c r="E106" s="201"/>
      <c r="F106" s="201">
        <v>1</v>
      </c>
      <c r="G106" s="201"/>
      <c r="H106" s="201">
        <v>1</v>
      </c>
      <c r="I106" s="201"/>
      <c r="J106" s="202"/>
      <c r="L106" s="228" t="s">
        <v>9</v>
      </c>
      <c r="M106" s="229"/>
      <c r="N106" s="131">
        <v>80</v>
      </c>
      <c r="O106" s="131">
        <v>180</v>
      </c>
      <c r="P106" s="131">
        <v>80</v>
      </c>
      <c r="Q106" s="131"/>
      <c r="R106" s="195"/>
      <c r="S106" s="219"/>
      <c r="T106" s="157">
        <f t="shared" ref="T106:T121" si="57">N106+O106</f>
        <v>260</v>
      </c>
      <c r="U106" s="130">
        <f>U75</f>
        <v>92</v>
      </c>
      <c r="V106" s="130">
        <f t="shared" si="56"/>
        <v>180</v>
      </c>
      <c r="W106" s="130">
        <f t="shared" ref="W106:W121" si="58">V106-U106</f>
        <v>88</v>
      </c>
      <c r="X106" s="33">
        <f t="shared" ref="X106:X121" si="59">W106/T106*100</f>
        <v>33.846153846153847</v>
      </c>
    </row>
    <row r="107" spans="1:24" x14ac:dyDescent="0.25">
      <c r="A107" s="17" t="s">
        <v>18</v>
      </c>
      <c r="B107" s="201">
        <v>85</v>
      </c>
      <c r="C107" s="201"/>
      <c r="D107" s="201">
        <v>1</v>
      </c>
      <c r="E107" s="201"/>
      <c r="F107" s="201">
        <v>0</v>
      </c>
      <c r="G107" s="201"/>
      <c r="H107" s="201">
        <v>1</v>
      </c>
      <c r="I107" s="201"/>
      <c r="J107" s="202"/>
      <c r="L107" s="203" t="s">
        <v>63</v>
      </c>
      <c r="M107" s="204"/>
      <c r="N107" s="131">
        <v>0</v>
      </c>
      <c r="O107" s="131">
        <v>400</v>
      </c>
      <c r="P107" s="131">
        <v>20</v>
      </c>
      <c r="Q107" s="131"/>
      <c r="R107" s="195"/>
      <c r="S107" s="219"/>
      <c r="T107" s="157">
        <f t="shared" si="57"/>
        <v>400</v>
      </c>
      <c r="U107" s="130">
        <f>U76+U77+U78+U79</f>
        <v>353</v>
      </c>
      <c r="V107" s="130">
        <f t="shared" si="56"/>
        <v>380</v>
      </c>
      <c r="W107" s="130">
        <f t="shared" si="58"/>
        <v>27</v>
      </c>
      <c r="X107" s="33">
        <f t="shared" si="59"/>
        <v>6.75</v>
      </c>
    </row>
    <row r="108" spans="1:24" x14ac:dyDescent="0.25">
      <c r="A108" s="17" t="s">
        <v>19</v>
      </c>
      <c r="B108" s="201">
        <v>83</v>
      </c>
      <c r="C108" s="201"/>
      <c r="D108" s="201">
        <v>1</v>
      </c>
      <c r="E108" s="201"/>
      <c r="F108" s="201">
        <v>1</v>
      </c>
      <c r="G108" s="201"/>
      <c r="H108" s="201">
        <v>1</v>
      </c>
      <c r="I108" s="201"/>
      <c r="J108" s="202"/>
      <c r="L108" s="203" t="s">
        <v>64</v>
      </c>
      <c r="M108" s="204"/>
      <c r="N108" s="131">
        <v>10</v>
      </c>
      <c r="O108" s="131">
        <v>280</v>
      </c>
      <c r="P108" s="131">
        <v>25</v>
      </c>
      <c r="Q108" s="131"/>
      <c r="R108" s="195"/>
      <c r="S108" s="219"/>
      <c r="T108" s="157">
        <f t="shared" si="57"/>
        <v>290</v>
      </c>
      <c r="U108" s="130">
        <f>U80+U81+U82</f>
        <v>261</v>
      </c>
      <c r="V108" s="130">
        <f t="shared" si="56"/>
        <v>265</v>
      </c>
      <c r="W108" s="130">
        <f t="shared" si="58"/>
        <v>4</v>
      </c>
      <c r="X108" s="33">
        <f t="shared" si="59"/>
        <v>1.3793103448275863</v>
      </c>
    </row>
    <row r="109" spans="1:24" x14ac:dyDescent="0.25">
      <c r="A109" s="17" t="s">
        <v>20</v>
      </c>
      <c r="B109" s="201">
        <v>86</v>
      </c>
      <c r="C109" s="201"/>
      <c r="D109" s="201">
        <v>0</v>
      </c>
      <c r="E109" s="201"/>
      <c r="F109" s="201">
        <v>1</v>
      </c>
      <c r="G109" s="201"/>
      <c r="H109" s="201">
        <v>1</v>
      </c>
      <c r="I109" s="201"/>
      <c r="J109" s="202"/>
      <c r="L109" s="203" t="s">
        <v>65</v>
      </c>
      <c r="M109" s="204"/>
      <c r="N109" s="131">
        <v>0</v>
      </c>
      <c r="O109" s="131">
        <v>280</v>
      </c>
      <c r="P109" s="131">
        <v>12</v>
      </c>
      <c r="Q109" s="131"/>
      <c r="R109" s="195"/>
      <c r="S109" s="219"/>
      <c r="T109" s="157">
        <f t="shared" si="57"/>
        <v>280</v>
      </c>
      <c r="U109" s="130">
        <f>U83+U84+U85</f>
        <v>261</v>
      </c>
      <c r="V109" s="130">
        <f t="shared" si="56"/>
        <v>268</v>
      </c>
      <c r="W109" s="130">
        <f t="shared" si="58"/>
        <v>7</v>
      </c>
      <c r="X109" s="33">
        <f t="shared" si="59"/>
        <v>2.5</v>
      </c>
    </row>
    <row r="110" spans="1:24" x14ac:dyDescent="0.25">
      <c r="A110" s="17" t="s">
        <v>21</v>
      </c>
      <c r="B110" s="201">
        <v>85</v>
      </c>
      <c r="C110" s="201"/>
      <c r="D110" s="201">
        <v>1</v>
      </c>
      <c r="E110" s="201"/>
      <c r="F110" s="201">
        <v>0</v>
      </c>
      <c r="G110" s="201"/>
      <c r="H110" s="201">
        <v>1</v>
      </c>
      <c r="I110" s="201"/>
      <c r="J110" s="202"/>
      <c r="L110" s="203" t="s">
        <v>66</v>
      </c>
      <c r="M110" s="204"/>
      <c r="N110" s="131">
        <v>0</v>
      </c>
      <c r="O110" s="131">
        <v>180</v>
      </c>
      <c r="P110" s="131">
        <v>0</v>
      </c>
      <c r="Q110" s="131"/>
      <c r="R110" s="195"/>
      <c r="S110" s="219"/>
      <c r="T110" s="157">
        <f t="shared" si="57"/>
        <v>180</v>
      </c>
      <c r="U110" s="130">
        <f>U86+U87</f>
        <v>175</v>
      </c>
      <c r="V110" s="130">
        <f t="shared" si="56"/>
        <v>180</v>
      </c>
      <c r="W110" s="130">
        <f t="shared" si="58"/>
        <v>5</v>
      </c>
      <c r="X110" s="33">
        <f t="shared" si="59"/>
        <v>2.7777777777777777</v>
      </c>
    </row>
    <row r="111" spans="1:24" x14ac:dyDescent="0.25">
      <c r="A111" s="17" t="s">
        <v>22</v>
      </c>
      <c r="B111" s="201">
        <v>84</v>
      </c>
      <c r="C111" s="201"/>
      <c r="D111" s="201">
        <v>1</v>
      </c>
      <c r="E111" s="201"/>
      <c r="F111" s="201">
        <v>0</v>
      </c>
      <c r="G111" s="201"/>
      <c r="H111" s="201">
        <v>1</v>
      </c>
      <c r="I111" s="201"/>
      <c r="J111" s="202"/>
      <c r="L111" s="203" t="s">
        <v>67</v>
      </c>
      <c r="M111" s="204"/>
      <c r="N111" s="131">
        <v>0</v>
      </c>
      <c r="O111" s="131">
        <v>260</v>
      </c>
      <c r="P111" s="131">
        <v>60</v>
      </c>
      <c r="Q111" s="131"/>
      <c r="R111" s="195"/>
      <c r="S111" s="219"/>
      <c r="T111" s="157">
        <f t="shared" si="57"/>
        <v>260</v>
      </c>
      <c r="U111" s="130">
        <f>U88+U89</f>
        <v>174</v>
      </c>
      <c r="V111" s="130">
        <f t="shared" si="56"/>
        <v>200</v>
      </c>
      <c r="W111" s="130">
        <f t="shared" si="58"/>
        <v>26</v>
      </c>
      <c r="X111" s="33">
        <f t="shared" si="59"/>
        <v>10</v>
      </c>
    </row>
    <row r="112" spans="1:24" x14ac:dyDescent="0.25">
      <c r="A112" s="17" t="s">
        <v>23</v>
      </c>
      <c r="B112" s="201">
        <v>86</v>
      </c>
      <c r="C112" s="201"/>
      <c r="D112" s="201">
        <v>0</v>
      </c>
      <c r="E112" s="201"/>
      <c r="F112" s="201">
        <v>1</v>
      </c>
      <c r="G112" s="201"/>
      <c r="H112" s="201">
        <v>1</v>
      </c>
      <c r="I112" s="201"/>
      <c r="J112" s="202"/>
      <c r="L112" s="203" t="s">
        <v>24</v>
      </c>
      <c r="M112" s="204"/>
      <c r="N112" s="131">
        <v>0</v>
      </c>
      <c r="O112" s="131">
        <v>50</v>
      </c>
      <c r="P112" s="131">
        <v>0</v>
      </c>
      <c r="Q112" s="131"/>
      <c r="R112" s="195"/>
      <c r="S112" s="219"/>
      <c r="T112" s="157">
        <f t="shared" si="57"/>
        <v>50</v>
      </c>
      <c r="U112" s="130">
        <f>U90</f>
        <v>50</v>
      </c>
      <c r="V112" s="130">
        <f t="shared" si="56"/>
        <v>50</v>
      </c>
      <c r="W112" s="130">
        <f t="shared" si="58"/>
        <v>0</v>
      </c>
      <c r="X112" s="33">
        <f t="shared" si="59"/>
        <v>0</v>
      </c>
    </row>
    <row r="113" spans="1:24" x14ac:dyDescent="0.25">
      <c r="A113" s="17" t="s">
        <v>24</v>
      </c>
      <c r="B113" s="201">
        <v>47</v>
      </c>
      <c r="C113" s="201"/>
      <c r="D113" s="201">
        <v>1</v>
      </c>
      <c r="E113" s="201"/>
      <c r="F113" s="201">
        <v>1</v>
      </c>
      <c r="G113" s="201"/>
      <c r="H113" s="201">
        <v>1</v>
      </c>
      <c r="I113" s="201"/>
      <c r="J113" s="202"/>
      <c r="L113" s="203" t="s">
        <v>68</v>
      </c>
      <c r="M113" s="204"/>
      <c r="N113" s="131">
        <v>20</v>
      </c>
      <c r="O113" s="131">
        <v>190</v>
      </c>
      <c r="P113" s="131">
        <v>10</v>
      </c>
      <c r="Q113" s="131"/>
      <c r="R113" s="195"/>
      <c r="S113" s="219"/>
      <c r="T113" s="157">
        <f t="shared" si="57"/>
        <v>210</v>
      </c>
      <c r="U113" s="130">
        <f>U91+U92</f>
        <v>174</v>
      </c>
      <c r="V113" s="130">
        <f t="shared" si="56"/>
        <v>200</v>
      </c>
      <c r="W113" s="130">
        <f t="shared" si="58"/>
        <v>26</v>
      </c>
      <c r="X113" s="33">
        <f t="shared" si="59"/>
        <v>12.380952380952381</v>
      </c>
    </row>
    <row r="114" spans="1:24" x14ac:dyDescent="0.25">
      <c r="A114" s="17" t="s">
        <v>25</v>
      </c>
      <c r="B114" s="201">
        <v>85</v>
      </c>
      <c r="C114" s="201"/>
      <c r="D114" s="201">
        <v>1</v>
      </c>
      <c r="E114" s="201"/>
      <c r="F114" s="201">
        <v>1</v>
      </c>
      <c r="G114" s="201"/>
      <c r="H114" s="201">
        <v>1</v>
      </c>
      <c r="I114" s="201"/>
      <c r="J114" s="202"/>
      <c r="L114" s="203" t="s">
        <v>69</v>
      </c>
      <c r="M114" s="204"/>
      <c r="N114" s="131">
        <v>340</v>
      </c>
      <c r="O114" s="131">
        <v>140</v>
      </c>
      <c r="P114" s="131">
        <v>350</v>
      </c>
      <c r="Q114" s="131"/>
      <c r="R114" s="195"/>
      <c r="S114" s="219"/>
      <c r="T114" s="157">
        <f t="shared" si="57"/>
        <v>480</v>
      </c>
      <c r="U114" s="130">
        <f>U93</f>
        <v>87</v>
      </c>
      <c r="V114" s="130">
        <f t="shared" si="56"/>
        <v>130</v>
      </c>
      <c r="W114" s="130">
        <f t="shared" si="58"/>
        <v>43</v>
      </c>
      <c r="X114" s="33">
        <f t="shared" si="59"/>
        <v>8.9583333333333339</v>
      </c>
    </row>
    <row r="115" spans="1:24" x14ac:dyDescent="0.25">
      <c r="A115" s="17" t="s">
        <v>26</v>
      </c>
      <c r="B115" s="201">
        <v>83</v>
      </c>
      <c r="C115" s="201"/>
      <c r="D115" s="201">
        <v>1</v>
      </c>
      <c r="E115" s="201"/>
      <c r="F115" s="201">
        <v>1</v>
      </c>
      <c r="G115" s="201"/>
      <c r="H115" s="201">
        <v>1</v>
      </c>
      <c r="I115" s="201"/>
      <c r="J115" s="202"/>
      <c r="L115" s="203" t="s">
        <v>70</v>
      </c>
      <c r="M115" s="204"/>
      <c r="N115" s="131">
        <v>0</v>
      </c>
      <c r="O115" s="131">
        <v>140</v>
      </c>
      <c r="P115" s="131">
        <v>0</v>
      </c>
      <c r="Q115" s="131"/>
      <c r="R115" s="195"/>
      <c r="S115" s="219"/>
      <c r="T115" s="157">
        <f t="shared" si="57"/>
        <v>140</v>
      </c>
      <c r="U115" s="130">
        <f>U97+U98+U99+U100+U101</f>
        <v>128</v>
      </c>
      <c r="V115" s="130">
        <f t="shared" si="56"/>
        <v>140</v>
      </c>
      <c r="W115" s="130">
        <f t="shared" si="58"/>
        <v>12</v>
      </c>
      <c r="X115" s="33">
        <f t="shared" si="59"/>
        <v>8.5714285714285712</v>
      </c>
    </row>
    <row r="116" spans="1:24" ht="15.75" thickBot="1" x14ac:dyDescent="0.3">
      <c r="A116" s="18" t="s">
        <v>27</v>
      </c>
      <c r="B116" s="249">
        <v>85</v>
      </c>
      <c r="C116" s="249"/>
      <c r="D116" s="249">
        <v>0</v>
      </c>
      <c r="E116" s="249"/>
      <c r="F116" s="249">
        <v>1</v>
      </c>
      <c r="G116" s="249"/>
      <c r="H116" s="249">
        <v>1</v>
      </c>
      <c r="I116" s="249"/>
      <c r="J116" s="250"/>
      <c r="L116" s="247" t="s">
        <v>71</v>
      </c>
      <c r="M116" s="248"/>
      <c r="N116" s="131">
        <v>0</v>
      </c>
      <c r="O116" s="131">
        <v>120</v>
      </c>
      <c r="P116" s="131">
        <v>20</v>
      </c>
      <c r="Q116" s="131"/>
      <c r="R116" s="195"/>
      <c r="S116" s="219"/>
      <c r="T116" s="157">
        <f t="shared" si="57"/>
        <v>120</v>
      </c>
      <c r="U116" s="130"/>
      <c r="V116" s="130">
        <f t="shared" si="56"/>
        <v>100</v>
      </c>
      <c r="W116" s="130">
        <f t="shared" si="58"/>
        <v>100</v>
      </c>
      <c r="X116" s="33">
        <f t="shared" si="59"/>
        <v>83.333333333333343</v>
      </c>
    </row>
    <row r="117" spans="1:24" ht="15.75" thickBot="1" x14ac:dyDescent="0.3">
      <c r="A117" s="6" t="s">
        <v>77</v>
      </c>
      <c r="L117" s="247" t="s">
        <v>72</v>
      </c>
      <c r="M117" s="248"/>
      <c r="N117" s="131">
        <v>0</v>
      </c>
      <c r="O117" s="131">
        <v>1300</v>
      </c>
      <c r="P117" s="131">
        <v>90</v>
      </c>
      <c r="Q117" s="131"/>
      <c r="R117" s="195"/>
      <c r="S117" s="219"/>
      <c r="T117" s="157">
        <f t="shared" si="57"/>
        <v>1300</v>
      </c>
      <c r="U117" s="130"/>
      <c r="V117" s="130">
        <f t="shared" si="56"/>
        <v>1210</v>
      </c>
      <c r="W117" s="130">
        <f t="shared" si="58"/>
        <v>1210</v>
      </c>
      <c r="X117" s="33">
        <f t="shared" si="59"/>
        <v>93.07692307692308</v>
      </c>
    </row>
    <row r="118" spans="1:24" x14ac:dyDescent="0.25">
      <c r="A118" s="240" t="s">
        <v>78</v>
      </c>
      <c r="B118" s="241"/>
      <c r="C118" s="241"/>
      <c r="D118" s="206" t="s">
        <v>81</v>
      </c>
      <c r="E118" s="206"/>
      <c r="F118" s="206" t="s">
        <v>82</v>
      </c>
      <c r="G118" s="206"/>
      <c r="H118" s="206" t="s">
        <v>83</v>
      </c>
      <c r="I118" s="206"/>
      <c r="J118" s="207"/>
      <c r="L118" s="247" t="s">
        <v>73</v>
      </c>
      <c r="M118" s="248"/>
      <c r="N118" s="131">
        <v>0</v>
      </c>
      <c r="O118" s="131">
        <v>10</v>
      </c>
      <c r="P118" s="131">
        <v>4</v>
      </c>
      <c r="Q118" s="131"/>
      <c r="R118" s="195"/>
      <c r="S118" s="219"/>
      <c r="T118" s="157">
        <f t="shared" si="57"/>
        <v>10</v>
      </c>
      <c r="U118" s="130"/>
      <c r="V118" s="130">
        <f t="shared" si="56"/>
        <v>6</v>
      </c>
      <c r="W118" s="130">
        <f t="shared" si="58"/>
        <v>6</v>
      </c>
      <c r="X118" s="33">
        <f t="shared" si="59"/>
        <v>60</v>
      </c>
    </row>
    <row r="119" spans="1:24" x14ac:dyDescent="0.25">
      <c r="A119" s="242" t="s">
        <v>79</v>
      </c>
      <c r="B119" s="243"/>
      <c r="C119" s="243"/>
      <c r="D119" s="195">
        <v>12</v>
      </c>
      <c r="E119" s="195"/>
      <c r="F119" s="195">
        <v>12</v>
      </c>
      <c r="G119" s="195"/>
      <c r="H119" s="195" t="s">
        <v>274</v>
      </c>
      <c r="I119" s="195"/>
      <c r="J119" s="269"/>
      <c r="L119" s="247" t="s">
        <v>74</v>
      </c>
      <c r="M119" s="248"/>
      <c r="N119" s="131">
        <v>0</v>
      </c>
      <c r="O119" s="131">
        <v>20</v>
      </c>
      <c r="P119" s="131">
        <v>2</v>
      </c>
      <c r="Q119" s="131"/>
      <c r="R119" s="195"/>
      <c r="S119" s="219"/>
      <c r="T119" s="157">
        <f t="shared" si="57"/>
        <v>20</v>
      </c>
      <c r="U119" s="130"/>
      <c r="V119" s="130">
        <f t="shared" si="56"/>
        <v>18</v>
      </c>
      <c r="W119" s="130">
        <f t="shared" si="58"/>
        <v>18</v>
      </c>
      <c r="X119" s="33">
        <f t="shared" si="59"/>
        <v>90</v>
      </c>
    </row>
    <row r="120" spans="1:24" ht="15.75" thickBot="1" x14ac:dyDescent="0.3">
      <c r="A120" s="244" t="s">
        <v>80</v>
      </c>
      <c r="B120" s="245"/>
      <c r="C120" s="245"/>
      <c r="D120" s="246"/>
      <c r="E120" s="246"/>
      <c r="F120" s="246"/>
      <c r="G120" s="246"/>
      <c r="H120" s="246"/>
      <c r="I120" s="246"/>
      <c r="J120" s="270"/>
      <c r="L120" s="247" t="s">
        <v>75</v>
      </c>
      <c r="M120" s="248"/>
      <c r="N120" s="131">
        <v>0</v>
      </c>
      <c r="O120" s="131">
        <v>100</v>
      </c>
      <c r="P120" s="131">
        <v>5</v>
      </c>
      <c r="Q120" s="131"/>
      <c r="R120" s="195"/>
      <c r="S120" s="219"/>
      <c r="T120" s="157">
        <f t="shared" si="57"/>
        <v>100</v>
      </c>
      <c r="U120" s="130"/>
      <c r="V120" s="130">
        <f t="shared" si="56"/>
        <v>95</v>
      </c>
      <c r="W120" s="130">
        <f t="shared" si="58"/>
        <v>95</v>
      </c>
      <c r="X120" s="33">
        <f t="shared" si="59"/>
        <v>95</v>
      </c>
    </row>
    <row r="121" spans="1:24" ht="15.75" thickBot="1" x14ac:dyDescent="0.3">
      <c r="A121" s="1" t="s">
        <v>90</v>
      </c>
      <c r="B121" s="1"/>
      <c r="C121" s="1"/>
      <c r="D121" s="1"/>
      <c r="E121" s="1"/>
      <c r="F121" s="1"/>
      <c r="G121" s="1"/>
      <c r="H121" s="1"/>
      <c r="I121" s="1"/>
      <c r="J121" s="1"/>
      <c r="L121" s="284" t="s">
        <v>76</v>
      </c>
      <c r="M121" s="285"/>
      <c r="N121" s="122">
        <v>0</v>
      </c>
      <c r="O121" s="122">
        <v>100</v>
      </c>
      <c r="P121" s="122">
        <v>20</v>
      </c>
      <c r="Q121" s="122"/>
      <c r="R121" s="246"/>
      <c r="S121" s="286"/>
      <c r="T121" s="157">
        <f t="shared" si="57"/>
        <v>100</v>
      </c>
      <c r="U121" s="130"/>
      <c r="V121" s="130">
        <f t="shared" si="56"/>
        <v>80</v>
      </c>
      <c r="W121" s="130">
        <f t="shared" si="58"/>
        <v>80</v>
      </c>
      <c r="X121" s="33">
        <f t="shared" si="59"/>
        <v>80</v>
      </c>
    </row>
    <row r="122" spans="1:24" ht="15.75" thickBot="1" x14ac:dyDescent="0.3">
      <c r="A122" s="205" t="s">
        <v>91</v>
      </c>
      <c r="B122" s="206"/>
      <c r="C122" s="206"/>
      <c r="D122" s="207"/>
      <c r="F122" s="205" t="s">
        <v>96</v>
      </c>
      <c r="G122" s="206"/>
      <c r="H122" s="206"/>
      <c r="I122" s="206"/>
      <c r="J122" s="207"/>
      <c r="L122" t="s">
        <v>84</v>
      </c>
      <c r="Q122" s="7" t="s">
        <v>89</v>
      </c>
      <c r="T122" s="137"/>
    </row>
    <row r="123" spans="1:24" x14ac:dyDescent="0.25">
      <c r="A123" s="129" t="s">
        <v>92</v>
      </c>
      <c r="B123" s="217" t="s">
        <v>94</v>
      </c>
      <c r="C123" s="217"/>
      <c r="D123" s="261" t="s">
        <v>36</v>
      </c>
      <c r="F123" s="259" t="s">
        <v>92</v>
      </c>
      <c r="G123" s="217"/>
      <c r="H123" s="217" t="s">
        <v>94</v>
      </c>
      <c r="I123" s="217"/>
      <c r="J123" s="261" t="s">
        <v>36</v>
      </c>
      <c r="L123" s="262" t="s">
        <v>86</v>
      </c>
      <c r="M123" s="263"/>
      <c r="N123" s="263"/>
      <c r="O123" s="271">
        <v>11</v>
      </c>
      <c r="P123" s="272"/>
      <c r="Q123" s="123" t="s">
        <v>284</v>
      </c>
      <c r="R123" s="124" t="s">
        <v>7</v>
      </c>
      <c r="S123" s="125" t="s">
        <v>36</v>
      </c>
      <c r="T123" s="135"/>
    </row>
    <row r="124" spans="1:24" x14ac:dyDescent="0.25">
      <c r="A124" s="129" t="s">
        <v>93</v>
      </c>
      <c r="B124" s="217" t="s">
        <v>95</v>
      </c>
      <c r="C124" s="217"/>
      <c r="D124" s="261"/>
      <c r="F124" s="259" t="s">
        <v>93</v>
      </c>
      <c r="G124" s="217"/>
      <c r="H124" s="217" t="s">
        <v>95</v>
      </c>
      <c r="I124" s="217"/>
      <c r="J124" s="261"/>
      <c r="L124" s="264" t="s">
        <v>87</v>
      </c>
      <c r="M124" s="265"/>
      <c r="N124" s="265"/>
      <c r="O124" s="273">
        <v>0</v>
      </c>
      <c r="P124" s="274"/>
      <c r="Q124" s="268">
        <v>44</v>
      </c>
      <c r="R124" s="195">
        <v>48</v>
      </c>
      <c r="S124" s="269">
        <v>92</v>
      </c>
      <c r="T124" s="135"/>
    </row>
    <row r="125" spans="1:24" ht="15.75" thickBot="1" x14ac:dyDescent="0.3">
      <c r="A125" s="28">
        <v>91</v>
      </c>
      <c r="B125" s="246">
        <v>1</v>
      </c>
      <c r="C125" s="246"/>
      <c r="D125" s="132">
        <v>92</v>
      </c>
      <c r="F125" s="260">
        <v>91</v>
      </c>
      <c r="G125" s="246"/>
      <c r="H125" s="246">
        <v>1</v>
      </c>
      <c r="I125" s="246"/>
      <c r="J125" s="132">
        <v>92</v>
      </c>
      <c r="L125" s="266" t="s">
        <v>88</v>
      </c>
      <c r="M125" s="267"/>
      <c r="N125" s="267"/>
      <c r="O125" s="275">
        <v>0</v>
      </c>
      <c r="P125" s="276"/>
      <c r="Q125" s="260"/>
      <c r="R125" s="246"/>
      <c r="S125" s="270"/>
      <c r="T125" s="135"/>
    </row>
    <row r="126" spans="1:24" ht="15.75" thickBot="1" x14ac:dyDescent="0.3">
      <c r="A126" t="s">
        <v>102</v>
      </c>
      <c r="L126" t="s">
        <v>97</v>
      </c>
      <c r="T126" s="137"/>
    </row>
    <row r="127" spans="1:24" ht="15.75" thickBot="1" x14ac:dyDescent="0.3">
      <c r="A127" s="23" t="s">
        <v>103</v>
      </c>
      <c r="B127" s="24"/>
      <c r="C127" s="24" t="s">
        <v>104</v>
      </c>
      <c r="D127" s="24"/>
      <c r="E127" s="24"/>
      <c r="F127" s="24" t="s">
        <v>105</v>
      </c>
      <c r="G127" s="24"/>
      <c r="H127" s="24"/>
      <c r="I127" s="24" t="s">
        <v>106</v>
      </c>
      <c r="J127" s="25"/>
      <c r="L127" s="280" t="s">
        <v>59</v>
      </c>
      <c r="M127" s="281"/>
      <c r="N127" s="26" t="s">
        <v>98</v>
      </c>
      <c r="O127" s="26" t="s">
        <v>99</v>
      </c>
      <c r="P127" s="278" t="s">
        <v>100</v>
      </c>
      <c r="Q127" s="279"/>
      <c r="R127" s="282"/>
      <c r="S127" s="283"/>
      <c r="T127" s="135"/>
    </row>
    <row r="128" spans="1:24" ht="15.75" thickBot="1" x14ac:dyDescent="0.3">
      <c r="A128" t="s">
        <v>107</v>
      </c>
      <c r="L128" s="251" t="s">
        <v>101</v>
      </c>
      <c r="M128" s="252"/>
      <c r="N128" s="255"/>
      <c r="O128" s="255"/>
      <c r="P128" s="255"/>
      <c r="Q128" s="255"/>
      <c r="R128" s="255"/>
      <c r="S128" s="256"/>
      <c r="T128" s="135"/>
    </row>
    <row r="129" spans="1:108" ht="15.75" thickBot="1" x14ac:dyDescent="0.3">
      <c r="A129" s="23" t="s">
        <v>103</v>
      </c>
      <c r="B129" s="24"/>
      <c r="C129" s="24" t="s">
        <v>104</v>
      </c>
      <c r="D129" s="24"/>
      <c r="E129" s="24"/>
      <c r="F129" s="24" t="s">
        <v>105</v>
      </c>
      <c r="G129" s="24"/>
      <c r="H129" s="24"/>
      <c r="I129" s="24" t="s">
        <v>106</v>
      </c>
      <c r="J129" s="25"/>
      <c r="L129" s="253"/>
      <c r="M129" s="254"/>
      <c r="N129" s="257"/>
      <c r="O129" s="257"/>
      <c r="P129" s="257"/>
      <c r="Q129" s="257"/>
      <c r="R129" s="257"/>
      <c r="S129" s="258"/>
      <c r="T129" s="135"/>
    </row>
    <row r="131" spans="1:108" ht="18.75" x14ac:dyDescent="0.3">
      <c r="A131" s="193"/>
      <c r="B131" s="194" t="s">
        <v>28</v>
      </c>
      <c r="C131" s="194"/>
      <c r="D131" s="194"/>
      <c r="E131" s="194"/>
      <c r="F131" s="194"/>
      <c r="G131" s="194"/>
      <c r="H131" s="194"/>
      <c r="I131" s="194"/>
      <c r="J131" s="193" t="s">
        <v>29</v>
      </c>
      <c r="K131" s="193"/>
      <c r="L131" s="195" t="s">
        <v>285</v>
      </c>
      <c r="M131" s="195"/>
      <c r="N131" s="195"/>
      <c r="O131" s="193" t="s">
        <v>30</v>
      </c>
      <c r="P131" s="193"/>
      <c r="Q131" s="195">
        <v>2022</v>
      </c>
      <c r="R131" s="195"/>
      <c r="S131" s="195"/>
      <c r="T131" s="297"/>
      <c r="U131" s="298"/>
      <c r="V131" s="298"/>
      <c r="W131" s="298"/>
      <c r="X131" s="298"/>
    </row>
    <row r="132" spans="1:108" s="38" customFormat="1" ht="21.75" customHeight="1" thickBot="1" x14ac:dyDescent="0.3">
      <c r="A132" s="193"/>
      <c r="B132" s="189" t="s">
        <v>31</v>
      </c>
      <c r="C132" s="189"/>
      <c r="D132" s="188" t="s">
        <v>286</v>
      </c>
      <c r="E132" s="188"/>
      <c r="F132" s="189" t="s">
        <v>32</v>
      </c>
      <c r="G132" s="189"/>
      <c r="H132" s="188" t="s">
        <v>279</v>
      </c>
      <c r="I132" s="188"/>
      <c r="J132" s="189" t="s">
        <v>272</v>
      </c>
      <c r="K132" s="189"/>
      <c r="L132" s="188" t="s">
        <v>287</v>
      </c>
      <c r="M132" s="188"/>
      <c r="N132" s="188"/>
      <c r="O132" s="189" t="s">
        <v>34</v>
      </c>
      <c r="P132" s="189"/>
      <c r="Q132" s="299" t="s">
        <v>288</v>
      </c>
      <c r="R132" s="300"/>
      <c r="S132" s="301"/>
      <c r="T132" s="302" t="s">
        <v>225</v>
      </c>
      <c r="U132" s="303"/>
      <c r="V132" s="303"/>
    </row>
    <row r="133" spans="1:108" x14ac:dyDescent="0.25">
      <c r="A133" s="193"/>
      <c r="B133" s="205" t="s">
        <v>35</v>
      </c>
      <c r="C133" s="206"/>
      <c r="D133" s="206"/>
      <c r="E133" s="206"/>
      <c r="F133" s="206"/>
      <c r="G133" s="206"/>
      <c r="H133" s="206"/>
      <c r="I133" s="207"/>
      <c r="J133" s="205" t="s">
        <v>1</v>
      </c>
      <c r="K133" s="206"/>
      <c r="L133" s="206"/>
      <c r="M133" s="206"/>
      <c r="N133" s="207"/>
      <c r="O133" s="205" t="s">
        <v>2</v>
      </c>
      <c r="P133" s="206"/>
      <c r="Q133" s="206"/>
      <c r="R133" s="206"/>
      <c r="S133" s="207"/>
      <c r="T133" s="299">
        <v>39907</v>
      </c>
      <c r="U133" s="300"/>
      <c r="V133" s="301"/>
    </row>
    <row r="134" spans="1:108" s="38" customFormat="1" ht="24" customHeight="1" thickBot="1" x14ac:dyDescent="0.3">
      <c r="B134" s="133" t="s">
        <v>36</v>
      </c>
      <c r="C134" s="62">
        <v>1</v>
      </c>
      <c r="D134" s="63" t="s">
        <v>37</v>
      </c>
      <c r="E134" s="134"/>
      <c r="F134" s="62">
        <v>1</v>
      </c>
      <c r="G134" s="209" t="s">
        <v>38</v>
      </c>
      <c r="H134" s="209"/>
      <c r="I134" s="65">
        <v>1</v>
      </c>
      <c r="J134" s="208" t="s">
        <v>39</v>
      </c>
      <c r="K134" s="209"/>
      <c r="L134" s="62">
        <v>1</v>
      </c>
      <c r="M134" s="134" t="s">
        <v>40</v>
      </c>
      <c r="N134" s="65">
        <v>1</v>
      </c>
      <c r="O134" s="208" t="s">
        <v>39</v>
      </c>
      <c r="P134" s="209"/>
      <c r="Q134" s="62">
        <v>1</v>
      </c>
      <c r="R134" s="134" t="s">
        <v>40</v>
      </c>
      <c r="S134" s="65">
        <v>1</v>
      </c>
      <c r="T134" s="136"/>
      <c r="Z134" s="290" t="s">
        <v>238</v>
      </c>
      <c r="AA134" s="290"/>
      <c r="AB134" s="291" t="s">
        <v>239</v>
      </c>
      <c r="AC134" s="291"/>
      <c r="AD134" s="291" t="s">
        <v>171</v>
      </c>
      <c r="AE134" s="291"/>
      <c r="AF134" s="292" t="s">
        <v>240</v>
      </c>
      <c r="AG134" s="292"/>
      <c r="AH134" s="292" t="s">
        <v>241</v>
      </c>
      <c r="AI134" s="292"/>
      <c r="AJ134" s="292" t="s">
        <v>242</v>
      </c>
      <c r="AK134" s="292"/>
      <c r="AL134" s="292" t="s">
        <v>243</v>
      </c>
      <c r="AM134" s="292"/>
      <c r="AN134" s="287" t="s">
        <v>244</v>
      </c>
      <c r="AO134" s="287"/>
      <c r="AP134" s="287" t="s">
        <v>245</v>
      </c>
      <c r="AQ134" s="287"/>
      <c r="AR134" s="287" t="s">
        <v>246</v>
      </c>
      <c r="AS134" s="287"/>
      <c r="AT134" s="287" t="s">
        <v>247</v>
      </c>
      <c r="AU134" s="287"/>
      <c r="AV134" s="288" t="s">
        <v>248</v>
      </c>
      <c r="AW134" s="288"/>
      <c r="AX134" s="288" t="s">
        <v>249</v>
      </c>
      <c r="AY134" s="288"/>
      <c r="AZ134" s="288" t="s">
        <v>250</v>
      </c>
      <c r="BA134" s="288"/>
      <c r="BB134" s="288" t="s">
        <v>175</v>
      </c>
      <c r="BC134" s="288"/>
      <c r="BD134" s="289" t="s">
        <v>251</v>
      </c>
      <c r="BE134" s="289"/>
      <c r="BF134" s="289" t="s">
        <v>252</v>
      </c>
      <c r="BG134" s="289"/>
      <c r="BH134" s="289" t="s">
        <v>24</v>
      </c>
      <c r="BI134" s="289"/>
      <c r="BJ134" s="294" t="s">
        <v>253</v>
      </c>
      <c r="BK134" s="294"/>
      <c r="BL134" s="295" t="s">
        <v>69</v>
      </c>
      <c r="BM134" s="295"/>
      <c r="BN134" s="296" t="s">
        <v>254</v>
      </c>
      <c r="BO134" s="296" t="s">
        <v>161</v>
      </c>
      <c r="BP134" s="296" t="s">
        <v>255</v>
      </c>
      <c r="BQ134" s="296" t="s">
        <v>256</v>
      </c>
      <c r="BR134" s="296" t="s">
        <v>257</v>
      </c>
      <c r="BS134" s="296"/>
      <c r="BT134" s="296" t="s">
        <v>258</v>
      </c>
      <c r="BU134" s="296"/>
      <c r="BV134" s="296" t="s">
        <v>259</v>
      </c>
      <c r="BW134" s="296"/>
      <c r="BX134" s="293" t="s">
        <v>260</v>
      </c>
      <c r="BY134" s="293"/>
      <c r="BZ134" s="293"/>
      <c r="CA134" s="293" t="s">
        <v>239</v>
      </c>
      <c r="CB134" s="293"/>
      <c r="CC134" s="293"/>
      <c r="CD134" s="293" t="s">
        <v>261</v>
      </c>
      <c r="CE134" s="293"/>
      <c r="CF134" s="293"/>
      <c r="CG134" s="293" t="s">
        <v>262</v>
      </c>
      <c r="CH134" s="293"/>
      <c r="CI134" s="293"/>
      <c r="CJ134" s="293" t="s">
        <v>65</v>
      </c>
      <c r="CK134" s="293"/>
      <c r="CL134" s="293"/>
      <c r="CM134" s="293" t="s">
        <v>263</v>
      </c>
      <c r="CN134" s="293"/>
      <c r="CO134" s="293"/>
      <c r="CP134" s="293" t="s">
        <v>67</v>
      </c>
      <c r="CQ134" s="293"/>
      <c r="CR134" s="293"/>
      <c r="CS134" s="293" t="s">
        <v>264</v>
      </c>
      <c r="CT134" s="293"/>
      <c r="CU134" s="293"/>
      <c r="CV134" s="293" t="s">
        <v>265</v>
      </c>
      <c r="CW134" s="293"/>
      <c r="CX134" s="293"/>
      <c r="CY134" s="293" t="s">
        <v>24</v>
      </c>
      <c r="CZ134" s="293"/>
      <c r="DA134" s="293"/>
      <c r="DB134" s="293" t="s">
        <v>266</v>
      </c>
      <c r="DC134" s="293"/>
      <c r="DD134" s="293"/>
    </row>
    <row r="135" spans="1:108" ht="16.5" thickBot="1" x14ac:dyDescent="0.3">
      <c r="A135" t="s">
        <v>42</v>
      </c>
      <c r="F135" s="10"/>
      <c r="G135" s="11"/>
      <c r="H135" s="11"/>
      <c r="J135" s="14"/>
      <c r="K135" s="14"/>
      <c r="T135" s="137"/>
      <c r="Z135" s="146" t="s">
        <v>267</v>
      </c>
      <c r="AA135" s="146" t="s">
        <v>268</v>
      </c>
      <c r="AB135" s="146" t="s">
        <v>267</v>
      </c>
      <c r="AC135" s="146" t="s">
        <v>268</v>
      </c>
      <c r="AD135" s="146" t="s">
        <v>267</v>
      </c>
      <c r="AE135" s="146" t="s">
        <v>268</v>
      </c>
      <c r="AF135" s="147" t="s">
        <v>267</v>
      </c>
      <c r="AG135" s="147" t="s">
        <v>268</v>
      </c>
      <c r="AH135" s="147" t="s">
        <v>267</v>
      </c>
      <c r="AI135" s="147" t="s">
        <v>268</v>
      </c>
      <c r="AJ135" s="147" t="s">
        <v>267</v>
      </c>
      <c r="AK135" s="147" t="s">
        <v>268</v>
      </c>
      <c r="AL135" s="147" t="s">
        <v>267</v>
      </c>
      <c r="AM135" s="147" t="s">
        <v>268</v>
      </c>
      <c r="AN135" s="148" t="s">
        <v>267</v>
      </c>
      <c r="AO135" s="148" t="s">
        <v>268</v>
      </c>
      <c r="AP135" s="148" t="s">
        <v>267</v>
      </c>
      <c r="AQ135" s="148" t="s">
        <v>268</v>
      </c>
      <c r="AR135" s="148" t="s">
        <v>267</v>
      </c>
      <c r="AS135" s="148" t="s">
        <v>268</v>
      </c>
      <c r="AT135" s="148" t="s">
        <v>267</v>
      </c>
      <c r="AU135" s="148" t="s">
        <v>268</v>
      </c>
      <c r="AV135" s="149" t="s">
        <v>267</v>
      </c>
      <c r="AW135" s="149" t="s">
        <v>268</v>
      </c>
      <c r="AX135" s="149" t="s">
        <v>267</v>
      </c>
      <c r="AY135" s="149" t="s">
        <v>268</v>
      </c>
      <c r="AZ135" s="149" t="s">
        <v>267</v>
      </c>
      <c r="BA135" s="149" t="s">
        <v>268</v>
      </c>
      <c r="BB135" s="149" t="s">
        <v>267</v>
      </c>
      <c r="BC135" s="149" t="s">
        <v>268</v>
      </c>
      <c r="BD135" s="150" t="s">
        <v>267</v>
      </c>
      <c r="BE135" s="150" t="s">
        <v>268</v>
      </c>
      <c r="BF135" s="150" t="s">
        <v>267</v>
      </c>
      <c r="BG135" s="150" t="s">
        <v>268</v>
      </c>
      <c r="BH135" s="150" t="s">
        <v>267</v>
      </c>
      <c r="BI135" s="150" t="s">
        <v>268</v>
      </c>
      <c r="BJ135" s="151" t="s">
        <v>267</v>
      </c>
      <c r="BK135" s="151" t="s">
        <v>268</v>
      </c>
      <c r="BL135" s="152" t="s">
        <v>267</v>
      </c>
      <c r="BM135" s="152" t="s">
        <v>268</v>
      </c>
      <c r="BN135" s="153" t="s">
        <v>267</v>
      </c>
      <c r="BO135" s="153" t="s">
        <v>268</v>
      </c>
      <c r="BP135" s="153" t="s">
        <v>267</v>
      </c>
      <c r="BQ135" s="153" t="s">
        <v>268</v>
      </c>
      <c r="BR135" s="153" t="s">
        <v>267</v>
      </c>
      <c r="BS135" s="153" t="s">
        <v>268</v>
      </c>
      <c r="BT135" s="153" t="s">
        <v>267</v>
      </c>
      <c r="BU135" s="153" t="s">
        <v>268</v>
      </c>
      <c r="BV135" s="153" t="s">
        <v>267</v>
      </c>
      <c r="BW135" s="153" t="s">
        <v>268</v>
      </c>
      <c r="BX135" s="154" t="s">
        <v>269</v>
      </c>
      <c r="BY135" s="154" t="s">
        <v>270</v>
      </c>
      <c r="BZ135" s="154" t="s">
        <v>271</v>
      </c>
      <c r="CA135" s="154" t="s">
        <v>269</v>
      </c>
      <c r="CB135" s="154" t="s">
        <v>270</v>
      </c>
      <c r="CC135" s="154" t="s">
        <v>271</v>
      </c>
      <c r="CD135" s="154" t="s">
        <v>269</v>
      </c>
      <c r="CE135" s="154" t="s">
        <v>270</v>
      </c>
      <c r="CF135" s="154" t="s">
        <v>271</v>
      </c>
      <c r="CG135" s="154" t="s">
        <v>269</v>
      </c>
      <c r="CH135" s="154" t="s">
        <v>270</v>
      </c>
      <c r="CI135" s="154" t="s">
        <v>271</v>
      </c>
      <c r="CJ135" s="154" t="s">
        <v>269</v>
      </c>
      <c r="CK135" s="154" t="s">
        <v>270</v>
      </c>
      <c r="CL135" s="154" t="s">
        <v>271</v>
      </c>
      <c r="CM135" s="154" t="s">
        <v>269</v>
      </c>
      <c r="CN135" s="154" t="s">
        <v>270</v>
      </c>
      <c r="CO135" s="154" t="s">
        <v>271</v>
      </c>
      <c r="CP135" s="154" t="s">
        <v>269</v>
      </c>
      <c r="CQ135" s="154" t="s">
        <v>270</v>
      </c>
      <c r="CR135" s="154" t="s">
        <v>271</v>
      </c>
      <c r="CS135" s="154" t="s">
        <v>269</v>
      </c>
      <c r="CT135" s="154" t="s">
        <v>270</v>
      </c>
      <c r="CU135" s="154" t="s">
        <v>271</v>
      </c>
      <c r="CV135" s="154" t="s">
        <v>269</v>
      </c>
      <c r="CW135" s="154" t="s">
        <v>270</v>
      </c>
      <c r="CX135" s="154" t="s">
        <v>271</v>
      </c>
      <c r="CY135" s="154" t="s">
        <v>269</v>
      </c>
      <c r="CZ135" s="154" t="s">
        <v>270</v>
      </c>
      <c r="DA135" s="154" t="s">
        <v>271</v>
      </c>
      <c r="DB135" s="154" t="s">
        <v>269</v>
      </c>
      <c r="DC135" s="154" t="s">
        <v>270</v>
      </c>
      <c r="DD135" s="154" t="s">
        <v>271</v>
      </c>
    </row>
    <row r="136" spans="1:108" x14ac:dyDescent="0.25">
      <c r="A136" s="192" t="s">
        <v>0</v>
      </c>
      <c r="B136" s="196" t="s">
        <v>1</v>
      </c>
      <c r="C136" s="197"/>
      <c r="D136" s="197"/>
      <c r="E136" s="197"/>
      <c r="F136" s="197"/>
      <c r="G136" s="198"/>
      <c r="H136" s="196" t="s">
        <v>2</v>
      </c>
      <c r="I136" s="197"/>
      <c r="J136" s="197"/>
      <c r="K136" s="197"/>
      <c r="L136" s="197"/>
      <c r="M136" s="198"/>
      <c r="N136" s="196" t="s">
        <v>3</v>
      </c>
      <c r="O136" s="197"/>
      <c r="P136" s="197"/>
      <c r="Q136" s="197"/>
      <c r="R136" s="197"/>
      <c r="S136" s="199"/>
      <c r="T136" s="304" t="s">
        <v>224</v>
      </c>
      <c r="U136" s="277" t="s">
        <v>36</v>
      </c>
      <c r="V136" s="217" t="s">
        <v>108</v>
      </c>
      <c r="Y136" t="str">
        <f>L132</f>
        <v>M.12 Nangal Sahdan</v>
      </c>
      <c r="Z136" s="130">
        <f>B139+C139</f>
        <v>41</v>
      </c>
      <c r="AA136" s="130">
        <f>H139+I139</f>
        <v>8</v>
      </c>
      <c r="AB136" s="130">
        <f>B140+C140</f>
        <v>28</v>
      </c>
      <c r="AC136" s="130">
        <f>H140+I140</f>
        <v>73</v>
      </c>
      <c r="AD136" s="130">
        <f>B141+C141</f>
        <v>28</v>
      </c>
      <c r="AE136" s="130">
        <f>H141+I141</f>
        <v>81</v>
      </c>
      <c r="AF136" s="130">
        <f>SUM(B142:G142)</f>
        <v>39</v>
      </c>
      <c r="AG136" s="130">
        <f>SUM(H142:M142)</f>
        <v>57</v>
      </c>
      <c r="AH136" s="130">
        <f>SUM(B145:G145)</f>
        <v>39</v>
      </c>
      <c r="AI136" s="130">
        <f>SUM(H145:M145)</f>
        <v>57</v>
      </c>
      <c r="AJ136" s="130">
        <f>SUM(B148:G148)</f>
        <v>39</v>
      </c>
      <c r="AK136" s="130">
        <f>SUM(H148:M148)</f>
        <v>57</v>
      </c>
      <c r="AL136" s="130">
        <f>SUM(B151:G151)</f>
        <v>39</v>
      </c>
      <c r="AM136" s="130">
        <f>SUM(H151:M151)</f>
        <v>57</v>
      </c>
      <c r="AN136" s="130">
        <f>SUM(B143:G143)</f>
        <v>23</v>
      </c>
      <c r="AO136" s="130">
        <f>SUM(H143:M143)</f>
        <v>68</v>
      </c>
      <c r="AP136" s="130">
        <f>SUM(B146:G146)</f>
        <v>23</v>
      </c>
      <c r="AQ136" s="130">
        <f>SUM(H146:M146)</f>
        <v>68</v>
      </c>
      <c r="AR136" s="130">
        <f>SUM(B149:G149)</f>
        <v>23</v>
      </c>
      <c r="AS136" s="130">
        <f>SUM(H149:M149)</f>
        <v>68</v>
      </c>
      <c r="AT136" s="130">
        <f>SUM(B152:G152)</f>
        <v>23</v>
      </c>
      <c r="AU136" s="130">
        <f>SUM(H152:M152)</f>
        <v>68</v>
      </c>
      <c r="AV136" s="130">
        <f>SUM(B144:G144)</f>
        <v>26</v>
      </c>
      <c r="AW136" s="130">
        <f>SUM(H144:M144)</f>
        <v>69</v>
      </c>
      <c r="AX136" s="130">
        <f>SUM(B147:G147)</f>
        <v>26</v>
      </c>
      <c r="AY136" s="130">
        <f>SUM(H147:M147)</f>
        <v>69</v>
      </c>
      <c r="AZ136" s="130">
        <f>SUM(B150:G150)</f>
        <v>26</v>
      </c>
      <c r="BA136" s="130">
        <f>SUM(H150:M150)</f>
        <v>69</v>
      </c>
      <c r="BB136" s="130">
        <f>SUM(B153:G153)</f>
        <v>26</v>
      </c>
      <c r="BC136" s="130">
        <f>SUM(H153:M153)</f>
        <v>69</v>
      </c>
      <c r="BD136" s="130">
        <f>SUM(B156:G156)</f>
        <v>24</v>
      </c>
      <c r="BE136" s="130">
        <f>SUM(H156:M156)</f>
        <v>72</v>
      </c>
      <c r="BF136" s="130">
        <f>SUM(B154:G154)</f>
        <v>24</v>
      </c>
      <c r="BG136" s="130">
        <f>SUM(H154:M154)</f>
        <v>73</v>
      </c>
      <c r="BH136" s="130">
        <f>SUM(B155:G155)</f>
        <v>26</v>
      </c>
      <c r="BI136" s="130">
        <f>SUM(H155:M155)</f>
        <v>24</v>
      </c>
      <c r="BJ136" s="130">
        <f>SUM(B157:G157)</f>
        <v>15</v>
      </c>
      <c r="BK136" s="130">
        <f>SUM(H157:M157)</f>
        <v>80</v>
      </c>
      <c r="BL136" s="130">
        <f>SUM(B158:G158)</f>
        <v>17</v>
      </c>
      <c r="BM136" s="130">
        <f>SUM(H158:M158)</f>
        <v>65</v>
      </c>
      <c r="BN136" s="130">
        <f>N162+O162</f>
        <v>29</v>
      </c>
      <c r="BO136" s="130">
        <f>P162+Q162</f>
        <v>34</v>
      </c>
      <c r="BP136" s="130">
        <f>N163+O163</f>
        <v>25</v>
      </c>
      <c r="BQ136" s="130">
        <f>P163+Q163</f>
        <v>28</v>
      </c>
      <c r="BR136" s="130">
        <f>N164+O164</f>
        <v>1</v>
      </c>
      <c r="BS136" s="130">
        <f>P164+Q164</f>
        <v>3</v>
      </c>
      <c r="BT136" s="130">
        <f>N165+O165</f>
        <v>0</v>
      </c>
      <c r="BU136" s="155">
        <f>P165+Q165</f>
        <v>0</v>
      </c>
      <c r="BV136" s="130">
        <f>N166+O166</f>
        <v>0</v>
      </c>
      <c r="BW136" s="155">
        <f>P166+Q166</f>
        <v>0</v>
      </c>
      <c r="BX136" s="130">
        <f t="shared" ref="BX136" si="60">N170</f>
        <v>17</v>
      </c>
      <c r="BY136" s="130">
        <f t="shared" ref="BY136" si="61">O170</f>
        <v>50</v>
      </c>
      <c r="BZ136" s="130">
        <f t="shared" ref="BZ136" si="62">P170</f>
        <v>0</v>
      </c>
      <c r="CA136" s="130">
        <f t="shared" ref="CA136" si="63">N171</f>
        <v>20</v>
      </c>
      <c r="CB136" s="130">
        <f t="shared" ref="CB136" si="64">O171</f>
        <v>180</v>
      </c>
      <c r="CC136" s="130">
        <f t="shared" ref="CC136" si="65">P171</f>
        <v>40</v>
      </c>
      <c r="CD136" s="130">
        <f t="shared" ref="CD136" si="66">N172</f>
        <v>0</v>
      </c>
      <c r="CE136" s="130">
        <f t="shared" ref="CE136" si="67">O172</f>
        <v>400</v>
      </c>
      <c r="CF136" s="130">
        <f t="shared" ref="CF136" si="68">P172</f>
        <v>0</v>
      </c>
      <c r="CG136" s="130">
        <f t="shared" ref="CG136" si="69">N173</f>
        <v>0</v>
      </c>
      <c r="CH136" s="130">
        <f t="shared" ref="CH136" si="70">O173</f>
        <v>300</v>
      </c>
      <c r="CI136" s="130">
        <f t="shared" ref="CI136" si="71">P173</f>
        <v>18</v>
      </c>
      <c r="CJ136" s="130">
        <f t="shared" ref="CJ136" si="72">N174</f>
        <v>0</v>
      </c>
      <c r="CK136" s="130">
        <f t="shared" ref="CK136" si="73">O174</f>
        <v>300</v>
      </c>
      <c r="CL136" s="130">
        <f t="shared" ref="CL136" si="74">P174</f>
        <v>16</v>
      </c>
      <c r="CM136" s="130">
        <f t="shared" ref="CM136" si="75">N175</f>
        <v>11</v>
      </c>
      <c r="CN136" s="130">
        <f t="shared" ref="CN136" si="76">O175</f>
        <v>180</v>
      </c>
      <c r="CO136" s="130">
        <f t="shared" ref="CO136" si="77">P175</f>
        <v>0</v>
      </c>
      <c r="CP136" s="130">
        <f t="shared" ref="CP136" si="78">N176</f>
        <v>100</v>
      </c>
      <c r="CQ136" s="130">
        <f t="shared" ref="CQ136" si="79">O176</f>
        <v>260</v>
      </c>
      <c r="CR136" s="130">
        <f t="shared" ref="CR136" si="80">P176</f>
        <v>160</v>
      </c>
      <c r="CS136" s="130">
        <f t="shared" ref="CS136" si="81">N178</f>
        <v>10</v>
      </c>
      <c r="CT136" s="130">
        <f t="shared" ref="CT136" si="82">O178</f>
        <v>190</v>
      </c>
      <c r="CU136" s="130">
        <f t="shared" ref="CU136" si="83">P178</f>
        <v>0</v>
      </c>
      <c r="CV136" s="130">
        <f t="shared" ref="CV136" si="84">N180</f>
        <v>0</v>
      </c>
      <c r="CW136" s="130">
        <f t="shared" ref="CW136" si="85">O180</f>
        <v>120</v>
      </c>
      <c r="CX136" s="130">
        <f t="shared" ref="CX136" si="86">P180</f>
        <v>0</v>
      </c>
      <c r="CY136" s="130">
        <f t="shared" ref="CY136" si="87">N177</f>
        <v>0</v>
      </c>
      <c r="CZ136" s="130">
        <f t="shared" ref="CZ136" si="88">O177</f>
        <v>50</v>
      </c>
      <c r="DA136" s="130">
        <f t="shared" ref="DA136" si="89">P177</f>
        <v>0</v>
      </c>
      <c r="DB136" s="130">
        <f t="shared" ref="DB136" si="90">N179</f>
        <v>220</v>
      </c>
      <c r="DC136" s="130">
        <f t="shared" ref="DC136" si="91">O179</f>
        <v>140</v>
      </c>
      <c r="DD136" s="130">
        <f t="shared" ref="DD136" si="92">P179</f>
        <v>200</v>
      </c>
    </row>
    <row r="137" spans="1:108" ht="15" customHeight="1" x14ac:dyDescent="0.25">
      <c r="A137" s="192"/>
      <c r="B137" s="190" t="s">
        <v>4</v>
      </c>
      <c r="C137" s="191"/>
      <c r="D137" s="191" t="s">
        <v>5</v>
      </c>
      <c r="E137" s="191"/>
      <c r="F137" s="191" t="s">
        <v>41</v>
      </c>
      <c r="G137" s="200"/>
      <c r="H137" s="190" t="s">
        <v>4</v>
      </c>
      <c r="I137" s="191"/>
      <c r="J137" s="191" t="s">
        <v>5</v>
      </c>
      <c r="K137" s="191"/>
      <c r="L137" s="191" t="s">
        <v>41</v>
      </c>
      <c r="M137" s="200"/>
      <c r="N137" s="190" t="s">
        <v>4</v>
      </c>
      <c r="O137" s="191"/>
      <c r="P137" s="191" t="s">
        <v>5</v>
      </c>
      <c r="Q137" s="191"/>
      <c r="R137" s="191" t="s">
        <v>41</v>
      </c>
      <c r="S137" s="192"/>
      <c r="T137" s="304"/>
      <c r="U137" s="277"/>
      <c r="V137" s="217"/>
      <c r="W137" s="139" t="s">
        <v>230</v>
      </c>
      <c r="X137" s="139" t="s">
        <v>108</v>
      </c>
    </row>
    <row r="138" spans="1:108" ht="22.5" x14ac:dyDescent="0.25">
      <c r="A138" s="192"/>
      <c r="B138" s="12" t="s">
        <v>6</v>
      </c>
      <c r="C138" s="2" t="s">
        <v>7</v>
      </c>
      <c r="D138" s="2" t="s">
        <v>6</v>
      </c>
      <c r="E138" s="2" t="s">
        <v>7</v>
      </c>
      <c r="F138" s="2" t="s">
        <v>6</v>
      </c>
      <c r="G138" s="13" t="s">
        <v>7</v>
      </c>
      <c r="H138" s="12" t="s">
        <v>6</v>
      </c>
      <c r="I138" s="2" t="s">
        <v>7</v>
      </c>
      <c r="J138" s="2" t="s">
        <v>6</v>
      </c>
      <c r="K138" s="2" t="s">
        <v>7</v>
      </c>
      <c r="L138" s="2" t="s">
        <v>6</v>
      </c>
      <c r="M138" s="13" t="s">
        <v>7</v>
      </c>
      <c r="N138" s="12" t="s">
        <v>6</v>
      </c>
      <c r="O138" s="2" t="s">
        <v>7</v>
      </c>
      <c r="P138" s="2" t="s">
        <v>6</v>
      </c>
      <c r="Q138" s="2" t="s">
        <v>7</v>
      </c>
      <c r="R138" s="2" t="s">
        <v>6</v>
      </c>
      <c r="S138" s="39" t="s">
        <v>7</v>
      </c>
      <c r="T138" s="304"/>
      <c r="U138" s="277"/>
      <c r="V138" s="217"/>
      <c r="W138" s="140"/>
      <c r="X138" s="140"/>
    </row>
    <row r="139" spans="1:108" ht="20.25" customHeight="1" x14ac:dyDescent="0.25">
      <c r="A139" s="9" t="s">
        <v>8</v>
      </c>
      <c r="B139" s="52">
        <v>22</v>
      </c>
      <c r="C139" s="53">
        <v>19</v>
      </c>
      <c r="D139" s="43"/>
      <c r="E139" s="43"/>
      <c r="F139" s="43"/>
      <c r="G139" s="44"/>
      <c r="H139" s="52">
        <v>3</v>
      </c>
      <c r="I139" s="53">
        <v>5</v>
      </c>
      <c r="J139" s="43"/>
      <c r="K139" s="43"/>
      <c r="L139" s="43"/>
      <c r="M139" s="44"/>
      <c r="N139" s="52"/>
      <c r="O139" s="53"/>
      <c r="P139" s="43"/>
      <c r="Q139" s="43"/>
      <c r="R139" s="43"/>
      <c r="S139" s="45"/>
      <c r="T139" s="144">
        <f>(T133*3.1/100)/12</f>
        <v>103.09308333333333</v>
      </c>
      <c r="U139" s="126">
        <f>SUM(B139:S139)</f>
        <v>49</v>
      </c>
      <c r="V139" s="40">
        <f>U139/T139</f>
        <v>0.47529861767318698</v>
      </c>
      <c r="W139" s="141" t="s">
        <v>231</v>
      </c>
      <c r="X139" s="142">
        <f>((U140-U156)*100)/U140</f>
        <v>4.9504950495049505</v>
      </c>
    </row>
    <row r="140" spans="1:108" ht="20.25" customHeight="1" x14ac:dyDescent="0.25">
      <c r="A140" s="9" t="s">
        <v>9</v>
      </c>
      <c r="B140" s="52">
        <v>10</v>
      </c>
      <c r="C140" s="53">
        <v>18</v>
      </c>
      <c r="D140" s="43"/>
      <c r="E140" s="43"/>
      <c r="F140" s="43"/>
      <c r="G140" s="44"/>
      <c r="H140" s="52">
        <v>37</v>
      </c>
      <c r="I140" s="53">
        <v>36</v>
      </c>
      <c r="J140" s="43"/>
      <c r="K140" s="43"/>
      <c r="L140" s="43"/>
      <c r="M140" s="44"/>
      <c r="N140" s="52"/>
      <c r="O140" s="53"/>
      <c r="P140" s="43"/>
      <c r="Q140" s="43"/>
      <c r="R140" s="43"/>
      <c r="S140" s="45"/>
      <c r="T140" s="144">
        <f>T139</f>
        <v>103.09308333333333</v>
      </c>
      <c r="U140" s="126">
        <f t="shared" ref="U140:U158" si="93">SUM(B140:S140)</f>
        <v>101</v>
      </c>
      <c r="V140" s="40">
        <f t="shared" ref="V140:V158" si="94">U140/T140</f>
        <v>0.97969715071412011</v>
      </c>
      <c r="W140" s="143" t="s">
        <v>232</v>
      </c>
      <c r="X140" s="141">
        <f>((U142-U144)*100)/U142</f>
        <v>1.0416666666666667</v>
      </c>
    </row>
    <row r="141" spans="1:108" ht="20.25" customHeight="1" x14ac:dyDescent="0.25">
      <c r="A141" s="9" t="s">
        <v>10</v>
      </c>
      <c r="B141" s="52">
        <v>10</v>
      </c>
      <c r="C141" s="53">
        <v>18</v>
      </c>
      <c r="D141" s="43"/>
      <c r="E141" s="43"/>
      <c r="F141" s="43"/>
      <c r="G141" s="44"/>
      <c r="H141" s="52">
        <v>40</v>
      </c>
      <c r="I141" s="53">
        <v>41</v>
      </c>
      <c r="J141" s="43"/>
      <c r="K141" s="43"/>
      <c r="L141" s="43"/>
      <c r="M141" s="44"/>
      <c r="N141" s="52"/>
      <c r="O141" s="53"/>
      <c r="P141" s="43"/>
      <c r="Q141" s="43"/>
      <c r="R141" s="43"/>
      <c r="S141" s="45"/>
      <c r="T141" s="144">
        <f>T140</f>
        <v>103.09308333333333</v>
      </c>
      <c r="U141" s="126">
        <f t="shared" si="93"/>
        <v>109</v>
      </c>
      <c r="V141" s="40">
        <f t="shared" si="94"/>
        <v>1.0572969250281099</v>
      </c>
      <c r="W141" s="141" t="s">
        <v>233</v>
      </c>
      <c r="X141" s="141">
        <f>((U142-U153)*100)/U142</f>
        <v>1.0416666666666667</v>
      </c>
    </row>
    <row r="142" spans="1:108" ht="20.25" customHeight="1" x14ac:dyDescent="0.25">
      <c r="A142" s="9" t="s">
        <v>11</v>
      </c>
      <c r="B142" s="52">
        <v>18</v>
      </c>
      <c r="C142" s="53">
        <v>21</v>
      </c>
      <c r="D142" s="53"/>
      <c r="E142" s="53"/>
      <c r="F142" s="53"/>
      <c r="G142" s="54"/>
      <c r="H142" s="52">
        <v>30</v>
      </c>
      <c r="I142" s="53">
        <v>27</v>
      </c>
      <c r="J142" s="53"/>
      <c r="K142" s="53"/>
      <c r="L142" s="53"/>
      <c r="M142" s="54"/>
      <c r="N142" s="52"/>
      <c r="O142" s="53"/>
      <c r="P142" s="53"/>
      <c r="Q142" s="53"/>
      <c r="R142" s="53"/>
      <c r="S142" s="59"/>
      <c r="T142" s="144">
        <f>T141*0.94</f>
        <v>96.907498333333322</v>
      </c>
      <c r="U142" s="126">
        <f t="shared" si="93"/>
        <v>96</v>
      </c>
      <c r="V142" s="40">
        <f t="shared" si="94"/>
        <v>0.99063541677433675</v>
      </c>
      <c r="W142" s="141" t="s">
        <v>234</v>
      </c>
      <c r="X142" s="141">
        <f>((U145-U147)*100)/U145</f>
        <v>1.0416666666666667</v>
      </c>
    </row>
    <row r="143" spans="1:108" ht="20.25" customHeight="1" x14ac:dyDescent="0.25">
      <c r="A143" s="9" t="s">
        <v>12</v>
      </c>
      <c r="B143" s="52">
        <v>12</v>
      </c>
      <c r="C143" s="53">
        <v>11</v>
      </c>
      <c r="D143" s="53"/>
      <c r="E143" s="53"/>
      <c r="F143" s="53"/>
      <c r="G143" s="54"/>
      <c r="H143" s="52">
        <v>32</v>
      </c>
      <c r="I143" s="53">
        <v>36</v>
      </c>
      <c r="J143" s="53"/>
      <c r="K143" s="53"/>
      <c r="L143" s="53"/>
      <c r="M143" s="54"/>
      <c r="N143" s="52"/>
      <c r="O143" s="53"/>
      <c r="P143" s="53"/>
      <c r="Q143" s="53"/>
      <c r="R143" s="53"/>
      <c r="S143" s="59"/>
      <c r="T143" s="144">
        <f t="shared" ref="T143:T157" si="95">T142</f>
        <v>96.907498333333322</v>
      </c>
      <c r="U143" s="126">
        <f t="shared" si="93"/>
        <v>91</v>
      </c>
      <c r="V143" s="40">
        <f t="shared" si="94"/>
        <v>0.93903982215067339</v>
      </c>
      <c r="W143" s="141" t="s">
        <v>235</v>
      </c>
      <c r="X143" s="141">
        <f>((U148-U150)*100)/U148</f>
        <v>1.0416666666666667</v>
      </c>
    </row>
    <row r="144" spans="1:108" ht="20.25" customHeight="1" x14ac:dyDescent="0.25">
      <c r="A144" s="9" t="s">
        <v>13</v>
      </c>
      <c r="B144" s="52">
        <v>14</v>
      </c>
      <c r="C144" s="53">
        <v>12</v>
      </c>
      <c r="D144" s="53"/>
      <c r="E144" s="53"/>
      <c r="F144" s="53"/>
      <c r="G144" s="54"/>
      <c r="H144" s="52">
        <v>34</v>
      </c>
      <c r="I144" s="53">
        <v>35</v>
      </c>
      <c r="J144" s="53"/>
      <c r="K144" s="53"/>
      <c r="L144" s="53"/>
      <c r="M144" s="54"/>
      <c r="N144" s="52"/>
      <c r="O144" s="53"/>
      <c r="P144" s="53"/>
      <c r="Q144" s="53"/>
      <c r="R144" s="53"/>
      <c r="S144" s="59"/>
      <c r="T144" s="144">
        <f t="shared" si="95"/>
        <v>96.907498333333322</v>
      </c>
      <c r="U144" s="126">
        <f t="shared" si="93"/>
        <v>95</v>
      </c>
      <c r="V144" s="40">
        <f t="shared" si="94"/>
        <v>0.98031629784960406</v>
      </c>
      <c r="W144" s="141" t="s">
        <v>236</v>
      </c>
      <c r="X144" s="141">
        <f>((U145-U156)*100)/U145</f>
        <v>0</v>
      </c>
    </row>
    <row r="145" spans="1:24" ht="20.25" customHeight="1" x14ac:dyDescent="0.25">
      <c r="A145" s="9" t="s">
        <v>14</v>
      </c>
      <c r="B145" s="52">
        <v>18</v>
      </c>
      <c r="C145" s="53">
        <v>21</v>
      </c>
      <c r="D145" s="53"/>
      <c r="E145" s="53"/>
      <c r="F145" s="53"/>
      <c r="G145" s="54"/>
      <c r="H145" s="52">
        <v>30</v>
      </c>
      <c r="I145" s="53">
        <v>27</v>
      </c>
      <c r="J145" s="53"/>
      <c r="K145" s="53"/>
      <c r="L145" s="53"/>
      <c r="M145" s="54"/>
      <c r="N145" s="52"/>
      <c r="O145" s="53"/>
      <c r="P145" s="53"/>
      <c r="Q145" s="53"/>
      <c r="R145" s="53"/>
      <c r="S145" s="59"/>
      <c r="T145" s="144">
        <f t="shared" si="95"/>
        <v>96.907498333333322</v>
      </c>
      <c r="U145" s="126">
        <f t="shared" si="93"/>
        <v>96</v>
      </c>
      <c r="V145" s="40">
        <f t="shared" si="94"/>
        <v>0.99063541677433675</v>
      </c>
      <c r="W145" s="141" t="s">
        <v>237</v>
      </c>
      <c r="X145" s="141">
        <f>((U162-U163)*100)/U162</f>
        <v>15.873015873015873</v>
      </c>
    </row>
    <row r="146" spans="1:24" ht="20.25" customHeight="1" x14ac:dyDescent="0.25">
      <c r="A146" s="9" t="s">
        <v>15</v>
      </c>
      <c r="B146" s="52">
        <v>12</v>
      </c>
      <c r="C146" s="53">
        <v>11</v>
      </c>
      <c r="D146" s="53"/>
      <c r="E146" s="53"/>
      <c r="F146" s="53"/>
      <c r="G146" s="54"/>
      <c r="H146" s="52">
        <v>32</v>
      </c>
      <c r="I146" s="53">
        <v>36</v>
      </c>
      <c r="J146" s="53"/>
      <c r="K146" s="53"/>
      <c r="L146" s="53"/>
      <c r="M146" s="54"/>
      <c r="N146" s="52"/>
      <c r="O146" s="53"/>
      <c r="P146" s="53"/>
      <c r="Q146" s="53"/>
      <c r="R146" s="53"/>
      <c r="S146" s="59"/>
      <c r="T146" s="144">
        <f t="shared" si="95"/>
        <v>96.907498333333322</v>
      </c>
      <c r="U146" s="126">
        <f t="shared" si="93"/>
        <v>91</v>
      </c>
      <c r="V146" s="40">
        <f t="shared" si="94"/>
        <v>0.93903982215067339</v>
      </c>
    </row>
    <row r="147" spans="1:24" ht="20.25" customHeight="1" x14ac:dyDescent="0.25">
      <c r="A147" s="9" t="s">
        <v>16</v>
      </c>
      <c r="B147" s="52">
        <v>14</v>
      </c>
      <c r="C147" s="53">
        <v>12</v>
      </c>
      <c r="D147" s="53"/>
      <c r="E147" s="53"/>
      <c r="F147" s="53"/>
      <c r="G147" s="54"/>
      <c r="H147" s="52">
        <v>34</v>
      </c>
      <c r="I147" s="53">
        <v>35</v>
      </c>
      <c r="J147" s="53"/>
      <c r="K147" s="53"/>
      <c r="L147" s="53"/>
      <c r="M147" s="54"/>
      <c r="N147" s="52"/>
      <c r="O147" s="53"/>
      <c r="P147" s="53"/>
      <c r="Q147" s="53"/>
      <c r="R147" s="53"/>
      <c r="S147" s="59"/>
      <c r="T147" s="144">
        <f t="shared" si="95"/>
        <v>96.907498333333322</v>
      </c>
      <c r="U147" s="126">
        <f t="shared" si="93"/>
        <v>95</v>
      </c>
      <c r="V147" s="40">
        <f t="shared" si="94"/>
        <v>0.98031629784960406</v>
      </c>
    </row>
    <row r="148" spans="1:24" ht="20.25" customHeight="1" x14ac:dyDescent="0.25">
      <c r="A148" s="9" t="s">
        <v>17</v>
      </c>
      <c r="B148" s="52">
        <v>18</v>
      </c>
      <c r="C148" s="53">
        <v>21</v>
      </c>
      <c r="D148" s="53"/>
      <c r="E148" s="53"/>
      <c r="F148" s="53"/>
      <c r="G148" s="54"/>
      <c r="H148" s="52">
        <v>30</v>
      </c>
      <c r="I148" s="53">
        <v>27</v>
      </c>
      <c r="J148" s="53"/>
      <c r="K148" s="53"/>
      <c r="L148" s="53"/>
      <c r="M148" s="54"/>
      <c r="N148" s="52"/>
      <c r="O148" s="53"/>
      <c r="P148" s="53"/>
      <c r="Q148" s="53"/>
      <c r="R148" s="53"/>
      <c r="S148" s="59"/>
      <c r="T148" s="144">
        <f t="shared" si="95"/>
        <v>96.907498333333322</v>
      </c>
      <c r="U148" s="126">
        <f t="shared" si="93"/>
        <v>96</v>
      </c>
      <c r="V148" s="40">
        <f t="shared" si="94"/>
        <v>0.99063541677433675</v>
      </c>
    </row>
    <row r="149" spans="1:24" ht="20.25" customHeight="1" x14ac:dyDescent="0.25">
      <c r="A149" s="9" t="s">
        <v>18</v>
      </c>
      <c r="B149" s="52">
        <v>12</v>
      </c>
      <c r="C149" s="53">
        <v>11</v>
      </c>
      <c r="D149" s="53"/>
      <c r="E149" s="53"/>
      <c r="F149" s="53"/>
      <c r="G149" s="54"/>
      <c r="H149" s="52">
        <v>32</v>
      </c>
      <c r="I149" s="53">
        <v>36</v>
      </c>
      <c r="J149" s="53"/>
      <c r="K149" s="53"/>
      <c r="L149" s="53"/>
      <c r="M149" s="54"/>
      <c r="N149" s="52"/>
      <c r="O149" s="53"/>
      <c r="P149" s="53"/>
      <c r="Q149" s="53"/>
      <c r="R149" s="53"/>
      <c r="S149" s="59"/>
      <c r="T149" s="144">
        <f t="shared" si="95"/>
        <v>96.907498333333322</v>
      </c>
      <c r="U149" s="126">
        <f t="shared" si="93"/>
        <v>91</v>
      </c>
      <c r="V149" s="40">
        <f t="shared" si="94"/>
        <v>0.93903982215067339</v>
      </c>
    </row>
    <row r="150" spans="1:24" ht="20.25" customHeight="1" x14ac:dyDescent="0.25">
      <c r="A150" s="9" t="s">
        <v>19</v>
      </c>
      <c r="B150" s="52">
        <v>14</v>
      </c>
      <c r="C150" s="53">
        <v>12</v>
      </c>
      <c r="D150" s="53"/>
      <c r="E150" s="53"/>
      <c r="F150" s="53"/>
      <c r="G150" s="54"/>
      <c r="H150" s="52">
        <v>34</v>
      </c>
      <c r="I150" s="53">
        <v>35</v>
      </c>
      <c r="J150" s="53"/>
      <c r="K150" s="53"/>
      <c r="L150" s="53"/>
      <c r="M150" s="54"/>
      <c r="N150" s="52"/>
      <c r="O150" s="53"/>
      <c r="P150" s="53"/>
      <c r="Q150" s="53"/>
      <c r="R150" s="53"/>
      <c r="S150" s="59"/>
      <c r="T150" s="144">
        <f t="shared" si="95"/>
        <v>96.907498333333322</v>
      </c>
      <c r="U150" s="126">
        <f t="shared" si="93"/>
        <v>95</v>
      </c>
      <c r="V150" s="40">
        <f t="shared" si="94"/>
        <v>0.98031629784960406</v>
      </c>
    </row>
    <row r="151" spans="1:24" ht="20.25" customHeight="1" x14ac:dyDescent="0.25">
      <c r="A151" s="9" t="s">
        <v>20</v>
      </c>
      <c r="B151" s="52">
        <v>18</v>
      </c>
      <c r="C151" s="53">
        <v>21</v>
      </c>
      <c r="D151" s="53"/>
      <c r="E151" s="53"/>
      <c r="F151" s="53"/>
      <c r="G151" s="54"/>
      <c r="H151" s="52">
        <v>30</v>
      </c>
      <c r="I151" s="53">
        <v>27</v>
      </c>
      <c r="J151" s="53"/>
      <c r="K151" s="53"/>
      <c r="L151" s="53"/>
      <c r="M151" s="54"/>
      <c r="N151" s="52"/>
      <c r="O151" s="53"/>
      <c r="P151" s="53"/>
      <c r="Q151" s="53"/>
      <c r="R151" s="53"/>
      <c r="S151" s="59"/>
      <c r="T151" s="144">
        <f t="shared" si="95"/>
        <v>96.907498333333322</v>
      </c>
      <c r="U151" s="126">
        <f t="shared" si="93"/>
        <v>96</v>
      </c>
      <c r="V151" s="40">
        <f t="shared" si="94"/>
        <v>0.99063541677433675</v>
      </c>
    </row>
    <row r="152" spans="1:24" ht="20.25" customHeight="1" x14ac:dyDescent="0.25">
      <c r="A152" s="9" t="s">
        <v>21</v>
      </c>
      <c r="B152" s="52">
        <v>12</v>
      </c>
      <c r="C152" s="53">
        <v>11</v>
      </c>
      <c r="D152" s="53"/>
      <c r="E152" s="53"/>
      <c r="F152" s="53"/>
      <c r="G152" s="54"/>
      <c r="H152" s="52">
        <v>32</v>
      </c>
      <c r="I152" s="53">
        <v>36</v>
      </c>
      <c r="J152" s="53"/>
      <c r="K152" s="53"/>
      <c r="L152" s="53"/>
      <c r="M152" s="54"/>
      <c r="N152" s="52"/>
      <c r="O152" s="53"/>
      <c r="P152" s="53"/>
      <c r="Q152" s="53"/>
      <c r="R152" s="53"/>
      <c r="S152" s="59"/>
      <c r="T152" s="144">
        <f t="shared" si="95"/>
        <v>96.907498333333322</v>
      </c>
      <c r="U152" s="126">
        <f t="shared" si="93"/>
        <v>91</v>
      </c>
      <c r="V152" s="40">
        <f t="shared" si="94"/>
        <v>0.93903982215067339</v>
      </c>
    </row>
    <row r="153" spans="1:24" ht="20.25" customHeight="1" x14ac:dyDescent="0.25">
      <c r="A153" s="9" t="s">
        <v>22</v>
      </c>
      <c r="B153" s="52">
        <v>14</v>
      </c>
      <c r="C153" s="53">
        <v>12</v>
      </c>
      <c r="D153" s="53"/>
      <c r="E153" s="53"/>
      <c r="F153" s="53"/>
      <c r="G153" s="54"/>
      <c r="H153" s="52">
        <v>34</v>
      </c>
      <c r="I153" s="53">
        <v>35</v>
      </c>
      <c r="J153" s="53"/>
      <c r="K153" s="53"/>
      <c r="L153" s="53"/>
      <c r="M153" s="54"/>
      <c r="N153" s="52"/>
      <c r="O153" s="53"/>
      <c r="P153" s="53"/>
      <c r="Q153" s="53"/>
      <c r="R153" s="53"/>
      <c r="S153" s="59"/>
      <c r="T153" s="144">
        <f t="shared" si="95"/>
        <v>96.907498333333322</v>
      </c>
      <c r="U153" s="126">
        <f t="shared" si="93"/>
        <v>95</v>
      </c>
      <c r="V153" s="40">
        <f t="shared" si="94"/>
        <v>0.98031629784960406</v>
      </c>
    </row>
    <row r="154" spans="1:24" ht="20.25" customHeight="1" x14ac:dyDescent="0.25">
      <c r="A154" s="9" t="s">
        <v>23</v>
      </c>
      <c r="B154" s="52">
        <v>13</v>
      </c>
      <c r="C154" s="53">
        <v>11</v>
      </c>
      <c r="D154" s="53"/>
      <c r="E154" s="53"/>
      <c r="F154" s="53"/>
      <c r="G154" s="54"/>
      <c r="H154" s="52">
        <v>35</v>
      </c>
      <c r="I154" s="53">
        <v>38</v>
      </c>
      <c r="J154" s="53"/>
      <c r="K154" s="53"/>
      <c r="L154" s="53"/>
      <c r="M154" s="54"/>
      <c r="N154" s="52"/>
      <c r="O154" s="53"/>
      <c r="P154" s="53"/>
      <c r="Q154" s="53"/>
      <c r="R154" s="53"/>
      <c r="S154" s="59"/>
      <c r="T154" s="144">
        <f t="shared" si="95"/>
        <v>96.907498333333322</v>
      </c>
      <c r="U154" s="126">
        <f t="shared" si="93"/>
        <v>97</v>
      </c>
      <c r="V154" s="40">
        <f t="shared" si="94"/>
        <v>1.0009545356990694</v>
      </c>
    </row>
    <row r="155" spans="1:24" ht="20.25" customHeight="1" x14ac:dyDescent="0.25">
      <c r="A155" s="9" t="s">
        <v>24</v>
      </c>
      <c r="B155" s="52">
        <v>14</v>
      </c>
      <c r="C155" s="53">
        <v>12</v>
      </c>
      <c r="D155" s="53"/>
      <c r="E155" s="53"/>
      <c r="F155" s="53"/>
      <c r="G155" s="54"/>
      <c r="H155" s="52">
        <v>11</v>
      </c>
      <c r="I155" s="53">
        <v>13</v>
      </c>
      <c r="J155" s="53"/>
      <c r="K155" s="53"/>
      <c r="L155" s="53"/>
      <c r="M155" s="54"/>
      <c r="N155" s="52"/>
      <c r="O155" s="53"/>
      <c r="P155" s="53"/>
      <c r="Q155" s="53"/>
      <c r="R155" s="53"/>
      <c r="S155" s="59"/>
      <c r="T155" s="144">
        <f t="shared" si="95"/>
        <v>96.907498333333322</v>
      </c>
      <c r="U155" s="126">
        <f t="shared" si="93"/>
        <v>50</v>
      </c>
      <c r="V155" s="40">
        <f t="shared" si="94"/>
        <v>0.51595594623663377</v>
      </c>
    </row>
    <row r="156" spans="1:24" ht="20.25" customHeight="1" x14ac:dyDescent="0.25">
      <c r="A156" s="9" t="s">
        <v>25</v>
      </c>
      <c r="B156" s="52">
        <v>13</v>
      </c>
      <c r="C156" s="53">
        <v>11</v>
      </c>
      <c r="D156" s="53"/>
      <c r="E156" s="53"/>
      <c r="F156" s="53"/>
      <c r="G156" s="54"/>
      <c r="H156" s="52">
        <v>35</v>
      </c>
      <c r="I156" s="53">
        <v>37</v>
      </c>
      <c r="J156" s="53"/>
      <c r="K156" s="53"/>
      <c r="L156" s="53"/>
      <c r="M156" s="54"/>
      <c r="N156" s="52"/>
      <c r="O156" s="53"/>
      <c r="P156" s="53"/>
      <c r="Q156" s="53"/>
      <c r="R156" s="53"/>
      <c r="S156" s="59"/>
      <c r="T156" s="144">
        <f t="shared" si="95"/>
        <v>96.907498333333322</v>
      </c>
      <c r="U156" s="126">
        <f t="shared" si="93"/>
        <v>96</v>
      </c>
      <c r="V156" s="40">
        <f t="shared" si="94"/>
        <v>0.99063541677433675</v>
      </c>
    </row>
    <row r="157" spans="1:24" ht="20.25" customHeight="1" x14ac:dyDescent="0.25">
      <c r="A157" s="9" t="s">
        <v>26</v>
      </c>
      <c r="B157" s="46"/>
      <c r="C157" s="43"/>
      <c r="D157" s="53">
        <v>7</v>
      </c>
      <c r="E157" s="53">
        <v>8</v>
      </c>
      <c r="F157" s="53"/>
      <c r="G157" s="54"/>
      <c r="H157" s="46"/>
      <c r="I157" s="43"/>
      <c r="J157" s="53">
        <v>41</v>
      </c>
      <c r="K157" s="53">
        <v>39</v>
      </c>
      <c r="L157" s="53"/>
      <c r="M157" s="54"/>
      <c r="N157" s="46"/>
      <c r="O157" s="43"/>
      <c r="P157" s="53"/>
      <c r="Q157" s="53"/>
      <c r="R157" s="53"/>
      <c r="S157" s="59"/>
      <c r="T157" s="144">
        <f t="shared" si="95"/>
        <v>96.907498333333322</v>
      </c>
      <c r="U157" s="126">
        <f t="shared" si="93"/>
        <v>95</v>
      </c>
      <c r="V157" s="40">
        <f t="shared" si="94"/>
        <v>0.98031629784960406</v>
      </c>
    </row>
    <row r="158" spans="1:24" ht="20.25" customHeight="1" thickBot="1" x14ac:dyDescent="0.3">
      <c r="A158" s="31" t="s">
        <v>27</v>
      </c>
      <c r="B158" s="47"/>
      <c r="C158" s="48"/>
      <c r="D158" s="55">
        <v>9</v>
      </c>
      <c r="E158" s="55">
        <v>8</v>
      </c>
      <c r="F158" s="55"/>
      <c r="G158" s="56"/>
      <c r="H158" s="47"/>
      <c r="I158" s="48"/>
      <c r="J158" s="55">
        <v>34</v>
      </c>
      <c r="K158" s="57">
        <v>31</v>
      </c>
      <c r="L158" s="57"/>
      <c r="M158" s="58"/>
      <c r="N158" s="49"/>
      <c r="O158" s="50"/>
      <c r="P158" s="57"/>
      <c r="Q158" s="57"/>
      <c r="R158" s="57"/>
      <c r="S158" s="60"/>
      <c r="T158" s="145">
        <f>T157*0.9</f>
        <v>87.216748499999994</v>
      </c>
      <c r="U158" s="126">
        <f t="shared" si="93"/>
        <v>82</v>
      </c>
      <c r="V158" s="40">
        <f t="shared" si="94"/>
        <v>0.94018639092008804</v>
      </c>
    </row>
    <row r="159" spans="1:24" ht="15.75" thickBot="1" x14ac:dyDescent="0.3">
      <c r="A159" s="29" t="s">
        <v>43</v>
      </c>
      <c r="B159" s="24"/>
      <c r="C159" s="24"/>
      <c r="D159" s="24"/>
      <c r="E159" s="24"/>
      <c r="F159" s="24"/>
      <c r="G159" s="24"/>
      <c r="H159" s="313" t="s">
        <v>311</v>
      </c>
      <c r="I159" s="313"/>
      <c r="J159" s="314"/>
      <c r="K159" s="30"/>
      <c r="L159" s="29" t="s">
        <v>48</v>
      </c>
      <c r="M159" s="24"/>
      <c r="N159" s="24"/>
      <c r="O159" s="24"/>
      <c r="P159" s="24"/>
      <c r="Q159" s="24"/>
      <c r="R159" s="24"/>
      <c r="S159" s="25"/>
      <c r="T159" s="138"/>
    </row>
    <row r="160" spans="1:24" ht="46.5" customHeight="1" x14ac:dyDescent="0.25">
      <c r="A160" s="234" t="s">
        <v>0</v>
      </c>
      <c r="B160" s="236" t="s">
        <v>44</v>
      </c>
      <c r="C160" s="236"/>
      <c r="D160" s="236" t="s">
        <v>45</v>
      </c>
      <c r="E160" s="236"/>
      <c r="F160" s="236" t="s">
        <v>46</v>
      </c>
      <c r="G160" s="236"/>
      <c r="H160" s="236" t="s">
        <v>47</v>
      </c>
      <c r="I160" s="236"/>
      <c r="J160" s="238"/>
      <c r="L160" s="309" t="s">
        <v>0</v>
      </c>
      <c r="M160" s="215"/>
      <c r="N160" s="210" t="s">
        <v>1</v>
      </c>
      <c r="O160" s="211"/>
      <c r="P160" s="210" t="s">
        <v>2</v>
      </c>
      <c r="Q160" s="211"/>
      <c r="R160" s="210" t="s">
        <v>3</v>
      </c>
      <c r="S160" s="212"/>
      <c r="T160" s="305" t="s">
        <v>224</v>
      </c>
      <c r="U160" s="277" t="s">
        <v>36</v>
      </c>
      <c r="V160" s="217" t="s">
        <v>108</v>
      </c>
    </row>
    <row r="161" spans="1:24" ht="48" x14ac:dyDescent="0.25">
      <c r="A161" s="235"/>
      <c r="B161" s="237"/>
      <c r="C161" s="237"/>
      <c r="D161" s="237"/>
      <c r="E161" s="237"/>
      <c r="F161" s="237"/>
      <c r="G161" s="237"/>
      <c r="H161" s="237"/>
      <c r="I161" s="237"/>
      <c r="J161" s="239"/>
      <c r="L161" s="217"/>
      <c r="M161" s="218"/>
      <c r="N161" s="15" t="s">
        <v>49</v>
      </c>
      <c r="O161" s="16" t="s">
        <v>50</v>
      </c>
      <c r="P161" s="15" t="s">
        <v>49</v>
      </c>
      <c r="Q161" s="16" t="s">
        <v>50</v>
      </c>
      <c r="R161" s="15" t="s">
        <v>49</v>
      </c>
      <c r="S161" s="41" t="s">
        <v>50</v>
      </c>
      <c r="T161" s="305"/>
      <c r="U161" s="277"/>
      <c r="V161" s="217"/>
    </row>
    <row r="162" spans="1:24" ht="25.5" x14ac:dyDescent="0.25">
      <c r="A162" s="17" t="s">
        <v>8</v>
      </c>
      <c r="B162" s="201">
        <v>44</v>
      </c>
      <c r="C162" s="201"/>
      <c r="D162" s="201">
        <v>0</v>
      </c>
      <c r="E162" s="201"/>
      <c r="F162" s="201">
        <v>2</v>
      </c>
      <c r="G162" s="201"/>
      <c r="H162" s="201">
        <v>3</v>
      </c>
      <c r="I162" s="201"/>
      <c r="J162" s="202"/>
      <c r="K162" s="4"/>
      <c r="L162" s="217" t="s">
        <v>51</v>
      </c>
      <c r="M162" s="218"/>
      <c r="N162" s="15">
        <v>29</v>
      </c>
      <c r="O162" s="16"/>
      <c r="P162" s="15">
        <v>34</v>
      </c>
      <c r="Q162" s="16"/>
      <c r="R162" s="15"/>
      <c r="S162" s="8"/>
      <c r="T162" s="156">
        <f>T139*1.02</f>
        <v>105.154945</v>
      </c>
      <c r="U162" s="126">
        <f>SUM(N162:S162)</f>
        <v>63</v>
      </c>
      <c r="V162" s="40">
        <f t="shared" ref="V162:V166" si="96">U162/T162</f>
        <v>0.59911590463006759</v>
      </c>
    </row>
    <row r="163" spans="1:24" x14ac:dyDescent="0.25">
      <c r="A163" s="17" t="s">
        <v>9</v>
      </c>
      <c r="B163" s="201">
        <v>95</v>
      </c>
      <c r="C163" s="201"/>
      <c r="D163" s="201">
        <v>1</v>
      </c>
      <c r="E163" s="201"/>
      <c r="F163" s="201">
        <v>1</v>
      </c>
      <c r="G163" s="201"/>
      <c r="H163" s="201">
        <v>2</v>
      </c>
      <c r="I163" s="201"/>
      <c r="J163" s="202"/>
      <c r="L163" s="217" t="s">
        <v>52</v>
      </c>
      <c r="M163" s="218"/>
      <c r="N163" s="22">
        <v>25</v>
      </c>
      <c r="O163" s="127"/>
      <c r="P163" s="22">
        <v>28</v>
      </c>
      <c r="Q163" s="127"/>
      <c r="R163" s="22"/>
      <c r="S163" s="8"/>
      <c r="T163" s="156">
        <f>T162</f>
        <v>105.154945</v>
      </c>
      <c r="U163" s="126">
        <f>SUM(N163:S163)</f>
        <v>53</v>
      </c>
      <c r="V163" s="40">
        <f t="shared" si="96"/>
        <v>0.50401814199037431</v>
      </c>
    </row>
    <row r="164" spans="1:24" x14ac:dyDescent="0.25">
      <c r="A164" s="17" t="s">
        <v>10</v>
      </c>
      <c r="B164" s="201">
        <v>95</v>
      </c>
      <c r="C164" s="201"/>
      <c r="D164" s="201">
        <v>1</v>
      </c>
      <c r="E164" s="201"/>
      <c r="F164" s="201">
        <v>1</v>
      </c>
      <c r="G164" s="201"/>
      <c r="H164" s="201">
        <v>2</v>
      </c>
      <c r="I164" s="201"/>
      <c r="J164" s="202"/>
      <c r="L164" s="217" t="s">
        <v>53</v>
      </c>
      <c r="M164" s="218"/>
      <c r="N164" s="22">
        <v>1</v>
      </c>
      <c r="O164" s="127"/>
      <c r="P164" s="22">
        <v>3</v>
      </c>
      <c r="Q164" s="127"/>
      <c r="R164" s="22"/>
      <c r="S164" s="8"/>
      <c r="T164" s="156">
        <f>T163</f>
        <v>105.154945</v>
      </c>
      <c r="U164" s="126">
        <f>SUM(N164:S164)</f>
        <v>4</v>
      </c>
      <c r="V164" s="40">
        <f t="shared" si="96"/>
        <v>3.8039105055877306E-2</v>
      </c>
    </row>
    <row r="165" spans="1:24" x14ac:dyDescent="0.25">
      <c r="A165" s="17" t="s">
        <v>11</v>
      </c>
      <c r="B165" s="201">
        <v>92</v>
      </c>
      <c r="C165" s="201"/>
      <c r="D165" s="201">
        <v>1</v>
      </c>
      <c r="E165" s="201"/>
      <c r="F165" s="201">
        <v>2</v>
      </c>
      <c r="G165" s="201"/>
      <c r="H165" s="201">
        <v>1</v>
      </c>
      <c r="I165" s="201"/>
      <c r="J165" s="202"/>
      <c r="L165" s="217" t="s">
        <v>54</v>
      </c>
      <c r="M165" s="218"/>
      <c r="N165" s="22"/>
      <c r="O165" s="127"/>
      <c r="P165" s="22"/>
      <c r="Q165" s="127"/>
      <c r="R165" s="22"/>
      <c r="S165" s="8"/>
      <c r="T165" s="156">
        <f>T164</f>
        <v>105.154945</v>
      </c>
      <c r="U165" s="126">
        <f>SUM(N165:S165)</f>
        <v>0</v>
      </c>
      <c r="V165" s="40">
        <f t="shared" si="96"/>
        <v>0</v>
      </c>
    </row>
    <row r="166" spans="1:24" ht="15.75" thickBot="1" x14ac:dyDescent="0.3">
      <c r="A166" s="17" t="s">
        <v>12</v>
      </c>
      <c r="B166" s="201">
        <v>88</v>
      </c>
      <c r="C166" s="201"/>
      <c r="D166" s="201">
        <v>1</v>
      </c>
      <c r="E166" s="201"/>
      <c r="F166" s="201">
        <v>1</v>
      </c>
      <c r="G166" s="201"/>
      <c r="H166" s="201">
        <v>1</v>
      </c>
      <c r="I166" s="201"/>
      <c r="J166" s="202"/>
      <c r="L166" s="217" t="s">
        <v>55</v>
      </c>
      <c r="M166" s="218"/>
      <c r="N166" s="36"/>
      <c r="O166" s="128"/>
      <c r="P166" s="36"/>
      <c r="Q166" s="128"/>
      <c r="R166" s="36"/>
      <c r="S166" s="42"/>
      <c r="T166" s="156">
        <f>T165</f>
        <v>105.154945</v>
      </c>
      <c r="U166" s="126">
        <f>SUM(N166:S166)</f>
        <v>0</v>
      </c>
      <c r="V166" s="40">
        <f t="shared" si="96"/>
        <v>0</v>
      </c>
    </row>
    <row r="167" spans="1:24" ht="15.75" thickBot="1" x14ac:dyDescent="0.3">
      <c r="A167" s="17" t="s">
        <v>13</v>
      </c>
      <c r="B167" s="201">
        <v>91</v>
      </c>
      <c r="C167" s="201"/>
      <c r="D167" s="201">
        <v>1</v>
      </c>
      <c r="E167" s="201"/>
      <c r="F167" s="201">
        <v>1</v>
      </c>
      <c r="G167" s="201"/>
      <c r="H167" s="201">
        <v>1</v>
      </c>
      <c r="I167" s="201"/>
      <c r="J167" s="202"/>
      <c r="L167" t="s">
        <v>56</v>
      </c>
      <c r="T167" s="137"/>
    </row>
    <row r="168" spans="1:24" ht="15" customHeight="1" x14ac:dyDescent="0.25">
      <c r="A168" s="17" t="s">
        <v>14</v>
      </c>
      <c r="B168" s="201">
        <v>92</v>
      </c>
      <c r="C168" s="201"/>
      <c r="D168" s="201">
        <v>1</v>
      </c>
      <c r="E168" s="201"/>
      <c r="F168" s="201">
        <v>2</v>
      </c>
      <c r="G168" s="201"/>
      <c r="H168" s="201">
        <v>1</v>
      </c>
      <c r="I168" s="201"/>
      <c r="J168" s="202"/>
      <c r="L168" s="230" t="s">
        <v>57</v>
      </c>
      <c r="M168" s="231"/>
      <c r="N168" s="220" t="s">
        <v>58</v>
      </c>
      <c r="O168" s="220" t="s">
        <v>59</v>
      </c>
      <c r="P168" s="220" t="s">
        <v>60</v>
      </c>
      <c r="Q168" s="222" t="s">
        <v>61</v>
      </c>
      <c r="R168" s="224" t="s">
        <v>62</v>
      </c>
      <c r="S168" s="225"/>
      <c r="T168" s="306" t="s">
        <v>226</v>
      </c>
      <c r="U168" s="307" t="s">
        <v>227</v>
      </c>
      <c r="V168" s="255" t="s">
        <v>81</v>
      </c>
      <c r="W168" s="255" t="s">
        <v>228</v>
      </c>
      <c r="X168" s="308" t="s">
        <v>229</v>
      </c>
    </row>
    <row r="169" spans="1:24" x14ac:dyDescent="0.25">
      <c r="A169" s="17" t="s">
        <v>15</v>
      </c>
      <c r="B169" s="201">
        <v>88</v>
      </c>
      <c r="C169" s="201"/>
      <c r="D169" s="201">
        <v>1</v>
      </c>
      <c r="E169" s="201"/>
      <c r="F169" s="201">
        <v>1</v>
      </c>
      <c r="G169" s="201"/>
      <c r="H169" s="201">
        <v>1</v>
      </c>
      <c r="I169" s="201"/>
      <c r="J169" s="202"/>
      <c r="L169" s="232"/>
      <c r="M169" s="233"/>
      <c r="N169" s="221"/>
      <c r="O169" s="221"/>
      <c r="P169" s="221"/>
      <c r="Q169" s="223"/>
      <c r="R169" s="226"/>
      <c r="S169" s="227"/>
      <c r="T169" s="306"/>
      <c r="U169" s="307"/>
      <c r="V169" s="255"/>
      <c r="W169" s="255"/>
      <c r="X169" s="308"/>
    </row>
    <row r="170" spans="1:24" x14ac:dyDescent="0.25">
      <c r="A170" s="17" t="s">
        <v>16</v>
      </c>
      <c r="B170" s="201">
        <v>91</v>
      </c>
      <c r="C170" s="201"/>
      <c r="D170" s="201">
        <v>2</v>
      </c>
      <c r="E170" s="201"/>
      <c r="F170" s="201">
        <v>1</v>
      </c>
      <c r="G170" s="201"/>
      <c r="H170" s="201">
        <v>1</v>
      </c>
      <c r="I170" s="201"/>
      <c r="J170" s="202"/>
      <c r="L170" s="228" t="s">
        <v>8</v>
      </c>
      <c r="M170" s="229"/>
      <c r="N170" s="131">
        <v>17</v>
      </c>
      <c r="O170" s="131">
        <v>50</v>
      </c>
      <c r="P170" s="131">
        <v>0</v>
      </c>
      <c r="Q170" s="131"/>
      <c r="R170" s="195"/>
      <c r="S170" s="219"/>
      <c r="T170" s="157">
        <f>N170+O170</f>
        <v>67</v>
      </c>
      <c r="U170" s="130">
        <f>U139</f>
        <v>49</v>
      </c>
      <c r="V170" s="130">
        <f t="shared" ref="V170:V186" si="97">T170-P170</f>
        <v>67</v>
      </c>
      <c r="W170" s="130">
        <f>V170-U170</f>
        <v>18</v>
      </c>
      <c r="X170" s="33">
        <f>W170/T170*100</f>
        <v>26.865671641791046</v>
      </c>
    </row>
    <row r="171" spans="1:24" x14ac:dyDescent="0.25">
      <c r="A171" s="17" t="s">
        <v>17</v>
      </c>
      <c r="B171" s="201">
        <v>92</v>
      </c>
      <c r="C171" s="201"/>
      <c r="D171" s="201">
        <v>1</v>
      </c>
      <c r="E171" s="201"/>
      <c r="F171" s="201">
        <v>1</v>
      </c>
      <c r="G171" s="201"/>
      <c r="H171" s="201">
        <v>2</v>
      </c>
      <c r="I171" s="201"/>
      <c r="J171" s="202"/>
      <c r="L171" s="228" t="s">
        <v>9</v>
      </c>
      <c r="M171" s="229"/>
      <c r="N171" s="131">
        <v>20</v>
      </c>
      <c r="O171" s="131">
        <v>180</v>
      </c>
      <c r="P171" s="131">
        <v>40</v>
      </c>
      <c r="Q171" s="131"/>
      <c r="R171" s="195"/>
      <c r="S171" s="219"/>
      <c r="T171" s="157">
        <f t="shared" ref="T171:T186" si="98">N171+O171</f>
        <v>200</v>
      </c>
      <c r="U171" s="130">
        <f>U140</f>
        <v>101</v>
      </c>
      <c r="V171" s="130">
        <f t="shared" si="97"/>
        <v>160</v>
      </c>
      <c r="W171" s="130">
        <f t="shared" ref="W171:W186" si="99">V171-U171</f>
        <v>59</v>
      </c>
      <c r="X171" s="33">
        <f t="shared" ref="X171:X186" si="100">W171/T171*100</f>
        <v>29.5</v>
      </c>
    </row>
    <row r="172" spans="1:24" x14ac:dyDescent="0.25">
      <c r="A172" s="17" t="s">
        <v>18</v>
      </c>
      <c r="B172" s="201">
        <v>88</v>
      </c>
      <c r="C172" s="201"/>
      <c r="D172" s="201">
        <v>1</v>
      </c>
      <c r="E172" s="201"/>
      <c r="F172" s="201">
        <v>1</v>
      </c>
      <c r="G172" s="201"/>
      <c r="H172" s="201">
        <v>1</v>
      </c>
      <c r="I172" s="201"/>
      <c r="J172" s="202"/>
      <c r="L172" s="203" t="s">
        <v>63</v>
      </c>
      <c r="M172" s="204"/>
      <c r="N172" s="131">
        <v>0</v>
      </c>
      <c r="O172" s="131">
        <v>400</v>
      </c>
      <c r="P172" s="131">
        <v>0</v>
      </c>
      <c r="Q172" s="131"/>
      <c r="R172" s="195"/>
      <c r="S172" s="219"/>
      <c r="T172" s="157">
        <f t="shared" si="98"/>
        <v>400</v>
      </c>
      <c r="U172" s="130">
        <f>U141+U142+U143+U144</f>
        <v>391</v>
      </c>
      <c r="V172" s="130">
        <f t="shared" si="97"/>
        <v>400</v>
      </c>
      <c r="W172" s="130">
        <f t="shared" si="99"/>
        <v>9</v>
      </c>
      <c r="X172" s="33">
        <f t="shared" si="100"/>
        <v>2.25</v>
      </c>
    </row>
    <row r="173" spans="1:24" x14ac:dyDescent="0.25">
      <c r="A173" s="17" t="s">
        <v>19</v>
      </c>
      <c r="B173" s="201">
        <v>91</v>
      </c>
      <c r="C173" s="201"/>
      <c r="D173" s="201">
        <v>2</v>
      </c>
      <c r="E173" s="201"/>
      <c r="F173" s="201">
        <v>1</v>
      </c>
      <c r="G173" s="201"/>
      <c r="H173" s="201">
        <v>1</v>
      </c>
      <c r="I173" s="201"/>
      <c r="J173" s="202"/>
      <c r="L173" s="203" t="s">
        <v>64</v>
      </c>
      <c r="M173" s="204"/>
      <c r="N173" s="131">
        <v>0</v>
      </c>
      <c r="O173" s="131">
        <v>300</v>
      </c>
      <c r="P173" s="131">
        <v>18</v>
      </c>
      <c r="Q173" s="131"/>
      <c r="R173" s="195"/>
      <c r="S173" s="219"/>
      <c r="T173" s="157">
        <f t="shared" si="98"/>
        <v>300</v>
      </c>
      <c r="U173" s="130">
        <f>U145+U146+U147</f>
        <v>282</v>
      </c>
      <c r="V173" s="130">
        <f t="shared" si="97"/>
        <v>282</v>
      </c>
      <c r="W173" s="130">
        <f t="shared" si="99"/>
        <v>0</v>
      </c>
      <c r="X173" s="33">
        <f t="shared" si="100"/>
        <v>0</v>
      </c>
    </row>
    <row r="174" spans="1:24" x14ac:dyDescent="0.25">
      <c r="A174" s="17" t="s">
        <v>20</v>
      </c>
      <c r="B174" s="201">
        <v>92</v>
      </c>
      <c r="C174" s="201"/>
      <c r="D174" s="201">
        <v>1</v>
      </c>
      <c r="E174" s="201"/>
      <c r="F174" s="201">
        <v>1</v>
      </c>
      <c r="G174" s="201"/>
      <c r="H174" s="201">
        <v>2</v>
      </c>
      <c r="I174" s="201"/>
      <c r="J174" s="202"/>
      <c r="L174" s="203" t="s">
        <v>65</v>
      </c>
      <c r="M174" s="204"/>
      <c r="N174" s="131">
        <v>0</v>
      </c>
      <c r="O174" s="131">
        <v>300</v>
      </c>
      <c r="P174" s="131">
        <v>16</v>
      </c>
      <c r="Q174" s="131"/>
      <c r="R174" s="195"/>
      <c r="S174" s="219"/>
      <c r="T174" s="157">
        <f t="shared" si="98"/>
        <v>300</v>
      </c>
      <c r="U174" s="130">
        <f>U148+U149+U150</f>
        <v>282</v>
      </c>
      <c r="V174" s="130">
        <f t="shared" si="97"/>
        <v>284</v>
      </c>
      <c r="W174" s="130">
        <f t="shared" si="99"/>
        <v>2</v>
      </c>
      <c r="X174" s="33">
        <f t="shared" si="100"/>
        <v>0.66666666666666674</v>
      </c>
    </row>
    <row r="175" spans="1:24" x14ac:dyDescent="0.25">
      <c r="A175" s="17" t="s">
        <v>21</v>
      </c>
      <c r="B175" s="201">
        <v>88</v>
      </c>
      <c r="C175" s="201"/>
      <c r="D175" s="201">
        <v>1</v>
      </c>
      <c r="E175" s="201"/>
      <c r="F175" s="201">
        <v>1</v>
      </c>
      <c r="G175" s="201"/>
      <c r="H175" s="201">
        <v>1</v>
      </c>
      <c r="I175" s="201"/>
      <c r="J175" s="202"/>
      <c r="L175" s="203" t="s">
        <v>66</v>
      </c>
      <c r="M175" s="204"/>
      <c r="N175" s="131">
        <v>11</v>
      </c>
      <c r="O175" s="131">
        <v>180</v>
      </c>
      <c r="P175" s="131">
        <v>0</v>
      </c>
      <c r="Q175" s="131"/>
      <c r="R175" s="195"/>
      <c r="S175" s="219"/>
      <c r="T175" s="157">
        <f t="shared" si="98"/>
        <v>191</v>
      </c>
      <c r="U175" s="130">
        <f>U151+U152</f>
        <v>187</v>
      </c>
      <c r="V175" s="130">
        <f t="shared" si="97"/>
        <v>191</v>
      </c>
      <c r="W175" s="130">
        <f t="shared" si="99"/>
        <v>4</v>
      </c>
      <c r="X175" s="33">
        <f t="shared" si="100"/>
        <v>2.0942408376963351</v>
      </c>
    </row>
    <row r="176" spans="1:24" x14ac:dyDescent="0.25">
      <c r="A176" s="17" t="s">
        <v>22</v>
      </c>
      <c r="B176" s="201">
        <v>91</v>
      </c>
      <c r="C176" s="201"/>
      <c r="D176" s="201">
        <v>2</v>
      </c>
      <c r="E176" s="201"/>
      <c r="F176" s="201">
        <v>1</v>
      </c>
      <c r="G176" s="201"/>
      <c r="H176" s="201">
        <v>1</v>
      </c>
      <c r="I176" s="201"/>
      <c r="J176" s="202"/>
      <c r="L176" s="203" t="s">
        <v>67</v>
      </c>
      <c r="M176" s="204"/>
      <c r="N176" s="131">
        <v>100</v>
      </c>
      <c r="O176" s="131">
        <v>260</v>
      </c>
      <c r="P176" s="131">
        <v>160</v>
      </c>
      <c r="Q176" s="131"/>
      <c r="R176" s="195"/>
      <c r="S176" s="219"/>
      <c r="T176" s="157">
        <f t="shared" si="98"/>
        <v>360</v>
      </c>
      <c r="U176" s="130">
        <f>U153+U154</f>
        <v>192</v>
      </c>
      <c r="V176" s="130">
        <f t="shared" si="97"/>
        <v>200</v>
      </c>
      <c r="W176" s="130">
        <f t="shared" si="99"/>
        <v>8</v>
      </c>
      <c r="X176" s="33">
        <f t="shared" si="100"/>
        <v>2.2222222222222223</v>
      </c>
    </row>
    <row r="177" spans="1:24" x14ac:dyDescent="0.25">
      <c r="A177" s="17" t="s">
        <v>23</v>
      </c>
      <c r="B177" s="201">
        <v>92</v>
      </c>
      <c r="C177" s="201"/>
      <c r="D177" s="201">
        <v>2</v>
      </c>
      <c r="E177" s="201"/>
      <c r="F177" s="201">
        <v>1</v>
      </c>
      <c r="G177" s="201"/>
      <c r="H177" s="201">
        <v>2</v>
      </c>
      <c r="I177" s="201"/>
      <c r="J177" s="202"/>
      <c r="L177" s="203" t="s">
        <v>24</v>
      </c>
      <c r="M177" s="204"/>
      <c r="N177" s="131">
        <v>0</v>
      </c>
      <c r="O177" s="131">
        <v>50</v>
      </c>
      <c r="P177" s="131">
        <v>0</v>
      </c>
      <c r="Q177" s="131"/>
      <c r="R177" s="195"/>
      <c r="S177" s="219"/>
      <c r="T177" s="157">
        <f t="shared" si="98"/>
        <v>50</v>
      </c>
      <c r="U177" s="130">
        <f>U155</f>
        <v>50</v>
      </c>
      <c r="V177" s="130">
        <f t="shared" si="97"/>
        <v>50</v>
      </c>
      <c r="W177" s="130">
        <f t="shared" si="99"/>
        <v>0</v>
      </c>
      <c r="X177" s="33">
        <f t="shared" si="100"/>
        <v>0</v>
      </c>
    </row>
    <row r="178" spans="1:24" x14ac:dyDescent="0.25">
      <c r="A178" s="17" t="s">
        <v>24</v>
      </c>
      <c r="B178" s="201">
        <v>50</v>
      </c>
      <c r="C178" s="201"/>
      <c r="D178" s="201">
        <v>0</v>
      </c>
      <c r="E178" s="201"/>
      <c r="F178" s="201">
        <v>0</v>
      </c>
      <c r="G178" s="201"/>
      <c r="H178" s="201">
        <v>0</v>
      </c>
      <c r="I178" s="201"/>
      <c r="J178" s="202"/>
      <c r="L178" s="203" t="s">
        <v>68</v>
      </c>
      <c r="M178" s="204"/>
      <c r="N178" s="131">
        <v>10</v>
      </c>
      <c r="O178" s="131">
        <v>190</v>
      </c>
      <c r="P178" s="131">
        <v>0</v>
      </c>
      <c r="Q178" s="131"/>
      <c r="R178" s="195"/>
      <c r="S178" s="219"/>
      <c r="T178" s="157">
        <f t="shared" si="98"/>
        <v>200</v>
      </c>
      <c r="U178" s="130">
        <f>U156+U157</f>
        <v>191</v>
      </c>
      <c r="V178" s="130">
        <f t="shared" si="97"/>
        <v>200</v>
      </c>
      <c r="W178" s="130">
        <f t="shared" si="99"/>
        <v>9</v>
      </c>
      <c r="X178" s="33">
        <f t="shared" si="100"/>
        <v>4.5</v>
      </c>
    </row>
    <row r="179" spans="1:24" x14ac:dyDescent="0.25">
      <c r="A179" s="17" t="s">
        <v>25</v>
      </c>
      <c r="B179" s="201">
        <v>92</v>
      </c>
      <c r="C179" s="201"/>
      <c r="D179" s="201">
        <v>2</v>
      </c>
      <c r="E179" s="201"/>
      <c r="F179" s="201">
        <v>1</v>
      </c>
      <c r="G179" s="201"/>
      <c r="H179" s="201">
        <v>2</v>
      </c>
      <c r="I179" s="201"/>
      <c r="J179" s="202"/>
      <c r="L179" s="203" t="s">
        <v>69</v>
      </c>
      <c r="M179" s="204"/>
      <c r="N179" s="131">
        <v>220</v>
      </c>
      <c r="O179" s="131">
        <v>140</v>
      </c>
      <c r="P179" s="131">
        <v>200</v>
      </c>
      <c r="Q179" s="131"/>
      <c r="R179" s="195"/>
      <c r="S179" s="219"/>
      <c r="T179" s="157">
        <f t="shared" si="98"/>
        <v>360</v>
      </c>
      <c r="U179" s="130">
        <f>U158</f>
        <v>82</v>
      </c>
      <c r="V179" s="130">
        <f t="shared" si="97"/>
        <v>160</v>
      </c>
      <c r="W179" s="130">
        <f t="shared" si="99"/>
        <v>78</v>
      </c>
      <c r="X179" s="33">
        <f t="shared" si="100"/>
        <v>21.666666666666668</v>
      </c>
    </row>
    <row r="180" spans="1:24" x14ac:dyDescent="0.25">
      <c r="A180" s="17" t="s">
        <v>26</v>
      </c>
      <c r="B180" s="201">
        <v>91</v>
      </c>
      <c r="C180" s="201"/>
      <c r="D180" s="201">
        <v>2</v>
      </c>
      <c r="E180" s="201"/>
      <c r="F180" s="201">
        <v>1</v>
      </c>
      <c r="G180" s="201"/>
      <c r="H180" s="201">
        <v>1</v>
      </c>
      <c r="I180" s="201"/>
      <c r="J180" s="202"/>
      <c r="L180" s="203" t="s">
        <v>70</v>
      </c>
      <c r="M180" s="204"/>
      <c r="N180" s="131">
        <v>0</v>
      </c>
      <c r="O180" s="131">
        <v>120</v>
      </c>
      <c r="P180" s="131">
        <v>0</v>
      </c>
      <c r="Q180" s="131"/>
      <c r="R180" s="195"/>
      <c r="S180" s="219"/>
      <c r="T180" s="157">
        <f t="shared" si="98"/>
        <v>120</v>
      </c>
      <c r="U180" s="130">
        <f>U162+U163+U164+U165+U166</f>
        <v>120</v>
      </c>
      <c r="V180" s="130">
        <f t="shared" si="97"/>
        <v>120</v>
      </c>
      <c r="W180" s="130">
        <f t="shared" si="99"/>
        <v>0</v>
      </c>
      <c r="X180" s="33">
        <f t="shared" si="100"/>
        <v>0</v>
      </c>
    </row>
    <row r="181" spans="1:24" ht="15.75" thickBot="1" x14ac:dyDescent="0.3">
      <c r="A181" s="18" t="s">
        <v>27</v>
      </c>
      <c r="B181" s="249">
        <v>80</v>
      </c>
      <c r="C181" s="249"/>
      <c r="D181" s="249">
        <v>2</v>
      </c>
      <c r="E181" s="249"/>
      <c r="F181" s="249">
        <v>0</v>
      </c>
      <c r="G181" s="249"/>
      <c r="H181" s="249">
        <v>0</v>
      </c>
      <c r="I181" s="249"/>
      <c r="J181" s="250"/>
      <c r="L181" s="247" t="s">
        <v>71</v>
      </c>
      <c r="M181" s="248"/>
      <c r="N181" s="131">
        <v>0</v>
      </c>
      <c r="O181" s="131">
        <v>200</v>
      </c>
      <c r="P181" s="131">
        <v>95</v>
      </c>
      <c r="Q181" s="131"/>
      <c r="R181" s="195"/>
      <c r="S181" s="219"/>
      <c r="T181" s="157">
        <f t="shared" si="98"/>
        <v>200</v>
      </c>
      <c r="U181" s="130"/>
      <c r="V181" s="130">
        <f t="shared" si="97"/>
        <v>105</v>
      </c>
      <c r="W181" s="130">
        <f t="shared" si="99"/>
        <v>105</v>
      </c>
      <c r="X181" s="33">
        <f t="shared" si="100"/>
        <v>52.5</v>
      </c>
    </row>
    <row r="182" spans="1:24" ht="15.75" thickBot="1" x14ac:dyDescent="0.3">
      <c r="A182" s="6" t="s">
        <v>77</v>
      </c>
      <c r="L182" s="247" t="s">
        <v>72</v>
      </c>
      <c r="M182" s="248"/>
      <c r="N182" s="131">
        <v>1011</v>
      </c>
      <c r="O182" s="131">
        <v>3000</v>
      </c>
      <c r="P182" s="131">
        <v>2572</v>
      </c>
      <c r="Q182" s="131"/>
      <c r="R182" s="195"/>
      <c r="S182" s="219"/>
      <c r="T182" s="157">
        <f t="shared" si="98"/>
        <v>4011</v>
      </c>
      <c r="U182" s="130"/>
      <c r="V182" s="130">
        <f t="shared" si="97"/>
        <v>1439</v>
      </c>
      <c r="W182" s="130">
        <f t="shared" si="99"/>
        <v>1439</v>
      </c>
      <c r="X182" s="33">
        <f t="shared" si="100"/>
        <v>35.87634006482174</v>
      </c>
    </row>
    <row r="183" spans="1:24" x14ac:dyDescent="0.25">
      <c r="A183" s="240" t="s">
        <v>78</v>
      </c>
      <c r="B183" s="241"/>
      <c r="C183" s="241"/>
      <c r="D183" s="206" t="s">
        <v>81</v>
      </c>
      <c r="E183" s="206"/>
      <c r="F183" s="206" t="s">
        <v>82</v>
      </c>
      <c r="G183" s="206"/>
      <c r="H183" s="206" t="s">
        <v>83</v>
      </c>
      <c r="I183" s="206"/>
      <c r="J183" s="207"/>
      <c r="L183" s="247" t="s">
        <v>73</v>
      </c>
      <c r="M183" s="248"/>
      <c r="N183" s="131">
        <v>6</v>
      </c>
      <c r="O183" s="131">
        <v>100</v>
      </c>
      <c r="P183" s="131">
        <v>95</v>
      </c>
      <c r="Q183" s="131"/>
      <c r="R183" s="195"/>
      <c r="S183" s="219"/>
      <c r="T183" s="157">
        <f t="shared" si="98"/>
        <v>106</v>
      </c>
      <c r="U183" s="130"/>
      <c r="V183" s="130">
        <f t="shared" si="97"/>
        <v>11</v>
      </c>
      <c r="W183" s="130">
        <f t="shared" si="99"/>
        <v>11</v>
      </c>
      <c r="X183" s="33">
        <f t="shared" si="100"/>
        <v>10.377358490566039</v>
      </c>
    </row>
    <row r="184" spans="1:24" x14ac:dyDescent="0.25">
      <c r="A184" s="242" t="s">
        <v>79</v>
      </c>
      <c r="B184" s="243"/>
      <c r="C184" s="243"/>
      <c r="D184" s="195">
        <v>10</v>
      </c>
      <c r="E184" s="195"/>
      <c r="F184" s="195">
        <v>10</v>
      </c>
      <c r="G184" s="195"/>
      <c r="H184" s="195">
        <v>10</v>
      </c>
      <c r="I184" s="195"/>
      <c r="J184" s="269"/>
      <c r="L184" s="247" t="s">
        <v>74</v>
      </c>
      <c r="M184" s="248"/>
      <c r="N184" s="131">
        <v>29</v>
      </c>
      <c r="O184" s="131">
        <v>100</v>
      </c>
      <c r="P184" s="131">
        <v>109</v>
      </c>
      <c r="Q184" s="131"/>
      <c r="R184" s="195"/>
      <c r="S184" s="219"/>
      <c r="T184" s="157">
        <f t="shared" si="98"/>
        <v>129</v>
      </c>
      <c r="U184" s="130"/>
      <c r="V184" s="130">
        <f t="shared" si="97"/>
        <v>20</v>
      </c>
      <c r="W184" s="130">
        <f t="shared" si="99"/>
        <v>20</v>
      </c>
      <c r="X184" s="33">
        <f t="shared" si="100"/>
        <v>15.503875968992247</v>
      </c>
    </row>
    <row r="185" spans="1:24" ht="15.75" thickBot="1" x14ac:dyDescent="0.3">
      <c r="A185" s="244" t="s">
        <v>80</v>
      </c>
      <c r="B185" s="245"/>
      <c r="C185" s="245"/>
      <c r="D185" s="246">
        <v>496</v>
      </c>
      <c r="E185" s="246"/>
      <c r="F185" s="246">
        <v>496</v>
      </c>
      <c r="G185" s="246"/>
      <c r="H185" s="246">
        <v>496</v>
      </c>
      <c r="I185" s="246"/>
      <c r="J185" s="270"/>
      <c r="L185" s="247" t="s">
        <v>75</v>
      </c>
      <c r="M185" s="248"/>
      <c r="N185" s="131"/>
      <c r="O185" s="131"/>
      <c r="P185" s="131"/>
      <c r="Q185" s="131"/>
      <c r="R185" s="195"/>
      <c r="S185" s="219"/>
      <c r="T185" s="157">
        <f t="shared" si="98"/>
        <v>0</v>
      </c>
      <c r="U185" s="130"/>
      <c r="V185" s="130">
        <f t="shared" si="97"/>
        <v>0</v>
      </c>
      <c r="W185" s="130">
        <f t="shared" si="99"/>
        <v>0</v>
      </c>
      <c r="X185" s="33" t="e">
        <f t="shared" si="100"/>
        <v>#DIV/0!</v>
      </c>
    </row>
    <row r="186" spans="1:24" ht="15.75" thickBot="1" x14ac:dyDescent="0.3">
      <c r="A186" s="1" t="s">
        <v>90</v>
      </c>
      <c r="B186" s="1"/>
      <c r="C186" s="1"/>
      <c r="D186" s="1"/>
      <c r="E186" s="1"/>
      <c r="F186" s="1"/>
      <c r="G186" s="1"/>
      <c r="H186" s="1"/>
      <c r="I186" s="1"/>
      <c r="J186" s="1"/>
      <c r="L186" s="284" t="s">
        <v>76</v>
      </c>
      <c r="M186" s="285"/>
      <c r="N186" s="122"/>
      <c r="O186" s="122"/>
      <c r="P186" s="122"/>
      <c r="Q186" s="122"/>
      <c r="R186" s="246"/>
      <c r="S186" s="286"/>
      <c r="T186" s="157">
        <f t="shared" si="98"/>
        <v>0</v>
      </c>
      <c r="U186" s="130"/>
      <c r="V186" s="130">
        <f t="shared" si="97"/>
        <v>0</v>
      </c>
      <c r="W186" s="130">
        <f t="shared" si="99"/>
        <v>0</v>
      </c>
      <c r="X186" s="33" t="e">
        <f t="shared" si="100"/>
        <v>#DIV/0!</v>
      </c>
    </row>
    <row r="187" spans="1:24" ht="15.75" thickBot="1" x14ac:dyDescent="0.3">
      <c r="A187" s="205" t="s">
        <v>91</v>
      </c>
      <c r="B187" s="206"/>
      <c r="C187" s="206"/>
      <c r="D187" s="207"/>
      <c r="F187" s="205" t="s">
        <v>96</v>
      </c>
      <c r="G187" s="206"/>
      <c r="H187" s="206"/>
      <c r="I187" s="206"/>
      <c r="J187" s="207"/>
      <c r="L187" t="s">
        <v>84</v>
      </c>
      <c r="Q187" s="7" t="s">
        <v>89</v>
      </c>
      <c r="T187" s="137"/>
    </row>
    <row r="188" spans="1:24" x14ac:dyDescent="0.25">
      <c r="A188" s="129" t="s">
        <v>92</v>
      </c>
      <c r="B188" s="217" t="s">
        <v>94</v>
      </c>
      <c r="C188" s="217"/>
      <c r="D188" s="261" t="s">
        <v>36</v>
      </c>
      <c r="F188" s="259" t="s">
        <v>92</v>
      </c>
      <c r="G188" s="217"/>
      <c r="H188" s="217" t="s">
        <v>94</v>
      </c>
      <c r="I188" s="217"/>
      <c r="J188" s="261" t="s">
        <v>36</v>
      </c>
      <c r="L188" s="262" t="s">
        <v>86</v>
      </c>
      <c r="M188" s="263"/>
      <c r="N188" s="263"/>
      <c r="O188" s="271">
        <v>17</v>
      </c>
      <c r="P188" s="272"/>
      <c r="Q188" s="123" t="s">
        <v>6</v>
      </c>
      <c r="R188" s="124" t="s">
        <v>7</v>
      </c>
      <c r="S188" s="125" t="s">
        <v>36</v>
      </c>
      <c r="T188" s="135"/>
    </row>
    <row r="189" spans="1:24" x14ac:dyDescent="0.25">
      <c r="A189" s="129" t="s">
        <v>93</v>
      </c>
      <c r="B189" s="217" t="s">
        <v>95</v>
      </c>
      <c r="C189" s="217"/>
      <c r="D189" s="261"/>
      <c r="F189" s="259" t="s">
        <v>93</v>
      </c>
      <c r="G189" s="217"/>
      <c r="H189" s="217" t="s">
        <v>95</v>
      </c>
      <c r="I189" s="217"/>
      <c r="J189" s="261"/>
      <c r="L189" s="264" t="s">
        <v>87</v>
      </c>
      <c r="M189" s="265"/>
      <c r="N189" s="265"/>
      <c r="O189" s="273">
        <v>0</v>
      </c>
      <c r="P189" s="274"/>
      <c r="Q189" s="268">
        <v>50</v>
      </c>
      <c r="R189" s="195">
        <v>49</v>
      </c>
      <c r="S189" s="269">
        <v>99</v>
      </c>
      <c r="T189" s="135"/>
    </row>
    <row r="190" spans="1:24" ht="15.75" thickBot="1" x14ac:dyDescent="0.3">
      <c r="A190" s="28">
        <v>98</v>
      </c>
      <c r="B190" s="246">
        <v>1</v>
      </c>
      <c r="C190" s="246"/>
      <c r="D190" s="132">
        <v>99</v>
      </c>
      <c r="F190" s="260">
        <v>98</v>
      </c>
      <c r="G190" s="246"/>
      <c r="H190" s="246">
        <v>1</v>
      </c>
      <c r="I190" s="246"/>
      <c r="J190" s="132">
        <v>99</v>
      </c>
      <c r="L190" s="266" t="s">
        <v>88</v>
      </c>
      <c r="M190" s="267"/>
      <c r="N190" s="267"/>
      <c r="O190" s="275">
        <v>0</v>
      </c>
      <c r="P190" s="276"/>
      <c r="Q190" s="260"/>
      <c r="R190" s="246"/>
      <c r="S190" s="270"/>
      <c r="T190" s="135"/>
    </row>
    <row r="191" spans="1:24" ht="15.75" thickBot="1" x14ac:dyDescent="0.3">
      <c r="A191" t="s">
        <v>102</v>
      </c>
      <c r="L191" t="s">
        <v>97</v>
      </c>
      <c r="T191" s="137"/>
    </row>
    <row r="192" spans="1:24" ht="15.75" thickBot="1" x14ac:dyDescent="0.3">
      <c r="A192" s="23" t="s">
        <v>103</v>
      </c>
      <c r="B192" s="24"/>
      <c r="C192" s="24" t="s">
        <v>104</v>
      </c>
      <c r="D192" s="24"/>
      <c r="E192" s="24"/>
      <c r="F192" s="24" t="s">
        <v>105</v>
      </c>
      <c r="G192" s="24"/>
      <c r="H192" s="24"/>
      <c r="I192" s="24" t="s">
        <v>106</v>
      </c>
      <c r="J192" s="25"/>
      <c r="L192" s="280" t="s">
        <v>59</v>
      </c>
      <c r="M192" s="281"/>
      <c r="N192" s="26" t="s">
        <v>98</v>
      </c>
      <c r="O192" s="26" t="s">
        <v>99</v>
      </c>
      <c r="P192" s="278" t="s">
        <v>100</v>
      </c>
      <c r="Q192" s="279"/>
      <c r="R192" s="282"/>
      <c r="S192" s="283"/>
      <c r="T192" s="135"/>
    </row>
    <row r="193" spans="1:108" ht="15.75" thickBot="1" x14ac:dyDescent="0.3">
      <c r="A193" t="s">
        <v>107</v>
      </c>
      <c r="L193" s="251" t="s">
        <v>101</v>
      </c>
      <c r="M193" s="252"/>
      <c r="N193" s="255"/>
      <c r="O193" s="255"/>
      <c r="P193" s="255"/>
      <c r="Q193" s="255"/>
      <c r="R193" s="255"/>
      <c r="S193" s="256"/>
      <c r="T193" s="135"/>
    </row>
    <row r="194" spans="1:108" ht="15.75" thickBot="1" x14ac:dyDescent="0.3">
      <c r="A194" s="23" t="s">
        <v>103</v>
      </c>
      <c r="B194" s="24"/>
      <c r="C194" s="24" t="s">
        <v>104</v>
      </c>
      <c r="D194" s="24"/>
      <c r="E194" s="24"/>
      <c r="F194" s="24" t="s">
        <v>105</v>
      </c>
      <c r="G194" s="24"/>
      <c r="H194" s="24"/>
      <c r="I194" s="24" t="s">
        <v>106</v>
      </c>
      <c r="J194" s="25"/>
      <c r="L194" s="253"/>
      <c r="M194" s="254"/>
      <c r="N194" s="257"/>
      <c r="O194" s="257"/>
      <c r="P194" s="257"/>
      <c r="Q194" s="257"/>
      <c r="R194" s="257"/>
      <c r="S194" s="258"/>
      <c r="T194" s="135"/>
    </row>
    <row r="196" spans="1:108" ht="18.75" x14ac:dyDescent="0.3">
      <c r="A196" s="193"/>
      <c r="B196" s="194" t="s">
        <v>28</v>
      </c>
      <c r="C196" s="194"/>
      <c r="D196" s="194"/>
      <c r="E196" s="194"/>
      <c r="F196" s="194"/>
      <c r="G196" s="194"/>
      <c r="H196" s="194"/>
      <c r="I196" s="194"/>
      <c r="J196" s="193" t="s">
        <v>29</v>
      </c>
      <c r="K196" s="193"/>
      <c r="L196" s="195" t="s">
        <v>273</v>
      </c>
      <c r="M196" s="195"/>
      <c r="N196" s="195"/>
      <c r="O196" s="193" t="s">
        <v>30</v>
      </c>
      <c r="P196" s="193"/>
      <c r="Q196" s="195">
        <v>2022</v>
      </c>
      <c r="R196" s="195"/>
      <c r="S196" s="195"/>
      <c r="T196" s="297"/>
      <c r="U196" s="298"/>
      <c r="V196" s="298"/>
      <c r="W196" s="298"/>
      <c r="X196" s="298"/>
    </row>
    <row r="197" spans="1:108" s="38" customFormat="1" ht="21.75" customHeight="1" thickBot="1" x14ac:dyDescent="0.3">
      <c r="A197" s="193"/>
      <c r="B197" s="189" t="s">
        <v>31</v>
      </c>
      <c r="C197" s="189"/>
      <c r="D197" s="188" t="s">
        <v>286</v>
      </c>
      <c r="E197" s="188"/>
      <c r="F197" s="189" t="s">
        <v>32</v>
      </c>
      <c r="G197" s="189"/>
      <c r="H197" s="188" t="s">
        <v>289</v>
      </c>
      <c r="I197" s="188"/>
      <c r="J197" s="189" t="s">
        <v>272</v>
      </c>
      <c r="K197" s="189"/>
      <c r="L197" s="188" t="s">
        <v>290</v>
      </c>
      <c r="M197" s="188"/>
      <c r="N197" s="188"/>
      <c r="O197" s="189" t="s">
        <v>34</v>
      </c>
      <c r="P197" s="189"/>
      <c r="Q197" s="299" t="s">
        <v>291</v>
      </c>
      <c r="R197" s="300"/>
      <c r="S197" s="301"/>
      <c r="T197" s="302" t="s">
        <v>225</v>
      </c>
      <c r="U197" s="303"/>
      <c r="V197" s="303"/>
    </row>
    <row r="198" spans="1:108" x14ac:dyDescent="0.25">
      <c r="A198" s="193"/>
      <c r="B198" s="205" t="s">
        <v>35</v>
      </c>
      <c r="C198" s="206"/>
      <c r="D198" s="206"/>
      <c r="E198" s="206"/>
      <c r="F198" s="206"/>
      <c r="G198" s="206"/>
      <c r="H198" s="206"/>
      <c r="I198" s="207"/>
      <c r="J198" s="205" t="s">
        <v>1</v>
      </c>
      <c r="K198" s="206"/>
      <c r="L198" s="206"/>
      <c r="M198" s="206"/>
      <c r="N198" s="207"/>
      <c r="O198" s="205" t="s">
        <v>2</v>
      </c>
      <c r="P198" s="206"/>
      <c r="Q198" s="206"/>
      <c r="R198" s="206"/>
      <c r="S198" s="207"/>
      <c r="T198" s="299">
        <v>42806</v>
      </c>
      <c r="U198" s="300"/>
      <c r="V198" s="301"/>
    </row>
    <row r="199" spans="1:108" s="38" customFormat="1" ht="24" customHeight="1" thickBot="1" x14ac:dyDescent="0.3">
      <c r="B199" s="133" t="s">
        <v>36</v>
      </c>
      <c r="C199" s="62">
        <v>1</v>
      </c>
      <c r="D199" s="63" t="s">
        <v>37</v>
      </c>
      <c r="E199" s="134"/>
      <c r="F199" s="62">
        <v>1</v>
      </c>
      <c r="G199" s="209" t="s">
        <v>38</v>
      </c>
      <c r="H199" s="209"/>
      <c r="I199" s="65">
        <v>1</v>
      </c>
      <c r="J199" s="208" t="s">
        <v>39</v>
      </c>
      <c r="K199" s="209"/>
      <c r="L199" s="62">
        <v>22</v>
      </c>
      <c r="M199" s="134" t="s">
        <v>40</v>
      </c>
      <c r="N199" s="65">
        <v>22</v>
      </c>
      <c r="O199" s="208" t="s">
        <v>39</v>
      </c>
      <c r="P199" s="209"/>
      <c r="Q199" s="62">
        <v>22</v>
      </c>
      <c r="R199" s="134" t="s">
        <v>40</v>
      </c>
      <c r="S199" s="65">
        <v>22</v>
      </c>
      <c r="T199" s="136"/>
      <c r="Z199" s="290" t="s">
        <v>238</v>
      </c>
      <c r="AA199" s="290"/>
      <c r="AB199" s="291" t="s">
        <v>239</v>
      </c>
      <c r="AC199" s="291"/>
      <c r="AD199" s="291" t="s">
        <v>171</v>
      </c>
      <c r="AE199" s="291"/>
      <c r="AF199" s="292" t="s">
        <v>240</v>
      </c>
      <c r="AG199" s="292"/>
      <c r="AH199" s="292" t="s">
        <v>241</v>
      </c>
      <c r="AI199" s="292"/>
      <c r="AJ199" s="292" t="s">
        <v>242</v>
      </c>
      <c r="AK199" s="292"/>
      <c r="AL199" s="292" t="s">
        <v>243</v>
      </c>
      <c r="AM199" s="292"/>
      <c r="AN199" s="287" t="s">
        <v>244</v>
      </c>
      <c r="AO199" s="287"/>
      <c r="AP199" s="287" t="s">
        <v>245</v>
      </c>
      <c r="AQ199" s="287"/>
      <c r="AR199" s="287" t="s">
        <v>246</v>
      </c>
      <c r="AS199" s="287"/>
      <c r="AT199" s="287" t="s">
        <v>247</v>
      </c>
      <c r="AU199" s="287"/>
      <c r="AV199" s="288" t="s">
        <v>248</v>
      </c>
      <c r="AW199" s="288"/>
      <c r="AX199" s="288" t="s">
        <v>249</v>
      </c>
      <c r="AY199" s="288"/>
      <c r="AZ199" s="288" t="s">
        <v>250</v>
      </c>
      <c r="BA199" s="288"/>
      <c r="BB199" s="288" t="s">
        <v>175</v>
      </c>
      <c r="BC199" s="288"/>
      <c r="BD199" s="289" t="s">
        <v>251</v>
      </c>
      <c r="BE199" s="289"/>
      <c r="BF199" s="289" t="s">
        <v>252</v>
      </c>
      <c r="BG199" s="289"/>
      <c r="BH199" s="289" t="s">
        <v>24</v>
      </c>
      <c r="BI199" s="289"/>
      <c r="BJ199" s="294" t="s">
        <v>253</v>
      </c>
      <c r="BK199" s="294"/>
      <c r="BL199" s="295" t="s">
        <v>69</v>
      </c>
      <c r="BM199" s="295"/>
      <c r="BN199" s="296" t="s">
        <v>254</v>
      </c>
      <c r="BO199" s="296" t="s">
        <v>161</v>
      </c>
      <c r="BP199" s="296" t="s">
        <v>255</v>
      </c>
      <c r="BQ199" s="296" t="s">
        <v>256</v>
      </c>
      <c r="BR199" s="296" t="s">
        <v>257</v>
      </c>
      <c r="BS199" s="296"/>
      <c r="BT199" s="296" t="s">
        <v>258</v>
      </c>
      <c r="BU199" s="296"/>
      <c r="BV199" s="296" t="s">
        <v>259</v>
      </c>
      <c r="BW199" s="296"/>
      <c r="BX199" s="293" t="s">
        <v>260</v>
      </c>
      <c r="BY199" s="293"/>
      <c r="BZ199" s="293"/>
      <c r="CA199" s="293" t="s">
        <v>239</v>
      </c>
      <c r="CB199" s="293"/>
      <c r="CC199" s="293"/>
      <c r="CD199" s="293" t="s">
        <v>261</v>
      </c>
      <c r="CE199" s="293"/>
      <c r="CF199" s="293"/>
      <c r="CG199" s="293" t="s">
        <v>262</v>
      </c>
      <c r="CH199" s="293"/>
      <c r="CI199" s="293"/>
      <c r="CJ199" s="293" t="s">
        <v>65</v>
      </c>
      <c r="CK199" s="293"/>
      <c r="CL199" s="293"/>
      <c r="CM199" s="293" t="s">
        <v>263</v>
      </c>
      <c r="CN199" s="293"/>
      <c r="CO199" s="293"/>
      <c r="CP199" s="293" t="s">
        <v>67</v>
      </c>
      <c r="CQ199" s="293"/>
      <c r="CR199" s="293"/>
      <c r="CS199" s="293" t="s">
        <v>264</v>
      </c>
      <c r="CT199" s="293"/>
      <c r="CU199" s="293"/>
      <c r="CV199" s="293" t="s">
        <v>265</v>
      </c>
      <c r="CW199" s="293"/>
      <c r="CX199" s="293"/>
      <c r="CY199" s="293" t="s">
        <v>24</v>
      </c>
      <c r="CZ199" s="293"/>
      <c r="DA199" s="293"/>
      <c r="DB199" s="293" t="s">
        <v>266</v>
      </c>
      <c r="DC199" s="293"/>
      <c r="DD199" s="293"/>
    </row>
    <row r="200" spans="1:108" ht="16.5" thickBot="1" x14ac:dyDescent="0.3">
      <c r="A200" t="s">
        <v>42</v>
      </c>
      <c r="F200" s="10"/>
      <c r="G200" s="11"/>
      <c r="H200" s="11"/>
      <c r="J200" s="14"/>
      <c r="K200" s="14"/>
      <c r="T200" s="137"/>
      <c r="Z200" s="146" t="s">
        <v>267</v>
      </c>
      <c r="AA200" s="146" t="s">
        <v>268</v>
      </c>
      <c r="AB200" s="146" t="s">
        <v>267</v>
      </c>
      <c r="AC200" s="146" t="s">
        <v>268</v>
      </c>
      <c r="AD200" s="146" t="s">
        <v>267</v>
      </c>
      <c r="AE200" s="146" t="s">
        <v>268</v>
      </c>
      <c r="AF200" s="147" t="s">
        <v>267</v>
      </c>
      <c r="AG200" s="147" t="s">
        <v>268</v>
      </c>
      <c r="AH200" s="147" t="s">
        <v>267</v>
      </c>
      <c r="AI200" s="147" t="s">
        <v>268</v>
      </c>
      <c r="AJ200" s="147" t="s">
        <v>267</v>
      </c>
      <c r="AK200" s="147" t="s">
        <v>268</v>
      </c>
      <c r="AL200" s="147" t="s">
        <v>267</v>
      </c>
      <c r="AM200" s="147" t="s">
        <v>268</v>
      </c>
      <c r="AN200" s="148" t="s">
        <v>267</v>
      </c>
      <c r="AO200" s="148" t="s">
        <v>268</v>
      </c>
      <c r="AP200" s="148" t="s">
        <v>267</v>
      </c>
      <c r="AQ200" s="148" t="s">
        <v>268</v>
      </c>
      <c r="AR200" s="148" t="s">
        <v>267</v>
      </c>
      <c r="AS200" s="148" t="s">
        <v>268</v>
      </c>
      <c r="AT200" s="148" t="s">
        <v>267</v>
      </c>
      <c r="AU200" s="148" t="s">
        <v>268</v>
      </c>
      <c r="AV200" s="149" t="s">
        <v>267</v>
      </c>
      <c r="AW200" s="149" t="s">
        <v>268</v>
      </c>
      <c r="AX200" s="149" t="s">
        <v>267</v>
      </c>
      <c r="AY200" s="149" t="s">
        <v>268</v>
      </c>
      <c r="AZ200" s="149" t="s">
        <v>267</v>
      </c>
      <c r="BA200" s="149" t="s">
        <v>268</v>
      </c>
      <c r="BB200" s="149" t="s">
        <v>267</v>
      </c>
      <c r="BC200" s="149" t="s">
        <v>268</v>
      </c>
      <c r="BD200" s="150" t="s">
        <v>267</v>
      </c>
      <c r="BE200" s="150" t="s">
        <v>268</v>
      </c>
      <c r="BF200" s="150" t="s">
        <v>267</v>
      </c>
      <c r="BG200" s="150" t="s">
        <v>268</v>
      </c>
      <c r="BH200" s="150" t="s">
        <v>267</v>
      </c>
      <c r="BI200" s="150" t="s">
        <v>268</v>
      </c>
      <c r="BJ200" s="151" t="s">
        <v>267</v>
      </c>
      <c r="BK200" s="151" t="s">
        <v>268</v>
      </c>
      <c r="BL200" s="152" t="s">
        <v>267</v>
      </c>
      <c r="BM200" s="152" t="s">
        <v>268</v>
      </c>
      <c r="BN200" s="153" t="s">
        <v>267</v>
      </c>
      <c r="BO200" s="153" t="s">
        <v>268</v>
      </c>
      <c r="BP200" s="153" t="s">
        <v>267</v>
      </c>
      <c r="BQ200" s="153" t="s">
        <v>268</v>
      </c>
      <c r="BR200" s="153" t="s">
        <v>267</v>
      </c>
      <c r="BS200" s="153" t="s">
        <v>268</v>
      </c>
      <c r="BT200" s="153" t="s">
        <v>267</v>
      </c>
      <c r="BU200" s="153" t="s">
        <v>268</v>
      </c>
      <c r="BV200" s="153" t="s">
        <v>267</v>
      </c>
      <c r="BW200" s="153" t="s">
        <v>268</v>
      </c>
      <c r="BX200" s="154" t="s">
        <v>269</v>
      </c>
      <c r="BY200" s="154" t="s">
        <v>270</v>
      </c>
      <c r="BZ200" s="154" t="s">
        <v>271</v>
      </c>
      <c r="CA200" s="154" t="s">
        <v>269</v>
      </c>
      <c r="CB200" s="154" t="s">
        <v>270</v>
      </c>
      <c r="CC200" s="154" t="s">
        <v>271</v>
      </c>
      <c r="CD200" s="154" t="s">
        <v>269</v>
      </c>
      <c r="CE200" s="154" t="s">
        <v>270</v>
      </c>
      <c r="CF200" s="154" t="s">
        <v>271</v>
      </c>
      <c r="CG200" s="154" t="s">
        <v>269</v>
      </c>
      <c r="CH200" s="154" t="s">
        <v>270</v>
      </c>
      <c r="CI200" s="154" t="s">
        <v>271</v>
      </c>
      <c r="CJ200" s="154" t="s">
        <v>269</v>
      </c>
      <c r="CK200" s="154" t="s">
        <v>270</v>
      </c>
      <c r="CL200" s="154" t="s">
        <v>271</v>
      </c>
      <c r="CM200" s="154" t="s">
        <v>269</v>
      </c>
      <c r="CN200" s="154" t="s">
        <v>270</v>
      </c>
      <c r="CO200" s="154" t="s">
        <v>271</v>
      </c>
      <c r="CP200" s="154" t="s">
        <v>269</v>
      </c>
      <c r="CQ200" s="154" t="s">
        <v>270</v>
      </c>
      <c r="CR200" s="154" t="s">
        <v>271</v>
      </c>
      <c r="CS200" s="154" t="s">
        <v>269</v>
      </c>
      <c r="CT200" s="154" t="s">
        <v>270</v>
      </c>
      <c r="CU200" s="154" t="s">
        <v>271</v>
      </c>
      <c r="CV200" s="154" t="s">
        <v>269</v>
      </c>
      <c r="CW200" s="154" t="s">
        <v>270</v>
      </c>
      <c r="CX200" s="154" t="s">
        <v>271</v>
      </c>
      <c r="CY200" s="154" t="s">
        <v>269</v>
      </c>
      <c r="CZ200" s="154" t="s">
        <v>270</v>
      </c>
      <c r="DA200" s="154" t="s">
        <v>271</v>
      </c>
      <c r="DB200" s="154" t="s">
        <v>269</v>
      </c>
      <c r="DC200" s="154" t="s">
        <v>270</v>
      </c>
      <c r="DD200" s="154" t="s">
        <v>271</v>
      </c>
    </row>
    <row r="201" spans="1:108" x14ac:dyDescent="0.25">
      <c r="A201" s="192" t="s">
        <v>0</v>
      </c>
      <c r="B201" s="196" t="s">
        <v>1</v>
      </c>
      <c r="C201" s="197"/>
      <c r="D201" s="197"/>
      <c r="E201" s="197"/>
      <c r="F201" s="197"/>
      <c r="G201" s="198"/>
      <c r="H201" s="196" t="s">
        <v>2</v>
      </c>
      <c r="I201" s="197"/>
      <c r="J201" s="197"/>
      <c r="K201" s="197"/>
      <c r="L201" s="197"/>
      <c r="M201" s="198"/>
      <c r="N201" s="196" t="s">
        <v>3</v>
      </c>
      <c r="O201" s="197"/>
      <c r="P201" s="197"/>
      <c r="Q201" s="197"/>
      <c r="R201" s="197"/>
      <c r="S201" s="199"/>
      <c r="T201" s="304" t="s">
        <v>224</v>
      </c>
      <c r="U201" s="277" t="s">
        <v>36</v>
      </c>
      <c r="V201" s="217" t="s">
        <v>108</v>
      </c>
      <c r="Y201" t="str">
        <f>L197</f>
        <v>M.13 Nangal Kaswala</v>
      </c>
      <c r="Z201" s="130">
        <f>B204+C204</f>
        <v>11</v>
      </c>
      <c r="AA201" s="130">
        <f>H204+I204</f>
        <v>0</v>
      </c>
      <c r="AB201" s="130">
        <f>B205+C205</f>
        <v>32</v>
      </c>
      <c r="AC201" s="130">
        <f>H205+I205</f>
        <v>60</v>
      </c>
      <c r="AD201" s="130">
        <f>B206+C206</f>
        <v>32</v>
      </c>
      <c r="AE201" s="130">
        <f>H206+I206</f>
        <v>64</v>
      </c>
      <c r="AF201" s="130">
        <f>SUM(B207:G207)</f>
        <v>51</v>
      </c>
      <c r="AG201" s="130">
        <f>SUM(H207:M207)</f>
        <v>40</v>
      </c>
      <c r="AH201" s="130">
        <f>SUM(B210:G210)</f>
        <v>51</v>
      </c>
      <c r="AI201" s="130">
        <f>SUM(H210:M210)</f>
        <v>40</v>
      </c>
      <c r="AJ201" s="130">
        <f>SUM(B213:G213)</f>
        <v>51</v>
      </c>
      <c r="AK201" s="130">
        <f>SUM(H213:M213)</f>
        <v>40</v>
      </c>
      <c r="AL201" s="130">
        <f>SUM(B216:G216)</f>
        <v>51</v>
      </c>
      <c r="AM201" s="130">
        <f>SUM(H216:M216)</f>
        <v>40</v>
      </c>
      <c r="AN201" s="130">
        <f>SUM(B208:G208)</f>
        <v>38</v>
      </c>
      <c r="AO201" s="130">
        <f>SUM(H208:M208)</f>
        <v>48</v>
      </c>
      <c r="AP201" s="130">
        <f>SUM(B211:G211)</f>
        <v>38</v>
      </c>
      <c r="AQ201" s="130">
        <f>SUM(H211:M211)</f>
        <v>48</v>
      </c>
      <c r="AR201" s="130">
        <f>SUM(B214:G214)</f>
        <v>38</v>
      </c>
      <c r="AS201" s="130">
        <f>SUM(H214:M214)</f>
        <v>48</v>
      </c>
      <c r="AT201" s="130">
        <f>SUM(B217:G217)</f>
        <v>38</v>
      </c>
      <c r="AU201" s="130">
        <f>SUM(H217:M217)</f>
        <v>48</v>
      </c>
      <c r="AV201" s="130">
        <f>SUM(B209:G209)</f>
        <v>29</v>
      </c>
      <c r="AW201" s="130">
        <f>SUM(H209:M209)</f>
        <v>60</v>
      </c>
      <c r="AX201" s="130">
        <f>SUM(B212:G212)</f>
        <v>29</v>
      </c>
      <c r="AY201" s="130">
        <f>SUM(H212:M212)</f>
        <v>60</v>
      </c>
      <c r="AZ201" s="130">
        <f>SUM(B215:G215)</f>
        <v>29</v>
      </c>
      <c r="BA201" s="130">
        <f>SUM(H215:M215)</f>
        <v>60</v>
      </c>
      <c r="BB201" s="130">
        <f>SUM(B218:G218)</f>
        <v>24</v>
      </c>
      <c r="BC201" s="130">
        <f>SUM(H218:M218)</f>
        <v>60</v>
      </c>
      <c r="BD201" s="130">
        <f>SUM(B221:G221)</f>
        <v>14</v>
      </c>
      <c r="BE201" s="130">
        <f>SUM(H221:M221)</f>
        <v>71</v>
      </c>
      <c r="BF201" s="130">
        <f>SUM(B219:G219)</f>
        <v>38</v>
      </c>
      <c r="BG201" s="130">
        <f>SUM(H219:M219)</f>
        <v>71</v>
      </c>
      <c r="BH201" s="130">
        <f>SUM(B220:G220)</f>
        <v>24</v>
      </c>
      <c r="BI201" s="130">
        <f>SUM(H220:M220)</f>
        <v>26</v>
      </c>
      <c r="BJ201" s="130">
        <f>SUM(B222:G222)</f>
        <v>12</v>
      </c>
      <c r="BK201" s="130">
        <f>SUM(H222:M222)</f>
        <v>82</v>
      </c>
      <c r="BL201" s="130">
        <f>SUM(B223:G223)</f>
        <v>14</v>
      </c>
      <c r="BM201" s="130">
        <f>SUM(H223:M223)</f>
        <v>59</v>
      </c>
      <c r="BN201" s="130">
        <f>N227+O227</f>
        <v>45</v>
      </c>
      <c r="BO201" s="130">
        <f>P227+Q227</f>
        <v>15</v>
      </c>
      <c r="BP201" s="130">
        <f>N228+O228</f>
        <v>30</v>
      </c>
      <c r="BQ201" s="130">
        <f>P228+Q228</f>
        <v>25</v>
      </c>
      <c r="BR201" s="130">
        <f>N229+O229</f>
        <v>0</v>
      </c>
      <c r="BS201" s="130">
        <f>P229+Q229</f>
        <v>4</v>
      </c>
      <c r="BT201" s="130">
        <f>N230+O230</f>
        <v>1</v>
      </c>
      <c r="BU201" s="155">
        <f>P230+Q230</f>
        <v>0</v>
      </c>
      <c r="BV201" s="130">
        <f>N231+O231</f>
        <v>0</v>
      </c>
      <c r="BW201" s="155">
        <f>P231+Q231</f>
        <v>0</v>
      </c>
      <c r="BX201" s="130">
        <f t="shared" ref="BX201" si="101">N235</f>
        <v>60</v>
      </c>
      <c r="BY201" s="130">
        <f t="shared" ref="BY201" si="102">O235</f>
        <v>0</v>
      </c>
      <c r="BZ201" s="130">
        <f t="shared" ref="BZ201" si="103">P235</f>
        <v>39</v>
      </c>
      <c r="CA201" s="130">
        <f t="shared" ref="CA201" si="104">N236</f>
        <v>120</v>
      </c>
      <c r="CB201" s="130">
        <f t="shared" ref="CB201" si="105">O236</f>
        <v>180</v>
      </c>
      <c r="CC201" s="130">
        <f t="shared" ref="CC201" si="106">P236</f>
        <v>160</v>
      </c>
      <c r="CD201" s="130">
        <f t="shared" ref="CD201" si="107">N237</f>
        <v>0</v>
      </c>
      <c r="CE201" s="130">
        <f t="shared" ref="CE201" si="108">O237</f>
        <v>400</v>
      </c>
      <c r="CF201" s="130">
        <f t="shared" ref="CF201" si="109">P237</f>
        <v>20</v>
      </c>
      <c r="CG201" s="130">
        <f t="shared" ref="CG201" si="110">N238</f>
        <v>0</v>
      </c>
      <c r="CH201" s="130">
        <f t="shared" ref="CH201" si="111">O238</f>
        <v>280</v>
      </c>
      <c r="CI201" s="130">
        <f t="shared" ref="CI201" si="112">P238</f>
        <v>14</v>
      </c>
      <c r="CJ201" s="130">
        <f t="shared" ref="CJ201" si="113">N239</f>
        <v>0</v>
      </c>
      <c r="CK201" s="130">
        <f t="shared" ref="CK201" si="114">O239</f>
        <v>280</v>
      </c>
      <c r="CL201" s="130">
        <f t="shared" ref="CL201" si="115">P239</f>
        <v>8</v>
      </c>
      <c r="CM201" s="130">
        <f t="shared" ref="CM201" si="116">N240</f>
        <v>18</v>
      </c>
      <c r="CN201" s="130">
        <f t="shared" ref="CN201" si="117">O240</f>
        <v>180</v>
      </c>
      <c r="CO201" s="130">
        <f t="shared" ref="CO201" si="118">P240</f>
        <v>21</v>
      </c>
      <c r="CP201" s="130">
        <f t="shared" ref="CP201" si="119">N241</f>
        <v>10</v>
      </c>
      <c r="CQ201" s="130">
        <f t="shared" ref="CQ201" si="120">O241</f>
        <v>250</v>
      </c>
      <c r="CR201" s="130">
        <f t="shared" ref="CR201" si="121">P241</f>
        <v>60</v>
      </c>
      <c r="CS201" s="130">
        <f t="shared" ref="CS201" si="122">N243</f>
        <v>40</v>
      </c>
      <c r="CT201" s="130">
        <f t="shared" ref="CT201" si="123">O243</f>
        <v>160</v>
      </c>
      <c r="CU201" s="130">
        <f t="shared" ref="CU201" si="124">P243</f>
        <v>0</v>
      </c>
      <c r="CV201" s="130">
        <f t="shared" ref="CV201" si="125">N245</f>
        <v>0</v>
      </c>
      <c r="CW201" s="130">
        <f t="shared" ref="CW201" si="126">O245</f>
        <v>120</v>
      </c>
      <c r="CX201" s="130">
        <f t="shared" ref="CX201" si="127">P245</f>
        <v>0</v>
      </c>
      <c r="CY201" s="130">
        <f t="shared" ref="CY201" si="128">N242</f>
        <v>0</v>
      </c>
      <c r="CZ201" s="130">
        <f t="shared" ref="CZ201" si="129">O242</f>
        <v>50</v>
      </c>
      <c r="DA201" s="130">
        <f t="shared" ref="DA201" si="130">P242</f>
        <v>0</v>
      </c>
      <c r="DB201" s="130">
        <f t="shared" ref="DB201" si="131">N244</f>
        <v>220</v>
      </c>
      <c r="DC201" s="130">
        <f t="shared" ref="DC201" si="132">O244</f>
        <v>140</v>
      </c>
      <c r="DD201" s="130">
        <f t="shared" ref="DD201" si="133">P244</f>
        <v>260</v>
      </c>
    </row>
    <row r="202" spans="1:108" ht="15" customHeight="1" x14ac:dyDescent="0.25">
      <c r="A202" s="192"/>
      <c r="B202" s="190" t="s">
        <v>4</v>
      </c>
      <c r="C202" s="191"/>
      <c r="D202" s="191" t="s">
        <v>5</v>
      </c>
      <c r="E202" s="191"/>
      <c r="F202" s="191" t="s">
        <v>41</v>
      </c>
      <c r="G202" s="200"/>
      <c r="H202" s="190" t="s">
        <v>4</v>
      </c>
      <c r="I202" s="191"/>
      <c r="J202" s="191" t="s">
        <v>5</v>
      </c>
      <c r="K202" s="191"/>
      <c r="L202" s="191" t="s">
        <v>41</v>
      </c>
      <c r="M202" s="200"/>
      <c r="N202" s="190" t="s">
        <v>4</v>
      </c>
      <c r="O202" s="191"/>
      <c r="P202" s="191" t="s">
        <v>5</v>
      </c>
      <c r="Q202" s="191"/>
      <c r="R202" s="191" t="s">
        <v>41</v>
      </c>
      <c r="S202" s="192"/>
      <c r="T202" s="304"/>
      <c r="U202" s="277"/>
      <c r="V202" s="217"/>
      <c r="W202" s="139" t="s">
        <v>230</v>
      </c>
      <c r="X202" s="139" t="s">
        <v>108</v>
      </c>
    </row>
    <row r="203" spans="1:108" ht="22.5" x14ac:dyDescent="0.25">
      <c r="A203" s="192"/>
      <c r="B203" s="12" t="s">
        <v>6</v>
      </c>
      <c r="C203" s="2" t="s">
        <v>7</v>
      </c>
      <c r="D203" s="2" t="s">
        <v>6</v>
      </c>
      <c r="E203" s="2" t="s">
        <v>7</v>
      </c>
      <c r="F203" s="2" t="s">
        <v>6</v>
      </c>
      <c r="G203" s="13" t="s">
        <v>7</v>
      </c>
      <c r="H203" s="12" t="s">
        <v>6</v>
      </c>
      <c r="I203" s="2" t="s">
        <v>7</v>
      </c>
      <c r="J203" s="2" t="s">
        <v>6</v>
      </c>
      <c r="K203" s="2" t="s">
        <v>7</v>
      </c>
      <c r="L203" s="2" t="s">
        <v>6</v>
      </c>
      <c r="M203" s="13" t="s">
        <v>7</v>
      </c>
      <c r="N203" s="12" t="s">
        <v>6</v>
      </c>
      <c r="O203" s="2" t="s">
        <v>7</v>
      </c>
      <c r="P203" s="2" t="s">
        <v>6</v>
      </c>
      <c r="Q203" s="2" t="s">
        <v>7</v>
      </c>
      <c r="R203" s="2" t="s">
        <v>6</v>
      </c>
      <c r="S203" s="39" t="s">
        <v>7</v>
      </c>
      <c r="T203" s="304"/>
      <c r="U203" s="277"/>
      <c r="V203" s="217"/>
      <c r="W203" s="140"/>
      <c r="X203" s="140"/>
    </row>
    <row r="204" spans="1:108" ht="20.25" customHeight="1" x14ac:dyDescent="0.25">
      <c r="A204" s="9" t="s">
        <v>8</v>
      </c>
      <c r="B204" s="52">
        <v>6</v>
      </c>
      <c r="C204" s="53">
        <v>5</v>
      </c>
      <c r="D204" s="43"/>
      <c r="E204" s="43"/>
      <c r="F204" s="43"/>
      <c r="G204" s="44"/>
      <c r="H204" s="52">
        <v>0</v>
      </c>
      <c r="I204" s="53">
        <v>0</v>
      </c>
      <c r="J204" s="43"/>
      <c r="K204" s="43"/>
      <c r="L204" s="43"/>
      <c r="M204" s="44"/>
      <c r="N204" s="52"/>
      <c r="O204" s="53"/>
      <c r="P204" s="43"/>
      <c r="Q204" s="43"/>
      <c r="R204" s="43"/>
      <c r="S204" s="45"/>
      <c r="T204" s="144">
        <f>(T198*3.1/100)/12</f>
        <v>110.58216666666668</v>
      </c>
      <c r="U204" s="126">
        <f>SUM(B204:S204)</f>
        <v>11</v>
      </c>
      <c r="V204" s="40">
        <f>U204/T204</f>
        <v>9.9473543805285045E-2</v>
      </c>
      <c r="W204" s="141" t="s">
        <v>231</v>
      </c>
      <c r="X204" s="142">
        <f>((U205-U221)*100)/U205</f>
        <v>7.6086956521739131</v>
      </c>
    </row>
    <row r="205" spans="1:108" ht="20.25" customHeight="1" x14ac:dyDescent="0.25">
      <c r="A205" s="9" t="s">
        <v>9</v>
      </c>
      <c r="B205" s="52">
        <v>18</v>
      </c>
      <c r="C205" s="53">
        <v>14</v>
      </c>
      <c r="D205" s="43"/>
      <c r="E205" s="43"/>
      <c r="F205" s="43"/>
      <c r="G205" s="44"/>
      <c r="H205" s="52">
        <v>30</v>
      </c>
      <c r="I205" s="53">
        <v>30</v>
      </c>
      <c r="J205" s="43"/>
      <c r="K205" s="43"/>
      <c r="L205" s="43"/>
      <c r="M205" s="44"/>
      <c r="N205" s="52"/>
      <c r="O205" s="53"/>
      <c r="P205" s="43"/>
      <c r="Q205" s="43"/>
      <c r="R205" s="43"/>
      <c r="S205" s="45"/>
      <c r="T205" s="144">
        <f>T204</f>
        <v>110.58216666666668</v>
      </c>
      <c r="U205" s="126">
        <f t="shared" ref="U205:U223" si="134">SUM(B205:S205)</f>
        <v>92</v>
      </c>
      <c r="V205" s="40">
        <f t="shared" ref="V205:V223" si="135">U205/T205</f>
        <v>0.83196054818965681</v>
      </c>
      <c r="W205" s="143" t="s">
        <v>232</v>
      </c>
      <c r="X205" s="141">
        <f>((U207-U209)*100)/U207</f>
        <v>2.197802197802198</v>
      </c>
    </row>
    <row r="206" spans="1:108" ht="20.25" customHeight="1" x14ac:dyDescent="0.25">
      <c r="A206" s="9" t="s">
        <v>10</v>
      </c>
      <c r="B206" s="52">
        <v>18</v>
      </c>
      <c r="C206" s="53">
        <v>14</v>
      </c>
      <c r="D206" s="43"/>
      <c r="E206" s="43"/>
      <c r="F206" s="43"/>
      <c r="G206" s="44"/>
      <c r="H206" s="52">
        <v>31</v>
      </c>
      <c r="I206" s="53">
        <v>33</v>
      </c>
      <c r="J206" s="43"/>
      <c r="K206" s="43"/>
      <c r="L206" s="43"/>
      <c r="M206" s="44"/>
      <c r="N206" s="52"/>
      <c r="O206" s="53"/>
      <c r="P206" s="43"/>
      <c r="Q206" s="43"/>
      <c r="R206" s="43"/>
      <c r="S206" s="45"/>
      <c r="T206" s="144">
        <f>T205</f>
        <v>110.58216666666668</v>
      </c>
      <c r="U206" s="126">
        <f t="shared" si="134"/>
        <v>96</v>
      </c>
      <c r="V206" s="40">
        <f t="shared" si="135"/>
        <v>0.86813274593703316</v>
      </c>
      <c r="W206" s="141" t="s">
        <v>233</v>
      </c>
      <c r="X206" s="141">
        <f>((U207-U218)*100)/U207</f>
        <v>7.6923076923076925</v>
      </c>
    </row>
    <row r="207" spans="1:108" ht="20.25" customHeight="1" x14ac:dyDescent="0.25">
      <c r="A207" s="9" t="s">
        <v>11</v>
      </c>
      <c r="B207" s="52">
        <v>24</v>
      </c>
      <c r="C207" s="53">
        <v>27</v>
      </c>
      <c r="D207" s="53"/>
      <c r="E207" s="53"/>
      <c r="F207" s="53"/>
      <c r="G207" s="54"/>
      <c r="H207" s="52">
        <v>19</v>
      </c>
      <c r="I207" s="53">
        <v>21</v>
      </c>
      <c r="J207" s="53"/>
      <c r="K207" s="53"/>
      <c r="L207" s="53"/>
      <c r="M207" s="54"/>
      <c r="N207" s="52"/>
      <c r="O207" s="53"/>
      <c r="P207" s="53"/>
      <c r="Q207" s="53"/>
      <c r="R207" s="53"/>
      <c r="S207" s="59"/>
      <c r="T207" s="144">
        <f>T206*0.94</f>
        <v>103.94723666666667</v>
      </c>
      <c r="U207" s="126">
        <f t="shared" si="134"/>
        <v>91</v>
      </c>
      <c r="V207" s="40">
        <f t="shared" si="135"/>
        <v>0.87544414760937528</v>
      </c>
      <c r="W207" s="141" t="s">
        <v>234</v>
      </c>
      <c r="X207" s="141">
        <f>((U210-U212)*100)/U210</f>
        <v>2.197802197802198</v>
      </c>
    </row>
    <row r="208" spans="1:108" ht="20.25" customHeight="1" x14ac:dyDescent="0.25">
      <c r="A208" s="9" t="s">
        <v>12</v>
      </c>
      <c r="B208" s="52">
        <v>20</v>
      </c>
      <c r="C208" s="53">
        <v>18</v>
      </c>
      <c r="D208" s="53"/>
      <c r="E208" s="53"/>
      <c r="F208" s="53"/>
      <c r="G208" s="54"/>
      <c r="H208" s="52">
        <v>22</v>
      </c>
      <c r="I208" s="53">
        <v>26</v>
      </c>
      <c r="J208" s="53"/>
      <c r="K208" s="53"/>
      <c r="L208" s="53"/>
      <c r="M208" s="54"/>
      <c r="N208" s="52"/>
      <c r="O208" s="53"/>
      <c r="P208" s="53"/>
      <c r="Q208" s="53"/>
      <c r="R208" s="53"/>
      <c r="S208" s="59"/>
      <c r="T208" s="144">
        <f t="shared" ref="T208:T222" si="136">T207</f>
        <v>103.94723666666667</v>
      </c>
      <c r="U208" s="126">
        <f t="shared" si="134"/>
        <v>86</v>
      </c>
      <c r="V208" s="40">
        <f t="shared" si="135"/>
        <v>0.82734282081765131</v>
      </c>
      <c r="W208" s="141" t="s">
        <v>235</v>
      </c>
      <c r="X208" s="141">
        <f>((U213-U215)*100)/U213</f>
        <v>2.197802197802198</v>
      </c>
    </row>
    <row r="209" spans="1:24" ht="20.25" customHeight="1" x14ac:dyDescent="0.25">
      <c r="A209" s="9" t="s">
        <v>13</v>
      </c>
      <c r="B209" s="52">
        <v>15</v>
      </c>
      <c r="C209" s="53">
        <v>14</v>
      </c>
      <c r="D209" s="53"/>
      <c r="E209" s="53"/>
      <c r="F209" s="53"/>
      <c r="G209" s="54"/>
      <c r="H209" s="52">
        <v>31</v>
      </c>
      <c r="I209" s="53">
        <v>29</v>
      </c>
      <c r="J209" s="53"/>
      <c r="K209" s="53"/>
      <c r="L209" s="53"/>
      <c r="M209" s="54"/>
      <c r="N209" s="52"/>
      <c r="O209" s="53"/>
      <c r="P209" s="53"/>
      <c r="Q209" s="53"/>
      <c r="R209" s="53"/>
      <c r="S209" s="59"/>
      <c r="T209" s="144">
        <f t="shared" si="136"/>
        <v>103.94723666666667</v>
      </c>
      <c r="U209" s="126">
        <f t="shared" si="134"/>
        <v>89</v>
      </c>
      <c r="V209" s="40">
        <f t="shared" si="135"/>
        <v>0.85620361689268565</v>
      </c>
      <c r="W209" s="141" t="s">
        <v>236</v>
      </c>
      <c r="X209" s="141">
        <f>((U210-U221)*100)/U210</f>
        <v>6.5934065934065931</v>
      </c>
    </row>
    <row r="210" spans="1:24" ht="20.25" customHeight="1" x14ac:dyDescent="0.25">
      <c r="A210" s="9" t="s">
        <v>14</v>
      </c>
      <c r="B210" s="52">
        <v>24</v>
      </c>
      <c r="C210" s="53">
        <v>27</v>
      </c>
      <c r="D210" s="53"/>
      <c r="E210" s="53"/>
      <c r="F210" s="53"/>
      <c r="G210" s="54"/>
      <c r="H210" s="52">
        <v>19</v>
      </c>
      <c r="I210" s="53">
        <v>21</v>
      </c>
      <c r="J210" s="53"/>
      <c r="K210" s="53"/>
      <c r="L210" s="53"/>
      <c r="M210" s="54"/>
      <c r="N210" s="52"/>
      <c r="O210" s="53"/>
      <c r="P210" s="53"/>
      <c r="Q210" s="53"/>
      <c r="R210" s="53"/>
      <c r="S210" s="59"/>
      <c r="T210" s="144">
        <f t="shared" si="136"/>
        <v>103.94723666666667</v>
      </c>
      <c r="U210" s="126">
        <f t="shared" si="134"/>
        <v>91</v>
      </c>
      <c r="V210" s="40">
        <f t="shared" si="135"/>
        <v>0.87544414760937528</v>
      </c>
      <c r="W210" s="141" t="s">
        <v>237</v>
      </c>
      <c r="X210" s="141">
        <f>((U227-U228)*100)/U227</f>
        <v>8.3333333333333339</v>
      </c>
    </row>
    <row r="211" spans="1:24" ht="20.25" customHeight="1" x14ac:dyDescent="0.25">
      <c r="A211" s="9" t="s">
        <v>15</v>
      </c>
      <c r="B211" s="52">
        <v>20</v>
      </c>
      <c r="C211" s="53">
        <v>18</v>
      </c>
      <c r="D211" s="53"/>
      <c r="E211" s="53"/>
      <c r="F211" s="53"/>
      <c r="G211" s="54"/>
      <c r="H211" s="52">
        <v>22</v>
      </c>
      <c r="I211" s="53">
        <v>26</v>
      </c>
      <c r="J211" s="53"/>
      <c r="K211" s="53"/>
      <c r="L211" s="53"/>
      <c r="M211" s="54"/>
      <c r="N211" s="52"/>
      <c r="O211" s="53"/>
      <c r="P211" s="53"/>
      <c r="Q211" s="53"/>
      <c r="R211" s="53"/>
      <c r="S211" s="59"/>
      <c r="T211" s="144">
        <f t="shared" si="136"/>
        <v>103.94723666666667</v>
      </c>
      <c r="U211" s="126">
        <f t="shared" si="134"/>
        <v>86</v>
      </c>
      <c r="V211" s="40">
        <f t="shared" si="135"/>
        <v>0.82734282081765131</v>
      </c>
    </row>
    <row r="212" spans="1:24" ht="20.25" customHeight="1" x14ac:dyDescent="0.25">
      <c r="A212" s="9" t="s">
        <v>16</v>
      </c>
      <c r="B212" s="52">
        <v>15</v>
      </c>
      <c r="C212" s="53">
        <v>14</v>
      </c>
      <c r="D212" s="53"/>
      <c r="E212" s="53"/>
      <c r="F212" s="53"/>
      <c r="G212" s="54"/>
      <c r="H212" s="52">
        <v>31</v>
      </c>
      <c r="I212" s="53">
        <v>29</v>
      </c>
      <c r="J212" s="53"/>
      <c r="K212" s="53"/>
      <c r="L212" s="53"/>
      <c r="M212" s="54"/>
      <c r="N212" s="52"/>
      <c r="O212" s="53"/>
      <c r="P212" s="53"/>
      <c r="Q212" s="53"/>
      <c r="R212" s="53"/>
      <c r="S212" s="59"/>
      <c r="T212" s="144">
        <f t="shared" si="136"/>
        <v>103.94723666666667</v>
      </c>
      <c r="U212" s="126">
        <f t="shared" si="134"/>
        <v>89</v>
      </c>
      <c r="V212" s="40">
        <f t="shared" si="135"/>
        <v>0.85620361689268565</v>
      </c>
    </row>
    <row r="213" spans="1:24" ht="20.25" customHeight="1" x14ac:dyDescent="0.25">
      <c r="A213" s="9" t="s">
        <v>17</v>
      </c>
      <c r="B213" s="52">
        <v>24</v>
      </c>
      <c r="C213" s="53">
        <v>27</v>
      </c>
      <c r="D213" s="53"/>
      <c r="E213" s="53"/>
      <c r="F213" s="53"/>
      <c r="G213" s="54"/>
      <c r="H213" s="52">
        <v>19</v>
      </c>
      <c r="I213" s="53">
        <v>21</v>
      </c>
      <c r="J213" s="53"/>
      <c r="K213" s="53"/>
      <c r="L213" s="53"/>
      <c r="M213" s="54"/>
      <c r="N213" s="52"/>
      <c r="O213" s="53"/>
      <c r="P213" s="53"/>
      <c r="Q213" s="53"/>
      <c r="R213" s="53"/>
      <c r="S213" s="59"/>
      <c r="T213" s="144">
        <f t="shared" si="136"/>
        <v>103.94723666666667</v>
      </c>
      <c r="U213" s="126">
        <f t="shared" si="134"/>
        <v>91</v>
      </c>
      <c r="V213" s="40">
        <f t="shared" si="135"/>
        <v>0.87544414760937528</v>
      </c>
    </row>
    <row r="214" spans="1:24" ht="20.25" customHeight="1" x14ac:dyDescent="0.25">
      <c r="A214" s="9" t="s">
        <v>18</v>
      </c>
      <c r="B214" s="52">
        <v>20</v>
      </c>
      <c r="C214" s="53">
        <v>18</v>
      </c>
      <c r="D214" s="53"/>
      <c r="E214" s="53"/>
      <c r="F214" s="53"/>
      <c r="G214" s="54"/>
      <c r="H214" s="52">
        <v>22</v>
      </c>
      <c r="I214" s="53">
        <v>26</v>
      </c>
      <c r="J214" s="53"/>
      <c r="K214" s="53"/>
      <c r="L214" s="53"/>
      <c r="M214" s="54"/>
      <c r="N214" s="52"/>
      <c r="O214" s="53"/>
      <c r="P214" s="53"/>
      <c r="Q214" s="53"/>
      <c r="R214" s="53"/>
      <c r="S214" s="59"/>
      <c r="T214" s="144">
        <f t="shared" si="136"/>
        <v>103.94723666666667</v>
      </c>
      <c r="U214" s="126">
        <f t="shared" si="134"/>
        <v>86</v>
      </c>
      <c r="V214" s="40">
        <f t="shared" si="135"/>
        <v>0.82734282081765131</v>
      </c>
    </row>
    <row r="215" spans="1:24" ht="20.25" customHeight="1" x14ac:dyDescent="0.25">
      <c r="A215" s="9" t="s">
        <v>19</v>
      </c>
      <c r="B215" s="52">
        <v>15</v>
      </c>
      <c r="C215" s="53">
        <v>14</v>
      </c>
      <c r="D215" s="53"/>
      <c r="E215" s="53"/>
      <c r="F215" s="53"/>
      <c r="G215" s="54"/>
      <c r="H215" s="52">
        <v>31</v>
      </c>
      <c r="I215" s="53">
        <v>29</v>
      </c>
      <c r="J215" s="53"/>
      <c r="K215" s="53"/>
      <c r="L215" s="53"/>
      <c r="M215" s="54"/>
      <c r="N215" s="52"/>
      <c r="O215" s="53"/>
      <c r="P215" s="53"/>
      <c r="Q215" s="53"/>
      <c r="R215" s="53"/>
      <c r="S215" s="59"/>
      <c r="T215" s="144">
        <f t="shared" si="136"/>
        <v>103.94723666666667</v>
      </c>
      <c r="U215" s="126">
        <f t="shared" si="134"/>
        <v>89</v>
      </c>
      <c r="V215" s="40">
        <f t="shared" si="135"/>
        <v>0.85620361689268565</v>
      </c>
    </row>
    <row r="216" spans="1:24" ht="20.25" customHeight="1" x14ac:dyDescent="0.25">
      <c r="A216" s="9" t="s">
        <v>20</v>
      </c>
      <c r="B216" s="52">
        <v>24</v>
      </c>
      <c r="C216" s="53">
        <v>27</v>
      </c>
      <c r="D216" s="53"/>
      <c r="E216" s="53"/>
      <c r="F216" s="53"/>
      <c r="G216" s="54"/>
      <c r="H216" s="52">
        <v>19</v>
      </c>
      <c r="I216" s="53">
        <v>21</v>
      </c>
      <c r="J216" s="53"/>
      <c r="K216" s="53"/>
      <c r="L216" s="53"/>
      <c r="M216" s="54"/>
      <c r="N216" s="52"/>
      <c r="O216" s="53"/>
      <c r="P216" s="53"/>
      <c r="Q216" s="53"/>
      <c r="R216" s="53"/>
      <c r="S216" s="59"/>
      <c r="T216" s="144">
        <f t="shared" si="136"/>
        <v>103.94723666666667</v>
      </c>
      <c r="U216" s="126">
        <f t="shared" si="134"/>
        <v>91</v>
      </c>
      <c r="V216" s="40">
        <f t="shared" si="135"/>
        <v>0.87544414760937528</v>
      </c>
    </row>
    <row r="217" spans="1:24" ht="20.25" customHeight="1" x14ac:dyDescent="0.25">
      <c r="A217" s="9" t="s">
        <v>21</v>
      </c>
      <c r="B217" s="52">
        <v>20</v>
      </c>
      <c r="C217" s="53">
        <v>18</v>
      </c>
      <c r="D217" s="53"/>
      <c r="E217" s="53"/>
      <c r="F217" s="53"/>
      <c r="G217" s="54"/>
      <c r="H217" s="52">
        <v>22</v>
      </c>
      <c r="I217" s="53">
        <v>26</v>
      </c>
      <c r="J217" s="53"/>
      <c r="K217" s="53"/>
      <c r="L217" s="53"/>
      <c r="M217" s="54"/>
      <c r="N217" s="52"/>
      <c r="O217" s="53"/>
      <c r="P217" s="53"/>
      <c r="Q217" s="53"/>
      <c r="R217" s="53"/>
      <c r="S217" s="59"/>
      <c r="T217" s="144">
        <f t="shared" si="136"/>
        <v>103.94723666666667</v>
      </c>
      <c r="U217" s="126">
        <f t="shared" si="134"/>
        <v>86</v>
      </c>
      <c r="V217" s="40">
        <f t="shared" si="135"/>
        <v>0.82734282081765131</v>
      </c>
    </row>
    <row r="218" spans="1:24" ht="20.25" customHeight="1" x14ac:dyDescent="0.25">
      <c r="A218" s="9" t="s">
        <v>22</v>
      </c>
      <c r="B218" s="52">
        <v>13</v>
      </c>
      <c r="C218" s="53">
        <v>11</v>
      </c>
      <c r="D218" s="53"/>
      <c r="E218" s="53"/>
      <c r="F218" s="53"/>
      <c r="G218" s="54"/>
      <c r="H218" s="52">
        <v>31</v>
      </c>
      <c r="I218" s="53">
        <v>29</v>
      </c>
      <c r="J218" s="53"/>
      <c r="K218" s="53"/>
      <c r="L218" s="53"/>
      <c r="M218" s="54"/>
      <c r="N218" s="52"/>
      <c r="O218" s="53"/>
      <c r="P218" s="53"/>
      <c r="Q218" s="53"/>
      <c r="R218" s="53"/>
      <c r="S218" s="59"/>
      <c r="T218" s="144">
        <f t="shared" si="136"/>
        <v>103.94723666666667</v>
      </c>
      <c r="U218" s="126">
        <f t="shared" si="134"/>
        <v>84</v>
      </c>
      <c r="V218" s="40">
        <f t="shared" si="135"/>
        <v>0.8081022901009618</v>
      </c>
    </row>
    <row r="219" spans="1:24" ht="20.25" customHeight="1" x14ac:dyDescent="0.25">
      <c r="A219" s="9" t="s">
        <v>23</v>
      </c>
      <c r="B219" s="52">
        <v>20</v>
      </c>
      <c r="C219" s="53">
        <v>18</v>
      </c>
      <c r="D219" s="53"/>
      <c r="E219" s="53"/>
      <c r="F219" s="53"/>
      <c r="G219" s="54"/>
      <c r="H219" s="52">
        <v>35</v>
      </c>
      <c r="I219" s="53">
        <v>36</v>
      </c>
      <c r="J219" s="53"/>
      <c r="K219" s="53"/>
      <c r="L219" s="53"/>
      <c r="M219" s="54"/>
      <c r="N219" s="52"/>
      <c r="O219" s="53"/>
      <c r="P219" s="53"/>
      <c r="Q219" s="53"/>
      <c r="R219" s="53"/>
      <c r="S219" s="59"/>
      <c r="T219" s="144">
        <f t="shared" si="136"/>
        <v>103.94723666666667</v>
      </c>
      <c r="U219" s="126">
        <f t="shared" si="134"/>
        <v>109</v>
      </c>
      <c r="V219" s="40">
        <f t="shared" si="135"/>
        <v>1.0486089240595813</v>
      </c>
    </row>
    <row r="220" spans="1:24" ht="20.25" customHeight="1" x14ac:dyDescent="0.25">
      <c r="A220" s="9" t="s">
        <v>24</v>
      </c>
      <c r="B220" s="52">
        <v>13</v>
      </c>
      <c r="C220" s="53">
        <v>11</v>
      </c>
      <c r="D220" s="53"/>
      <c r="E220" s="53"/>
      <c r="F220" s="53"/>
      <c r="G220" s="54"/>
      <c r="H220" s="52">
        <v>14</v>
      </c>
      <c r="I220" s="53">
        <v>12</v>
      </c>
      <c r="J220" s="53"/>
      <c r="K220" s="53"/>
      <c r="L220" s="53"/>
      <c r="M220" s="54"/>
      <c r="N220" s="52"/>
      <c r="O220" s="53"/>
      <c r="P220" s="53"/>
      <c r="Q220" s="53"/>
      <c r="R220" s="53"/>
      <c r="S220" s="59"/>
      <c r="T220" s="144">
        <f t="shared" si="136"/>
        <v>103.94723666666667</v>
      </c>
      <c r="U220" s="126">
        <f t="shared" si="134"/>
        <v>50</v>
      </c>
      <c r="V220" s="40">
        <f t="shared" si="135"/>
        <v>0.48101326791723914</v>
      </c>
    </row>
    <row r="221" spans="1:24" ht="20.25" customHeight="1" x14ac:dyDescent="0.25">
      <c r="A221" s="9" t="s">
        <v>25</v>
      </c>
      <c r="B221" s="52">
        <v>3</v>
      </c>
      <c r="C221" s="53">
        <v>11</v>
      </c>
      <c r="D221" s="53"/>
      <c r="E221" s="53"/>
      <c r="F221" s="53"/>
      <c r="G221" s="54"/>
      <c r="H221" s="52">
        <v>35</v>
      </c>
      <c r="I221" s="53">
        <v>36</v>
      </c>
      <c r="J221" s="53"/>
      <c r="K221" s="53"/>
      <c r="L221" s="53"/>
      <c r="M221" s="54"/>
      <c r="N221" s="52"/>
      <c r="O221" s="53"/>
      <c r="P221" s="53"/>
      <c r="Q221" s="53"/>
      <c r="R221" s="53"/>
      <c r="S221" s="59"/>
      <c r="T221" s="144">
        <f t="shared" si="136"/>
        <v>103.94723666666667</v>
      </c>
      <c r="U221" s="126">
        <f t="shared" si="134"/>
        <v>85</v>
      </c>
      <c r="V221" s="40">
        <f t="shared" si="135"/>
        <v>0.81772255545930661</v>
      </c>
    </row>
    <row r="222" spans="1:24" ht="20.25" customHeight="1" x14ac:dyDescent="0.25">
      <c r="A222" s="9" t="s">
        <v>26</v>
      </c>
      <c r="B222" s="46"/>
      <c r="C222" s="43"/>
      <c r="D222" s="53">
        <v>7</v>
      </c>
      <c r="E222" s="53">
        <v>5</v>
      </c>
      <c r="F222" s="53"/>
      <c r="G222" s="54"/>
      <c r="H222" s="46"/>
      <c r="I222" s="43"/>
      <c r="J222" s="53">
        <v>42</v>
      </c>
      <c r="K222" s="53">
        <v>40</v>
      </c>
      <c r="L222" s="53"/>
      <c r="M222" s="54"/>
      <c r="N222" s="46"/>
      <c r="O222" s="43"/>
      <c r="P222" s="53"/>
      <c r="Q222" s="53"/>
      <c r="R222" s="53"/>
      <c r="S222" s="59"/>
      <c r="T222" s="144">
        <f t="shared" si="136"/>
        <v>103.94723666666667</v>
      </c>
      <c r="U222" s="126">
        <f t="shared" si="134"/>
        <v>94</v>
      </c>
      <c r="V222" s="40">
        <f t="shared" si="135"/>
        <v>0.90430494368440961</v>
      </c>
    </row>
    <row r="223" spans="1:24" ht="20.25" customHeight="1" thickBot="1" x14ac:dyDescent="0.3">
      <c r="A223" s="31" t="s">
        <v>27</v>
      </c>
      <c r="B223" s="47"/>
      <c r="C223" s="48"/>
      <c r="D223" s="55">
        <v>6</v>
      </c>
      <c r="E223" s="55">
        <v>8</v>
      </c>
      <c r="F223" s="55"/>
      <c r="G223" s="56"/>
      <c r="H223" s="47"/>
      <c r="I223" s="48"/>
      <c r="J223" s="55">
        <v>31</v>
      </c>
      <c r="K223" s="57">
        <v>28</v>
      </c>
      <c r="L223" s="57"/>
      <c r="M223" s="58"/>
      <c r="N223" s="49"/>
      <c r="O223" s="50"/>
      <c r="P223" s="57"/>
      <c r="Q223" s="57"/>
      <c r="R223" s="57"/>
      <c r="S223" s="60"/>
      <c r="T223" s="145">
        <f>T222*0.9</f>
        <v>93.552513000000005</v>
      </c>
      <c r="U223" s="126">
        <f t="shared" si="134"/>
        <v>73</v>
      </c>
      <c r="V223" s="40">
        <f t="shared" si="135"/>
        <v>0.78031041239907684</v>
      </c>
    </row>
    <row r="224" spans="1:24" ht="15.75" thickBot="1" x14ac:dyDescent="0.3">
      <c r="A224" s="29" t="s">
        <v>43</v>
      </c>
      <c r="B224" s="24"/>
      <c r="C224" s="24"/>
      <c r="D224" s="24"/>
      <c r="E224" s="24"/>
      <c r="F224" s="24"/>
      <c r="G224" s="24"/>
      <c r="H224" s="313" t="s">
        <v>312</v>
      </c>
      <c r="I224" s="313"/>
      <c r="J224" s="314"/>
      <c r="K224" s="30"/>
      <c r="L224" s="29" t="s">
        <v>48</v>
      </c>
      <c r="M224" s="24"/>
      <c r="N224" s="24"/>
      <c r="O224" s="24"/>
      <c r="P224" s="24"/>
      <c r="Q224" s="24"/>
      <c r="R224" s="24"/>
      <c r="S224" s="25"/>
      <c r="T224" s="138"/>
    </row>
    <row r="225" spans="1:24" ht="46.5" customHeight="1" x14ac:dyDescent="0.25">
      <c r="A225" s="234" t="s">
        <v>0</v>
      </c>
      <c r="B225" s="236" t="s">
        <v>44</v>
      </c>
      <c r="C225" s="236"/>
      <c r="D225" s="236" t="s">
        <v>45</v>
      </c>
      <c r="E225" s="236"/>
      <c r="F225" s="236" t="s">
        <v>46</v>
      </c>
      <c r="G225" s="236"/>
      <c r="H225" s="236" t="s">
        <v>47</v>
      </c>
      <c r="I225" s="236"/>
      <c r="J225" s="238"/>
      <c r="L225" s="309" t="s">
        <v>0</v>
      </c>
      <c r="M225" s="215"/>
      <c r="N225" s="210" t="s">
        <v>1</v>
      </c>
      <c r="O225" s="211"/>
      <c r="P225" s="210" t="s">
        <v>2</v>
      </c>
      <c r="Q225" s="211"/>
      <c r="R225" s="210" t="s">
        <v>3</v>
      </c>
      <c r="S225" s="212"/>
      <c r="T225" s="305" t="s">
        <v>224</v>
      </c>
      <c r="U225" s="277" t="s">
        <v>36</v>
      </c>
      <c r="V225" s="217" t="s">
        <v>108</v>
      </c>
    </row>
    <row r="226" spans="1:24" ht="48" x14ac:dyDescent="0.25">
      <c r="A226" s="235"/>
      <c r="B226" s="237"/>
      <c r="C226" s="237"/>
      <c r="D226" s="237"/>
      <c r="E226" s="237"/>
      <c r="F226" s="237"/>
      <c r="G226" s="237"/>
      <c r="H226" s="237"/>
      <c r="I226" s="237"/>
      <c r="J226" s="239"/>
      <c r="L226" s="217"/>
      <c r="M226" s="218"/>
      <c r="N226" s="15" t="s">
        <v>49</v>
      </c>
      <c r="O226" s="16" t="s">
        <v>50</v>
      </c>
      <c r="P226" s="15" t="s">
        <v>49</v>
      </c>
      <c r="Q226" s="16" t="s">
        <v>50</v>
      </c>
      <c r="R226" s="15" t="s">
        <v>49</v>
      </c>
      <c r="S226" s="41" t="s">
        <v>50</v>
      </c>
      <c r="T226" s="305"/>
      <c r="U226" s="277"/>
      <c r="V226" s="217"/>
    </row>
    <row r="227" spans="1:24" ht="25.5" x14ac:dyDescent="0.25">
      <c r="A227" s="17" t="s">
        <v>8</v>
      </c>
      <c r="B227" s="201">
        <v>21</v>
      </c>
      <c r="C227" s="201"/>
      <c r="D227" s="201">
        <v>0</v>
      </c>
      <c r="E227" s="201"/>
      <c r="F227" s="201">
        <v>0</v>
      </c>
      <c r="G227" s="201"/>
      <c r="H227" s="201">
        <v>0</v>
      </c>
      <c r="I227" s="201"/>
      <c r="J227" s="202"/>
      <c r="K227" s="4"/>
      <c r="L227" s="217" t="s">
        <v>51</v>
      </c>
      <c r="M227" s="218"/>
      <c r="N227" s="15">
        <v>45</v>
      </c>
      <c r="O227" s="16"/>
      <c r="P227" s="15">
        <v>15</v>
      </c>
      <c r="Q227" s="16"/>
      <c r="R227" s="15"/>
      <c r="S227" s="8"/>
      <c r="T227" s="156">
        <f>T204*1.02</f>
        <v>112.79381000000002</v>
      </c>
      <c r="U227" s="126">
        <f>SUM(N227:S227)</f>
        <v>60</v>
      </c>
      <c r="V227" s="40">
        <f t="shared" ref="V227:V231" si="137">U227/T227</f>
        <v>0.53194408452024089</v>
      </c>
    </row>
    <row r="228" spans="1:24" x14ac:dyDescent="0.25">
      <c r="A228" s="17" t="s">
        <v>9</v>
      </c>
      <c r="B228" s="201">
        <v>91</v>
      </c>
      <c r="C228" s="201"/>
      <c r="D228" s="201">
        <v>2</v>
      </c>
      <c r="E228" s="201"/>
      <c r="F228" s="201">
        <v>1</v>
      </c>
      <c r="G228" s="201"/>
      <c r="H228" s="201">
        <v>2</v>
      </c>
      <c r="I228" s="201"/>
      <c r="J228" s="202"/>
      <c r="L228" s="217" t="s">
        <v>52</v>
      </c>
      <c r="M228" s="218"/>
      <c r="N228" s="22">
        <v>30</v>
      </c>
      <c r="O228" s="127"/>
      <c r="P228" s="22">
        <v>25</v>
      </c>
      <c r="Q228" s="127"/>
      <c r="R228" s="22"/>
      <c r="S228" s="8"/>
      <c r="T228" s="156">
        <f>T227</f>
        <v>112.79381000000002</v>
      </c>
      <c r="U228" s="126">
        <f>SUM(N228:S228)</f>
        <v>55</v>
      </c>
      <c r="V228" s="40">
        <f t="shared" si="137"/>
        <v>0.48761541081022081</v>
      </c>
    </row>
    <row r="229" spans="1:24" x14ac:dyDescent="0.25">
      <c r="A229" s="17" t="s">
        <v>10</v>
      </c>
      <c r="B229" s="201">
        <v>91</v>
      </c>
      <c r="C229" s="201"/>
      <c r="D229" s="201">
        <v>2</v>
      </c>
      <c r="E229" s="201"/>
      <c r="F229" s="201">
        <v>1</v>
      </c>
      <c r="G229" s="201"/>
      <c r="H229" s="201">
        <v>2</v>
      </c>
      <c r="I229" s="201"/>
      <c r="J229" s="202"/>
      <c r="L229" s="217" t="s">
        <v>53</v>
      </c>
      <c r="M229" s="218"/>
      <c r="N229" s="22">
        <v>0</v>
      </c>
      <c r="O229" s="127"/>
      <c r="P229" s="22">
        <v>4</v>
      </c>
      <c r="Q229" s="127"/>
      <c r="R229" s="22"/>
      <c r="S229" s="8"/>
      <c r="T229" s="156">
        <f>T228</f>
        <v>112.79381000000002</v>
      </c>
      <c r="U229" s="126">
        <f>SUM(N229:S229)</f>
        <v>4</v>
      </c>
      <c r="V229" s="40">
        <f t="shared" si="137"/>
        <v>3.5462938968016056E-2</v>
      </c>
    </row>
    <row r="230" spans="1:24" x14ac:dyDescent="0.25">
      <c r="A230" s="17" t="s">
        <v>11</v>
      </c>
      <c r="B230" s="201">
        <v>88</v>
      </c>
      <c r="C230" s="201"/>
      <c r="D230" s="201">
        <v>1</v>
      </c>
      <c r="E230" s="201"/>
      <c r="F230" s="201">
        <v>1</v>
      </c>
      <c r="G230" s="201"/>
      <c r="H230" s="201">
        <v>1</v>
      </c>
      <c r="I230" s="201"/>
      <c r="J230" s="202"/>
      <c r="L230" s="217" t="s">
        <v>54</v>
      </c>
      <c r="M230" s="218"/>
      <c r="N230" s="22">
        <v>1</v>
      </c>
      <c r="O230" s="127"/>
      <c r="P230" s="22"/>
      <c r="Q230" s="127"/>
      <c r="R230" s="22"/>
      <c r="S230" s="8"/>
      <c r="T230" s="156">
        <f>T229</f>
        <v>112.79381000000002</v>
      </c>
      <c r="U230" s="126">
        <f>SUM(N230:S230)</f>
        <v>1</v>
      </c>
      <c r="V230" s="40">
        <f t="shared" si="137"/>
        <v>8.8657347420040139E-3</v>
      </c>
    </row>
    <row r="231" spans="1:24" ht="15.75" thickBot="1" x14ac:dyDescent="0.3">
      <c r="A231" s="17" t="s">
        <v>12</v>
      </c>
      <c r="B231" s="201">
        <v>82</v>
      </c>
      <c r="C231" s="201"/>
      <c r="D231" s="201">
        <v>2</v>
      </c>
      <c r="E231" s="201"/>
      <c r="F231" s="201">
        <v>1</v>
      </c>
      <c r="G231" s="201"/>
      <c r="H231" s="201">
        <v>1</v>
      </c>
      <c r="I231" s="201"/>
      <c r="J231" s="202"/>
      <c r="L231" s="217" t="s">
        <v>55</v>
      </c>
      <c r="M231" s="218"/>
      <c r="N231" s="36"/>
      <c r="O231" s="128"/>
      <c r="P231" s="36"/>
      <c r="Q231" s="128"/>
      <c r="R231" s="36"/>
      <c r="S231" s="42"/>
      <c r="T231" s="156">
        <f>T230</f>
        <v>112.79381000000002</v>
      </c>
      <c r="U231" s="126">
        <f>SUM(N231:S231)</f>
        <v>0</v>
      </c>
      <c r="V231" s="40">
        <f t="shared" si="137"/>
        <v>0</v>
      </c>
    </row>
    <row r="232" spans="1:24" ht="15.75" thickBot="1" x14ac:dyDescent="0.3">
      <c r="A232" s="17" t="s">
        <v>13</v>
      </c>
      <c r="B232" s="201">
        <v>86</v>
      </c>
      <c r="C232" s="201"/>
      <c r="D232" s="201">
        <v>1</v>
      </c>
      <c r="E232" s="201"/>
      <c r="F232" s="201">
        <v>1</v>
      </c>
      <c r="G232" s="201"/>
      <c r="H232" s="201">
        <v>1</v>
      </c>
      <c r="I232" s="201"/>
      <c r="J232" s="202"/>
      <c r="L232" t="s">
        <v>56</v>
      </c>
      <c r="T232" s="137"/>
    </row>
    <row r="233" spans="1:24" ht="15" customHeight="1" x14ac:dyDescent="0.25">
      <c r="A233" s="17" t="s">
        <v>14</v>
      </c>
      <c r="B233" s="201">
        <v>88</v>
      </c>
      <c r="C233" s="201"/>
      <c r="D233" s="201">
        <v>1</v>
      </c>
      <c r="E233" s="201"/>
      <c r="F233" s="201">
        <v>1</v>
      </c>
      <c r="G233" s="201"/>
      <c r="H233" s="201">
        <v>1</v>
      </c>
      <c r="I233" s="201"/>
      <c r="J233" s="202"/>
      <c r="L233" s="230" t="s">
        <v>57</v>
      </c>
      <c r="M233" s="231"/>
      <c r="N233" s="220" t="s">
        <v>58</v>
      </c>
      <c r="O233" s="220" t="s">
        <v>59</v>
      </c>
      <c r="P233" s="220" t="s">
        <v>60</v>
      </c>
      <c r="Q233" s="222" t="s">
        <v>61</v>
      </c>
      <c r="R233" s="224" t="s">
        <v>62</v>
      </c>
      <c r="S233" s="225"/>
      <c r="T233" s="306" t="s">
        <v>226</v>
      </c>
      <c r="U233" s="307" t="s">
        <v>227</v>
      </c>
      <c r="V233" s="255" t="s">
        <v>81</v>
      </c>
      <c r="W233" s="255" t="s">
        <v>228</v>
      </c>
      <c r="X233" s="308" t="s">
        <v>229</v>
      </c>
    </row>
    <row r="234" spans="1:24" x14ac:dyDescent="0.25">
      <c r="A234" s="17" t="s">
        <v>15</v>
      </c>
      <c r="B234" s="201">
        <v>82</v>
      </c>
      <c r="C234" s="201"/>
      <c r="D234" s="201">
        <v>2</v>
      </c>
      <c r="E234" s="201"/>
      <c r="F234" s="201">
        <v>1</v>
      </c>
      <c r="G234" s="201"/>
      <c r="H234" s="201">
        <v>1</v>
      </c>
      <c r="I234" s="201"/>
      <c r="J234" s="202"/>
      <c r="L234" s="232"/>
      <c r="M234" s="233"/>
      <c r="N234" s="221"/>
      <c r="O234" s="221"/>
      <c r="P234" s="221"/>
      <c r="Q234" s="223"/>
      <c r="R234" s="226"/>
      <c r="S234" s="227"/>
      <c r="T234" s="306"/>
      <c r="U234" s="307"/>
      <c r="V234" s="255"/>
      <c r="W234" s="255"/>
      <c r="X234" s="308"/>
    </row>
    <row r="235" spans="1:24" x14ac:dyDescent="0.25">
      <c r="A235" s="17" t="s">
        <v>16</v>
      </c>
      <c r="B235" s="201">
        <v>86</v>
      </c>
      <c r="C235" s="201"/>
      <c r="D235" s="201">
        <v>1</v>
      </c>
      <c r="E235" s="201"/>
      <c r="F235" s="201">
        <v>1</v>
      </c>
      <c r="G235" s="201"/>
      <c r="H235" s="201">
        <v>1</v>
      </c>
      <c r="I235" s="201"/>
      <c r="J235" s="202"/>
      <c r="L235" s="228" t="s">
        <v>8</v>
      </c>
      <c r="M235" s="229"/>
      <c r="N235" s="131">
        <v>60</v>
      </c>
      <c r="O235" s="131">
        <v>0</v>
      </c>
      <c r="P235" s="131">
        <v>39</v>
      </c>
      <c r="Q235" s="131"/>
      <c r="R235" s="195"/>
      <c r="S235" s="219"/>
      <c r="T235" s="157">
        <f>N235+O235</f>
        <v>60</v>
      </c>
      <c r="U235" s="130">
        <f>U204</f>
        <v>11</v>
      </c>
      <c r="V235" s="130">
        <f t="shared" ref="V235:V251" si="138">T235-P235</f>
        <v>21</v>
      </c>
      <c r="W235" s="130">
        <f>V235-U235</f>
        <v>10</v>
      </c>
      <c r="X235" s="33">
        <f>W235/T235*100</f>
        <v>16.666666666666664</v>
      </c>
    </row>
    <row r="236" spans="1:24" x14ac:dyDescent="0.25">
      <c r="A236" s="17" t="s">
        <v>17</v>
      </c>
      <c r="B236" s="201">
        <v>88</v>
      </c>
      <c r="C236" s="201"/>
      <c r="D236" s="201">
        <v>1</v>
      </c>
      <c r="E236" s="201"/>
      <c r="F236" s="201">
        <v>1</v>
      </c>
      <c r="G236" s="201"/>
      <c r="H236" s="201">
        <v>1</v>
      </c>
      <c r="I236" s="201"/>
      <c r="J236" s="202"/>
      <c r="L236" s="228" t="s">
        <v>9</v>
      </c>
      <c r="M236" s="229"/>
      <c r="N236" s="131">
        <v>120</v>
      </c>
      <c r="O236" s="131">
        <v>180</v>
      </c>
      <c r="P236" s="131">
        <v>160</v>
      </c>
      <c r="Q236" s="131"/>
      <c r="R236" s="195"/>
      <c r="S236" s="219"/>
      <c r="T236" s="157">
        <f t="shared" ref="T236:T251" si="139">N236+O236</f>
        <v>300</v>
      </c>
      <c r="U236" s="130">
        <f>U205</f>
        <v>92</v>
      </c>
      <c r="V236" s="130">
        <f t="shared" si="138"/>
        <v>140</v>
      </c>
      <c r="W236" s="130">
        <f t="shared" ref="W236:W251" si="140">V236-U236</f>
        <v>48</v>
      </c>
      <c r="X236" s="33">
        <f t="shared" ref="X236:X251" si="141">W236/T236*100</f>
        <v>16</v>
      </c>
    </row>
    <row r="237" spans="1:24" x14ac:dyDescent="0.25">
      <c r="A237" s="17" t="s">
        <v>18</v>
      </c>
      <c r="B237" s="201">
        <v>82</v>
      </c>
      <c r="C237" s="201"/>
      <c r="D237" s="201">
        <v>2</v>
      </c>
      <c r="E237" s="201"/>
      <c r="F237" s="201">
        <v>1</v>
      </c>
      <c r="G237" s="201"/>
      <c r="H237" s="201">
        <v>1</v>
      </c>
      <c r="I237" s="201"/>
      <c r="J237" s="202"/>
      <c r="L237" s="203" t="s">
        <v>63</v>
      </c>
      <c r="M237" s="204"/>
      <c r="N237" s="131">
        <v>0</v>
      </c>
      <c r="O237" s="131">
        <v>400</v>
      </c>
      <c r="P237" s="131">
        <v>20</v>
      </c>
      <c r="Q237" s="131"/>
      <c r="R237" s="195"/>
      <c r="S237" s="219"/>
      <c r="T237" s="157">
        <f t="shared" si="139"/>
        <v>400</v>
      </c>
      <c r="U237" s="130">
        <f>U206+U207+U208+U209</f>
        <v>362</v>
      </c>
      <c r="V237" s="130">
        <f t="shared" si="138"/>
        <v>380</v>
      </c>
      <c r="W237" s="130">
        <f t="shared" si="140"/>
        <v>18</v>
      </c>
      <c r="X237" s="33">
        <f t="shared" si="141"/>
        <v>4.5</v>
      </c>
    </row>
    <row r="238" spans="1:24" x14ac:dyDescent="0.25">
      <c r="A238" s="17" t="s">
        <v>19</v>
      </c>
      <c r="B238" s="201">
        <v>86</v>
      </c>
      <c r="C238" s="201"/>
      <c r="D238" s="201">
        <v>1</v>
      </c>
      <c r="E238" s="201"/>
      <c r="F238" s="201">
        <v>1</v>
      </c>
      <c r="G238" s="201"/>
      <c r="H238" s="201">
        <v>1</v>
      </c>
      <c r="I238" s="201"/>
      <c r="J238" s="202"/>
      <c r="L238" s="203" t="s">
        <v>64</v>
      </c>
      <c r="M238" s="204"/>
      <c r="N238" s="131">
        <v>0</v>
      </c>
      <c r="O238" s="131">
        <v>280</v>
      </c>
      <c r="P238" s="131">
        <v>14</v>
      </c>
      <c r="Q238" s="131"/>
      <c r="R238" s="195"/>
      <c r="S238" s="219"/>
      <c r="T238" s="157">
        <f t="shared" si="139"/>
        <v>280</v>
      </c>
      <c r="U238" s="130">
        <f>U210+U211+U212</f>
        <v>266</v>
      </c>
      <c r="V238" s="130">
        <f t="shared" si="138"/>
        <v>266</v>
      </c>
      <c r="W238" s="130">
        <f t="shared" si="140"/>
        <v>0</v>
      </c>
      <c r="X238" s="33">
        <f t="shared" si="141"/>
        <v>0</v>
      </c>
    </row>
    <row r="239" spans="1:24" x14ac:dyDescent="0.25">
      <c r="A239" s="17" t="s">
        <v>20</v>
      </c>
      <c r="B239" s="201">
        <v>88</v>
      </c>
      <c r="C239" s="201"/>
      <c r="D239" s="201">
        <v>1</v>
      </c>
      <c r="E239" s="201"/>
      <c r="F239" s="201">
        <v>1</v>
      </c>
      <c r="G239" s="201"/>
      <c r="H239" s="201">
        <v>1</v>
      </c>
      <c r="I239" s="201"/>
      <c r="J239" s="202"/>
      <c r="L239" s="203" t="s">
        <v>65</v>
      </c>
      <c r="M239" s="204"/>
      <c r="N239" s="131">
        <v>0</v>
      </c>
      <c r="O239" s="131">
        <v>280</v>
      </c>
      <c r="P239" s="131">
        <v>8</v>
      </c>
      <c r="Q239" s="131"/>
      <c r="R239" s="195"/>
      <c r="S239" s="219"/>
      <c r="T239" s="157">
        <f t="shared" si="139"/>
        <v>280</v>
      </c>
      <c r="U239" s="130">
        <f>U213+U214+U215</f>
        <v>266</v>
      </c>
      <c r="V239" s="130">
        <f t="shared" si="138"/>
        <v>272</v>
      </c>
      <c r="W239" s="130">
        <f t="shared" si="140"/>
        <v>6</v>
      </c>
      <c r="X239" s="33">
        <f t="shared" si="141"/>
        <v>2.1428571428571428</v>
      </c>
    </row>
    <row r="240" spans="1:24" x14ac:dyDescent="0.25">
      <c r="A240" s="17" t="s">
        <v>21</v>
      </c>
      <c r="B240" s="201">
        <v>82</v>
      </c>
      <c r="C240" s="201"/>
      <c r="D240" s="201">
        <v>2</v>
      </c>
      <c r="E240" s="201"/>
      <c r="F240" s="201">
        <v>1</v>
      </c>
      <c r="G240" s="201"/>
      <c r="H240" s="201">
        <v>1</v>
      </c>
      <c r="I240" s="201"/>
      <c r="J240" s="202"/>
      <c r="L240" s="203" t="s">
        <v>66</v>
      </c>
      <c r="M240" s="204"/>
      <c r="N240" s="131">
        <v>18</v>
      </c>
      <c r="O240" s="131">
        <v>180</v>
      </c>
      <c r="P240" s="131">
        <v>21</v>
      </c>
      <c r="Q240" s="131"/>
      <c r="R240" s="195"/>
      <c r="S240" s="219"/>
      <c r="T240" s="157">
        <f t="shared" si="139"/>
        <v>198</v>
      </c>
      <c r="U240" s="130">
        <f>U216+U217</f>
        <v>177</v>
      </c>
      <c r="V240" s="130">
        <f t="shared" si="138"/>
        <v>177</v>
      </c>
      <c r="W240" s="130">
        <f t="shared" si="140"/>
        <v>0</v>
      </c>
      <c r="X240" s="33">
        <f t="shared" si="141"/>
        <v>0</v>
      </c>
    </row>
    <row r="241" spans="1:24" x14ac:dyDescent="0.25">
      <c r="A241" s="17" t="s">
        <v>22</v>
      </c>
      <c r="B241" s="201">
        <v>86</v>
      </c>
      <c r="C241" s="201"/>
      <c r="D241" s="201">
        <v>1</v>
      </c>
      <c r="E241" s="201"/>
      <c r="F241" s="201">
        <v>1</v>
      </c>
      <c r="G241" s="201"/>
      <c r="H241" s="201">
        <v>1</v>
      </c>
      <c r="I241" s="201"/>
      <c r="J241" s="202"/>
      <c r="L241" s="203" t="s">
        <v>67</v>
      </c>
      <c r="M241" s="204"/>
      <c r="N241" s="131">
        <v>10</v>
      </c>
      <c r="O241" s="131">
        <v>250</v>
      </c>
      <c r="P241" s="131">
        <v>60</v>
      </c>
      <c r="Q241" s="131"/>
      <c r="R241" s="195"/>
      <c r="S241" s="219"/>
      <c r="T241" s="157">
        <f t="shared" si="139"/>
        <v>260</v>
      </c>
      <c r="U241" s="130">
        <f>U218+U219</f>
        <v>193</v>
      </c>
      <c r="V241" s="130">
        <f t="shared" si="138"/>
        <v>200</v>
      </c>
      <c r="W241" s="130">
        <f t="shared" si="140"/>
        <v>7</v>
      </c>
      <c r="X241" s="33">
        <f t="shared" si="141"/>
        <v>2.6923076923076925</v>
      </c>
    </row>
    <row r="242" spans="1:24" x14ac:dyDescent="0.25">
      <c r="A242" s="17" t="s">
        <v>23</v>
      </c>
      <c r="B242" s="201">
        <v>92</v>
      </c>
      <c r="C242" s="201"/>
      <c r="D242" s="201">
        <v>1</v>
      </c>
      <c r="E242" s="201"/>
      <c r="F242" s="201">
        <v>1</v>
      </c>
      <c r="G242" s="201"/>
      <c r="H242" s="201">
        <v>1</v>
      </c>
      <c r="I242" s="201"/>
      <c r="J242" s="202"/>
      <c r="L242" s="203" t="s">
        <v>24</v>
      </c>
      <c r="M242" s="204"/>
      <c r="N242" s="131">
        <v>0</v>
      </c>
      <c r="O242" s="131">
        <v>50</v>
      </c>
      <c r="P242" s="131">
        <v>0</v>
      </c>
      <c r="Q242" s="131"/>
      <c r="R242" s="195"/>
      <c r="S242" s="219"/>
      <c r="T242" s="157">
        <f t="shared" si="139"/>
        <v>50</v>
      </c>
      <c r="U242" s="130">
        <f>U220</f>
        <v>50</v>
      </c>
      <c r="V242" s="130">
        <f t="shared" si="138"/>
        <v>50</v>
      </c>
      <c r="W242" s="130">
        <f t="shared" si="140"/>
        <v>0</v>
      </c>
      <c r="X242" s="33">
        <f t="shared" si="141"/>
        <v>0</v>
      </c>
    </row>
    <row r="243" spans="1:24" x14ac:dyDescent="0.25">
      <c r="A243" s="17" t="s">
        <v>24</v>
      </c>
      <c r="B243" s="201">
        <v>49</v>
      </c>
      <c r="C243" s="201"/>
      <c r="D243" s="201">
        <v>1</v>
      </c>
      <c r="E243" s="201"/>
      <c r="F243" s="201">
        <v>0</v>
      </c>
      <c r="G243" s="201"/>
      <c r="H243" s="201">
        <v>0</v>
      </c>
      <c r="I243" s="201"/>
      <c r="J243" s="202"/>
      <c r="L243" s="203" t="s">
        <v>68</v>
      </c>
      <c r="M243" s="204"/>
      <c r="N243" s="131">
        <v>40</v>
      </c>
      <c r="O243" s="131">
        <v>160</v>
      </c>
      <c r="P243" s="131">
        <v>0</v>
      </c>
      <c r="Q243" s="131"/>
      <c r="R243" s="195"/>
      <c r="S243" s="219"/>
      <c r="T243" s="157">
        <f t="shared" si="139"/>
        <v>200</v>
      </c>
      <c r="U243" s="130">
        <f>U221+U222</f>
        <v>179</v>
      </c>
      <c r="V243" s="130">
        <f t="shared" si="138"/>
        <v>200</v>
      </c>
      <c r="W243" s="130">
        <f t="shared" si="140"/>
        <v>21</v>
      </c>
      <c r="X243" s="33">
        <f t="shared" si="141"/>
        <v>10.5</v>
      </c>
    </row>
    <row r="244" spans="1:24" x14ac:dyDescent="0.25">
      <c r="A244" s="17" t="s">
        <v>25</v>
      </c>
      <c r="B244" s="201">
        <v>92</v>
      </c>
      <c r="C244" s="201"/>
      <c r="D244" s="201">
        <v>1</v>
      </c>
      <c r="E244" s="201"/>
      <c r="F244" s="201">
        <v>1</v>
      </c>
      <c r="G244" s="201"/>
      <c r="H244" s="201">
        <v>1</v>
      </c>
      <c r="I244" s="201"/>
      <c r="J244" s="202"/>
      <c r="L244" s="203" t="s">
        <v>69</v>
      </c>
      <c r="M244" s="204"/>
      <c r="N244" s="131">
        <v>220</v>
      </c>
      <c r="O244" s="131">
        <v>140</v>
      </c>
      <c r="P244" s="131">
        <v>260</v>
      </c>
      <c r="Q244" s="131"/>
      <c r="R244" s="195"/>
      <c r="S244" s="219"/>
      <c r="T244" s="157">
        <f t="shared" si="139"/>
        <v>360</v>
      </c>
      <c r="U244" s="130">
        <f>U223</f>
        <v>73</v>
      </c>
      <c r="V244" s="130">
        <f t="shared" si="138"/>
        <v>100</v>
      </c>
      <c r="W244" s="130">
        <f t="shared" si="140"/>
        <v>27</v>
      </c>
      <c r="X244" s="33">
        <f t="shared" si="141"/>
        <v>7.5</v>
      </c>
    </row>
    <row r="245" spans="1:24" x14ac:dyDescent="0.25">
      <c r="A245" s="17" t="s">
        <v>26</v>
      </c>
      <c r="B245" s="201">
        <v>90</v>
      </c>
      <c r="C245" s="201"/>
      <c r="D245" s="201">
        <v>2</v>
      </c>
      <c r="E245" s="201"/>
      <c r="F245" s="201">
        <v>1</v>
      </c>
      <c r="G245" s="201"/>
      <c r="H245" s="201">
        <v>1</v>
      </c>
      <c r="I245" s="201"/>
      <c r="J245" s="202"/>
      <c r="L245" s="203" t="s">
        <v>70</v>
      </c>
      <c r="M245" s="204"/>
      <c r="N245" s="131">
        <v>0</v>
      </c>
      <c r="O245" s="131">
        <v>120</v>
      </c>
      <c r="P245" s="131">
        <v>0</v>
      </c>
      <c r="Q245" s="131"/>
      <c r="R245" s="195"/>
      <c r="S245" s="219"/>
      <c r="T245" s="157">
        <f t="shared" si="139"/>
        <v>120</v>
      </c>
      <c r="U245" s="130">
        <f>U227+U228+U229+U230+U231</f>
        <v>120</v>
      </c>
      <c r="V245" s="130">
        <f t="shared" si="138"/>
        <v>120</v>
      </c>
      <c r="W245" s="130">
        <f t="shared" si="140"/>
        <v>0</v>
      </c>
      <c r="X245" s="33">
        <f t="shared" si="141"/>
        <v>0</v>
      </c>
    </row>
    <row r="246" spans="1:24" ht="15.75" thickBot="1" x14ac:dyDescent="0.3">
      <c r="A246" s="18" t="s">
        <v>27</v>
      </c>
      <c r="B246" s="249">
        <v>73</v>
      </c>
      <c r="C246" s="249"/>
      <c r="D246" s="249">
        <v>0</v>
      </c>
      <c r="E246" s="249"/>
      <c r="F246" s="201">
        <v>0</v>
      </c>
      <c r="G246" s="201"/>
      <c r="H246" s="249">
        <v>0</v>
      </c>
      <c r="I246" s="249"/>
      <c r="J246" s="250"/>
      <c r="L246" s="247" t="s">
        <v>71</v>
      </c>
      <c r="M246" s="248"/>
      <c r="N246" s="131">
        <v>0</v>
      </c>
      <c r="O246" s="131">
        <v>200</v>
      </c>
      <c r="P246" s="131">
        <v>100</v>
      </c>
      <c r="Q246" s="131"/>
      <c r="R246" s="195"/>
      <c r="S246" s="219"/>
      <c r="T246" s="157">
        <f t="shared" si="139"/>
        <v>200</v>
      </c>
      <c r="U246" s="130"/>
      <c r="V246" s="130">
        <f t="shared" si="138"/>
        <v>100</v>
      </c>
      <c r="W246" s="130">
        <f t="shared" si="140"/>
        <v>100</v>
      </c>
      <c r="X246" s="33">
        <f t="shared" si="141"/>
        <v>50</v>
      </c>
    </row>
    <row r="247" spans="1:24" ht="15.75" thickBot="1" x14ac:dyDescent="0.3">
      <c r="A247" s="6" t="s">
        <v>77</v>
      </c>
      <c r="L247" s="247" t="s">
        <v>72</v>
      </c>
      <c r="M247" s="248"/>
      <c r="N247" s="131">
        <v>38</v>
      </c>
      <c r="O247" s="131">
        <v>3000</v>
      </c>
      <c r="P247" s="131">
        <v>1792</v>
      </c>
      <c r="Q247" s="131"/>
      <c r="R247" s="195"/>
      <c r="S247" s="219"/>
      <c r="T247" s="157">
        <f t="shared" si="139"/>
        <v>3038</v>
      </c>
      <c r="U247" s="130"/>
      <c r="V247" s="130">
        <f t="shared" si="138"/>
        <v>1246</v>
      </c>
      <c r="W247" s="130">
        <f t="shared" si="140"/>
        <v>1246</v>
      </c>
      <c r="X247" s="33">
        <f t="shared" si="141"/>
        <v>41.013824884792626</v>
      </c>
    </row>
    <row r="248" spans="1:24" x14ac:dyDescent="0.25">
      <c r="A248" s="240" t="s">
        <v>78</v>
      </c>
      <c r="B248" s="241"/>
      <c r="C248" s="241"/>
      <c r="D248" s="206" t="s">
        <v>81</v>
      </c>
      <c r="E248" s="206"/>
      <c r="F248" s="206" t="s">
        <v>82</v>
      </c>
      <c r="G248" s="206"/>
      <c r="H248" s="206" t="s">
        <v>83</v>
      </c>
      <c r="I248" s="206"/>
      <c r="J248" s="207"/>
      <c r="L248" s="247" t="s">
        <v>73</v>
      </c>
      <c r="M248" s="248"/>
      <c r="N248" s="131">
        <v>6</v>
      </c>
      <c r="O248" s="131">
        <v>100</v>
      </c>
      <c r="P248" s="131">
        <v>98</v>
      </c>
      <c r="Q248" s="131"/>
      <c r="R248" s="195"/>
      <c r="S248" s="219"/>
      <c r="T248" s="157">
        <f t="shared" si="139"/>
        <v>106</v>
      </c>
      <c r="U248" s="130"/>
      <c r="V248" s="130">
        <f t="shared" si="138"/>
        <v>8</v>
      </c>
      <c r="W248" s="130">
        <f t="shared" si="140"/>
        <v>8</v>
      </c>
      <c r="X248" s="33">
        <f t="shared" si="141"/>
        <v>7.5471698113207548</v>
      </c>
    </row>
    <row r="249" spans="1:24" x14ac:dyDescent="0.25">
      <c r="A249" s="242" t="s">
        <v>79</v>
      </c>
      <c r="B249" s="243"/>
      <c r="C249" s="243"/>
      <c r="D249" s="195">
        <v>10</v>
      </c>
      <c r="E249" s="195"/>
      <c r="F249" s="195">
        <v>10</v>
      </c>
      <c r="G249" s="195"/>
      <c r="H249" s="195">
        <v>10</v>
      </c>
      <c r="I249" s="195"/>
      <c r="J249" s="269"/>
      <c r="L249" s="247" t="s">
        <v>74</v>
      </c>
      <c r="M249" s="248"/>
      <c r="N249" s="131">
        <v>4</v>
      </c>
      <c r="O249" s="131">
        <v>100</v>
      </c>
      <c r="P249" s="131">
        <v>85</v>
      </c>
      <c r="Q249" s="131"/>
      <c r="R249" s="195"/>
      <c r="S249" s="219"/>
      <c r="T249" s="157">
        <f t="shared" si="139"/>
        <v>104</v>
      </c>
      <c r="U249" s="130"/>
      <c r="V249" s="130">
        <f t="shared" si="138"/>
        <v>19</v>
      </c>
      <c r="W249" s="130">
        <f t="shared" si="140"/>
        <v>19</v>
      </c>
      <c r="X249" s="33">
        <f t="shared" si="141"/>
        <v>18.269230769230766</v>
      </c>
    </row>
    <row r="250" spans="1:24" ht="15.75" thickBot="1" x14ac:dyDescent="0.3">
      <c r="A250" s="244" t="s">
        <v>80</v>
      </c>
      <c r="B250" s="245"/>
      <c r="C250" s="245"/>
      <c r="D250" s="246"/>
      <c r="E250" s="246"/>
      <c r="F250" s="246"/>
      <c r="G250" s="246"/>
      <c r="H250" s="246"/>
      <c r="I250" s="246"/>
      <c r="J250" s="270"/>
      <c r="L250" s="247" t="s">
        <v>75</v>
      </c>
      <c r="M250" s="248"/>
      <c r="N250" s="131"/>
      <c r="O250" s="131"/>
      <c r="P250" s="131"/>
      <c r="Q250" s="131"/>
      <c r="R250" s="195"/>
      <c r="S250" s="219"/>
      <c r="T250" s="157">
        <f t="shared" si="139"/>
        <v>0</v>
      </c>
      <c r="U250" s="130"/>
      <c r="V250" s="130">
        <f t="shared" si="138"/>
        <v>0</v>
      </c>
      <c r="W250" s="130">
        <f t="shared" si="140"/>
        <v>0</v>
      </c>
      <c r="X250" s="33" t="e">
        <f t="shared" si="141"/>
        <v>#DIV/0!</v>
      </c>
    </row>
    <row r="251" spans="1:24" ht="15.75" thickBot="1" x14ac:dyDescent="0.3">
      <c r="A251" s="1" t="s">
        <v>90</v>
      </c>
      <c r="B251" s="1"/>
      <c r="C251" s="1"/>
      <c r="D251" s="1"/>
      <c r="E251" s="1"/>
      <c r="F251" s="1"/>
      <c r="G251" s="1"/>
      <c r="H251" s="1"/>
      <c r="I251" s="1"/>
      <c r="J251" s="1"/>
      <c r="L251" s="284" t="s">
        <v>76</v>
      </c>
      <c r="M251" s="285"/>
      <c r="N251" s="122"/>
      <c r="O251" s="122"/>
      <c r="P251" s="122"/>
      <c r="Q251" s="122"/>
      <c r="R251" s="246"/>
      <c r="S251" s="286"/>
      <c r="T251" s="157">
        <f t="shared" si="139"/>
        <v>0</v>
      </c>
      <c r="U251" s="130"/>
      <c r="V251" s="130">
        <f t="shared" si="138"/>
        <v>0</v>
      </c>
      <c r="W251" s="130">
        <f t="shared" si="140"/>
        <v>0</v>
      </c>
      <c r="X251" s="33" t="e">
        <f t="shared" si="141"/>
        <v>#DIV/0!</v>
      </c>
    </row>
    <row r="252" spans="1:24" ht="15.75" thickBot="1" x14ac:dyDescent="0.3">
      <c r="A252" s="205" t="s">
        <v>91</v>
      </c>
      <c r="B252" s="206"/>
      <c r="C252" s="206"/>
      <c r="D252" s="207"/>
      <c r="F252" s="205" t="s">
        <v>96</v>
      </c>
      <c r="G252" s="206"/>
      <c r="H252" s="206"/>
      <c r="I252" s="206"/>
      <c r="J252" s="207"/>
      <c r="L252" t="s">
        <v>84</v>
      </c>
      <c r="Q252" s="7" t="s">
        <v>89</v>
      </c>
      <c r="T252" s="137"/>
    </row>
    <row r="253" spans="1:24" x14ac:dyDescent="0.25">
      <c r="A253" s="129" t="s">
        <v>92</v>
      </c>
      <c r="B253" s="217" t="s">
        <v>94</v>
      </c>
      <c r="C253" s="217"/>
      <c r="D253" s="261" t="s">
        <v>36</v>
      </c>
      <c r="F253" s="259" t="s">
        <v>92</v>
      </c>
      <c r="G253" s="217"/>
      <c r="H253" s="217" t="s">
        <v>94</v>
      </c>
      <c r="I253" s="217"/>
      <c r="J253" s="261" t="s">
        <v>36</v>
      </c>
      <c r="L253" s="262" t="s">
        <v>86</v>
      </c>
      <c r="M253" s="263"/>
      <c r="N253" s="263"/>
      <c r="O253" s="271">
        <v>15</v>
      </c>
      <c r="P253" s="272"/>
      <c r="Q253" s="123" t="s">
        <v>6</v>
      </c>
      <c r="R253" s="124" t="s">
        <v>7</v>
      </c>
      <c r="S253" s="125" t="s">
        <v>36</v>
      </c>
      <c r="T253" s="135"/>
    </row>
    <row r="254" spans="1:24" x14ac:dyDescent="0.25">
      <c r="A254" s="129" t="s">
        <v>93</v>
      </c>
      <c r="B254" s="217" t="s">
        <v>95</v>
      </c>
      <c r="C254" s="217"/>
      <c r="D254" s="261"/>
      <c r="F254" s="259" t="s">
        <v>93</v>
      </c>
      <c r="G254" s="217"/>
      <c r="H254" s="217" t="s">
        <v>95</v>
      </c>
      <c r="I254" s="217"/>
      <c r="J254" s="261"/>
      <c r="L254" s="264" t="s">
        <v>87</v>
      </c>
      <c r="M254" s="265"/>
      <c r="N254" s="265"/>
      <c r="O254" s="273">
        <v>0</v>
      </c>
      <c r="P254" s="274"/>
      <c r="Q254" s="268">
        <v>49</v>
      </c>
      <c r="R254" s="195">
        <v>47</v>
      </c>
      <c r="S254" s="269">
        <v>96</v>
      </c>
      <c r="T254" s="135"/>
    </row>
    <row r="255" spans="1:24" ht="15.75" thickBot="1" x14ac:dyDescent="0.3">
      <c r="A255" s="28">
        <v>65</v>
      </c>
      <c r="B255" s="246">
        <v>2</v>
      </c>
      <c r="C255" s="246"/>
      <c r="D255" s="132">
        <v>67</v>
      </c>
      <c r="F255" s="260">
        <v>65</v>
      </c>
      <c r="G255" s="246"/>
      <c r="H255" s="246">
        <v>2</v>
      </c>
      <c r="I255" s="246"/>
      <c r="J255" s="132">
        <v>67</v>
      </c>
      <c r="L255" s="266" t="s">
        <v>88</v>
      </c>
      <c r="M255" s="267"/>
      <c r="N255" s="267"/>
      <c r="O255" s="275">
        <v>0</v>
      </c>
      <c r="P255" s="276"/>
      <c r="Q255" s="260"/>
      <c r="R255" s="246"/>
      <c r="S255" s="270"/>
      <c r="T255" s="135"/>
    </row>
    <row r="256" spans="1:24" ht="15.75" thickBot="1" x14ac:dyDescent="0.3">
      <c r="A256" t="s">
        <v>102</v>
      </c>
      <c r="L256" t="s">
        <v>97</v>
      </c>
      <c r="T256" s="137"/>
    </row>
    <row r="257" spans="1:108" ht="15.75" thickBot="1" x14ac:dyDescent="0.3">
      <c r="A257" s="23" t="s">
        <v>103</v>
      </c>
      <c r="B257" s="24"/>
      <c r="C257" s="24" t="s">
        <v>104</v>
      </c>
      <c r="D257" s="24"/>
      <c r="E257" s="24"/>
      <c r="F257" s="24" t="s">
        <v>105</v>
      </c>
      <c r="G257" s="24"/>
      <c r="H257" s="24"/>
      <c r="I257" s="24" t="s">
        <v>106</v>
      </c>
      <c r="J257" s="25"/>
      <c r="L257" s="280" t="s">
        <v>59</v>
      </c>
      <c r="M257" s="281"/>
      <c r="N257" s="26" t="s">
        <v>98</v>
      </c>
      <c r="O257" s="26" t="s">
        <v>99</v>
      </c>
      <c r="P257" s="278" t="s">
        <v>100</v>
      </c>
      <c r="Q257" s="279"/>
      <c r="R257" s="282"/>
      <c r="S257" s="283"/>
      <c r="T257" s="135"/>
    </row>
    <row r="258" spans="1:108" ht="15.75" thickBot="1" x14ac:dyDescent="0.3">
      <c r="A258" t="s">
        <v>107</v>
      </c>
      <c r="L258" s="251" t="s">
        <v>101</v>
      </c>
      <c r="M258" s="252"/>
      <c r="N258" s="255"/>
      <c r="O258" s="255"/>
      <c r="P258" s="255"/>
      <c r="Q258" s="255"/>
      <c r="R258" s="255"/>
      <c r="S258" s="256"/>
      <c r="T258" s="135"/>
    </row>
    <row r="259" spans="1:108" ht="15.75" thickBot="1" x14ac:dyDescent="0.3">
      <c r="A259" s="23" t="s">
        <v>103</v>
      </c>
      <c r="B259" s="24"/>
      <c r="C259" s="24" t="s">
        <v>104</v>
      </c>
      <c r="D259" s="24"/>
      <c r="E259" s="24"/>
      <c r="F259" s="24" t="s">
        <v>105</v>
      </c>
      <c r="G259" s="24"/>
      <c r="H259" s="24"/>
      <c r="I259" s="24" t="s">
        <v>106</v>
      </c>
      <c r="J259" s="25"/>
      <c r="L259" s="253"/>
      <c r="M259" s="254"/>
      <c r="N259" s="257"/>
      <c r="O259" s="257"/>
      <c r="P259" s="257"/>
      <c r="Q259" s="257"/>
      <c r="R259" s="257"/>
      <c r="S259" s="258"/>
      <c r="T259" s="135"/>
    </row>
    <row r="260" spans="1:108" x14ac:dyDescent="0.25">
      <c r="A260" s="187" t="s">
        <v>292</v>
      </c>
      <c r="B260" s="187"/>
    </row>
    <row r="261" spans="1:108" ht="18.75" x14ac:dyDescent="0.3">
      <c r="A261" s="193"/>
      <c r="B261" s="194" t="s">
        <v>28</v>
      </c>
      <c r="C261" s="194"/>
      <c r="D261" s="194"/>
      <c r="E261" s="194"/>
      <c r="F261" s="194"/>
      <c r="G261" s="194"/>
      <c r="H261" s="194"/>
      <c r="I261" s="194"/>
      <c r="J261" s="193" t="s">
        <v>29</v>
      </c>
      <c r="K261" s="193"/>
      <c r="L261" s="195" t="s">
        <v>273</v>
      </c>
      <c r="M261" s="195"/>
      <c r="N261" s="195"/>
      <c r="O261" s="193" t="s">
        <v>30</v>
      </c>
      <c r="P261" s="193"/>
      <c r="Q261" s="195">
        <v>2022</v>
      </c>
      <c r="R261" s="195"/>
      <c r="S261" s="195"/>
      <c r="T261" s="297"/>
      <c r="U261" s="298"/>
      <c r="V261" s="298"/>
      <c r="W261" s="298"/>
      <c r="X261" s="298"/>
    </row>
    <row r="262" spans="1:108" s="38" customFormat="1" ht="21.75" customHeight="1" thickBot="1" x14ac:dyDescent="0.3">
      <c r="A262" s="193"/>
      <c r="B262" s="189" t="s">
        <v>31</v>
      </c>
      <c r="C262" s="189"/>
      <c r="D262" s="188" t="s">
        <v>286</v>
      </c>
      <c r="E262" s="188"/>
      <c r="F262" s="189" t="s">
        <v>32</v>
      </c>
      <c r="G262" s="189"/>
      <c r="H262" s="188" t="s">
        <v>289</v>
      </c>
      <c r="I262" s="188"/>
      <c r="J262" s="189" t="s">
        <v>272</v>
      </c>
      <c r="K262" s="189"/>
      <c r="L262" s="188" t="s">
        <v>293</v>
      </c>
      <c r="M262" s="188"/>
      <c r="N262" s="188"/>
      <c r="O262" s="189" t="s">
        <v>34</v>
      </c>
      <c r="P262" s="189"/>
      <c r="Q262" s="299" t="s">
        <v>294</v>
      </c>
      <c r="R262" s="300"/>
      <c r="S262" s="301"/>
      <c r="T262" s="302" t="s">
        <v>225</v>
      </c>
      <c r="U262" s="303"/>
      <c r="V262" s="303"/>
    </row>
    <row r="263" spans="1:108" x14ac:dyDescent="0.25">
      <c r="A263" s="193"/>
      <c r="B263" s="205" t="s">
        <v>35</v>
      </c>
      <c r="C263" s="206"/>
      <c r="D263" s="206"/>
      <c r="E263" s="206"/>
      <c r="F263" s="206"/>
      <c r="G263" s="206"/>
      <c r="H263" s="206"/>
      <c r="I263" s="207"/>
      <c r="J263" s="205" t="s">
        <v>1</v>
      </c>
      <c r="K263" s="206"/>
      <c r="L263" s="206"/>
      <c r="M263" s="206"/>
      <c r="N263" s="207"/>
      <c r="O263" s="205" t="s">
        <v>2</v>
      </c>
      <c r="P263" s="206"/>
      <c r="Q263" s="206"/>
      <c r="R263" s="206"/>
      <c r="S263" s="207"/>
      <c r="T263" s="299">
        <v>39751</v>
      </c>
      <c r="U263" s="300"/>
      <c r="V263" s="301"/>
    </row>
    <row r="264" spans="1:108" s="38" customFormat="1" ht="24" customHeight="1" thickBot="1" x14ac:dyDescent="0.3">
      <c r="B264" s="133" t="s">
        <v>36</v>
      </c>
      <c r="C264" s="62">
        <v>1</v>
      </c>
      <c r="D264" s="63" t="s">
        <v>37</v>
      </c>
      <c r="E264" s="134"/>
      <c r="F264" s="62">
        <v>1</v>
      </c>
      <c r="G264" s="209" t="s">
        <v>38</v>
      </c>
      <c r="H264" s="209"/>
      <c r="I264" s="65">
        <v>1</v>
      </c>
      <c r="J264" s="208" t="s">
        <v>39</v>
      </c>
      <c r="K264" s="209"/>
      <c r="L264" s="62">
        <v>22</v>
      </c>
      <c r="M264" s="134" t="s">
        <v>40</v>
      </c>
      <c r="N264" s="65">
        <v>22</v>
      </c>
      <c r="O264" s="208" t="s">
        <v>39</v>
      </c>
      <c r="P264" s="209"/>
      <c r="Q264" s="62">
        <v>22</v>
      </c>
      <c r="R264" s="134" t="s">
        <v>40</v>
      </c>
      <c r="S264" s="65">
        <v>22</v>
      </c>
      <c r="T264" s="136"/>
      <c r="Z264" s="290" t="s">
        <v>238</v>
      </c>
      <c r="AA264" s="290"/>
      <c r="AB264" s="291" t="s">
        <v>239</v>
      </c>
      <c r="AC264" s="291"/>
      <c r="AD264" s="291" t="s">
        <v>171</v>
      </c>
      <c r="AE264" s="291"/>
      <c r="AF264" s="292" t="s">
        <v>240</v>
      </c>
      <c r="AG264" s="292"/>
      <c r="AH264" s="292" t="s">
        <v>241</v>
      </c>
      <c r="AI264" s="292"/>
      <c r="AJ264" s="292" t="s">
        <v>242</v>
      </c>
      <c r="AK264" s="292"/>
      <c r="AL264" s="292" t="s">
        <v>243</v>
      </c>
      <c r="AM264" s="292"/>
      <c r="AN264" s="287" t="s">
        <v>244</v>
      </c>
      <c r="AO264" s="287"/>
      <c r="AP264" s="287" t="s">
        <v>245</v>
      </c>
      <c r="AQ264" s="287"/>
      <c r="AR264" s="287" t="s">
        <v>246</v>
      </c>
      <c r="AS264" s="287"/>
      <c r="AT264" s="287" t="s">
        <v>247</v>
      </c>
      <c r="AU264" s="287"/>
      <c r="AV264" s="288" t="s">
        <v>248</v>
      </c>
      <c r="AW264" s="288"/>
      <c r="AX264" s="288" t="s">
        <v>249</v>
      </c>
      <c r="AY264" s="288"/>
      <c r="AZ264" s="288" t="s">
        <v>250</v>
      </c>
      <c r="BA264" s="288"/>
      <c r="BB264" s="288" t="s">
        <v>175</v>
      </c>
      <c r="BC264" s="288"/>
      <c r="BD264" s="289" t="s">
        <v>251</v>
      </c>
      <c r="BE264" s="289"/>
      <c r="BF264" s="289" t="s">
        <v>252</v>
      </c>
      <c r="BG264" s="289"/>
      <c r="BH264" s="289" t="s">
        <v>24</v>
      </c>
      <c r="BI264" s="289"/>
      <c r="BJ264" s="294" t="s">
        <v>253</v>
      </c>
      <c r="BK264" s="294"/>
      <c r="BL264" s="295" t="s">
        <v>69</v>
      </c>
      <c r="BM264" s="295"/>
      <c r="BN264" s="296" t="s">
        <v>254</v>
      </c>
      <c r="BO264" s="296" t="s">
        <v>161</v>
      </c>
      <c r="BP264" s="296" t="s">
        <v>255</v>
      </c>
      <c r="BQ264" s="296" t="s">
        <v>256</v>
      </c>
      <c r="BR264" s="296" t="s">
        <v>257</v>
      </c>
      <c r="BS264" s="296"/>
      <c r="BT264" s="296" t="s">
        <v>258</v>
      </c>
      <c r="BU264" s="296"/>
      <c r="BV264" s="296" t="s">
        <v>259</v>
      </c>
      <c r="BW264" s="296"/>
      <c r="BX264" s="293" t="s">
        <v>260</v>
      </c>
      <c r="BY264" s="293"/>
      <c r="BZ264" s="293"/>
      <c r="CA264" s="293" t="s">
        <v>239</v>
      </c>
      <c r="CB264" s="293"/>
      <c r="CC264" s="293"/>
      <c r="CD264" s="293" t="s">
        <v>261</v>
      </c>
      <c r="CE264" s="293"/>
      <c r="CF264" s="293"/>
      <c r="CG264" s="293" t="s">
        <v>262</v>
      </c>
      <c r="CH264" s="293"/>
      <c r="CI264" s="293"/>
      <c r="CJ264" s="293" t="s">
        <v>65</v>
      </c>
      <c r="CK264" s="293"/>
      <c r="CL264" s="293"/>
      <c r="CM264" s="293" t="s">
        <v>263</v>
      </c>
      <c r="CN264" s="293"/>
      <c r="CO264" s="293"/>
      <c r="CP264" s="293" t="s">
        <v>67</v>
      </c>
      <c r="CQ264" s="293"/>
      <c r="CR264" s="293"/>
      <c r="CS264" s="293" t="s">
        <v>264</v>
      </c>
      <c r="CT264" s="293"/>
      <c r="CU264" s="293"/>
      <c r="CV264" s="293" t="s">
        <v>265</v>
      </c>
      <c r="CW264" s="293"/>
      <c r="CX264" s="293"/>
      <c r="CY264" s="293" t="s">
        <v>24</v>
      </c>
      <c r="CZ264" s="293"/>
      <c r="DA264" s="293"/>
      <c r="DB264" s="293" t="s">
        <v>266</v>
      </c>
      <c r="DC264" s="293"/>
      <c r="DD264" s="293"/>
    </row>
    <row r="265" spans="1:108" ht="16.5" thickBot="1" x14ac:dyDescent="0.3">
      <c r="A265" t="s">
        <v>42</v>
      </c>
      <c r="F265" s="10"/>
      <c r="G265" s="11"/>
      <c r="H265" s="11"/>
      <c r="J265" s="14"/>
      <c r="K265" s="14"/>
      <c r="T265" s="137"/>
      <c r="Z265" s="146" t="s">
        <v>267</v>
      </c>
      <c r="AA265" s="146" t="s">
        <v>268</v>
      </c>
      <c r="AB265" s="146" t="s">
        <v>267</v>
      </c>
      <c r="AC265" s="146" t="s">
        <v>268</v>
      </c>
      <c r="AD265" s="146" t="s">
        <v>267</v>
      </c>
      <c r="AE265" s="146" t="s">
        <v>268</v>
      </c>
      <c r="AF265" s="147" t="s">
        <v>267</v>
      </c>
      <c r="AG265" s="147" t="s">
        <v>268</v>
      </c>
      <c r="AH265" s="147" t="s">
        <v>267</v>
      </c>
      <c r="AI265" s="147" t="s">
        <v>268</v>
      </c>
      <c r="AJ265" s="147" t="s">
        <v>267</v>
      </c>
      <c r="AK265" s="147" t="s">
        <v>268</v>
      </c>
      <c r="AL265" s="147" t="s">
        <v>267</v>
      </c>
      <c r="AM265" s="147" t="s">
        <v>268</v>
      </c>
      <c r="AN265" s="148" t="s">
        <v>267</v>
      </c>
      <c r="AO265" s="148" t="s">
        <v>268</v>
      </c>
      <c r="AP265" s="148" t="s">
        <v>267</v>
      </c>
      <c r="AQ265" s="148" t="s">
        <v>268</v>
      </c>
      <c r="AR265" s="148" t="s">
        <v>267</v>
      </c>
      <c r="AS265" s="148" t="s">
        <v>268</v>
      </c>
      <c r="AT265" s="148" t="s">
        <v>267</v>
      </c>
      <c r="AU265" s="148" t="s">
        <v>268</v>
      </c>
      <c r="AV265" s="149" t="s">
        <v>267</v>
      </c>
      <c r="AW265" s="149" t="s">
        <v>268</v>
      </c>
      <c r="AX265" s="149" t="s">
        <v>267</v>
      </c>
      <c r="AY265" s="149" t="s">
        <v>268</v>
      </c>
      <c r="AZ265" s="149" t="s">
        <v>267</v>
      </c>
      <c r="BA265" s="149" t="s">
        <v>268</v>
      </c>
      <c r="BB265" s="149" t="s">
        <v>267</v>
      </c>
      <c r="BC265" s="149" t="s">
        <v>268</v>
      </c>
      <c r="BD265" s="150" t="s">
        <v>267</v>
      </c>
      <c r="BE265" s="150" t="s">
        <v>268</v>
      </c>
      <c r="BF265" s="150" t="s">
        <v>267</v>
      </c>
      <c r="BG265" s="150" t="s">
        <v>268</v>
      </c>
      <c r="BH265" s="150" t="s">
        <v>267</v>
      </c>
      <c r="BI265" s="150" t="s">
        <v>268</v>
      </c>
      <c r="BJ265" s="151" t="s">
        <v>267</v>
      </c>
      <c r="BK265" s="151" t="s">
        <v>268</v>
      </c>
      <c r="BL265" s="152" t="s">
        <v>267</v>
      </c>
      <c r="BM265" s="152" t="s">
        <v>268</v>
      </c>
      <c r="BN265" s="153" t="s">
        <v>267</v>
      </c>
      <c r="BO265" s="153" t="s">
        <v>268</v>
      </c>
      <c r="BP265" s="153" t="s">
        <v>267</v>
      </c>
      <c r="BQ265" s="153" t="s">
        <v>268</v>
      </c>
      <c r="BR265" s="153" t="s">
        <v>267</v>
      </c>
      <c r="BS265" s="153" t="s">
        <v>268</v>
      </c>
      <c r="BT265" s="153" t="s">
        <v>267</v>
      </c>
      <c r="BU265" s="153" t="s">
        <v>268</v>
      </c>
      <c r="BV265" s="153" t="s">
        <v>267</v>
      </c>
      <c r="BW265" s="153" t="s">
        <v>268</v>
      </c>
      <c r="BX265" s="154" t="s">
        <v>269</v>
      </c>
      <c r="BY265" s="154" t="s">
        <v>270</v>
      </c>
      <c r="BZ265" s="154" t="s">
        <v>271</v>
      </c>
      <c r="CA265" s="154" t="s">
        <v>269</v>
      </c>
      <c r="CB265" s="154" t="s">
        <v>270</v>
      </c>
      <c r="CC265" s="154" t="s">
        <v>271</v>
      </c>
      <c r="CD265" s="154" t="s">
        <v>269</v>
      </c>
      <c r="CE265" s="154" t="s">
        <v>270</v>
      </c>
      <c r="CF265" s="154" t="s">
        <v>271</v>
      </c>
      <c r="CG265" s="154" t="s">
        <v>269</v>
      </c>
      <c r="CH265" s="154" t="s">
        <v>270</v>
      </c>
      <c r="CI265" s="154" t="s">
        <v>271</v>
      </c>
      <c r="CJ265" s="154" t="s">
        <v>269</v>
      </c>
      <c r="CK265" s="154" t="s">
        <v>270</v>
      </c>
      <c r="CL265" s="154" t="s">
        <v>271</v>
      </c>
      <c r="CM265" s="154" t="s">
        <v>269</v>
      </c>
      <c r="CN265" s="154" t="s">
        <v>270</v>
      </c>
      <c r="CO265" s="154" t="s">
        <v>271</v>
      </c>
      <c r="CP265" s="154" t="s">
        <v>269</v>
      </c>
      <c r="CQ265" s="154" t="s">
        <v>270</v>
      </c>
      <c r="CR265" s="154" t="s">
        <v>271</v>
      </c>
      <c r="CS265" s="154" t="s">
        <v>269</v>
      </c>
      <c r="CT265" s="154" t="s">
        <v>270</v>
      </c>
      <c r="CU265" s="154" t="s">
        <v>271</v>
      </c>
      <c r="CV265" s="154" t="s">
        <v>269</v>
      </c>
      <c r="CW265" s="154" t="s">
        <v>270</v>
      </c>
      <c r="CX265" s="154" t="s">
        <v>271</v>
      </c>
      <c r="CY265" s="154" t="s">
        <v>269</v>
      </c>
      <c r="CZ265" s="154" t="s">
        <v>270</v>
      </c>
      <c r="DA265" s="154" t="s">
        <v>271</v>
      </c>
      <c r="DB265" s="154" t="s">
        <v>269</v>
      </c>
      <c r="DC265" s="154" t="s">
        <v>270</v>
      </c>
      <c r="DD265" s="154" t="s">
        <v>271</v>
      </c>
    </row>
    <row r="266" spans="1:108" x14ac:dyDescent="0.25">
      <c r="A266" s="192" t="s">
        <v>0</v>
      </c>
      <c r="B266" s="196" t="s">
        <v>1</v>
      </c>
      <c r="C266" s="197"/>
      <c r="D266" s="197"/>
      <c r="E266" s="197"/>
      <c r="F266" s="197"/>
      <c r="G266" s="198"/>
      <c r="H266" s="196" t="s">
        <v>2</v>
      </c>
      <c r="I266" s="197"/>
      <c r="J266" s="197"/>
      <c r="K266" s="197"/>
      <c r="L266" s="197"/>
      <c r="M266" s="198"/>
      <c r="N266" s="196" t="s">
        <v>3</v>
      </c>
      <c r="O266" s="197"/>
      <c r="P266" s="197"/>
      <c r="Q266" s="197"/>
      <c r="R266" s="197"/>
      <c r="S266" s="199"/>
      <c r="T266" s="304" t="s">
        <v>224</v>
      </c>
      <c r="U266" s="277" t="s">
        <v>36</v>
      </c>
      <c r="V266" s="217" t="s">
        <v>108</v>
      </c>
      <c r="Y266" t="str">
        <f>L262</f>
        <v xml:space="preserve">M.14 Kuthiala Virkan </v>
      </c>
      <c r="Z266" s="130">
        <f>B269+C269</f>
        <v>38</v>
      </c>
      <c r="AA266" s="130">
        <f>H269+I269</f>
        <v>10</v>
      </c>
      <c r="AB266" s="130">
        <f>B270+C270</f>
        <v>22</v>
      </c>
      <c r="AC266" s="130">
        <f>H270+I270</f>
        <v>69</v>
      </c>
      <c r="AD266" s="130">
        <f>B271+C271</f>
        <v>38</v>
      </c>
      <c r="AE266" s="130">
        <f>H271+I271</f>
        <v>53</v>
      </c>
      <c r="AF266" s="130">
        <f>SUM(B272:G272)</f>
        <v>24</v>
      </c>
      <c r="AG266" s="130">
        <f>SUM(H272:M272)</f>
        <v>66</v>
      </c>
      <c r="AH266" s="130">
        <f>SUM(B275:G275)</f>
        <v>24</v>
      </c>
      <c r="AI266" s="130">
        <f>SUM(H275:M275)</f>
        <v>66</v>
      </c>
      <c r="AJ266" s="130">
        <f>SUM(B278:G278)</f>
        <v>24</v>
      </c>
      <c r="AK266" s="130">
        <f>SUM(H278:M278)</f>
        <v>66</v>
      </c>
      <c r="AL266" s="130">
        <f>SUM(B281:G281)</f>
        <v>24</v>
      </c>
      <c r="AM266" s="130">
        <f>SUM(H281:M281)</f>
        <v>66</v>
      </c>
      <c r="AN266" s="130">
        <f>SUM(B273:G273)</f>
        <v>10</v>
      </c>
      <c r="AO266" s="130">
        <f>SUM(H273:M273)</f>
        <v>79</v>
      </c>
      <c r="AP266" s="130">
        <f>SUM(B276:G276)</f>
        <v>10</v>
      </c>
      <c r="AQ266" s="130">
        <f>SUM(H276:M276)</f>
        <v>79</v>
      </c>
      <c r="AR266" s="130">
        <f>SUM(B279:G279)</f>
        <v>10</v>
      </c>
      <c r="AS266" s="130">
        <f>SUM(H279:M279)</f>
        <v>79</v>
      </c>
      <c r="AT266" s="130">
        <f>SUM(B282:G282)</f>
        <v>10</v>
      </c>
      <c r="AU266" s="130">
        <f>SUM(H282:M282)</f>
        <v>79</v>
      </c>
      <c r="AV266" s="130">
        <f>SUM(B274:G274)</f>
        <v>14</v>
      </c>
      <c r="AW266" s="130">
        <f>SUM(H274:M274)</f>
        <v>76</v>
      </c>
      <c r="AX266" s="130">
        <f>SUM(B277:G277)</f>
        <v>14</v>
      </c>
      <c r="AY266" s="130">
        <f>SUM(H277:M277)</f>
        <v>76</v>
      </c>
      <c r="AZ266" s="130">
        <f>SUM(B280:G280)</f>
        <v>14</v>
      </c>
      <c r="BA266" s="130">
        <f>SUM(H280:M280)</f>
        <v>76</v>
      </c>
      <c r="BB266" s="130">
        <f>SUM(B283:G283)</f>
        <v>12</v>
      </c>
      <c r="BC266" s="130">
        <f>SUM(H283:M283)</f>
        <v>78</v>
      </c>
      <c r="BD266" s="130">
        <f>SUM(B286:G286)</f>
        <v>22</v>
      </c>
      <c r="BE266" s="130">
        <f>SUM(H286:M286)</f>
        <v>67</v>
      </c>
      <c r="BF266" s="130">
        <f>SUM(B284:G284)</f>
        <v>13</v>
      </c>
      <c r="BG266" s="130">
        <f>SUM(H284:M284)</f>
        <v>69</v>
      </c>
      <c r="BH266" s="130">
        <f>SUM(B285:G285)</f>
        <v>19</v>
      </c>
      <c r="BI266" s="130">
        <f>SUM(H285:M285)</f>
        <v>31</v>
      </c>
      <c r="BJ266" s="130">
        <f>SUM(B287:G287)</f>
        <v>7</v>
      </c>
      <c r="BK266" s="130">
        <f>SUM(H287:M287)</f>
        <v>81</v>
      </c>
      <c r="BL266" s="130">
        <f>SUM(B288:G288)</f>
        <v>0</v>
      </c>
      <c r="BM266" s="130">
        <f>SUM(H288:M288)</f>
        <v>96</v>
      </c>
      <c r="BN266" s="130">
        <f>N292+O292</f>
        <v>27</v>
      </c>
      <c r="BO266" s="130">
        <f>P292+Q292</f>
        <v>43</v>
      </c>
      <c r="BP266" s="130">
        <f>N293+O293</f>
        <v>25</v>
      </c>
      <c r="BQ266" s="130">
        <f>P293+Q293</f>
        <v>45</v>
      </c>
      <c r="BR266" s="130">
        <f>N294+O294</f>
        <v>0</v>
      </c>
      <c r="BS266" s="130">
        <f>P294+Q294</f>
        <v>0</v>
      </c>
      <c r="BT266" s="130">
        <f>N295+O295</f>
        <v>0</v>
      </c>
      <c r="BU266" s="155">
        <f>P295+Q295</f>
        <v>0</v>
      </c>
      <c r="BV266" s="130">
        <f>N296+O296</f>
        <v>0</v>
      </c>
      <c r="BW266" s="155">
        <f>P296+Q296</f>
        <v>0</v>
      </c>
      <c r="BX266" s="130">
        <f t="shared" ref="BX266" si="142">N300</f>
        <v>60</v>
      </c>
      <c r="BY266" s="130">
        <f t="shared" ref="BY266" si="143">O300</f>
        <v>50</v>
      </c>
      <c r="BZ266" s="130">
        <f t="shared" ref="BZ266" si="144">P300</f>
        <v>62</v>
      </c>
      <c r="CA266" s="130">
        <f t="shared" ref="CA266" si="145">N301</f>
        <v>20</v>
      </c>
      <c r="CB266" s="130">
        <f t="shared" ref="CB266" si="146">O301</f>
        <v>120</v>
      </c>
      <c r="CC266" s="130">
        <f t="shared" ref="CC266" si="147">P301</f>
        <v>20</v>
      </c>
      <c r="CD266" s="130">
        <f t="shared" ref="CD266" si="148">N302</f>
        <v>0</v>
      </c>
      <c r="CE266" s="130">
        <f t="shared" ref="CE266" si="149">O302</f>
        <v>400</v>
      </c>
      <c r="CF266" s="130">
        <f t="shared" ref="CF266" si="150">P302</f>
        <v>20</v>
      </c>
      <c r="CG266" s="130">
        <f t="shared" ref="CG266" si="151">N303</f>
        <v>4</v>
      </c>
      <c r="CH266" s="130">
        <f t="shared" ref="CH266" si="152">O303</f>
        <v>280</v>
      </c>
      <c r="CI266" s="130">
        <f t="shared" ref="CI266" si="153">P303</f>
        <v>12</v>
      </c>
      <c r="CJ266" s="130">
        <f t="shared" ref="CJ266" si="154">N304</f>
        <v>4</v>
      </c>
      <c r="CK266" s="130">
        <f t="shared" ref="CK266" si="155">O304</f>
        <v>280</v>
      </c>
      <c r="CL266" s="130">
        <f t="shared" ref="CL266" si="156">P304</f>
        <v>12</v>
      </c>
      <c r="CM266" s="130">
        <f t="shared" ref="CM266" si="157">N305</f>
        <v>30</v>
      </c>
      <c r="CN266" s="130">
        <f t="shared" ref="CN266" si="158">O305</f>
        <v>180</v>
      </c>
      <c r="CO266" s="130">
        <f t="shared" ref="CO266" si="159">P305</f>
        <v>30</v>
      </c>
      <c r="CP266" s="130">
        <f t="shared" ref="CP266" si="160">N306</f>
        <v>0</v>
      </c>
      <c r="CQ266" s="130">
        <f t="shared" ref="CQ266" si="161">O306</f>
        <v>220</v>
      </c>
      <c r="CR266" s="130">
        <f t="shared" ref="CR266" si="162">P306</f>
        <v>20</v>
      </c>
      <c r="CS266" s="130">
        <f t="shared" ref="CS266" si="163">N308</f>
        <v>30</v>
      </c>
      <c r="CT266" s="130">
        <f t="shared" ref="CT266" si="164">O308</f>
        <v>180</v>
      </c>
      <c r="CU266" s="130">
        <f t="shared" ref="CU266" si="165">P308</f>
        <v>20</v>
      </c>
      <c r="CV266" s="130">
        <f t="shared" ref="CV266" si="166">N310</f>
        <v>0</v>
      </c>
      <c r="CW266" s="130">
        <f t="shared" ref="CW266" si="167">O310</f>
        <v>140</v>
      </c>
      <c r="CX266" s="130">
        <f t="shared" ref="CX266" si="168">P310</f>
        <v>0</v>
      </c>
      <c r="CY266" s="130">
        <f t="shared" ref="CY266" si="169">N307</f>
        <v>0</v>
      </c>
      <c r="CZ266" s="130">
        <f t="shared" ref="CZ266" si="170">O307</f>
        <v>50</v>
      </c>
      <c r="DA266" s="130">
        <f t="shared" ref="DA266" si="171">P307</f>
        <v>0</v>
      </c>
      <c r="DB266" s="130">
        <f t="shared" ref="DB266" si="172">N309</f>
        <v>100</v>
      </c>
      <c r="DC266" s="130">
        <f t="shared" ref="DC266" si="173">O309</f>
        <v>140</v>
      </c>
      <c r="DD266" s="130">
        <f t="shared" ref="DD266" si="174">P309</f>
        <v>100</v>
      </c>
    </row>
    <row r="267" spans="1:108" ht="15" customHeight="1" x14ac:dyDescent="0.25">
      <c r="A267" s="192"/>
      <c r="B267" s="190" t="s">
        <v>4</v>
      </c>
      <c r="C267" s="191"/>
      <c r="D267" s="191" t="s">
        <v>5</v>
      </c>
      <c r="E267" s="191"/>
      <c r="F267" s="191" t="s">
        <v>41</v>
      </c>
      <c r="G267" s="200"/>
      <c r="H267" s="190" t="s">
        <v>4</v>
      </c>
      <c r="I267" s="191"/>
      <c r="J267" s="191" t="s">
        <v>5</v>
      </c>
      <c r="K267" s="191"/>
      <c r="L267" s="191" t="s">
        <v>41</v>
      </c>
      <c r="M267" s="200"/>
      <c r="N267" s="190" t="s">
        <v>4</v>
      </c>
      <c r="O267" s="191"/>
      <c r="P267" s="191" t="s">
        <v>5</v>
      </c>
      <c r="Q267" s="191"/>
      <c r="R267" s="191" t="s">
        <v>41</v>
      </c>
      <c r="S267" s="192"/>
      <c r="T267" s="304"/>
      <c r="U267" s="277"/>
      <c r="V267" s="217"/>
      <c r="W267" s="139" t="s">
        <v>230</v>
      </c>
      <c r="X267" s="139" t="s">
        <v>108</v>
      </c>
    </row>
    <row r="268" spans="1:108" ht="22.5" x14ac:dyDescent="0.25">
      <c r="A268" s="192"/>
      <c r="B268" s="12" t="s">
        <v>6</v>
      </c>
      <c r="C268" s="2" t="s">
        <v>7</v>
      </c>
      <c r="D268" s="2" t="s">
        <v>6</v>
      </c>
      <c r="E268" s="2" t="s">
        <v>7</v>
      </c>
      <c r="F268" s="2" t="s">
        <v>6</v>
      </c>
      <c r="G268" s="13" t="s">
        <v>7</v>
      </c>
      <c r="H268" s="12" t="s">
        <v>6</v>
      </c>
      <c r="I268" s="2" t="s">
        <v>7</v>
      </c>
      <c r="J268" s="2" t="s">
        <v>6</v>
      </c>
      <c r="K268" s="2" t="s">
        <v>7</v>
      </c>
      <c r="L268" s="2" t="s">
        <v>6</v>
      </c>
      <c r="M268" s="13" t="s">
        <v>7</v>
      </c>
      <c r="N268" s="12" t="s">
        <v>6</v>
      </c>
      <c r="O268" s="2" t="s">
        <v>7</v>
      </c>
      <c r="P268" s="2" t="s">
        <v>6</v>
      </c>
      <c r="Q268" s="2" t="s">
        <v>7</v>
      </c>
      <c r="R268" s="2" t="s">
        <v>6</v>
      </c>
      <c r="S268" s="39" t="s">
        <v>7</v>
      </c>
      <c r="T268" s="304"/>
      <c r="U268" s="277"/>
      <c r="V268" s="217"/>
      <c r="W268" s="140"/>
      <c r="X268" s="140"/>
    </row>
    <row r="269" spans="1:108" ht="20.25" customHeight="1" x14ac:dyDescent="0.25">
      <c r="A269" s="9" t="s">
        <v>8</v>
      </c>
      <c r="B269" s="52">
        <v>19</v>
      </c>
      <c r="C269" s="53">
        <v>19</v>
      </c>
      <c r="D269" s="43"/>
      <c r="E269" s="43"/>
      <c r="F269" s="43"/>
      <c r="G269" s="44"/>
      <c r="H269" s="52">
        <v>4</v>
      </c>
      <c r="I269" s="53">
        <v>6</v>
      </c>
      <c r="J269" s="43"/>
      <c r="K269" s="43"/>
      <c r="L269" s="43"/>
      <c r="M269" s="44"/>
      <c r="N269" s="52"/>
      <c r="O269" s="53"/>
      <c r="P269" s="43"/>
      <c r="Q269" s="43"/>
      <c r="R269" s="43"/>
      <c r="S269" s="45"/>
      <c r="T269" s="144">
        <f>(T263*3.1/100)/12</f>
        <v>102.69008333333333</v>
      </c>
      <c r="U269" s="126">
        <f>SUM(B269:S269)</f>
        <v>48</v>
      </c>
      <c r="V269" s="40">
        <f>U269/T269</f>
        <v>0.46742585497950551</v>
      </c>
      <c r="W269" s="141" t="s">
        <v>231</v>
      </c>
      <c r="X269" s="142">
        <f>((U270-U286)*100)/U270</f>
        <v>2.197802197802198</v>
      </c>
    </row>
    <row r="270" spans="1:108" ht="20.25" customHeight="1" x14ac:dyDescent="0.25">
      <c r="A270" s="9" t="s">
        <v>9</v>
      </c>
      <c r="B270" s="52">
        <v>10</v>
      </c>
      <c r="C270" s="53">
        <v>12</v>
      </c>
      <c r="D270" s="43"/>
      <c r="E270" s="43"/>
      <c r="F270" s="43"/>
      <c r="G270" s="44"/>
      <c r="H270" s="52">
        <v>35</v>
      </c>
      <c r="I270" s="53">
        <v>34</v>
      </c>
      <c r="J270" s="43"/>
      <c r="K270" s="43"/>
      <c r="L270" s="43"/>
      <c r="M270" s="44"/>
      <c r="N270" s="52"/>
      <c r="O270" s="53"/>
      <c r="P270" s="43"/>
      <c r="Q270" s="43"/>
      <c r="R270" s="43"/>
      <c r="S270" s="45"/>
      <c r="T270" s="144">
        <f>T269</f>
        <v>102.69008333333333</v>
      </c>
      <c r="U270" s="126">
        <f t="shared" ref="U270:U288" si="175">SUM(B270:S270)</f>
        <v>91</v>
      </c>
      <c r="V270" s="40">
        <f t="shared" ref="V270:V288" si="176">U270/T270</f>
        <v>0.88616151673197918</v>
      </c>
      <c r="W270" s="143" t="s">
        <v>232</v>
      </c>
      <c r="X270" s="141">
        <f>((U272-U274)*100)/U272</f>
        <v>0</v>
      </c>
    </row>
    <row r="271" spans="1:108" ht="20.25" customHeight="1" x14ac:dyDescent="0.25">
      <c r="A271" s="9" t="s">
        <v>10</v>
      </c>
      <c r="B271" s="52">
        <v>19</v>
      </c>
      <c r="C271" s="53">
        <v>19</v>
      </c>
      <c r="D271" s="43"/>
      <c r="E271" s="43"/>
      <c r="F271" s="43"/>
      <c r="G271" s="44"/>
      <c r="H271" s="52">
        <v>26</v>
      </c>
      <c r="I271" s="53">
        <v>27</v>
      </c>
      <c r="J271" s="43"/>
      <c r="K271" s="43"/>
      <c r="L271" s="43"/>
      <c r="M271" s="44"/>
      <c r="N271" s="52"/>
      <c r="O271" s="53"/>
      <c r="P271" s="43"/>
      <c r="Q271" s="43"/>
      <c r="R271" s="43"/>
      <c r="S271" s="45"/>
      <c r="T271" s="144">
        <f>T270</f>
        <v>102.69008333333333</v>
      </c>
      <c r="U271" s="126">
        <f t="shared" si="175"/>
        <v>91</v>
      </c>
      <c r="V271" s="40">
        <f t="shared" si="176"/>
        <v>0.88616151673197918</v>
      </c>
      <c r="W271" s="141" t="s">
        <v>233</v>
      </c>
      <c r="X271" s="141">
        <f>((U272-U283)*100)/U272</f>
        <v>0</v>
      </c>
    </row>
    <row r="272" spans="1:108" ht="20.25" customHeight="1" x14ac:dyDescent="0.25">
      <c r="A272" s="9" t="s">
        <v>11</v>
      </c>
      <c r="B272" s="52">
        <v>12</v>
      </c>
      <c r="C272" s="53">
        <v>12</v>
      </c>
      <c r="D272" s="53"/>
      <c r="E272" s="53"/>
      <c r="F272" s="53"/>
      <c r="G272" s="54"/>
      <c r="H272" s="52">
        <v>33</v>
      </c>
      <c r="I272" s="53">
        <v>33</v>
      </c>
      <c r="J272" s="53"/>
      <c r="K272" s="53"/>
      <c r="L272" s="53"/>
      <c r="M272" s="54"/>
      <c r="N272" s="52"/>
      <c r="O272" s="53"/>
      <c r="P272" s="53"/>
      <c r="Q272" s="53"/>
      <c r="R272" s="53"/>
      <c r="S272" s="59"/>
      <c r="T272" s="144">
        <f>T271*0.94</f>
        <v>96.528678333333332</v>
      </c>
      <c r="U272" s="126">
        <f t="shared" si="175"/>
        <v>90</v>
      </c>
      <c r="V272" s="40">
        <f t="shared" si="176"/>
        <v>0.93236540221975828</v>
      </c>
      <c r="W272" s="141" t="s">
        <v>234</v>
      </c>
      <c r="X272" s="141">
        <f>((U275-U277)*100)/U275</f>
        <v>0</v>
      </c>
    </row>
    <row r="273" spans="1:24" ht="20.25" customHeight="1" x14ac:dyDescent="0.25">
      <c r="A273" s="9" t="s">
        <v>12</v>
      </c>
      <c r="B273" s="52">
        <v>5</v>
      </c>
      <c r="C273" s="53">
        <v>5</v>
      </c>
      <c r="D273" s="53"/>
      <c r="E273" s="53"/>
      <c r="F273" s="53"/>
      <c r="G273" s="54"/>
      <c r="H273" s="52">
        <v>39</v>
      </c>
      <c r="I273" s="53">
        <v>40</v>
      </c>
      <c r="J273" s="53"/>
      <c r="K273" s="53"/>
      <c r="L273" s="53"/>
      <c r="M273" s="54"/>
      <c r="N273" s="52"/>
      <c r="O273" s="53"/>
      <c r="P273" s="53"/>
      <c r="Q273" s="53"/>
      <c r="R273" s="53"/>
      <c r="S273" s="59"/>
      <c r="T273" s="144">
        <f t="shared" ref="T273:T287" si="177">T272</f>
        <v>96.528678333333332</v>
      </c>
      <c r="U273" s="126">
        <f t="shared" si="175"/>
        <v>89</v>
      </c>
      <c r="V273" s="40">
        <f t="shared" si="176"/>
        <v>0.9220057866395388</v>
      </c>
      <c r="W273" s="141" t="s">
        <v>235</v>
      </c>
      <c r="X273" s="141">
        <f>((U278-U280)*100)/U278</f>
        <v>0</v>
      </c>
    </row>
    <row r="274" spans="1:24" ht="20.25" customHeight="1" x14ac:dyDescent="0.25">
      <c r="A274" s="9" t="s">
        <v>13</v>
      </c>
      <c r="B274" s="52">
        <v>9</v>
      </c>
      <c r="C274" s="53">
        <v>5</v>
      </c>
      <c r="D274" s="53"/>
      <c r="E274" s="53"/>
      <c r="F274" s="53"/>
      <c r="G274" s="54"/>
      <c r="H274" s="52">
        <v>35</v>
      </c>
      <c r="I274" s="53">
        <v>41</v>
      </c>
      <c r="J274" s="53"/>
      <c r="K274" s="53"/>
      <c r="L274" s="53"/>
      <c r="M274" s="54"/>
      <c r="N274" s="52"/>
      <c r="O274" s="53"/>
      <c r="P274" s="53"/>
      <c r="Q274" s="53"/>
      <c r="R274" s="53"/>
      <c r="S274" s="59"/>
      <c r="T274" s="144">
        <f t="shared" si="177"/>
        <v>96.528678333333332</v>
      </c>
      <c r="U274" s="126">
        <f t="shared" si="175"/>
        <v>90</v>
      </c>
      <c r="V274" s="40">
        <f t="shared" si="176"/>
        <v>0.93236540221975828</v>
      </c>
      <c r="W274" s="141" t="s">
        <v>236</v>
      </c>
      <c r="X274" s="141">
        <f>((U275-U286)*100)/U275</f>
        <v>1.1111111111111112</v>
      </c>
    </row>
    <row r="275" spans="1:24" ht="20.25" customHeight="1" x14ac:dyDescent="0.25">
      <c r="A275" s="9" t="s">
        <v>14</v>
      </c>
      <c r="B275" s="52">
        <v>12</v>
      </c>
      <c r="C275" s="53">
        <v>12</v>
      </c>
      <c r="D275" s="53"/>
      <c r="E275" s="53"/>
      <c r="F275" s="53"/>
      <c r="G275" s="54"/>
      <c r="H275" s="52">
        <v>33</v>
      </c>
      <c r="I275" s="53">
        <v>33</v>
      </c>
      <c r="J275" s="53"/>
      <c r="K275" s="53"/>
      <c r="L275" s="53"/>
      <c r="M275" s="54"/>
      <c r="N275" s="52"/>
      <c r="O275" s="53"/>
      <c r="P275" s="53"/>
      <c r="Q275" s="53"/>
      <c r="R275" s="53"/>
      <c r="S275" s="59"/>
      <c r="T275" s="144">
        <f t="shared" si="177"/>
        <v>96.528678333333332</v>
      </c>
      <c r="U275" s="126">
        <f t="shared" si="175"/>
        <v>90</v>
      </c>
      <c r="V275" s="40">
        <f t="shared" si="176"/>
        <v>0.93236540221975828</v>
      </c>
      <c r="W275" s="141" t="s">
        <v>237</v>
      </c>
      <c r="X275" s="141">
        <f>((U292-U293)*100)/U292</f>
        <v>0</v>
      </c>
    </row>
    <row r="276" spans="1:24" ht="20.25" customHeight="1" x14ac:dyDescent="0.25">
      <c r="A276" s="9" t="s">
        <v>15</v>
      </c>
      <c r="B276" s="52">
        <v>5</v>
      </c>
      <c r="C276" s="53">
        <v>5</v>
      </c>
      <c r="D276" s="53"/>
      <c r="E276" s="53"/>
      <c r="F276" s="53"/>
      <c r="G276" s="54"/>
      <c r="H276" s="52">
        <v>39</v>
      </c>
      <c r="I276" s="53">
        <v>40</v>
      </c>
      <c r="J276" s="53"/>
      <c r="K276" s="53"/>
      <c r="L276" s="53"/>
      <c r="M276" s="54"/>
      <c r="N276" s="52"/>
      <c r="O276" s="53"/>
      <c r="P276" s="53"/>
      <c r="Q276" s="53"/>
      <c r="R276" s="53"/>
      <c r="S276" s="59"/>
      <c r="T276" s="144">
        <f t="shared" si="177"/>
        <v>96.528678333333332</v>
      </c>
      <c r="U276" s="126">
        <f t="shared" si="175"/>
        <v>89</v>
      </c>
      <c r="V276" s="40">
        <f t="shared" si="176"/>
        <v>0.9220057866395388</v>
      </c>
    </row>
    <row r="277" spans="1:24" ht="20.25" customHeight="1" x14ac:dyDescent="0.25">
      <c r="A277" s="9" t="s">
        <v>16</v>
      </c>
      <c r="B277" s="52">
        <v>9</v>
      </c>
      <c r="C277" s="53">
        <v>5</v>
      </c>
      <c r="D277" s="53"/>
      <c r="E277" s="53"/>
      <c r="F277" s="53"/>
      <c r="G277" s="54"/>
      <c r="H277" s="52">
        <v>35</v>
      </c>
      <c r="I277" s="53">
        <v>41</v>
      </c>
      <c r="J277" s="53"/>
      <c r="K277" s="53"/>
      <c r="L277" s="53"/>
      <c r="M277" s="54"/>
      <c r="N277" s="52"/>
      <c r="O277" s="53"/>
      <c r="P277" s="53"/>
      <c r="Q277" s="53"/>
      <c r="R277" s="53"/>
      <c r="S277" s="59"/>
      <c r="T277" s="144">
        <f t="shared" si="177"/>
        <v>96.528678333333332</v>
      </c>
      <c r="U277" s="126">
        <f t="shared" si="175"/>
        <v>90</v>
      </c>
      <c r="V277" s="40">
        <f t="shared" si="176"/>
        <v>0.93236540221975828</v>
      </c>
    </row>
    <row r="278" spans="1:24" ht="20.25" customHeight="1" x14ac:dyDescent="0.25">
      <c r="A278" s="9" t="s">
        <v>17</v>
      </c>
      <c r="B278" s="52">
        <v>12</v>
      </c>
      <c r="C278" s="53">
        <v>12</v>
      </c>
      <c r="D278" s="53"/>
      <c r="E278" s="53"/>
      <c r="F278" s="53"/>
      <c r="G278" s="54"/>
      <c r="H278" s="52">
        <v>33</v>
      </c>
      <c r="I278" s="53">
        <v>33</v>
      </c>
      <c r="J278" s="53"/>
      <c r="K278" s="53"/>
      <c r="L278" s="53"/>
      <c r="M278" s="54"/>
      <c r="N278" s="52"/>
      <c r="O278" s="53"/>
      <c r="P278" s="53"/>
      <c r="Q278" s="53"/>
      <c r="R278" s="53"/>
      <c r="S278" s="59"/>
      <c r="T278" s="144">
        <f t="shared" si="177"/>
        <v>96.528678333333332</v>
      </c>
      <c r="U278" s="126">
        <f t="shared" si="175"/>
        <v>90</v>
      </c>
      <c r="V278" s="40">
        <f t="shared" si="176"/>
        <v>0.93236540221975828</v>
      </c>
    </row>
    <row r="279" spans="1:24" ht="20.25" customHeight="1" x14ac:dyDescent="0.25">
      <c r="A279" s="9" t="s">
        <v>18</v>
      </c>
      <c r="B279" s="52">
        <v>5</v>
      </c>
      <c r="C279" s="53">
        <v>5</v>
      </c>
      <c r="D279" s="53"/>
      <c r="E279" s="53"/>
      <c r="F279" s="53"/>
      <c r="G279" s="54"/>
      <c r="H279" s="52">
        <v>39</v>
      </c>
      <c r="I279" s="53">
        <v>40</v>
      </c>
      <c r="J279" s="53"/>
      <c r="K279" s="53"/>
      <c r="L279" s="53"/>
      <c r="M279" s="54"/>
      <c r="N279" s="52"/>
      <c r="O279" s="53"/>
      <c r="P279" s="53"/>
      <c r="Q279" s="53"/>
      <c r="R279" s="53"/>
      <c r="S279" s="59"/>
      <c r="T279" s="144">
        <f t="shared" si="177"/>
        <v>96.528678333333332</v>
      </c>
      <c r="U279" s="126">
        <f t="shared" si="175"/>
        <v>89</v>
      </c>
      <c r="V279" s="40">
        <f t="shared" si="176"/>
        <v>0.9220057866395388</v>
      </c>
    </row>
    <row r="280" spans="1:24" ht="20.25" customHeight="1" x14ac:dyDescent="0.25">
      <c r="A280" s="9" t="s">
        <v>19</v>
      </c>
      <c r="B280" s="52">
        <v>9</v>
      </c>
      <c r="C280" s="53">
        <v>5</v>
      </c>
      <c r="D280" s="53"/>
      <c r="E280" s="53"/>
      <c r="F280" s="53"/>
      <c r="G280" s="54"/>
      <c r="H280" s="52">
        <v>35</v>
      </c>
      <c r="I280" s="53">
        <v>41</v>
      </c>
      <c r="J280" s="53"/>
      <c r="K280" s="53"/>
      <c r="L280" s="53"/>
      <c r="M280" s="54"/>
      <c r="N280" s="52"/>
      <c r="O280" s="53"/>
      <c r="P280" s="53"/>
      <c r="Q280" s="53"/>
      <c r="R280" s="53"/>
      <c r="S280" s="59"/>
      <c r="T280" s="144">
        <f t="shared" si="177"/>
        <v>96.528678333333332</v>
      </c>
      <c r="U280" s="126">
        <f t="shared" si="175"/>
        <v>90</v>
      </c>
      <c r="V280" s="40">
        <f t="shared" si="176"/>
        <v>0.93236540221975828</v>
      </c>
    </row>
    <row r="281" spans="1:24" ht="20.25" customHeight="1" x14ac:dyDescent="0.25">
      <c r="A281" s="9" t="s">
        <v>20</v>
      </c>
      <c r="B281" s="52">
        <v>12</v>
      </c>
      <c r="C281" s="53">
        <v>12</v>
      </c>
      <c r="D281" s="53"/>
      <c r="E281" s="53"/>
      <c r="F281" s="53"/>
      <c r="G281" s="54"/>
      <c r="H281" s="52">
        <v>33</v>
      </c>
      <c r="I281" s="53">
        <v>33</v>
      </c>
      <c r="J281" s="53"/>
      <c r="K281" s="53"/>
      <c r="L281" s="53"/>
      <c r="M281" s="54"/>
      <c r="N281" s="52"/>
      <c r="O281" s="53"/>
      <c r="P281" s="53"/>
      <c r="Q281" s="53"/>
      <c r="R281" s="53"/>
      <c r="S281" s="59"/>
      <c r="T281" s="144">
        <f t="shared" si="177"/>
        <v>96.528678333333332</v>
      </c>
      <c r="U281" s="126">
        <f t="shared" si="175"/>
        <v>90</v>
      </c>
      <c r="V281" s="40">
        <f t="shared" si="176"/>
        <v>0.93236540221975828</v>
      </c>
    </row>
    <row r="282" spans="1:24" ht="20.25" customHeight="1" x14ac:dyDescent="0.25">
      <c r="A282" s="9" t="s">
        <v>21</v>
      </c>
      <c r="B282" s="52">
        <v>5</v>
      </c>
      <c r="C282" s="53">
        <v>5</v>
      </c>
      <c r="D282" s="53"/>
      <c r="E282" s="53"/>
      <c r="F282" s="53"/>
      <c r="G282" s="54"/>
      <c r="H282" s="52">
        <v>39</v>
      </c>
      <c r="I282" s="53">
        <v>40</v>
      </c>
      <c r="J282" s="53"/>
      <c r="K282" s="53"/>
      <c r="L282" s="53"/>
      <c r="M282" s="54"/>
      <c r="N282" s="52"/>
      <c r="O282" s="53"/>
      <c r="P282" s="53"/>
      <c r="Q282" s="53"/>
      <c r="R282" s="53"/>
      <c r="S282" s="59"/>
      <c r="T282" s="144">
        <f t="shared" si="177"/>
        <v>96.528678333333332</v>
      </c>
      <c r="U282" s="126">
        <f t="shared" si="175"/>
        <v>89</v>
      </c>
      <c r="V282" s="40">
        <f t="shared" si="176"/>
        <v>0.9220057866395388</v>
      </c>
    </row>
    <row r="283" spans="1:24" ht="20.25" customHeight="1" x14ac:dyDescent="0.25">
      <c r="A283" s="9" t="s">
        <v>22</v>
      </c>
      <c r="B283" s="52">
        <v>7</v>
      </c>
      <c r="C283" s="53">
        <v>5</v>
      </c>
      <c r="D283" s="53"/>
      <c r="E283" s="53"/>
      <c r="F283" s="53"/>
      <c r="G283" s="54"/>
      <c r="H283" s="52">
        <v>37</v>
      </c>
      <c r="I283" s="53">
        <v>41</v>
      </c>
      <c r="J283" s="53"/>
      <c r="K283" s="53"/>
      <c r="L283" s="53"/>
      <c r="M283" s="54"/>
      <c r="N283" s="52"/>
      <c r="O283" s="53"/>
      <c r="P283" s="53"/>
      <c r="Q283" s="53"/>
      <c r="R283" s="53"/>
      <c r="S283" s="59"/>
      <c r="T283" s="144">
        <f t="shared" si="177"/>
        <v>96.528678333333332</v>
      </c>
      <c r="U283" s="126">
        <f t="shared" si="175"/>
        <v>90</v>
      </c>
      <c r="V283" s="40">
        <f t="shared" si="176"/>
        <v>0.93236540221975828</v>
      </c>
    </row>
    <row r="284" spans="1:24" ht="20.25" customHeight="1" x14ac:dyDescent="0.25">
      <c r="A284" s="9" t="s">
        <v>23</v>
      </c>
      <c r="B284" s="52">
        <v>8</v>
      </c>
      <c r="C284" s="53">
        <v>5</v>
      </c>
      <c r="D284" s="53"/>
      <c r="E284" s="53"/>
      <c r="F284" s="53"/>
      <c r="G284" s="54"/>
      <c r="H284" s="52">
        <v>35</v>
      </c>
      <c r="I284" s="53">
        <v>34</v>
      </c>
      <c r="J284" s="53"/>
      <c r="K284" s="53"/>
      <c r="L284" s="53"/>
      <c r="M284" s="54"/>
      <c r="N284" s="52"/>
      <c r="O284" s="53"/>
      <c r="P284" s="53"/>
      <c r="Q284" s="53"/>
      <c r="R284" s="53"/>
      <c r="S284" s="59"/>
      <c r="T284" s="144">
        <f t="shared" si="177"/>
        <v>96.528678333333332</v>
      </c>
      <c r="U284" s="126">
        <f t="shared" si="175"/>
        <v>82</v>
      </c>
      <c r="V284" s="40">
        <f t="shared" si="176"/>
        <v>0.84948847757800205</v>
      </c>
    </row>
    <row r="285" spans="1:24" ht="20.25" customHeight="1" x14ac:dyDescent="0.25">
      <c r="A285" s="9" t="s">
        <v>24</v>
      </c>
      <c r="B285" s="52">
        <v>7</v>
      </c>
      <c r="C285" s="53">
        <v>12</v>
      </c>
      <c r="D285" s="53"/>
      <c r="E285" s="53"/>
      <c r="F285" s="53"/>
      <c r="G285" s="54"/>
      <c r="H285" s="52">
        <v>17</v>
      </c>
      <c r="I285" s="53">
        <v>14</v>
      </c>
      <c r="J285" s="53"/>
      <c r="K285" s="53"/>
      <c r="L285" s="53"/>
      <c r="M285" s="54"/>
      <c r="N285" s="52"/>
      <c r="O285" s="53"/>
      <c r="P285" s="53"/>
      <c r="Q285" s="53"/>
      <c r="R285" s="53"/>
      <c r="S285" s="59"/>
      <c r="T285" s="144">
        <f t="shared" si="177"/>
        <v>96.528678333333332</v>
      </c>
      <c r="U285" s="126">
        <f t="shared" si="175"/>
        <v>50</v>
      </c>
      <c r="V285" s="40">
        <f t="shared" si="176"/>
        <v>0.51798077901097683</v>
      </c>
    </row>
    <row r="286" spans="1:24" ht="20.25" customHeight="1" x14ac:dyDescent="0.25">
      <c r="A286" s="9" t="s">
        <v>25</v>
      </c>
      <c r="B286" s="52">
        <v>9</v>
      </c>
      <c r="C286" s="53">
        <v>13</v>
      </c>
      <c r="D286" s="53"/>
      <c r="E286" s="53"/>
      <c r="F286" s="53"/>
      <c r="G286" s="54"/>
      <c r="H286" s="52">
        <v>34</v>
      </c>
      <c r="I286" s="53">
        <v>33</v>
      </c>
      <c r="J286" s="53"/>
      <c r="K286" s="53"/>
      <c r="L286" s="53"/>
      <c r="M286" s="54"/>
      <c r="N286" s="52"/>
      <c r="O286" s="53"/>
      <c r="P286" s="53"/>
      <c r="Q286" s="53"/>
      <c r="R286" s="53"/>
      <c r="S286" s="59"/>
      <c r="T286" s="144">
        <f t="shared" si="177"/>
        <v>96.528678333333332</v>
      </c>
      <c r="U286" s="126">
        <f t="shared" si="175"/>
        <v>89</v>
      </c>
      <c r="V286" s="40">
        <f t="shared" si="176"/>
        <v>0.9220057866395388</v>
      </c>
    </row>
    <row r="287" spans="1:24" ht="20.25" customHeight="1" x14ac:dyDescent="0.25">
      <c r="A287" s="9" t="s">
        <v>26</v>
      </c>
      <c r="B287" s="46"/>
      <c r="C287" s="43"/>
      <c r="D287" s="53">
        <v>2</v>
      </c>
      <c r="E287" s="53">
        <v>5</v>
      </c>
      <c r="F287" s="53"/>
      <c r="G287" s="54"/>
      <c r="H287" s="46"/>
      <c r="I287" s="43"/>
      <c r="J287" s="53">
        <v>41</v>
      </c>
      <c r="K287" s="53">
        <v>40</v>
      </c>
      <c r="L287" s="53"/>
      <c r="M287" s="54"/>
      <c r="N287" s="46"/>
      <c r="O287" s="43"/>
      <c r="P287" s="53"/>
      <c r="Q287" s="53"/>
      <c r="R287" s="53"/>
      <c r="S287" s="59"/>
      <c r="T287" s="144">
        <f t="shared" si="177"/>
        <v>96.528678333333332</v>
      </c>
      <c r="U287" s="126">
        <f t="shared" si="175"/>
        <v>88</v>
      </c>
      <c r="V287" s="40">
        <f t="shared" si="176"/>
        <v>0.91164617105931922</v>
      </c>
    </row>
    <row r="288" spans="1:24" ht="20.25" customHeight="1" thickBot="1" x14ac:dyDescent="0.3">
      <c r="A288" s="31" t="s">
        <v>27</v>
      </c>
      <c r="B288" s="47"/>
      <c r="C288" s="48"/>
      <c r="D288" s="55">
        <v>0</v>
      </c>
      <c r="E288" s="55">
        <v>0</v>
      </c>
      <c r="F288" s="55"/>
      <c r="G288" s="56"/>
      <c r="H288" s="47"/>
      <c r="I288" s="48"/>
      <c r="J288" s="55">
        <v>48</v>
      </c>
      <c r="K288" s="57">
        <v>48</v>
      </c>
      <c r="L288" s="57"/>
      <c r="M288" s="58"/>
      <c r="N288" s="49"/>
      <c r="O288" s="50"/>
      <c r="P288" s="57"/>
      <c r="Q288" s="57"/>
      <c r="R288" s="57"/>
      <c r="S288" s="60"/>
      <c r="T288" s="145">
        <f>T287*0.9</f>
        <v>86.8758105</v>
      </c>
      <c r="U288" s="126">
        <f t="shared" si="175"/>
        <v>96</v>
      </c>
      <c r="V288" s="40">
        <f t="shared" si="176"/>
        <v>1.105025661890084</v>
      </c>
    </row>
    <row r="289" spans="1:24" ht="15.75" thickBot="1" x14ac:dyDescent="0.3">
      <c r="A289" s="29" t="s">
        <v>43</v>
      </c>
      <c r="B289" s="24"/>
      <c r="C289" s="24"/>
      <c r="D289" s="24"/>
      <c r="E289" s="24"/>
      <c r="F289" s="24"/>
      <c r="G289" s="24"/>
      <c r="H289" s="313" t="s">
        <v>313</v>
      </c>
      <c r="I289" s="313"/>
      <c r="J289" s="314"/>
      <c r="K289" s="30"/>
      <c r="L289" s="29" t="s">
        <v>48</v>
      </c>
      <c r="M289" s="24"/>
      <c r="N289" s="24"/>
      <c r="O289" s="24"/>
      <c r="P289" s="24"/>
      <c r="Q289" s="24"/>
      <c r="R289" s="24"/>
      <c r="S289" s="25"/>
      <c r="T289" s="138"/>
    </row>
    <row r="290" spans="1:24" ht="46.5" customHeight="1" x14ac:dyDescent="0.25">
      <c r="A290" s="234" t="s">
        <v>0</v>
      </c>
      <c r="B290" s="236" t="s">
        <v>44</v>
      </c>
      <c r="C290" s="236"/>
      <c r="D290" s="236" t="s">
        <v>45</v>
      </c>
      <c r="E290" s="236"/>
      <c r="F290" s="236" t="s">
        <v>46</v>
      </c>
      <c r="G290" s="236"/>
      <c r="H290" s="236" t="s">
        <v>47</v>
      </c>
      <c r="I290" s="236"/>
      <c r="J290" s="238"/>
      <c r="L290" s="309" t="s">
        <v>0</v>
      </c>
      <c r="M290" s="215"/>
      <c r="N290" s="210" t="s">
        <v>1</v>
      </c>
      <c r="O290" s="211"/>
      <c r="P290" s="210" t="s">
        <v>2</v>
      </c>
      <c r="Q290" s="211"/>
      <c r="R290" s="210" t="s">
        <v>3</v>
      </c>
      <c r="S290" s="212"/>
      <c r="T290" s="305" t="s">
        <v>224</v>
      </c>
      <c r="U290" s="277" t="s">
        <v>36</v>
      </c>
      <c r="V290" s="217" t="s">
        <v>108</v>
      </c>
    </row>
    <row r="291" spans="1:24" ht="48" x14ac:dyDescent="0.25">
      <c r="A291" s="235"/>
      <c r="B291" s="237"/>
      <c r="C291" s="237"/>
      <c r="D291" s="237"/>
      <c r="E291" s="237"/>
      <c r="F291" s="237"/>
      <c r="G291" s="237"/>
      <c r="H291" s="237"/>
      <c r="I291" s="237"/>
      <c r="J291" s="239"/>
      <c r="L291" s="217"/>
      <c r="M291" s="218"/>
      <c r="N291" s="15" t="s">
        <v>49</v>
      </c>
      <c r="O291" s="16" t="s">
        <v>50</v>
      </c>
      <c r="P291" s="15" t="s">
        <v>49</v>
      </c>
      <c r="Q291" s="16" t="s">
        <v>50</v>
      </c>
      <c r="R291" s="15" t="s">
        <v>49</v>
      </c>
      <c r="S291" s="41" t="s">
        <v>50</v>
      </c>
      <c r="T291" s="305"/>
      <c r="U291" s="277"/>
      <c r="V291" s="217"/>
    </row>
    <row r="292" spans="1:24" ht="25.5" x14ac:dyDescent="0.25">
      <c r="A292" s="17" t="s">
        <v>8</v>
      </c>
      <c r="B292" s="201">
        <v>48</v>
      </c>
      <c r="C292" s="201"/>
      <c r="D292" s="201">
        <v>0</v>
      </c>
      <c r="E292" s="201"/>
      <c r="F292" s="201">
        <v>0</v>
      </c>
      <c r="G292" s="201"/>
      <c r="H292" s="201">
        <v>0</v>
      </c>
      <c r="I292" s="201"/>
      <c r="J292" s="202"/>
      <c r="K292" s="4"/>
      <c r="L292" s="217" t="s">
        <v>51</v>
      </c>
      <c r="M292" s="218"/>
      <c r="N292" s="15">
        <v>27</v>
      </c>
      <c r="O292" s="16"/>
      <c r="P292" s="15">
        <v>43</v>
      </c>
      <c r="Q292" s="16"/>
      <c r="R292" s="15"/>
      <c r="S292" s="8"/>
      <c r="T292" s="156">
        <f>T269*1.02</f>
        <v>104.74388500000001</v>
      </c>
      <c r="U292" s="126">
        <f>SUM(N292:S292)</f>
        <v>70</v>
      </c>
      <c r="V292" s="40">
        <f t="shared" ref="V292:V296" si="178">U292/T292</f>
        <v>0.66829676978278962</v>
      </c>
    </row>
    <row r="293" spans="1:24" x14ac:dyDescent="0.25">
      <c r="A293" s="17" t="s">
        <v>9</v>
      </c>
      <c r="B293" s="201">
        <v>90</v>
      </c>
      <c r="C293" s="201"/>
      <c r="D293" s="201">
        <v>1</v>
      </c>
      <c r="E293" s="201"/>
      <c r="F293" s="201">
        <v>0</v>
      </c>
      <c r="G293" s="201"/>
      <c r="H293" s="201">
        <v>0</v>
      </c>
      <c r="I293" s="201"/>
      <c r="J293" s="202"/>
      <c r="L293" s="217" t="s">
        <v>52</v>
      </c>
      <c r="M293" s="218"/>
      <c r="N293" s="22">
        <v>25</v>
      </c>
      <c r="O293" s="127"/>
      <c r="P293" s="22">
        <v>45</v>
      </c>
      <c r="Q293" s="127"/>
      <c r="R293" s="22"/>
      <c r="S293" s="8"/>
      <c r="T293" s="156">
        <f>T292</f>
        <v>104.74388500000001</v>
      </c>
      <c r="U293" s="126">
        <f>SUM(N293:S293)</f>
        <v>70</v>
      </c>
      <c r="V293" s="40">
        <f t="shared" si="178"/>
        <v>0.66829676978278962</v>
      </c>
    </row>
    <row r="294" spans="1:24" x14ac:dyDescent="0.25">
      <c r="A294" s="17" t="s">
        <v>10</v>
      </c>
      <c r="B294" s="201">
        <v>90</v>
      </c>
      <c r="C294" s="201"/>
      <c r="D294" s="201">
        <v>1</v>
      </c>
      <c r="E294" s="201"/>
      <c r="F294" s="201">
        <v>0</v>
      </c>
      <c r="G294" s="201"/>
      <c r="H294" s="201">
        <v>0</v>
      </c>
      <c r="I294" s="201"/>
      <c r="J294" s="202"/>
      <c r="L294" s="217" t="s">
        <v>53</v>
      </c>
      <c r="M294" s="218"/>
      <c r="N294" s="22"/>
      <c r="O294" s="127"/>
      <c r="P294" s="22"/>
      <c r="Q294" s="127"/>
      <c r="R294" s="22"/>
      <c r="S294" s="8"/>
      <c r="T294" s="156">
        <f>T293</f>
        <v>104.74388500000001</v>
      </c>
      <c r="U294" s="126">
        <f>SUM(N294:S294)</f>
        <v>0</v>
      </c>
      <c r="V294" s="40">
        <f t="shared" si="178"/>
        <v>0</v>
      </c>
    </row>
    <row r="295" spans="1:24" x14ac:dyDescent="0.25">
      <c r="A295" s="17" t="s">
        <v>11</v>
      </c>
      <c r="B295" s="201">
        <v>90</v>
      </c>
      <c r="C295" s="201"/>
      <c r="D295" s="201">
        <v>0</v>
      </c>
      <c r="E295" s="201"/>
      <c r="F295" s="201">
        <v>0</v>
      </c>
      <c r="G295" s="201"/>
      <c r="H295" s="201">
        <v>0</v>
      </c>
      <c r="I295" s="201"/>
      <c r="J295" s="202"/>
      <c r="L295" s="217" t="s">
        <v>54</v>
      </c>
      <c r="M295" s="218"/>
      <c r="N295" s="22"/>
      <c r="O295" s="127"/>
      <c r="P295" s="22"/>
      <c r="Q295" s="127"/>
      <c r="R295" s="22"/>
      <c r="S295" s="8"/>
      <c r="T295" s="156">
        <f>T294</f>
        <v>104.74388500000001</v>
      </c>
      <c r="U295" s="126">
        <f>SUM(N295:S295)</f>
        <v>0</v>
      </c>
      <c r="V295" s="40">
        <f t="shared" si="178"/>
        <v>0</v>
      </c>
    </row>
    <row r="296" spans="1:24" ht="15.75" thickBot="1" x14ac:dyDescent="0.3">
      <c r="A296" s="17" t="s">
        <v>12</v>
      </c>
      <c r="B296" s="201">
        <v>86</v>
      </c>
      <c r="C296" s="201"/>
      <c r="D296" s="201">
        <v>1</v>
      </c>
      <c r="E296" s="201"/>
      <c r="F296" s="201">
        <v>1</v>
      </c>
      <c r="G296" s="201"/>
      <c r="H296" s="201">
        <v>1</v>
      </c>
      <c r="I296" s="201"/>
      <c r="J296" s="202"/>
      <c r="L296" s="217" t="s">
        <v>55</v>
      </c>
      <c r="M296" s="218"/>
      <c r="N296" s="36"/>
      <c r="O296" s="128"/>
      <c r="P296" s="36"/>
      <c r="Q296" s="128"/>
      <c r="R296" s="36"/>
      <c r="S296" s="42"/>
      <c r="T296" s="156">
        <f>T295</f>
        <v>104.74388500000001</v>
      </c>
      <c r="U296" s="126">
        <f>SUM(N296:S296)</f>
        <v>0</v>
      </c>
      <c r="V296" s="40">
        <f t="shared" si="178"/>
        <v>0</v>
      </c>
    </row>
    <row r="297" spans="1:24" ht="15.75" thickBot="1" x14ac:dyDescent="0.3">
      <c r="A297" s="17" t="s">
        <v>13</v>
      </c>
      <c r="B297" s="201">
        <v>88</v>
      </c>
      <c r="C297" s="201"/>
      <c r="D297" s="201">
        <v>1</v>
      </c>
      <c r="E297" s="201"/>
      <c r="F297" s="201">
        <v>1</v>
      </c>
      <c r="G297" s="201"/>
      <c r="H297" s="201">
        <v>0</v>
      </c>
      <c r="I297" s="201"/>
      <c r="J297" s="202"/>
      <c r="L297" t="s">
        <v>56</v>
      </c>
      <c r="T297" s="137"/>
    </row>
    <row r="298" spans="1:24" ht="15" customHeight="1" x14ac:dyDescent="0.25">
      <c r="A298" s="17" t="s">
        <v>14</v>
      </c>
      <c r="B298" s="201">
        <v>90</v>
      </c>
      <c r="C298" s="201"/>
      <c r="D298" s="201">
        <v>0</v>
      </c>
      <c r="E298" s="201"/>
      <c r="F298" s="201">
        <v>0</v>
      </c>
      <c r="G298" s="201"/>
      <c r="H298" s="201">
        <v>0</v>
      </c>
      <c r="I298" s="201"/>
      <c r="J298" s="202"/>
      <c r="L298" s="230" t="s">
        <v>57</v>
      </c>
      <c r="M298" s="231"/>
      <c r="N298" s="220" t="s">
        <v>58</v>
      </c>
      <c r="O298" s="220" t="s">
        <v>59</v>
      </c>
      <c r="P298" s="220" t="s">
        <v>60</v>
      </c>
      <c r="Q298" s="222" t="s">
        <v>61</v>
      </c>
      <c r="R298" s="224" t="s">
        <v>62</v>
      </c>
      <c r="S298" s="225"/>
      <c r="T298" s="306" t="s">
        <v>226</v>
      </c>
      <c r="U298" s="307" t="s">
        <v>227</v>
      </c>
      <c r="V298" s="255" t="s">
        <v>81</v>
      </c>
      <c r="W298" s="255" t="s">
        <v>228</v>
      </c>
      <c r="X298" s="308" t="s">
        <v>229</v>
      </c>
    </row>
    <row r="299" spans="1:24" x14ac:dyDescent="0.25">
      <c r="A299" s="17" t="s">
        <v>15</v>
      </c>
      <c r="B299" s="201">
        <v>86</v>
      </c>
      <c r="C299" s="201"/>
      <c r="D299" s="201">
        <v>1</v>
      </c>
      <c r="E299" s="201"/>
      <c r="F299" s="201">
        <v>1</v>
      </c>
      <c r="G299" s="201"/>
      <c r="H299" s="201">
        <v>1</v>
      </c>
      <c r="I299" s="201"/>
      <c r="J299" s="202"/>
      <c r="L299" s="232"/>
      <c r="M299" s="233"/>
      <c r="N299" s="221"/>
      <c r="O299" s="221"/>
      <c r="P299" s="221"/>
      <c r="Q299" s="223"/>
      <c r="R299" s="226"/>
      <c r="S299" s="227"/>
      <c r="T299" s="306"/>
      <c r="U299" s="307"/>
      <c r="V299" s="255"/>
      <c r="W299" s="255"/>
      <c r="X299" s="308"/>
    </row>
    <row r="300" spans="1:24" x14ac:dyDescent="0.25">
      <c r="A300" s="17" t="s">
        <v>16</v>
      </c>
      <c r="B300" s="201">
        <v>88</v>
      </c>
      <c r="C300" s="201"/>
      <c r="D300" s="201">
        <v>1</v>
      </c>
      <c r="E300" s="201"/>
      <c r="F300" s="201">
        <v>1</v>
      </c>
      <c r="G300" s="201"/>
      <c r="H300" s="201">
        <v>0</v>
      </c>
      <c r="I300" s="201"/>
      <c r="J300" s="202"/>
      <c r="L300" s="228" t="s">
        <v>8</v>
      </c>
      <c r="M300" s="229"/>
      <c r="N300" s="131">
        <v>60</v>
      </c>
      <c r="O300" s="131">
        <v>50</v>
      </c>
      <c r="P300" s="131">
        <v>62</v>
      </c>
      <c r="Q300" s="131"/>
      <c r="R300" s="195"/>
      <c r="S300" s="219"/>
      <c r="T300" s="157">
        <f>N300+O300</f>
        <v>110</v>
      </c>
      <c r="U300" s="130">
        <f>U269</f>
        <v>48</v>
      </c>
      <c r="V300" s="130">
        <f t="shared" ref="V300:V316" si="179">T300-P300</f>
        <v>48</v>
      </c>
      <c r="W300" s="130">
        <f>V300-U300</f>
        <v>0</v>
      </c>
      <c r="X300" s="33">
        <f>W300/T300*100</f>
        <v>0</v>
      </c>
    </row>
    <row r="301" spans="1:24" x14ac:dyDescent="0.25">
      <c r="A301" s="17" t="s">
        <v>17</v>
      </c>
      <c r="B301" s="201">
        <v>90</v>
      </c>
      <c r="C301" s="201"/>
      <c r="D301" s="201">
        <v>0</v>
      </c>
      <c r="E301" s="201"/>
      <c r="F301" s="201">
        <v>0</v>
      </c>
      <c r="G301" s="201"/>
      <c r="H301" s="201">
        <v>1</v>
      </c>
      <c r="I301" s="201"/>
      <c r="J301" s="202"/>
      <c r="L301" s="228" t="s">
        <v>9</v>
      </c>
      <c r="M301" s="229"/>
      <c r="N301" s="131">
        <v>20</v>
      </c>
      <c r="O301" s="131">
        <v>120</v>
      </c>
      <c r="P301" s="131">
        <v>20</v>
      </c>
      <c r="Q301" s="131"/>
      <c r="R301" s="195"/>
      <c r="S301" s="219"/>
      <c r="T301" s="157">
        <f t="shared" ref="T301:T316" si="180">N301+O301</f>
        <v>140</v>
      </c>
      <c r="U301" s="130">
        <f>U270</f>
        <v>91</v>
      </c>
      <c r="V301" s="130">
        <f t="shared" si="179"/>
        <v>120</v>
      </c>
      <c r="W301" s="130">
        <f t="shared" ref="W301:W316" si="181">V301-U301</f>
        <v>29</v>
      </c>
      <c r="X301" s="33">
        <f t="shared" ref="X301:X316" si="182">W301/T301*100</f>
        <v>20.714285714285715</v>
      </c>
    </row>
    <row r="302" spans="1:24" x14ac:dyDescent="0.25">
      <c r="A302" s="17" t="s">
        <v>18</v>
      </c>
      <c r="B302" s="201">
        <v>86</v>
      </c>
      <c r="C302" s="201"/>
      <c r="D302" s="201">
        <v>1</v>
      </c>
      <c r="E302" s="201"/>
      <c r="F302" s="201">
        <v>1</v>
      </c>
      <c r="G302" s="201"/>
      <c r="H302" s="201">
        <v>0</v>
      </c>
      <c r="I302" s="201"/>
      <c r="J302" s="202"/>
      <c r="L302" s="203" t="s">
        <v>63</v>
      </c>
      <c r="M302" s="204"/>
      <c r="N302" s="131">
        <v>0</v>
      </c>
      <c r="O302" s="131">
        <v>400</v>
      </c>
      <c r="P302" s="131">
        <v>20</v>
      </c>
      <c r="Q302" s="131"/>
      <c r="R302" s="195"/>
      <c r="S302" s="219"/>
      <c r="T302" s="157">
        <f t="shared" si="180"/>
        <v>400</v>
      </c>
      <c r="U302" s="130">
        <f>U271+U272+U273+U274</f>
        <v>360</v>
      </c>
      <c r="V302" s="130">
        <f t="shared" si="179"/>
        <v>380</v>
      </c>
      <c r="W302" s="130">
        <f t="shared" si="181"/>
        <v>20</v>
      </c>
      <c r="X302" s="33">
        <f t="shared" si="182"/>
        <v>5</v>
      </c>
    </row>
    <row r="303" spans="1:24" x14ac:dyDescent="0.25">
      <c r="A303" s="17" t="s">
        <v>19</v>
      </c>
      <c r="B303" s="201">
        <v>88</v>
      </c>
      <c r="C303" s="201"/>
      <c r="D303" s="201">
        <v>1</v>
      </c>
      <c r="E303" s="201"/>
      <c r="F303" s="201">
        <v>1</v>
      </c>
      <c r="G303" s="201"/>
      <c r="H303" s="201">
        <v>0</v>
      </c>
      <c r="I303" s="201"/>
      <c r="J303" s="202"/>
      <c r="L303" s="203" t="s">
        <v>64</v>
      </c>
      <c r="M303" s="204"/>
      <c r="N303" s="131">
        <v>4</v>
      </c>
      <c r="O303" s="131">
        <v>280</v>
      </c>
      <c r="P303" s="131">
        <v>12</v>
      </c>
      <c r="Q303" s="131"/>
      <c r="R303" s="195"/>
      <c r="S303" s="219"/>
      <c r="T303" s="157">
        <f t="shared" si="180"/>
        <v>284</v>
      </c>
      <c r="U303" s="130">
        <f>U275+U276+U277</f>
        <v>269</v>
      </c>
      <c r="V303" s="130">
        <f t="shared" si="179"/>
        <v>272</v>
      </c>
      <c r="W303" s="130">
        <f t="shared" si="181"/>
        <v>3</v>
      </c>
      <c r="X303" s="33">
        <f t="shared" si="182"/>
        <v>1.056338028169014</v>
      </c>
    </row>
    <row r="304" spans="1:24" x14ac:dyDescent="0.25">
      <c r="A304" s="17" t="s">
        <v>20</v>
      </c>
      <c r="B304" s="201">
        <v>90</v>
      </c>
      <c r="C304" s="201"/>
      <c r="D304" s="201">
        <v>0</v>
      </c>
      <c r="E304" s="201"/>
      <c r="F304" s="201">
        <v>0</v>
      </c>
      <c r="G304" s="201"/>
      <c r="H304" s="201">
        <v>1</v>
      </c>
      <c r="I304" s="201"/>
      <c r="J304" s="202"/>
      <c r="L304" s="203" t="s">
        <v>65</v>
      </c>
      <c r="M304" s="204"/>
      <c r="N304" s="131">
        <v>4</v>
      </c>
      <c r="O304" s="131">
        <v>280</v>
      </c>
      <c r="P304" s="131">
        <v>12</v>
      </c>
      <c r="Q304" s="131"/>
      <c r="R304" s="195"/>
      <c r="S304" s="219"/>
      <c r="T304" s="157">
        <f t="shared" si="180"/>
        <v>284</v>
      </c>
      <c r="U304" s="130">
        <f>U278+U279+U280</f>
        <v>269</v>
      </c>
      <c r="V304" s="130">
        <f t="shared" si="179"/>
        <v>272</v>
      </c>
      <c r="W304" s="130">
        <f t="shared" si="181"/>
        <v>3</v>
      </c>
      <c r="X304" s="33">
        <f t="shared" si="182"/>
        <v>1.056338028169014</v>
      </c>
    </row>
    <row r="305" spans="1:24" x14ac:dyDescent="0.25">
      <c r="A305" s="17" t="s">
        <v>21</v>
      </c>
      <c r="B305" s="201">
        <v>86</v>
      </c>
      <c r="C305" s="201"/>
      <c r="D305" s="201">
        <v>1</v>
      </c>
      <c r="E305" s="201"/>
      <c r="F305" s="201">
        <v>1</v>
      </c>
      <c r="G305" s="201"/>
      <c r="H305" s="201">
        <v>0</v>
      </c>
      <c r="I305" s="201"/>
      <c r="J305" s="202"/>
      <c r="L305" s="203" t="s">
        <v>66</v>
      </c>
      <c r="M305" s="204"/>
      <c r="N305" s="131">
        <v>30</v>
      </c>
      <c r="O305" s="131">
        <v>180</v>
      </c>
      <c r="P305" s="131">
        <v>30</v>
      </c>
      <c r="Q305" s="131"/>
      <c r="R305" s="195"/>
      <c r="S305" s="219"/>
      <c r="T305" s="157">
        <f t="shared" si="180"/>
        <v>210</v>
      </c>
      <c r="U305" s="130">
        <f>U281+U282</f>
        <v>179</v>
      </c>
      <c r="V305" s="130">
        <f t="shared" si="179"/>
        <v>180</v>
      </c>
      <c r="W305" s="130">
        <f t="shared" si="181"/>
        <v>1</v>
      </c>
      <c r="X305" s="33">
        <f t="shared" si="182"/>
        <v>0.47619047619047622</v>
      </c>
    </row>
    <row r="306" spans="1:24" x14ac:dyDescent="0.25">
      <c r="A306" s="17" t="s">
        <v>22</v>
      </c>
      <c r="B306" s="201">
        <v>88</v>
      </c>
      <c r="C306" s="201"/>
      <c r="D306" s="201">
        <v>1</v>
      </c>
      <c r="E306" s="201"/>
      <c r="F306" s="201">
        <v>1</v>
      </c>
      <c r="G306" s="201"/>
      <c r="H306" s="201">
        <v>1</v>
      </c>
      <c r="I306" s="201"/>
      <c r="J306" s="202"/>
      <c r="L306" s="203" t="s">
        <v>67</v>
      </c>
      <c r="M306" s="204"/>
      <c r="N306" s="131">
        <v>0</v>
      </c>
      <c r="O306" s="131">
        <v>220</v>
      </c>
      <c r="P306" s="131">
        <v>20</v>
      </c>
      <c r="Q306" s="131"/>
      <c r="R306" s="195"/>
      <c r="S306" s="219"/>
      <c r="T306" s="157">
        <f t="shared" si="180"/>
        <v>220</v>
      </c>
      <c r="U306" s="130">
        <f>U283+U284</f>
        <v>172</v>
      </c>
      <c r="V306" s="130">
        <f t="shared" si="179"/>
        <v>200</v>
      </c>
      <c r="W306" s="130">
        <f t="shared" si="181"/>
        <v>28</v>
      </c>
      <c r="X306" s="33">
        <f t="shared" si="182"/>
        <v>12.727272727272727</v>
      </c>
    </row>
    <row r="307" spans="1:24" x14ac:dyDescent="0.25">
      <c r="A307" s="17" t="s">
        <v>23</v>
      </c>
      <c r="B307" s="201">
        <v>86</v>
      </c>
      <c r="C307" s="201"/>
      <c r="D307" s="201">
        <v>1</v>
      </c>
      <c r="E307" s="201"/>
      <c r="F307" s="201">
        <v>1</v>
      </c>
      <c r="G307" s="201"/>
      <c r="H307" s="201">
        <v>1</v>
      </c>
      <c r="I307" s="201"/>
      <c r="J307" s="202"/>
      <c r="L307" s="203" t="s">
        <v>24</v>
      </c>
      <c r="M307" s="204"/>
      <c r="N307" s="131">
        <v>0</v>
      </c>
      <c r="O307" s="131">
        <v>50</v>
      </c>
      <c r="P307" s="131">
        <v>0</v>
      </c>
      <c r="Q307" s="131"/>
      <c r="R307" s="195"/>
      <c r="S307" s="219"/>
      <c r="T307" s="157">
        <f t="shared" si="180"/>
        <v>50</v>
      </c>
      <c r="U307" s="130">
        <f>U285</f>
        <v>50</v>
      </c>
      <c r="V307" s="130">
        <f t="shared" si="179"/>
        <v>50</v>
      </c>
      <c r="W307" s="130">
        <f t="shared" si="181"/>
        <v>0</v>
      </c>
      <c r="X307" s="33">
        <f t="shared" si="182"/>
        <v>0</v>
      </c>
    </row>
    <row r="308" spans="1:24" x14ac:dyDescent="0.25">
      <c r="A308" s="17" t="s">
        <v>24</v>
      </c>
      <c r="B308" s="201">
        <v>86</v>
      </c>
      <c r="C308" s="201"/>
      <c r="D308" s="201">
        <v>1</v>
      </c>
      <c r="E308" s="201"/>
      <c r="F308" s="201">
        <v>1</v>
      </c>
      <c r="G308" s="201"/>
      <c r="H308" s="201">
        <v>1</v>
      </c>
      <c r="I308" s="201"/>
      <c r="J308" s="202"/>
      <c r="L308" s="203" t="s">
        <v>68</v>
      </c>
      <c r="M308" s="204"/>
      <c r="N308" s="131">
        <v>30</v>
      </c>
      <c r="O308" s="131">
        <v>180</v>
      </c>
      <c r="P308" s="131">
        <v>20</v>
      </c>
      <c r="Q308" s="131"/>
      <c r="R308" s="195"/>
      <c r="S308" s="219"/>
      <c r="T308" s="157">
        <f t="shared" si="180"/>
        <v>210</v>
      </c>
      <c r="U308" s="130">
        <f>U286+U287</f>
        <v>177</v>
      </c>
      <c r="V308" s="130">
        <f t="shared" si="179"/>
        <v>190</v>
      </c>
      <c r="W308" s="130">
        <f t="shared" si="181"/>
        <v>13</v>
      </c>
      <c r="X308" s="33">
        <f t="shared" si="182"/>
        <v>6.1904761904761907</v>
      </c>
    </row>
    <row r="309" spans="1:24" x14ac:dyDescent="0.25">
      <c r="A309" s="17" t="s">
        <v>25</v>
      </c>
      <c r="B309" s="201">
        <v>86</v>
      </c>
      <c r="C309" s="201"/>
      <c r="D309" s="201">
        <v>1</v>
      </c>
      <c r="E309" s="201"/>
      <c r="F309" s="201">
        <v>1</v>
      </c>
      <c r="G309" s="201"/>
      <c r="H309" s="201">
        <v>1</v>
      </c>
      <c r="I309" s="201"/>
      <c r="J309" s="202"/>
      <c r="L309" s="203" t="s">
        <v>69</v>
      </c>
      <c r="M309" s="204"/>
      <c r="N309" s="131">
        <v>100</v>
      </c>
      <c r="O309" s="131">
        <v>140</v>
      </c>
      <c r="P309" s="131">
        <v>100</v>
      </c>
      <c r="Q309" s="131"/>
      <c r="R309" s="195"/>
      <c r="S309" s="219"/>
      <c r="T309" s="157">
        <f t="shared" si="180"/>
        <v>240</v>
      </c>
      <c r="U309" s="130">
        <f>U288</f>
        <v>96</v>
      </c>
      <c r="V309" s="130">
        <f t="shared" si="179"/>
        <v>140</v>
      </c>
      <c r="W309" s="130">
        <f t="shared" si="181"/>
        <v>44</v>
      </c>
      <c r="X309" s="33">
        <f t="shared" si="182"/>
        <v>18.333333333333332</v>
      </c>
    </row>
    <row r="310" spans="1:24" x14ac:dyDescent="0.25">
      <c r="A310" s="17" t="s">
        <v>26</v>
      </c>
      <c r="B310" s="201">
        <v>85</v>
      </c>
      <c r="C310" s="201"/>
      <c r="D310" s="201">
        <v>1</v>
      </c>
      <c r="E310" s="201"/>
      <c r="F310" s="201">
        <v>0</v>
      </c>
      <c r="G310" s="201"/>
      <c r="H310" s="201">
        <v>2</v>
      </c>
      <c r="I310" s="201"/>
      <c r="J310" s="202"/>
      <c r="L310" s="203" t="s">
        <v>70</v>
      </c>
      <c r="M310" s="204"/>
      <c r="N310" s="131">
        <v>0</v>
      </c>
      <c r="O310" s="131">
        <v>140</v>
      </c>
      <c r="P310" s="131">
        <v>0</v>
      </c>
      <c r="Q310" s="131"/>
      <c r="R310" s="195"/>
      <c r="S310" s="219"/>
      <c r="T310" s="157">
        <f t="shared" si="180"/>
        <v>140</v>
      </c>
      <c r="U310" s="130">
        <f>U292+U293+U294+U295+U296</f>
        <v>140</v>
      </c>
      <c r="V310" s="130">
        <f t="shared" si="179"/>
        <v>140</v>
      </c>
      <c r="W310" s="130">
        <f t="shared" si="181"/>
        <v>0</v>
      </c>
      <c r="X310" s="33">
        <f t="shared" si="182"/>
        <v>0</v>
      </c>
    </row>
    <row r="311" spans="1:24" ht="15.75" thickBot="1" x14ac:dyDescent="0.3">
      <c r="A311" s="18" t="s">
        <v>27</v>
      </c>
      <c r="B311" s="249">
        <v>94</v>
      </c>
      <c r="C311" s="249"/>
      <c r="D311" s="249">
        <v>0</v>
      </c>
      <c r="E311" s="249"/>
      <c r="F311" s="249">
        <v>0</v>
      </c>
      <c r="G311" s="249"/>
      <c r="H311" s="249">
        <v>2</v>
      </c>
      <c r="I311" s="249"/>
      <c r="J311" s="250"/>
      <c r="L311" s="247" t="s">
        <v>71</v>
      </c>
      <c r="M311" s="248"/>
      <c r="N311" s="131">
        <v>5</v>
      </c>
      <c r="O311" s="131">
        <v>100</v>
      </c>
      <c r="P311" s="131">
        <v>14</v>
      </c>
      <c r="Q311" s="131"/>
      <c r="R311" s="195"/>
      <c r="S311" s="219"/>
      <c r="T311" s="157">
        <f t="shared" si="180"/>
        <v>105</v>
      </c>
      <c r="U311" s="130"/>
      <c r="V311" s="130">
        <f t="shared" si="179"/>
        <v>91</v>
      </c>
      <c r="W311" s="130">
        <f t="shared" si="181"/>
        <v>91</v>
      </c>
      <c r="X311" s="33">
        <f t="shared" si="182"/>
        <v>86.666666666666671</v>
      </c>
    </row>
    <row r="312" spans="1:24" ht="15.75" thickBot="1" x14ac:dyDescent="0.3">
      <c r="A312" s="6" t="s">
        <v>77</v>
      </c>
      <c r="L312" s="247" t="s">
        <v>72</v>
      </c>
      <c r="M312" s="248"/>
      <c r="N312" s="131">
        <v>185</v>
      </c>
      <c r="O312" s="131">
        <v>1200</v>
      </c>
      <c r="P312" s="131">
        <v>200</v>
      </c>
      <c r="Q312" s="131"/>
      <c r="R312" s="195"/>
      <c r="S312" s="219"/>
      <c r="T312" s="157">
        <f t="shared" si="180"/>
        <v>1385</v>
      </c>
      <c r="U312" s="130"/>
      <c r="V312" s="130">
        <f t="shared" si="179"/>
        <v>1185</v>
      </c>
      <c r="W312" s="130">
        <f t="shared" si="181"/>
        <v>1185</v>
      </c>
      <c r="X312" s="33">
        <f t="shared" si="182"/>
        <v>85.559566787003604</v>
      </c>
    </row>
    <row r="313" spans="1:24" x14ac:dyDescent="0.25">
      <c r="A313" s="240" t="s">
        <v>78</v>
      </c>
      <c r="B313" s="241"/>
      <c r="C313" s="241"/>
      <c r="D313" s="206" t="s">
        <v>81</v>
      </c>
      <c r="E313" s="206"/>
      <c r="F313" s="206" t="s">
        <v>82</v>
      </c>
      <c r="G313" s="206"/>
      <c r="H313" s="206" t="s">
        <v>83</v>
      </c>
      <c r="I313" s="206"/>
      <c r="J313" s="207"/>
      <c r="L313" s="247" t="s">
        <v>73</v>
      </c>
      <c r="M313" s="248"/>
      <c r="N313" s="131">
        <v>1</v>
      </c>
      <c r="O313" s="131">
        <v>6</v>
      </c>
      <c r="P313" s="131">
        <v>1</v>
      </c>
      <c r="Q313" s="131"/>
      <c r="R313" s="195"/>
      <c r="S313" s="219"/>
      <c r="T313" s="157">
        <f t="shared" si="180"/>
        <v>7</v>
      </c>
      <c r="U313" s="130"/>
      <c r="V313" s="130">
        <f t="shared" si="179"/>
        <v>6</v>
      </c>
      <c r="W313" s="130">
        <f t="shared" si="181"/>
        <v>6</v>
      </c>
      <c r="X313" s="33">
        <f t="shared" si="182"/>
        <v>85.714285714285708</v>
      </c>
    </row>
    <row r="314" spans="1:24" x14ac:dyDescent="0.25">
      <c r="A314" s="242" t="s">
        <v>79</v>
      </c>
      <c r="B314" s="243"/>
      <c r="C314" s="243"/>
      <c r="D314" s="195">
        <v>12</v>
      </c>
      <c r="E314" s="195"/>
      <c r="F314" s="195">
        <v>12</v>
      </c>
      <c r="G314" s="195"/>
      <c r="H314" s="195"/>
      <c r="I314" s="195"/>
      <c r="J314" s="269"/>
      <c r="L314" s="247" t="s">
        <v>74</v>
      </c>
      <c r="M314" s="248"/>
      <c r="N314" s="131">
        <v>3</v>
      </c>
      <c r="O314" s="158">
        <v>18</v>
      </c>
      <c r="P314" s="131">
        <v>2</v>
      </c>
      <c r="Q314" s="131"/>
      <c r="R314" s="195"/>
      <c r="S314" s="219"/>
      <c r="T314" s="157">
        <f t="shared" si="180"/>
        <v>21</v>
      </c>
      <c r="U314" s="130"/>
      <c r="V314" s="130">
        <f t="shared" si="179"/>
        <v>19</v>
      </c>
      <c r="W314" s="130">
        <f t="shared" si="181"/>
        <v>19</v>
      </c>
      <c r="X314" s="33">
        <f t="shared" si="182"/>
        <v>90.476190476190482</v>
      </c>
    </row>
    <row r="315" spans="1:24" ht="15.75" thickBot="1" x14ac:dyDescent="0.3">
      <c r="A315" s="244" t="s">
        <v>80</v>
      </c>
      <c r="B315" s="245"/>
      <c r="C315" s="245"/>
      <c r="D315" s="246">
        <v>493</v>
      </c>
      <c r="E315" s="246"/>
      <c r="F315" s="246">
        <v>493</v>
      </c>
      <c r="G315" s="246"/>
      <c r="H315" s="246"/>
      <c r="I315" s="246"/>
      <c r="J315" s="270"/>
      <c r="L315" s="247" t="s">
        <v>75</v>
      </c>
      <c r="M315" s="248"/>
      <c r="N315" s="131">
        <v>10</v>
      </c>
      <c r="O315" s="131">
        <v>90</v>
      </c>
      <c r="P315" s="131">
        <v>10</v>
      </c>
      <c r="Q315" s="131"/>
      <c r="R315" s="195"/>
      <c r="S315" s="219"/>
      <c r="T315" s="157">
        <f t="shared" si="180"/>
        <v>100</v>
      </c>
      <c r="U315" s="130"/>
      <c r="V315" s="130">
        <f t="shared" si="179"/>
        <v>90</v>
      </c>
      <c r="W315" s="130">
        <f t="shared" si="181"/>
        <v>90</v>
      </c>
      <c r="X315" s="33">
        <f t="shared" si="182"/>
        <v>90</v>
      </c>
    </row>
    <row r="316" spans="1:24" ht="15.75" thickBot="1" x14ac:dyDescent="0.3">
      <c r="A316" s="1" t="s">
        <v>90</v>
      </c>
      <c r="B316" s="1"/>
      <c r="C316" s="1"/>
      <c r="D316" s="1"/>
      <c r="E316" s="1"/>
      <c r="F316" s="1"/>
      <c r="G316" s="1"/>
      <c r="H316" s="1"/>
      <c r="I316" s="1"/>
      <c r="J316" s="1"/>
      <c r="L316" s="284" t="s">
        <v>76</v>
      </c>
      <c r="M316" s="285"/>
      <c r="N316" s="122">
        <v>0</v>
      </c>
      <c r="O316" s="122">
        <v>140</v>
      </c>
      <c r="P316" s="122">
        <v>0</v>
      </c>
      <c r="Q316" s="122"/>
      <c r="R316" s="246"/>
      <c r="S316" s="286"/>
      <c r="T316" s="157">
        <f t="shared" si="180"/>
        <v>140</v>
      </c>
      <c r="U316" s="130"/>
      <c r="V316" s="130">
        <f t="shared" si="179"/>
        <v>140</v>
      </c>
      <c r="W316" s="130">
        <f t="shared" si="181"/>
        <v>140</v>
      </c>
      <c r="X316" s="33">
        <f t="shared" si="182"/>
        <v>100</v>
      </c>
    </row>
    <row r="317" spans="1:24" ht="15.75" thickBot="1" x14ac:dyDescent="0.3">
      <c r="A317" s="205" t="s">
        <v>91</v>
      </c>
      <c r="B317" s="206"/>
      <c r="C317" s="206"/>
      <c r="D317" s="207"/>
      <c r="F317" s="205" t="s">
        <v>96</v>
      </c>
      <c r="G317" s="206"/>
      <c r="H317" s="206"/>
      <c r="I317" s="206"/>
      <c r="J317" s="207"/>
      <c r="L317" t="s">
        <v>84</v>
      </c>
      <c r="Q317" s="7" t="s">
        <v>89</v>
      </c>
      <c r="T317" s="137"/>
    </row>
    <row r="318" spans="1:24" x14ac:dyDescent="0.25">
      <c r="A318" s="129" t="s">
        <v>92</v>
      </c>
      <c r="B318" s="217" t="s">
        <v>94</v>
      </c>
      <c r="C318" s="217"/>
      <c r="D318" s="261" t="s">
        <v>36</v>
      </c>
      <c r="F318" s="259" t="s">
        <v>92</v>
      </c>
      <c r="G318" s="217"/>
      <c r="H318" s="217" t="s">
        <v>94</v>
      </c>
      <c r="I318" s="217"/>
      <c r="J318" s="261" t="s">
        <v>36</v>
      </c>
      <c r="L318" s="262" t="s">
        <v>86</v>
      </c>
      <c r="M318" s="263"/>
      <c r="N318" s="263"/>
      <c r="O318" s="271">
        <v>5</v>
      </c>
      <c r="P318" s="272"/>
      <c r="Q318" s="123" t="s">
        <v>6</v>
      </c>
      <c r="R318" s="124" t="s">
        <v>7</v>
      </c>
      <c r="S318" s="125" t="s">
        <v>36</v>
      </c>
      <c r="T318" s="135"/>
    </row>
    <row r="319" spans="1:24" x14ac:dyDescent="0.25">
      <c r="A319" s="129" t="s">
        <v>93</v>
      </c>
      <c r="B319" s="217" t="s">
        <v>95</v>
      </c>
      <c r="C319" s="217"/>
      <c r="D319" s="261"/>
      <c r="F319" s="259" t="s">
        <v>93</v>
      </c>
      <c r="G319" s="217"/>
      <c r="H319" s="217" t="s">
        <v>95</v>
      </c>
      <c r="I319" s="217"/>
      <c r="J319" s="261"/>
      <c r="L319" s="264" t="s">
        <v>87</v>
      </c>
      <c r="M319" s="265"/>
      <c r="N319" s="265"/>
      <c r="O319" s="273">
        <v>0</v>
      </c>
      <c r="P319" s="274"/>
      <c r="Q319" s="268">
        <v>45</v>
      </c>
      <c r="R319" s="195">
        <v>46</v>
      </c>
      <c r="S319" s="269">
        <v>91</v>
      </c>
      <c r="T319" s="135"/>
    </row>
    <row r="320" spans="1:24" ht="15.75" thickBot="1" x14ac:dyDescent="0.3">
      <c r="A320" s="28"/>
      <c r="B320" s="246"/>
      <c r="C320" s="246"/>
      <c r="D320" s="132"/>
      <c r="F320" s="260"/>
      <c r="G320" s="246"/>
      <c r="H320" s="246"/>
      <c r="I320" s="246"/>
      <c r="J320" s="132"/>
      <c r="L320" s="266" t="s">
        <v>88</v>
      </c>
      <c r="M320" s="267"/>
      <c r="N320" s="267"/>
      <c r="O320" s="275">
        <v>4</v>
      </c>
      <c r="P320" s="276"/>
      <c r="Q320" s="260"/>
      <c r="R320" s="246"/>
      <c r="S320" s="270"/>
      <c r="T320" s="135"/>
    </row>
    <row r="321" spans="1:108" ht="15.75" thickBot="1" x14ac:dyDescent="0.3">
      <c r="A321" t="s">
        <v>102</v>
      </c>
      <c r="L321" t="s">
        <v>97</v>
      </c>
      <c r="T321" s="137"/>
    </row>
    <row r="322" spans="1:108" ht="15.75" thickBot="1" x14ac:dyDescent="0.3">
      <c r="A322" s="23" t="s">
        <v>103</v>
      </c>
      <c r="B322" s="24"/>
      <c r="C322" s="24" t="s">
        <v>104</v>
      </c>
      <c r="D322" s="24"/>
      <c r="E322" s="24"/>
      <c r="F322" s="24" t="s">
        <v>105</v>
      </c>
      <c r="G322" s="24"/>
      <c r="H322" s="24"/>
      <c r="I322" s="24" t="s">
        <v>106</v>
      </c>
      <c r="J322" s="25"/>
      <c r="L322" s="280" t="s">
        <v>59</v>
      </c>
      <c r="M322" s="281"/>
      <c r="N322" s="26" t="s">
        <v>98</v>
      </c>
      <c r="O322" s="26" t="s">
        <v>99</v>
      </c>
      <c r="P322" s="278" t="s">
        <v>100</v>
      </c>
      <c r="Q322" s="279"/>
      <c r="R322" s="282"/>
      <c r="S322" s="283"/>
      <c r="T322" s="135"/>
    </row>
    <row r="323" spans="1:108" ht="15.75" thickBot="1" x14ac:dyDescent="0.3">
      <c r="A323" t="s">
        <v>107</v>
      </c>
      <c r="L323" s="251" t="s">
        <v>101</v>
      </c>
      <c r="M323" s="252"/>
      <c r="N323" s="255"/>
      <c r="O323" s="255"/>
      <c r="P323" s="255"/>
      <c r="Q323" s="255"/>
      <c r="R323" s="255"/>
      <c r="S323" s="256"/>
      <c r="T323" s="135"/>
    </row>
    <row r="324" spans="1:108" ht="15.75" thickBot="1" x14ac:dyDescent="0.3">
      <c r="A324" s="23" t="s">
        <v>103</v>
      </c>
      <c r="B324" s="24"/>
      <c r="C324" s="24" t="s">
        <v>104</v>
      </c>
      <c r="D324" s="24"/>
      <c r="E324" s="24"/>
      <c r="F324" s="24" t="s">
        <v>105</v>
      </c>
      <c r="G324" s="24"/>
      <c r="H324" s="24"/>
      <c r="I324" s="24" t="s">
        <v>106</v>
      </c>
      <c r="J324" s="25"/>
      <c r="L324" s="253"/>
      <c r="M324" s="254"/>
      <c r="N324" s="257"/>
      <c r="O324" s="257"/>
      <c r="P324" s="257"/>
      <c r="Q324" s="257"/>
      <c r="R324" s="257"/>
      <c r="S324" s="258"/>
      <c r="T324" s="135"/>
    </row>
    <row r="326" spans="1:108" ht="18.75" x14ac:dyDescent="0.3">
      <c r="A326" s="193"/>
      <c r="B326" s="194" t="s">
        <v>28</v>
      </c>
      <c r="C326" s="194"/>
      <c r="D326" s="194"/>
      <c r="E326" s="194"/>
      <c r="F326" s="194"/>
      <c r="G326" s="194"/>
      <c r="H326" s="194"/>
      <c r="I326" s="194"/>
      <c r="J326" s="193" t="s">
        <v>29</v>
      </c>
      <c r="K326" s="193"/>
      <c r="L326" s="195" t="s">
        <v>285</v>
      </c>
      <c r="M326" s="195"/>
      <c r="N326" s="195"/>
      <c r="O326" s="193" t="s">
        <v>30</v>
      </c>
      <c r="P326" s="193"/>
      <c r="Q326" s="195">
        <v>2022</v>
      </c>
      <c r="R326" s="195"/>
      <c r="S326" s="195"/>
      <c r="T326" s="297"/>
      <c r="U326" s="298"/>
      <c r="V326" s="298"/>
      <c r="W326" s="298"/>
      <c r="X326" s="298"/>
    </row>
    <row r="327" spans="1:108" s="38" customFormat="1" ht="21.75" customHeight="1" thickBot="1" x14ac:dyDescent="0.3">
      <c r="A327" s="193"/>
      <c r="B327" s="189" t="s">
        <v>31</v>
      </c>
      <c r="C327" s="189"/>
      <c r="D327" s="188" t="s">
        <v>295</v>
      </c>
      <c r="E327" s="188"/>
      <c r="F327" s="189" t="s">
        <v>32</v>
      </c>
      <c r="G327" s="189"/>
      <c r="H327" s="188" t="s">
        <v>296</v>
      </c>
      <c r="I327" s="188"/>
      <c r="J327" s="189" t="s">
        <v>272</v>
      </c>
      <c r="K327" s="189"/>
      <c r="L327" s="188" t="s">
        <v>297</v>
      </c>
      <c r="M327" s="188"/>
      <c r="N327" s="188"/>
      <c r="O327" s="189" t="s">
        <v>34</v>
      </c>
      <c r="P327" s="189"/>
      <c r="Q327" s="299"/>
      <c r="R327" s="300"/>
      <c r="S327" s="301"/>
      <c r="T327" s="302" t="s">
        <v>225</v>
      </c>
      <c r="U327" s="303"/>
      <c r="V327" s="303"/>
    </row>
    <row r="328" spans="1:108" x14ac:dyDescent="0.25">
      <c r="A328" s="193"/>
      <c r="B328" s="205" t="s">
        <v>35</v>
      </c>
      <c r="C328" s="206"/>
      <c r="D328" s="206"/>
      <c r="E328" s="206"/>
      <c r="F328" s="206"/>
      <c r="G328" s="206"/>
      <c r="H328" s="206"/>
      <c r="I328" s="207"/>
      <c r="J328" s="205" t="s">
        <v>1</v>
      </c>
      <c r="K328" s="206"/>
      <c r="L328" s="206"/>
      <c r="M328" s="206"/>
      <c r="N328" s="207"/>
      <c r="O328" s="205" t="s">
        <v>2</v>
      </c>
      <c r="P328" s="206"/>
      <c r="Q328" s="206"/>
      <c r="R328" s="206"/>
      <c r="S328" s="207"/>
      <c r="T328" s="299">
        <v>37476</v>
      </c>
      <c r="U328" s="300"/>
      <c r="V328" s="301"/>
    </row>
    <row r="329" spans="1:108" s="38" customFormat="1" ht="24" customHeight="1" thickBot="1" x14ac:dyDescent="0.3">
      <c r="B329" s="133" t="s">
        <v>36</v>
      </c>
      <c r="C329" s="62">
        <v>0</v>
      </c>
      <c r="D329" s="63" t="s">
        <v>37</v>
      </c>
      <c r="E329" s="134"/>
      <c r="F329" s="62">
        <v>0</v>
      </c>
      <c r="G329" s="209" t="s">
        <v>38</v>
      </c>
      <c r="H329" s="209"/>
      <c r="I329" s="65">
        <v>0</v>
      </c>
      <c r="J329" s="208" t="s">
        <v>39</v>
      </c>
      <c r="K329" s="209"/>
      <c r="L329" s="62">
        <v>0</v>
      </c>
      <c r="M329" s="134" t="s">
        <v>40</v>
      </c>
      <c r="N329" s="65">
        <v>0</v>
      </c>
      <c r="O329" s="208" t="s">
        <v>39</v>
      </c>
      <c r="P329" s="209"/>
      <c r="Q329" s="62">
        <v>22</v>
      </c>
      <c r="R329" s="134" t="s">
        <v>40</v>
      </c>
      <c r="S329" s="65">
        <v>22</v>
      </c>
      <c r="T329" s="136"/>
      <c r="Z329" s="290" t="s">
        <v>238</v>
      </c>
      <c r="AA329" s="290"/>
      <c r="AB329" s="291" t="s">
        <v>239</v>
      </c>
      <c r="AC329" s="291"/>
      <c r="AD329" s="291" t="s">
        <v>171</v>
      </c>
      <c r="AE329" s="291"/>
      <c r="AF329" s="292" t="s">
        <v>240</v>
      </c>
      <c r="AG329" s="292"/>
      <c r="AH329" s="292" t="s">
        <v>241</v>
      </c>
      <c r="AI329" s="292"/>
      <c r="AJ329" s="292" t="s">
        <v>242</v>
      </c>
      <c r="AK329" s="292"/>
      <c r="AL329" s="292" t="s">
        <v>243</v>
      </c>
      <c r="AM329" s="292"/>
      <c r="AN329" s="287" t="s">
        <v>244</v>
      </c>
      <c r="AO329" s="287"/>
      <c r="AP329" s="287" t="s">
        <v>245</v>
      </c>
      <c r="AQ329" s="287"/>
      <c r="AR329" s="287" t="s">
        <v>246</v>
      </c>
      <c r="AS329" s="287"/>
      <c r="AT329" s="287" t="s">
        <v>247</v>
      </c>
      <c r="AU329" s="287"/>
      <c r="AV329" s="288" t="s">
        <v>248</v>
      </c>
      <c r="AW329" s="288"/>
      <c r="AX329" s="288" t="s">
        <v>249</v>
      </c>
      <c r="AY329" s="288"/>
      <c r="AZ329" s="288" t="s">
        <v>250</v>
      </c>
      <c r="BA329" s="288"/>
      <c r="BB329" s="288" t="s">
        <v>175</v>
      </c>
      <c r="BC329" s="288"/>
      <c r="BD329" s="289" t="s">
        <v>251</v>
      </c>
      <c r="BE329" s="289"/>
      <c r="BF329" s="289" t="s">
        <v>252</v>
      </c>
      <c r="BG329" s="289"/>
      <c r="BH329" s="289" t="s">
        <v>24</v>
      </c>
      <c r="BI329" s="289"/>
      <c r="BJ329" s="294" t="s">
        <v>253</v>
      </c>
      <c r="BK329" s="294"/>
      <c r="BL329" s="295" t="s">
        <v>69</v>
      </c>
      <c r="BM329" s="295"/>
      <c r="BN329" s="296" t="s">
        <v>254</v>
      </c>
      <c r="BO329" s="296" t="s">
        <v>161</v>
      </c>
      <c r="BP329" s="296" t="s">
        <v>255</v>
      </c>
      <c r="BQ329" s="296" t="s">
        <v>256</v>
      </c>
      <c r="BR329" s="296" t="s">
        <v>257</v>
      </c>
      <c r="BS329" s="296"/>
      <c r="BT329" s="296" t="s">
        <v>258</v>
      </c>
      <c r="BU329" s="296"/>
      <c r="BV329" s="296" t="s">
        <v>259</v>
      </c>
      <c r="BW329" s="296"/>
      <c r="BX329" s="293" t="s">
        <v>260</v>
      </c>
      <c r="BY329" s="293"/>
      <c r="BZ329" s="293"/>
      <c r="CA329" s="293" t="s">
        <v>239</v>
      </c>
      <c r="CB329" s="293"/>
      <c r="CC329" s="293"/>
      <c r="CD329" s="293" t="s">
        <v>261</v>
      </c>
      <c r="CE329" s="293"/>
      <c r="CF329" s="293"/>
      <c r="CG329" s="293" t="s">
        <v>262</v>
      </c>
      <c r="CH329" s="293"/>
      <c r="CI329" s="293"/>
      <c r="CJ329" s="293" t="s">
        <v>65</v>
      </c>
      <c r="CK329" s="293"/>
      <c r="CL329" s="293"/>
      <c r="CM329" s="293" t="s">
        <v>263</v>
      </c>
      <c r="CN329" s="293"/>
      <c r="CO329" s="293"/>
      <c r="CP329" s="293" t="s">
        <v>67</v>
      </c>
      <c r="CQ329" s="293"/>
      <c r="CR329" s="293"/>
      <c r="CS329" s="293" t="s">
        <v>264</v>
      </c>
      <c r="CT329" s="293"/>
      <c r="CU329" s="293"/>
      <c r="CV329" s="293" t="s">
        <v>265</v>
      </c>
      <c r="CW329" s="293"/>
      <c r="CX329" s="293"/>
      <c r="CY329" s="293" t="s">
        <v>24</v>
      </c>
      <c r="CZ329" s="293"/>
      <c r="DA329" s="293"/>
      <c r="DB329" s="293" t="s">
        <v>266</v>
      </c>
      <c r="DC329" s="293"/>
      <c r="DD329" s="293"/>
    </row>
    <row r="330" spans="1:108" ht="16.5" thickBot="1" x14ac:dyDescent="0.3">
      <c r="A330" t="s">
        <v>42</v>
      </c>
      <c r="F330" s="10"/>
      <c r="G330" s="11"/>
      <c r="H330" s="11"/>
      <c r="J330" s="14"/>
      <c r="K330" s="14"/>
      <c r="T330" s="137"/>
      <c r="Z330" s="146" t="s">
        <v>267</v>
      </c>
      <c r="AA330" s="146" t="s">
        <v>268</v>
      </c>
      <c r="AB330" s="146" t="s">
        <v>267</v>
      </c>
      <c r="AC330" s="146" t="s">
        <v>268</v>
      </c>
      <c r="AD330" s="146" t="s">
        <v>267</v>
      </c>
      <c r="AE330" s="146" t="s">
        <v>268</v>
      </c>
      <c r="AF330" s="147" t="s">
        <v>267</v>
      </c>
      <c r="AG330" s="147" t="s">
        <v>268</v>
      </c>
      <c r="AH330" s="147" t="s">
        <v>267</v>
      </c>
      <c r="AI330" s="147" t="s">
        <v>268</v>
      </c>
      <c r="AJ330" s="147" t="s">
        <v>267</v>
      </c>
      <c r="AK330" s="147" t="s">
        <v>268</v>
      </c>
      <c r="AL330" s="147" t="s">
        <v>267</v>
      </c>
      <c r="AM330" s="147" t="s">
        <v>268</v>
      </c>
      <c r="AN330" s="148" t="s">
        <v>267</v>
      </c>
      <c r="AO330" s="148" t="s">
        <v>268</v>
      </c>
      <c r="AP330" s="148" t="s">
        <v>267</v>
      </c>
      <c r="AQ330" s="148" t="s">
        <v>268</v>
      </c>
      <c r="AR330" s="148" t="s">
        <v>267</v>
      </c>
      <c r="AS330" s="148" t="s">
        <v>268</v>
      </c>
      <c r="AT330" s="148" t="s">
        <v>267</v>
      </c>
      <c r="AU330" s="148" t="s">
        <v>268</v>
      </c>
      <c r="AV330" s="149" t="s">
        <v>267</v>
      </c>
      <c r="AW330" s="149" t="s">
        <v>268</v>
      </c>
      <c r="AX330" s="149" t="s">
        <v>267</v>
      </c>
      <c r="AY330" s="149" t="s">
        <v>268</v>
      </c>
      <c r="AZ330" s="149" t="s">
        <v>267</v>
      </c>
      <c r="BA330" s="149" t="s">
        <v>268</v>
      </c>
      <c r="BB330" s="149" t="s">
        <v>267</v>
      </c>
      <c r="BC330" s="149" t="s">
        <v>268</v>
      </c>
      <c r="BD330" s="150" t="s">
        <v>267</v>
      </c>
      <c r="BE330" s="150" t="s">
        <v>268</v>
      </c>
      <c r="BF330" s="150" t="s">
        <v>267</v>
      </c>
      <c r="BG330" s="150" t="s">
        <v>268</v>
      </c>
      <c r="BH330" s="150" t="s">
        <v>267</v>
      </c>
      <c r="BI330" s="150" t="s">
        <v>268</v>
      </c>
      <c r="BJ330" s="151" t="s">
        <v>267</v>
      </c>
      <c r="BK330" s="151" t="s">
        <v>268</v>
      </c>
      <c r="BL330" s="152" t="s">
        <v>267</v>
      </c>
      <c r="BM330" s="152" t="s">
        <v>268</v>
      </c>
      <c r="BN330" s="153" t="s">
        <v>267</v>
      </c>
      <c r="BO330" s="153" t="s">
        <v>268</v>
      </c>
      <c r="BP330" s="153" t="s">
        <v>267</v>
      </c>
      <c r="BQ330" s="153" t="s">
        <v>268</v>
      </c>
      <c r="BR330" s="153" t="s">
        <v>267</v>
      </c>
      <c r="BS330" s="153" t="s">
        <v>268</v>
      </c>
      <c r="BT330" s="153" t="s">
        <v>267</v>
      </c>
      <c r="BU330" s="153" t="s">
        <v>268</v>
      </c>
      <c r="BV330" s="153" t="s">
        <v>267</v>
      </c>
      <c r="BW330" s="153" t="s">
        <v>268</v>
      </c>
      <c r="BX330" s="154" t="s">
        <v>269</v>
      </c>
      <c r="BY330" s="154" t="s">
        <v>270</v>
      </c>
      <c r="BZ330" s="154" t="s">
        <v>271</v>
      </c>
      <c r="CA330" s="154" t="s">
        <v>269</v>
      </c>
      <c r="CB330" s="154" t="s">
        <v>270</v>
      </c>
      <c r="CC330" s="154" t="s">
        <v>271</v>
      </c>
      <c r="CD330" s="154" t="s">
        <v>269</v>
      </c>
      <c r="CE330" s="154" t="s">
        <v>270</v>
      </c>
      <c r="CF330" s="154" t="s">
        <v>271</v>
      </c>
      <c r="CG330" s="154" t="s">
        <v>269</v>
      </c>
      <c r="CH330" s="154" t="s">
        <v>270</v>
      </c>
      <c r="CI330" s="154" t="s">
        <v>271</v>
      </c>
      <c r="CJ330" s="154" t="s">
        <v>269</v>
      </c>
      <c r="CK330" s="154" t="s">
        <v>270</v>
      </c>
      <c r="CL330" s="154" t="s">
        <v>271</v>
      </c>
      <c r="CM330" s="154" t="s">
        <v>269</v>
      </c>
      <c r="CN330" s="154" t="s">
        <v>270</v>
      </c>
      <c r="CO330" s="154" t="s">
        <v>271</v>
      </c>
      <c r="CP330" s="154" t="s">
        <v>269</v>
      </c>
      <c r="CQ330" s="154" t="s">
        <v>270</v>
      </c>
      <c r="CR330" s="154" t="s">
        <v>271</v>
      </c>
      <c r="CS330" s="154" t="s">
        <v>269</v>
      </c>
      <c r="CT330" s="154" t="s">
        <v>270</v>
      </c>
      <c r="CU330" s="154" t="s">
        <v>271</v>
      </c>
      <c r="CV330" s="154" t="s">
        <v>269</v>
      </c>
      <c r="CW330" s="154" t="s">
        <v>270</v>
      </c>
      <c r="CX330" s="154" t="s">
        <v>271</v>
      </c>
      <c r="CY330" s="154" t="s">
        <v>269</v>
      </c>
      <c r="CZ330" s="154" t="s">
        <v>270</v>
      </c>
      <c r="DA330" s="154" t="s">
        <v>271</v>
      </c>
      <c r="DB330" s="154" t="s">
        <v>269</v>
      </c>
      <c r="DC330" s="154" t="s">
        <v>270</v>
      </c>
      <c r="DD330" s="154" t="s">
        <v>271</v>
      </c>
    </row>
    <row r="331" spans="1:108" x14ac:dyDescent="0.25">
      <c r="A331" s="192" t="s">
        <v>0</v>
      </c>
      <c r="B331" s="196" t="s">
        <v>1</v>
      </c>
      <c r="C331" s="197"/>
      <c r="D331" s="197"/>
      <c r="E331" s="197"/>
      <c r="F331" s="197"/>
      <c r="G331" s="198"/>
      <c r="H331" s="196" t="s">
        <v>2</v>
      </c>
      <c r="I331" s="197"/>
      <c r="J331" s="197"/>
      <c r="K331" s="197"/>
      <c r="L331" s="197"/>
      <c r="M331" s="198"/>
      <c r="N331" s="196" t="s">
        <v>3</v>
      </c>
      <c r="O331" s="197"/>
      <c r="P331" s="197"/>
      <c r="Q331" s="197"/>
      <c r="R331" s="197"/>
      <c r="S331" s="199"/>
      <c r="T331" s="304" t="s">
        <v>224</v>
      </c>
      <c r="U331" s="277" t="s">
        <v>36</v>
      </c>
      <c r="V331" s="217" t="s">
        <v>108</v>
      </c>
      <c r="Y331" t="str">
        <f>L327</f>
        <v>M.15 Urban Muridke</v>
      </c>
      <c r="Z331" s="130">
        <f>B334+C334</f>
        <v>0</v>
      </c>
      <c r="AA331" s="130">
        <f>H334+I334</f>
        <v>57</v>
      </c>
      <c r="AB331" s="130">
        <f>B335+C335</f>
        <v>0</v>
      </c>
      <c r="AC331" s="130">
        <f>H335+I335</f>
        <v>95</v>
      </c>
      <c r="AD331" s="130">
        <f>B336+C336</f>
        <v>0</v>
      </c>
      <c r="AE331" s="130">
        <f>H336+I336</f>
        <v>95</v>
      </c>
      <c r="AF331" s="130">
        <f>SUM(B337:G337)</f>
        <v>0</v>
      </c>
      <c r="AG331" s="130">
        <f>SUM(H337:M337)</f>
        <v>93</v>
      </c>
      <c r="AH331" s="130">
        <f>SUM(B340:G340)</f>
        <v>0</v>
      </c>
      <c r="AI331" s="130">
        <f>SUM(H340:M340)</f>
        <v>93</v>
      </c>
      <c r="AJ331" s="130">
        <f>SUM(B343:G343)</f>
        <v>0</v>
      </c>
      <c r="AK331" s="130">
        <f>SUM(H343:M343)</f>
        <v>93</v>
      </c>
      <c r="AL331" s="130">
        <f>SUM(B346:G346)</f>
        <v>0</v>
      </c>
      <c r="AM331" s="130">
        <f>SUM(H346:M346)</f>
        <v>93</v>
      </c>
      <c r="AN331" s="130">
        <f>SUM(B338:G338)</f>
        <v>0</v>
      </c>
      <c r="AO331" s="130">
        <f>SUM(H338:M338)</f>
        <v>93</v>
      </c>
      <c r="AP331" s="130">
        <f>SUM(B341:G341)</f>
        <v>0</v>
      </c>
      <c r="AQ331" s="130">
        <f>SUM(H341:M341)</f>
        <v>93</v>
      </c>
      <c r="AR331" s="130">
        <f>SUM(B344:G344)</f>
        <v>0</v>
      </c>
      <c r="AS331" s="130">
        <f>SUM(H344:M344)</f>
        <v>93</v>
      </c>
      <c r="AT331" s="130">
        <f>SUM(B347:G347)</f>
        <v>0</v>
      </c>
      <c r="AU331" s="130">
        <f>SUM(H347:M347)</f>
        <v>93</v>
      </c>
      <c r="AV331" s="130">
        <f>SUM(B339:G339)</f>
        <v>0</v>
      </c>
      <c r="AW331" s="130">
        <f>SUM(H339:M339)</f>
        <v>91</v>
      </c>
      <c r="AX331" s="130">
        <f>SUM(B342:G342)</f>
        <v>0</v>
      </c>
      <c r="AY331" s="130">
        <f>SUM(H342:M342)</f>
        <v>91</v>
      </c>
      <c r="AZ331" s="130">
        <f>SUM(B345:G345)</f>
        <v>0</v>
      </c>
      <c r="BA331" s="130">
        <f>SUM(H345:M345)</f>
        <v>91</v>
      </c>
      <c r="BB331" s="130">
        <f>SUM(B348:G348)</f>
        <v>0</v>
      </c>
      <c r="BC331" s="130">
        <f>SUM(H348:M348)</f>
        <v>91</v>
      </c>
      <c r="BD331" s="130">
        <f>SUM(B351:G351)</f>
        <v>0</v>
      </c>
      <c r="BE331" s="130">
        <f>SUM(H351:M351)</f>
        <v>93</v>
      </c>
      <c r="BF331" s="130">
        <f>SUM(B349:G349)</f>
        <v>0</v>
      </c>
      <c r="BG331" s="130">
        <f>SUM(H349:M349)</f>
        <v>93</v>
      </c>
      <c r="BH331" s="130">
        <f>SUM(B350:G350)</f>
        <v>0</v>
      </c>
      <c r="BI331" s="130">
        <f>SUM(H350:M350)</f>
        <v>50</v>
      </c>
      <c r="BJ331" s="130">
        <f>SUM(B352:G352)</f>
        <v>0</v>
      </c>
      <c r="BK331" s="130">
        <f>SUM(H352:M352)</f>
        <v>89</v>
      </c>
      <c r="BL331" s="130">
        <f>SUM(B353:G353)</f>
        <v>0</v>
      </c>
      <c r="BM331" s="130">
        <f>SUM(H353:M353)</f>
        <v>85</v>
      </c>
      <c r="BN331" s="130">
        <f>N357+O357</f>
        <v>0</v>
      </c>
      <c r="BO331" s="130">
        <f>P357+Q357</f>
        <v>29</v>
      </c>
      <c r="BP331" s="130">
        <f>N358+O358</f>
        <v>0</v>
      </c>
      <c r="BQ331" s="130">
        <f>P358+Q358</f>
        <v>28</v>
      </c>
      <c r="BR331" s="130">
        <f>N359+O359</f>
        <v>0</v>
      </c>
      <c r="BS331" s="130">
        <f>P359+Q359</f>
        <v>0</v>
      </c>
      <c r="BT331" s="130">
        <f>N360+O360</f>
        <v>0</v>
      </c>
      <c r="BU331" s="155">
        <f>P360+Q360</f>
        <v>0</v>
      </c>
      <c r="BV331" s="130">
        <f>N361+O361</f>
        <v>0</v>
      </c>
      <c r="BW331" s="155">
        <f>P361+Q361</f>
        <v>0</v>
      </c>
      <c r="BX331" s="130">
        <f t="shared" ref="BX331" si="183">N365</f>
        <v>10</v>
      </c>
      <c r="BY331" s="130">
        <f t="shared" ref="BY331" si="184">O365</f>
        <v>50</v>
      </c>
      <c r="BZ331" s="130">
        <f t="shared" ref="BZ331" si="185">P365</f>
        <v>0</v>
      </c>
      <c r="CA331" s="130">
        <f t="shared" ref="CA331" si="186">N366</f>
        <v>340</v>
      </c>
      <c r="CB331" s="130">
        <f t="shared" ref="CB331" si="187">O366</f>
        <v>80</v>
      </c>
      <c r="CC331" s="130">
        <f t="shared" ref="CC331" si="188">P366</f>
        <v>260</v>
      </c>
      <c r="CD331" s="130">
        <f t="shared" ref="CD331" si="189">N367</f>
        <v>0</v>
      </c>
      <c r="CE331" s="130">
        <f t="shared" ref="CE331" si="190">O367</f>
        <v>460</v>
      </c>
      <c r="CF331" s="130">
        <f t="shared" ref="CF331" si="191">P367</f>
        <v>80</v>
      </c>
      <c r="CG331" s="130">
        <f t="shared" ref="CG331" si="192">N368</f>
        <v>27</v>
      </c>
      <c r="CH331" s="130">
        <f t="shared" ref="CH331" si="193">O368</f>
        <v>280</v>
      </c>
      <c r="CI331" s="130">
        <f t="shared" ref="CI331" si="194">P368</f>
        <v>19</v>
      </c>
      <c r="CJ331" s="130">
        <f t="shared" ref="CJ331" si="195">N369</f>
        <v>16</v>
      </c>
      <c r="CK331" s="130">
        <f t="shared" ref="CK331" si="196">O369</f>
        <v>280</v>
      </c>
      <c r="CL331" s="130">
        <f t="shared" ref="CL331" si="197">P369</f>
        <v>8</v>
      </c>
      <c r="CM331" s="130">
        <f t="shared" ref="CM331" si="198">N370</f>
        <v>25</v>
      </c>
      <c r="CN331" s="130">
        <f t="shared" ref="CN331" si="199">O370</f>
        <v>180</v>
      </c>
      <c r="CO331" s="130">
        <f t="shared" ref="CO331" si="200">P370</f>
        <v>10</v>
      </c>
      <c r="CP331" s="130">
        <f t="shared" ref="CP331" si="201">N371</f>
        <v>430</v>
      </c>
      <c r="CQ331" s="130">
        <f t="shared" ref="CQ331" si="202">O371</f>
        <v>0</v>
      </c>
      <c r="CR331" s="130">
        <f t="shared" ref="CR331" si="203">P371</f>
        <v>240</v>
      </c>
      <c r="CS331" s="130">
        <f t="shared" ref="CS331" si="204">N373</f>
        <v>40</v>
      </c>
      <c r="CT331" s="130">
        <f t="shared" ref="CT331" si="205">O373</f>
        <v>160</v>
      </c>
      <c r="CU331" s="130">
        <f t="shared" ref="CU331" si="206">P373</f>
        <v>0</v>
      </c>
      <c r="CV331" s="130">
        <f t="shared" ref="CV331" si="207">N375</f>
        <v>0</v>
      </c>
      <c r="CW331" s="130">
        <f t="shared" ref="CW331" si="208">O375</f>
        <v>120</v>
      </c>
      <c r="CX331" s="130">
        <f t="shared" ref="CX331" si="209">P375</f>
        <v>0</v>
      </c>
      <c r="CY331" s="130">
        <f t="shared" ref="CY331" si="210">N372</f>
        <v>0</v>
      </c>
      <c r="CZ331" s="130">
        <f t="shared" ref="CZ331" si="211">O372</f>
        <v>50</v>
      </c>
      <c r="DA331" s="130">
        <f t="shared" ref="DA331" si="212">P372</f>
        <v>0</v>
      </c>
      <c r="DB331" s="130">
        <f t="shared" ref="DB331" si="213">N374</f>
        <v>260</v>
      </c>
      <c r="DC331" s="130">
        <f t="shared" ref="DC331" si="214">O374</f>
        <v>140</v>
      </c>
      <c r="DD331" s="130">
        <f t="shared" ref="DD331" si="215">P374</f>
        <v>300</v>
      </c>
    </row>
    <row r="332" spans="1:108" ht="15" customHeight="1" x14ac:dyDescent="0.25">
      <c r="A332" s="192"/>
      <c r="B332" s="190" t="s">
        <v>4</v>
      </c>
      <c r="C332" s="191"/>
      <c r="D332" s="191" t="s">
        <v>5</v>
      </c>
      <c r="E332" s="191"/>
      <c r="F332" s="191" t="s">
        <v>41</v>
      </c>
      <c r="G332" s="200"/>
      <c r="H332" s="190" t="s">
        <v>4</v>
      </c>
      <c r="I332" s="191"/>
      <c r="J332" s="191" t="s">
        <v>5</v>
      </c>
      <c r="K332" s="191"/>
      <c r="L332" s="191" t="s">
        <v>41</v>
      </c>
      <c r="M332" s="200"/>
      <c r="N332" s="190" t="s">
        <v>4</v>
      </c>
      <c r="O332" s="191"/>
      <c r="P332" s="191" t="s">
        <v>5</v>
      </c>
      <c r="Q332" s="191"/>
      <c r="R332" s="191" t="s">
        <v>41</v>
      </c>
      <c r="S332" s="192"/>
      <c r="T332" s="304"/>
      <c r="U332" s="277"/>
      <c r="V332" s="217"/>
      <c r="W332" s="139" t="s">
        <v>230</v>
      </c>
      <c r="X332" s="139" t="s">
        <v>108</v>
      </c>
    </row>
    <row r="333" spans="1:108" ht="22.5" x14ac:dyDescent="0.25">
      <c r="A333" s="192"/>
      <c r="B333" s="12" t="s">
        <v>6</v>
      </c>
      <c r="C333" s="2" t="s">
        <v>7</v>
      </c>
      <c r="D333" s="2" t="s">
        <v>6</v>
      </c>
      <c r="E333" s="2" t="s">
        <v>7</v>
      </c>
      <c r="F333" s="2" t="s">
        <v>6</v>
      </c>
      <c r="G333" s="13" t="s">
        <v>7</v>
      </c>
      <c r="H333" s="12" t="s">
        <v>6</v>
      </c>
      <c r="I333" s="2" t="s">
        <v>7</v>
      </c>
      <c r="J333" s="2" t="s">
        <v>6</v>
      </c>
      <c r="K333" s="2" t="s">
        <v>7</v>
      </c>
      <c r="L333" s="2" t="s">
        <v>6</v>
      </c>
      <c r="M333" s="13" t="s">
        <v>7</v>
      </c>
      <c r="N333" s="12" t="s">
        <v>6</v>
      </c>
      <c r="O333" s="2" t="s">
        <v>7</v>
      </c>
      <c r="P333" s="2" t="s">
        <v>6</v>
      </c>
      <c r="Q333" s="2" t="s">
        <v>7</v>
      </c>
      <c r="R333" s="2" t="s">
        <v>6</v>
      </c>
      <c r="S333" s="39" t="s">
        <v>7</v>
      </c>
      <c r="T333" s="304"/>
      <c r="U333" s="277"/>
      <c r="V333" s="217"/>
      <c r="W333" s="140"/>
      <c r="X333" s="140"/>
    </row>
    <row r="334" spans="1:108" ht="20.25" customHeight="1" x14ac:dyDescent="0.25">
      <c r="A334" s="9" t="s">
        <v>8</v>
      </c>
      <c r="B334" s="52"/>
      <c r="C334" s="53"/>
      <c r="D334" s="43"/>
      <c r="E334" s="43"/>
      <c r="F334" s="43"/>
      <c r="G334" s="44"/>
      <c r="H334" s="52">
        <v>29</v>
      </c>
      <c r="I334" s="53">
        <v>28</v>
      </c>
      <c r="J334" s="43"/>
      <c r="K334" s="43"/>
      <c r="L334" s="43"/>
      <c r="M334" s="44"/>
      <c r="N334" s="52"/>
      <c r="O334" s="53"/>
      <c r="P334" s="43"/>
      <c r="Q334" s="43"/>
      <c r="R334" s="43"/>
      <c r="S334" s="45"/>
      <c r="T334" s="144">
        <f>(T328*3.1/100)/12</f>
        <v>96.813000000000002</v>
      </c>
      <c r="U334" s="126">
        <f>SUM(B334:S334)</f>
        <v>57</v>
      </c>
      <c r="V334" s="40">
        <f>U334/T334</f>
        <v>0.58876390567382475</v>
      </c>
      <c r="W334" s="141" t="s">
        <v>231</v>
      </c>
      <c r="X334" s="142">
        <f>((U335-U351)*100)/U335</f>
        <v>2.1052631578947367</v>
      </c>
    </row>
    <row r="335" spans="1:108" ht="20.25" customHeight="1" x14ac:dyDescent="0.25">
      <c r="A335" s="9" t="s">
        <v>9</v>
      </c>
      <c r="B335" s="52"/>
      <c r="C335" s="53"/>
      <c r="D335" s="43"/>
      <c r="E335" s="43"/>
      <c r="F335" s="43"/>
      <c r="G335" s="44"/>
      <c r="H335" s="52">
        <v>47</v>
      </c>
      <c r="I335" s="53">
        <v>48</v>
      </c>
      <c r="J335" s="43"/>
      <c r="K335" s="43"/>
      <c r="L335" s="43"/>
      <c r="M335" s="44"/>
      <c r="N335" s="52"/>
      <c r="O335" s="53"/>
      <c r="P335" s="43"/>
      <c r="Q335" s="43"/>
      <c r="R335" s="43"/>
      <c r="S335" s="45"/>
      <c r="T335" s="144">
        <f>T334</f>
        <v>96.813000000000002</v>
      </c>
      <c r="U335" s="126">
        <f t="shared" ref="U335:U353" si="216">SUM(B335:S335)</f>
        <v>95</v>
      </c>
      <c r="V335" s="40">
        <f t="shared" ref="V335:V353" si="217">U335/T335</f>
        <v>0.98127317612304132</v>
      </c>
      <c r="W335" s="143" t="s">
        <v>232</v>
      </c>
      <c r="X335" s="141">
        <f>((U337-U339)*100)/U337</f>
        <v>2.150537634408602</v>
      </c>
    </row>
    <row r="336" spans="1:108" ht="20.25" customHeight="1" x14ac:dyDescent="0.25">
      <c r="A336" s="9" t="s">
        <v>10</v>
      </c>
      <c r="B336" s="52"/>
      <c r="C336" s="53"/>
      <c r="D336" s="43"/>
      <c r="E336" s="43"/>
      <c r="F336" s="43"/>
      <c r="G336" s="44"/>
      <c r="H336" s="52">
        <v>47</v>
      </c>
      <c r="I336" s="53">
        <v>48</v>
      </c>
      <c r="J336" s="43"/>
      <c r="K336" s="43"/>
      <c r="L336" s="43"/>
      <c r="M336" s="44"/>
      <c r="N336" s="52"/>
      <c r="O336" s="53"/>
      <c r="P336" s="43"/>
      <c r="Q336" s="43"/>
      <c r="R336" s="43"/>
      <c r="S336" s="45"/>
      <c r="T336" s="144">
        <f>T335</f>
        <v>96.813000000000002</v>
      </c>
      <c r="U336" s="126">
        <f t="shared" si="216"/>
        <v>95</v>
      </c>
      <c r="V336" s="40">
        <f t="shared" si="217"/>
        <v>0.98127317612304132</v>
      </c>
      <c r="W336" s="141" t="s">
        <v>233</v>
      </c>
      <c r="X336" s="141">
        <f>((U337-U348)*100)/U337</f>
        <v>2.150537634408602</v>
      </c>
    </row>
    <row r="337" spans="1:24" ht="20.25" customHeight="1" x14ac:dyDescent="0.25">
      <c r="A337" s="9" t="s">
        <v>11</v>
      </c>
      <c r="B337" s="52"/>
      <c r="C337" s="53"/>
      <c r="D337" s="53"/>
      <c r="E337" s="53"/>
      <c r="F337" s="53"/>
      <c r="G337" s="54"/>
      <c r="H337" s="52">
        <v>46</v>
      </c>
      <c r="I337" s="53">
        <v>47</v>
      </c>
      <c r="J337" s="53"/>
      <c r="K337" s="53"/>
      <c r="L337" s="53"/>
      <c r="M337" s="54"/>
      <c r="N337" s="52"/>
      <c r="O337" s="53"/>
      <c r="P337" s="53"/>
      <c r="Q337" s="53"/>
      <c r="R337" s="53"/>
      <c r="S337" s="59"/>
      <c r="T337" s="144">
        <f>T336*0.94</f>
        <v>91.004220000000004</v>
      </c>
      <c r="U337" s="126">
        <f t="shared" si="216"/>
        <v>93</v>
      </c>
      <c r="V337" s="40">
        <f t="shared" si="217"/>
        <v>1.021930631348744</v>
      </c>
      <c r="W337" s="141" t="s">
        <v>234</v>
      </c>
      <c r="X337" s="141">
        <f>((U340-U342)*100)/U340</f>
        <v>2.150537634408602</v>
      </c>
    </row>
    <row r="338" spans="1:24" ht="20.25" customHeight="1" x14ac:dyDescent="0.25">
      <c r="A338" s="9" t="s">
        <v>12</v>
      </c>
      <c r="B338" s="52"/>
      <c r="C338" s="53"/>
      <c r="D338" s="53"/>
      <c r="E338" s="53"/>
      <c r="F338" s="53"/>
      <c r="G338" s="54"/>
      <c r="H338" s="52">
        <v>46</v>
      </c>
      <c r="I338" s="53">
        <v>47</v>
      </c>
      <c r="J338" s="53"/>
      <c r="K338" s="53"/>
      <c r="L338" s="53"/>
      <c r="M338" s="54"/>
      <c r="N338" s="52"/>
      <c r="O338" s="53"/>
      <c r="P338" s="53"/>
      <c r="Q338" s="53"/>
      <c r="R338" s="53"/>
      <c r="S338" s="59"/>
      <c r="T338" s="144">
        <f t="shared" ref="T338:T352" si="218">T337</f>
        <v>91.004220000000004</v>
      </c>
      <c r="U338" s="126">
        <f t="shared" si="216"/>
        <v>93</v>
      </c>
      <c r="V338" s="40">
        <f t="shared" si="217"/>
        <v>1.021930631348744</v>
      </c>
      <c r="W338" s="141" t="s">
        <v>235</v>
      </c>
      <c r="X338" s="141">
        <f>((U343-U345)*100)/U343</f>
        <v>2.150537634408602</v>
      </c>
    </row>
    <row r="339" spans="1:24" ht="20.25" customHeight="1" x14ac:dyDescent="0.25">
      <c r="A339" s="9" t="s">
        <v>13</v>
      </c>
      <c r="B339" s="52"/>
      <c r="C339" s="53"/>
      <c r="D339" s="53"/>
      <c r="E339" s="53"/>
      <c r="F339" s="53"/>
      <c r="G339" s="54"/>
      <c r="H339" s="52">
        <v>45</v>
      </c>
      <c r="I339" s="53">
        <v>46</v>
      </c>
      <c r="J339" s="53"/>
      <c r="K339" s="53"/>
      <c r="L339" s="53"/>
      <c r="M339" s="54"/>
      <c r="N339" s="52"/>
      <c r="O339" s="53"/>
      <c r="P339" s="53"/>
      <c r="Q339" s="53"/>
      <c r="R339" s="53"/>
      <c r="S339" s="59"/>
      <c r="T339" s="144">
        <f t="shared" si="218"/>
        <v>91.004220000000004</v>
      </c>
      <c r="U339" s="126">
        <f t="shared" si="216"/>
        <v>91</v>
      </c>
      <c r="V339" s="40">
        <f t="shared" si="217"/>
        <v>0.99995362852403979</v>
      </c>
      <c r="W339" s="141" t="s">
        <v>236</v>
      </c>
      <c r="X339" s="141">
        <f>((U340-U351)*100)/U340</f>
        <v>0</v>
      </c>
    </row>
    <row r="340" spans="1:24" ht="20.25" customHeight="1" x14ac:dyDescent="0.25">
      <c r="A340" s="9" t="s">
        <v>14</v>
      </c>
      <c r="B340" s="52"/>
      <c r="C340" s="53"/>
      <c r="D340" s="53"/>
      <c r="E340" s="53"/>
      <c r="F340" s="53"/>
      <c r="G340" s="54"/>
      <c r="H340" s="52">
        <v>46</v>
      </c>
      <c r="I340" s="53">
        <v>47</v>
      </c>
      <c r="J340" s="53"/>
      <c r="K340" s="53"/>
      <c r="L340" s="53"/>
      <c r="M340" s="54"/>
      <c r="N340" s="52"/>
      <c r="O340" s="53"/>
      <c r="P340" s="53"/>
      <c r="Q340" s="53"/>
      <c r="R340" s="53"/>
      <c r="S340" s="59"/>
      <c r="T340" s="144">
        <f t="shared" si="218"/>
        <v>91.004220000000004</v>
      </c>
      <c r="U340" s="126">
        <f t="shared" si="216"/>
        <v>93</v>
      </c>
      <c r="V340" s="40">
        <f t="shared" si="217"/>
        <v>1.021930631348744</v>
      </c>
      <c r="W340" s="141" t="s">
        <v>237</v>
      </c>
      <c r="X340" s="141">
        <f>((U357-U358)*100)/U357</f>
        <v>3.4482758620689653</v>
      </c>
    </row>
    <row r="341" spans="1:24" ht="20.25" customHeight="1" x14ac:dyDescent="0.25">
      <c r="A341" s="9" t="s">
        <v>15</v>
      </c>
      <c r="B341" s="52"/>
      <c r="C341" s="53"/>
      <c r="D341" s="53"/>
      <c r="E341" s="53"/>
      <c r="F341" s="53"/>
      <c r="G341" s="54"/>
      <c r="H341" s="52">
        <v>46</v>
      </c>
      <c r="I341" s="53">
        <v>47</v>
      </c>
      <c r="J341" s="53"/>
      <c r="K341" s="53"/>
      <c r="L341" s="53"/>
      <c r="M341" s="54"/>
      <c r="N341" s="52"/>
      <c r="O341" s="53"/>
      <c r="P341" s="53"/>
      <c r="Q341" s="53"/>
      <c r="R341" s="53"/>
      <c r="S341" s="59"/>
      <c r="T341" s="144">
        <f t="shared" si="218"/>
        <v>91.004220000000004</v>
      </c>
      <c r="U341" s="126">
        <f t="shared" si="216"/>
        <v>93</v>
      </c>
      <c r="V341" s="40">
        <f t="shared" si="217"/>
        <v>1.021930631348744</v>
      </c>
    </row>
    <row r="342" spans="1:24" ht="20.25" customHeight="1" x14ac:dyDescent="0.25">
      <c r="A342" s="9" t="s">
        <v>16</v>
      </c>
      <c r="B342" s="52"/>
      <c r="C342" s="53"/>
      <c r="D342" s="53"/>
      <c r="E342" s="53"/>
      <c r="F342" s="53"/>
      <c r="G342" s="54"/>
      <c r="H342" s="52">
        <v>45</v>
      </c>
      <c r="I342" s="53">
        <v>46</v>
      </c>
      <c r="J342" s="53"/>
      <c r="K342" s="53"/>
      <c r="L342" s="53"/>
      <c r="M342" s="54"/>
      <c r="N342" s="52"/>
      <c r="O342" s="53"/>
      <c r="P342" s="53"/>
      <c r="Q342" s="53"/>
      <c r="R342" s="53"/>
      <c r="S342" s="59"/>
      <c r="T342" s="144">
        <f t="shared" si="218"/>
        <v>91.004220000000004</v>
      </c>
      <c r="U342" s="126">
        <f t="shared" si="216"/>
        <v>91</v>
      </c>
      <c r="V342" s="40">
        <f t="shared" si="217"/>
        <v>0.99995362852403979</v>
      </c>
    </row>
    <row r="343" spans="1:24" ht="20.25" customHeight="1" x14ac:dyDescent="0.25">
      <c r="A343" s="9" t="s">
        <v>17</v>
      </c>
      <c r="B343" s="52"/>
      <c r="C343" s="53"/>
      <c r="D343" s="53"/>
      <c r="E343" s="53"/>
      <c r="F343" s="53"/>
      <c r="G343" s="54"/>
      <c r="H343" s="52">
        <v>46</v>
      </c>
      <c r="I343" s="53">
        <v>47</v>
      </c>
      <c r="J343" s="53"/>
      <c r="K343" s="53"/>
      <c r="L343" s="53"/>
      <c r="M343" s="54"/>
      <c r="N343" s="52"/>
      <c r="O343" s="53"/>
      <c r="P343" s="53"/>
      <c r="Q343" s="53"/>
      <c r="R343" s="53"/>
      <c r="S343" s="59"/>
      <c r="T343" s="144">
        <f t="shared" si="218"/>
        <v>91.004220000000004</v>
      </c>
      <c r="U343" s="126">
        <f t="shared" si="216"/>
        <v>93</v>
      </c>
      <c r="V343" s="40">
        <f t="shared" si="217"/>
        <v>1.021930631348744</v>
      </c>
    </row>
    <row r="344" spans="1:24" ht="20.25" customHeight="1" x14ac:dyDescent="0.25">
      <c r="A344" s="9" t="s">
        <v>18</v>
      </c>
      <c r="B344" s="52"/>
      <c r="C344" s="53"/>
      <c r="D344" s="53"/>
      <c r="E344" s="53"/>
      <c r="F344" s="53"/>
      <c r="G344" s="54"/>
      <c r="H344" s="52">
        <v>46</v>
      </c>
      <c r="I344" s="53">
        <v>47</v>
      </c>
      <c r="J344" s="53"/>
      <c r="K344" s="53"/>
      <c r="L344" s="53"/>
      <c r="M344" s="54"/>
      <c r="N344" s="52"/>
      <c r="O344" s="53"/>
      <c r="P344" s="53"/>
      <c r="Q344" s="53"/>
      <c r="R344" s="53"/>
      <c r="S344" s="59"/>
      <c r="T344" s="144">
        <f t="shared" si="218"/>
        <v>91.004220000000004</v>
      </c>
      <c r="U344" s="126">
        <f t="shared" si="216"/>
        <v>93</v>
      </c>
      <c r="V344" s="40">
        <f t="shared" si="217"/>
        <v>1.021930631348744</v>
      </c>
    </row>
    <row r="345" spans="1:24" ht="20.25" customHeight="1" x14ac:dyDescent="0.25">
      <c r="A345" s="9" t="s">
        <v>19</v>
      </c>
      <c r="B345" s="52"/>
      <c r="C345" s="53"/>
      <c r="D345" s="53"/>
      <c r="E345" s="53"/>
      <c r="F345" s="53"/>
      <c r="G345" s="54"/>
      <c r="H345" s="52">
        <v>45</v>
      </c>
      <c r="I345" s="53">
        <v>46</v>
      </c>
      <c r="J345" s="53"/>
      <c r="K345" s="53"/>
      <c r="L345" s="53"/>
      <c r="M345" s="54"/>
      <c r="N345" s="52"/>
      <c r="O345" s="53"/>
      <c r="P345" s="53"/>
      <c r="Q345" s="53"/>
      <c r="R345" s="53"/>
      <c r="S345" s="59"/>
      <c r="T345" s="144">
        <f t="shared" si="218"/>
        <v>91.004220000000004</v>
      </c>
      <c r="U345" s="126">
        <f t="shared" si="216"/>
        <v>91</v>
      </c>
      <c r="V345" s="40">
        <f t="shared" si="217"/>
        <v>0.99995362852403979</v>
      </c>
    </row>
    <row r="346" spans="1:24" ht="20.25" customHeight="1" x14ac:dyDescent="0.25">
      <c r="A346" s="9" t="s">
        <v>20</v>
      </c>
      <c r="B346" s="52"/>
      <c r="C346" s="53"/>
      <c r="D346" s="53"/>
      <c r="E346" s="53"/>
      <c r="F346" s="53"/>
      <c r="G346" s="54"/>
      <c r="H346" s="52">
        <v>46</v>
      </c>
      <c r="I346" s="53">
        <v>47</v>
      </c>
      <c r="J346" s="53"/>
      <c r="K346" s="53"/>
      <c r="L346" s="53"/>
      <c r="M346" s="54"/>
      <c r="N346" s="52"/>
      <c r="O346" s="53"/>
      <c r="P346" s="53"/>
      <c r="Q346" s="53"/>
      <c r="R346" s="53"/>
      <c r="S346" s="59"/>
      <c r="T346" s="144">
        <f t="shared" si="218"/>
        <v>91.004220000000004</v>
      </c>
      <c r="U346" s="126">
        <f t="shared" si="216"/>
        <v>93</v>
      </c>
      <c r="V346" s="40">
        <f t="shared" si="217"/>
        <v>1.021930631348744</v>
      </c>
    </row>
    <row r="347" spans="1:24" ht="20.25" customHeight="1" x14ac:dyDescent="0.25">
      <c r="A347" s="9" t="s">
        <v>21</v>
      </c>
      <c r="B347" s="52"/>
      <c r="C347" s="53"/>
      <c r="D347" s="53"/>
      <c r="E347" s="53"/>
      <c r="F347" s="53"/>
      <c r="G347" s="54"/>
      <c r="H347" s="52">
        <v>46</v>
      </c>
      <c r="I347" s="53">
        <v>47</v>
      </c>
      <c r="J347" s="53"/>
      <c r="K347" s="53"/>
      <c r="L347" s="53"/>
      <c r="M347" s="54"/>
      <c r="N347" s="52"/>
      <c r="O347" s="53"/>
      <c r="P347" s="53"/>
      <c r="Q347" s="53"/>
      <c r="R347" s="53"/>
      <c r="S347" s="59"/>
      <c r="T347" s="144">
        <f t="shared" si="218"/>
        <v>91.004220000000004</v>
      </c>
      <c r="U347" s="126">
        <f t="shared" si="216"/>
        <v>93</v>
      </c>
      <c r="V347" s="40">
        <f t="shared" si="217"/>
        <v>1.021930631348744</v>
      </c>
    </row>
    <row r="348" spans="1:24" ht="20.25" customHeight="1" x14ac:dyDescent="0.25">
      <c r="A348" s="9" t="s">
        <v>22</v>
      </c>
      <c r="B348" s="52"/>
      <c r="C348" s="53"/>
      <c r="D348" s="53"/>
      <c r="E348" s="53"/>
      <c r="F348" s="53"/>
      <c r="G348" s="54"/>
      <c r="H348" s="52">
        <v>45</v>
      </c>
      <c r="I348" s="53">
        <v>46</v>
      </c>
      <c r="J348" s="53"/>
      <c r="K348" s="53"/>
      <c r="L348" s="53"/>
      <c r="M348" s="54"/>
      <c r="N348" s="52"/>
      <c r="O348" s="53"/>
      <c r="P348" s="53"/>
      <c r="Q348" s="53"/>
      <c r="R348" s="53"/>
      <c r="S348" s="59"/>
      <c r="T348" s="144">
        <f t="shared" si="218"/>
        <v>91.004220000000004</v>
      </c>
      <c r="U348" s="126">
        <f t="shared" si="216"/>
        <v>91</v>
      </c>
      <c r="V348" s="40">
        <f t="shared" si="217"/>
        <v>0.99995362852403979</v>
      </c>
    </row>
    <row r="349" spans="1:24" ht="20.25" customHeight="1" x14ac:dyDescent="0.25">
      <c r="A349" s="9" t="s">
        <v>23</v>
      </c>
      <c r="B349" s="52"/>
      <c r="C349" s="53"/>
      <c r="D349" s="53"/>
      <c r="E349" s="53"/>
      <c r="F349" s="53"/>
      <c r="G349" s="54"/>
      <c r="H349" s="52">
        <v>46</v>
      </c>
      <c r="I349" s="53">
        <v>47</v>
      </c>
      <c r="J349" s="53"/>
      <c r="K349" s="53"/>
      <c r="L349" s="53"/>
      <c r="M349" s="54"/>
      <c r="N349" s="52"/>
      <c r="O349" s="53"/>
      <c r="P349" s="53"/>
      <c r="Q349" s="53"/>
      <c r="R349" s="53"/>
      <c r="S349" s="59"/>
      <c r="T349" s="144">
        <f t="shared" si="218"/>
        <v>91.004220000000004</v>
      </c>
      <c r="U349" s="126">
        <f t="shared" si="216"/>
        <v>93</v>
      </c>
      <c r="V349" s="40">
        <f t="shared" si="217"/>
        <v>1.021930631348744</v>
      </c>
    </row>
    <row r="350" spans="1:24" ht="20.25" customHeight="1" x14ac:dyDescent="0.25">
      <c r="A350" s="9" t="s">
        <v>24</v>
      </c>
      <c r="B350" s="52"/>
      <c r="C350" s="53"/>
      <c r="D350" s="53"/>
      <c r="E350" s="53"/>
      <c r="F350" s="53"/>
      <c r="G350" s="54"/>
      <c r="H350" s="52">
        <v>25</v>
      </c>
      <c r="I350" s="53">
        <v>25</v>
      </c>
      <c r="J350" s="53"/>
      <c r="K350" s="53"/>
      <c r="L350" s="53"/>
      <c r="M350" s="54"/>
      <c r="N350" s="52"/>
      <c r="O350" s="53"/>
      <c r="P350" s="53"/>
      <c r="Q350" s="53"/>
      <c r="R350" s="53"/>
      <c r="S350" s="59"/>
      <c r="T350" s="144">
        <f t="shared" si="218"/>
        <v>91.004220000000004</v>
      </c>
      <c r="U350" s="126">
        <f t="shared" si="216"/>
        <v>50</v>
      </c>
      <c r="V350" s="40">
        <f t="shared" si="217"/>
        <v>0.54942507061760426</v>
      </c>
    </row>
    <row r="351" spans="1:24" ht="20.25" customHeight="1" x14ac:dyDescent="0.25">
      <c r="A351" s="9" t="s">
        <v>25</v>
      </c>
      <c r="B351" s="52"/>
      <c r="C351" s="53"/>
      <c r="D351" s="53"/>
      <c r="E351" s="53"/>
      <c r="F351" s="53"/>
      <c r="G351" s="54"/>
      <c r="H351" s="52">
        <v>46</v>
      </c>
      <c r="I351" s="53">
        <v>47</v>
      </c>
      <c r="J351" s="53"/>
      <c r="K351" s="53"/>
      <c r="L351" s="53"/>
      <c r="M351" s="54"/>
      <c r="N351" s="52"/>
      <c r="O351" s="53"/>
      <c r="P351" s="53"/>
      <c r="Q351" s="53"/>
      <c r="R351" s="53"/>
      <c r="S351" s="59"/>
      <c r="T351" s="144">
        <f t="shared" si="218"/>
        <v>91.004220000000004</v>
      </c>
      <c r="U351" s="126">
        <f t="shared" si="216"/>
        <v>93</v>
      </c>
      <c r="V351" s="40">
        <f t="shared" si="217"/>
        <v>1.021930631348744</v>
      </c>
    </row>
    <row r="352" spans="1:24" ht="20.25" customHeight="1" x14ac:dyDescent="0.25">
      <c r="A352" s="9" t="s">
        <v>26</v>
      </c>
      <c r="B352" s="46"/>
      <c r="C352" s="43"/>
      <c r="D352" s="53"/>
      <c r="E352" s="53"/>
      <c r="F352" s="53"/>
      <c r="G352" s="54"/>
      <c r="H352" s="46"/>
      <c r="I352" s="43"/>
      <c r="J352" s="53">
        <v>44</v>
      </c>
      <c r="K352" s="53">
        <v>45</v>
      </c>
      <c r="L352" s="53"/>
      <c r="M352" s="54"/>
      <c r="N352" s="46"/>
      <c r="O352" s="43"/>
      <c r="P352" s="53"/>
      <c r="Q352" s="53"/>
      <c r="R352" s="53"/>
      <c r="S352" s="59"/>
      <c r="T352" s="144">
        <f t="shared" si="218"/>
        <v>91.004220000000004</v>
      </c>
      <c r="U352" s="126">
        <f t="shared" si="216"/>
        <v>89</v>
      </c>
      <c r="V352" s="40">
        <f t="shared" si="217"/>
        <v>0.97797662569933563</v>
      </c>
    </row>
    <row r="353" spans="1:24" ht="20.25" customHeight="1" thickBot="1" x14ac:dyDescent="0.3">
      <c r="A353" s="31" t="s">
        <v>27</v>
      </c>
      <c r="B353" s="47"/>
      <c r="C353" s="48"/>
      <c r="D353" s="55"/>
      <c r="E353" s="55"/>
      <c r="F353" s="55"/>
      <c r="G353" s="56"/>
      <c r="H353" s="47"/>
      <c r="I353" s="48"/>
      <c r="J353" s="55">
        <v>43</v>
      </c>
      <c r="K353" s="57">
        <v>42</v>
      </c>
      <c r="L353" s="57"/>
      <c r="M353" s="58"/>
      <c r="N353" s="49"/>
      <c r="O353" s="50"/>
      <c r="P353" s="57"/>
      <c r="Q353" s="57"/>
      <c r="R353" s="57"/>
      <c r="S353" s="60"/>
      <c r="T353" s="145">
        <f>T352*0.9</f>
        <v>81.903798000000009</v>
      </c>
      <c r="U353" s="126">
        <f t="shared" si="216"/>
        <v>85</v>
      </c>
      <c r="V353" s="40">
        <f t="shared" si="217"/>
        <v>1.0378029111665859</v>
      </c>
    </row>
    <row r="354" spans="1:24" ht="15.75" thickBot="1" x14ac:dyDescent="0.3">
      <c r="A354" s="29" t="s">
        <v>43</v>
      </c>
      <c r="B354" s="24"/>
      <c r="C354" s="24"/>
      <c r="D354" s="24"/>
      <c r="E354" s="24"/>
      <c r="F354" s="24"/>
      <c r="G354" s="24"/>
      <c r="H354" s="313" t="s">
        <v>314</v>
      </c>
      <c r="I354" s="313"/>
      <c r="J354" s="314"/>
      <c r="K354" s="30"/>
      <c r="L354" s="29" t="s">
        <v>48</v>
      </c>
      <c r="M354" s="24"/>
      <c r="N354" s="24"/>
      <c r="O354" s="24"/>
      <c r="P354" s="24"/>
      <c r="Q354" s="24"/>
      <c r="R354" s="24"/>
      <c r="S354" s="25"/>
      <c r="T354" s="138"/>
    </row>
    <row r="355" spans="1:24" ht="46.5" customHeight="1" x14ac:dyDescent="0.25">
      <c r="A355" s="234" t="s">
        <v>0</v>
      </c>
      <c r="B355" s="236" t="s">
        <v>44</v>
      </c>
      <c r="C355" s="236"/>
      <c r="D355" s="236" t="s">
        <v>45</v>
      </c>
      <c r="E355" s="236"/>
      <c r="F355" s="236" t="s">
        <v>46</v>
      </c>
      <c r="G355" s="236"/>
      <c r="H355" s="236" t="s">
        <v>47</v>
      </c>
      <c r="I355" s="236"/>
      <c r="J355" s="238"/>
      <c r="L355" s="309" t="s">
        <v>0</v>
      </c>
      <c r="M355" s="215"/>
      <c r="N355" s="210" t="s">
        <v>1</v>
      </c>
      <c r="O355" s="211"/>
      <c r="P355" s="210" t="s">
        <v>2</v>
      </c>
      <c r="Q355" s="211"/>
      <c r="R355" s="210" t="s">
        <v>3</v>
      </c>
      <c r="S355" s="212"/>
      <c r="T355" s="305" t="s">
        <v>224</v>
      </c>
      <c r="U355" s="277" t="s">
        <v>36</v>
      </c>
      <c r="V355" s="217" t="s">
        <v>108</v>
      </c>
    </row>
    <row r="356" spans="1:24" ht="48" x14ac:dyDescent="0.25">
      <c r="A356" s="235"/>
      <c r="B356" s="237"/>
      <c r="C356" s="237"/>
      <c r="D356" s="237"/>
      <c r="E356" s="237"/>
      <c r="F356" s="237"/>
      <c r="G356" s="237"/>
      <c r="H356" s="237"/>
      <c r="I356" s="237"/>
      <c r="J356" s="239"/>
      <c r="L356" s="217"/>
      <c r="M356" s="218"/>
      <c r="N356" s="15" t="s">
        <v>49</v>
      </c>
      <c r="O356" s="16" t="s">
        <v>50</v>
      </c>
      <c r="P356" s="15" t="s">
        <v>49</v>
      </c>
      <c r="Q356" s="16" t="s">
        <v>50</v>
      </c>
      <c r="R356" s="15" t="s">
        <v>49</v>
      </c>
      <c r="S356" s="41" t="s">
        <v>50</v>
      </c>
      <c r="T356" s="305"/>
      <c r="U356" s="277"/>
      <c r="V356" s="217"/>
    </row>
    <row r="357" spans="1:24" ht="25.5" x14ac:dyDescent="0.25">
      <c r="A357" s="17" t="s">
        <v>8</v>
      </c>
      <c r="B357" s="201">
        <v>55</v>
      </c>
      <c r="C357" s="201"/>
      <c r="D357" s="201">
        <v>0</v>
      </c>
      <c r="E357" s="201"/>
      <c r="F357" s="201">
        <v>1</v>
      </c>
      <c r="G357" s="201"/>
      <c r="H357" s="201">
        <v>0</v>
      </c>
      <c r="I357" s="201"/>
      <c r="J357" s="202"/>
      <c r="K357" s="4"/>
      <c r="L357" s="217" t="s">
        <v>51</v>
      </c>
      <c r="M357" s="218"/>
      <c r="N357" s="15"/>
      <c r="O357" s="16"/>
      <c r="P357" s="15">
        <v>29</v>
      </c>
      <c r="Q357" s="16"/>
      <c r="R357" s="15"/>
      <c r="S357" s="8"/>
      <c r="T357" s="156">
        <f>T334*1.02</f>
        <v>98.749260000000007</v>
      </c>
      <c r="U357" s="126">
        <f>SUM(N357:S357)</f>
        <v>29</v>
      </c>
      <c r="V357" s="40">
        <f t="shared" ref="V357:V361" si="219">U357/T357</f>
        <v>0.29367308676540965</v>
      </c>
    </row>
    <row r="358" spans="1:24" x14ac:dyDescent="0.25">
      <c r="A358" s="17" t="s">
        <v>9</v>
      </c>
      <c r="B358" s="201">
        <v>90</v>
      </c>
      <c r="C358" s="201"/>
      <c r="D358" s="201">
        <v>2</v>
      </c>
      <c r="E358" s="201"/>
      <c r="F358" s="201">
        <v>2</v>
      </c>
      <c r="G358" s="201"/>
      <c r="H358" s="201">
        <v>1</v>
      </c>
      <c r="I358" s="201"/>
      <c r="J358" s="202"/>
      <c r="L358" s="217" t="s">
        <v>52</v>
      </c>
      <c r="M358" s="218"/>
      <c r="N358" s="22"/>
      <c r="O358" s="127"/>
      <c r="P358" s="22">
        <v>28</v>
      </c>
      <c r="Q358" s="127"/>
      <c r="R358" s="22"/>
      <c r="S358" s="8"/>
      <c r="T358" s="156">
        <f>T357</f>
        <v>98.749260000000007</v>
      </c>
      <c r="U358" s="126">
        <f>SUM(N358:S358)</f>
        <v>28</v>
      </c>
      <c r="V358" s="40">
        <f t="shared" si="219"/>
        <v>0.2835464286010852</v>
      </c>
    </row>
    <row r="359" spans="1:24" x14ac:dyDescent="0.25">
      <c r="A359" s="17" t="s">
        <v>10</v>
      </c>
      <c r="B359" s="201">
        <v>90</v>
      </c>
      <c r="C359" s="201"/>
      <c r="D359" s="201">
        <v>2</v>
      </c>
      <c r="E359" s="201"/>
      <c r="F359" s="201">
        <v>2</v>
      </c>
      <c r="G359" s="201"/>
      <c r="H359" s="201">
        <v>1</v>
      </c>
      <c r="I359" s="201"/>
      <c r="J359" s="202"/>
      <c r="L359" s="217" t="s">
        <v>53</v>
      </c>
      <c r="M359" s="218"/>
      <c r="N359" s="22"/>
      <c r="O359" s="127"/>
      <c r="P359" s="22"/>
      <c r="Q359" s="127"/>
      <c r="R359" s="22"/>
      <c r="S359" s="8"/>
      <c r="T359" s="156">
        <f>T358</f>
        <v>98.749260000000007</v>
      </c>
      <c r="U359" s="126">
        <f>SUM(N359:S359)</f>
        <v>0</v>
      </c>
      <c r="V359" s="40">
        <f t="shared" si="219"/>
        <v>0</v>
      </c>
    </row>
    <row r="360" spans="1:24" x14ac:dyDescent="0.25">
      <c r="A360" s="17" t="s">
        <v>11</v>
      </c>
      <c r="B360" s="201">
        <v>88</v>
      </c>
      <c r="C360" s="201"/>
      <c r="D360" s="201">
        <v>4</v>
      </c>
      <c r="E360" s="201"/>
      <c r="F360" s="201">
        <v>1</v>
      </c>
      <c r="G360" s="201"/>
      <c r="H360" s="201">
        <v>0</v>
      </c>
      <c r="I360" s="201"/>
      <c r="J360" s="202"/>
      <c r="L360" s="217" t="s">
        <v>54</v>
      </c>
      <c r="M360" s="218"/>
      <c r="N360" s="22"/>
      <c r="O360" s="127"/>
      <c r="P360" s="22"/>
      <c r="Q360" s="127"/>
      <c r="R360" s="22"/>
      <c r="S360" s="8"/>
      <c r="T360" s="156">
        <f>T359</f>
        <v>98.749260000000007</v>
      </c>
      <c r="U360" s="126">
        <f>SUM(N360:S360)</f>
        <v>0</v>
      </c>
      <c r="V360" s="40">
        <f t="shared" si="219"/>
        <v>0</v>
      </c>
    </row>
    <row r="361" spans="1:24" ht="15.75" thickBot="1" x14ac:dyDescent="0.3">
      <c r="A361" s="17" t="s">
        <v>12</v>
      </c>
      <c r="B361" s="201">
        <v>86</v>
      </c>
      <c r="C361" s="201"/>
      <c r="D361" s="201">
        <v>6</v>
      </c>
      <c r="E361" s="201"/>
      <c r="F361" s="201">
        <v>0</v>
      </c>
      <c r="G361" s="201"/>
      <c r="H361" s="201">
        <v>1</v>
      </c>
      <c r="I361" s="201"/>
      <c r="J361" s="202"/>
      <c r="L361" s="217" t="s">
        <v>55</v>
      </c>
      <c r="M361" s="218"/>
      <c r="N361" s="36"/>
      <c r="O361" s="128"/>
      <c r="P361" s="36"/>
      <c r="Q361" s="128"/>
      <c r="R361" s="36"/>
      <c r="S361" s="42"/>
      <c r="T361" s="156">
        <f>T360</f>
        <v>98.749260000000007</v>
      </c>
      <c r="U361" s="126">
        <f>SUM(N361:S361)</f>
        <v>0</v>
      </c>
      <c r="V361" s="40">
        <f t="shared" si="219"/>
        <v>0</v>
      </c>
    </row>
    <row r="362" spans="1:24" ht="15.75" thickBot="1" x14ac:dyDescent="0.3">
      <c r="A362" s="17" t="s">
        <v>13</v>
      </c>
      <c r="B362" s="201">
        <v>86</v>
      </c>
      <c r="C362" s="201"/>
      <c r="D362" s="201">
        <v>3</v>
      </c>
      <c r="E362" s="201"/>
      <c r="F362" s="201">
        <v>2</v>
      </c>
      <c r="G362" s="201"/>
      <c r="H362" s="201">
        <v>0</v>
      </c>
      <c r="I362" s="201"/>
      <c r="J362" s="202"/>
      <c r="L362" t="s">
        <v>56</v>
      </c>
      <c r="T362" s="137"/>
    </row>
    <row r="363" spans="1:24" ht="15" customHeight="1" x14ac:dyDescent="0.25">
      <c r="A363" s="17" t="s">
        <v>14</v>
      </c>
      <c r="B363" s="201">
        <v>88</v>
      </c>
      <c r="C363" s="201"/>
      <c r="D363" s="201">
        <v>4</v>
      </c>
      <c r="E363" s="201"/>
      <c r="F363" s="201">
        <v>1</v>
      </c>
      <c r="G363" s="201"/>
      <c r="H363" s="201">
        <v>0</v>
      </c>
      <c r="I363" s="201"/>
      <c r="J363" s="202"/>
      <c r="L363" s="230" t="s">
        <v>57</v>
      </c>
      <c r="M363" s="231"/>
      <c r="N363" s="220" t="s">
        <v>58</v>
      </c>
      <c r="O363" s="220" t="s">
        <v>59</v>
      </c>
      <c r="P363" s="220" t="s">
        <v>60</v>
      </c>
      <c r="Q363" s="222" t="s">
        <v>61</v>
      </c>
      <c r="R363" s="224" t="s">
        <v>62</v>
      </c>
      <c r="S363" s="225"/>
      <c r="T363" s="306" t="s">
        <v>226</v>
      </c>
      <c r="U363" s="307" t="s">
        <v>227</v>
      </c>
      <c r="V363" s="255" t="s">
        <v>81</v>
      </c>
      <c r="W363" s="255" t="s">
        <v>228</v>
      </c>
      <c r="X363" s="308" t="s">
        <v>229</v>
      </c>
    </row>
    <row r="364" spans="1:24" x14ac:dyDescent="0.25">
      <c r="A364" s="17" t="s">
        <v>15</v>
      </c>
      <c r="B364" s="201">
        <v>86</v>
      </c>
      <c r="C364" s="201"/>
      <c r="D364" s="201">
        <v>6</v>
      </c>
      <c r="E364" s="201"/>
      <c r="F364" s="201">
        <v>0</v>
      </c>
      <c r="G364" s="201"/>
      <c r="H364" s="201">
        <v>1</v>
      </c>
      <c r="I364" s="201"/>
      <c r="J364" s="202"/>
      <c r="L364" s="232"/>
      <c r="M364" s="233"/>
      <c r="N364" s="221"/>
      <c r="O364" s="221"/>
      <c r="P364" s="221"/>
      <c r="Q364" s="223"/>
      <c r="R364" s="226"/>
      <c r="S364" s="227"/>
      <c r="T364" s="306"/>
      <c r="U364" s="307"/>
      <c r="V364" s="255"/>
      <c r="W364" s="255"/>
      <c r="X364" s="308"/>
    </row>
    <row r="365" spans="1:24" x14ac:dyDescent="0.25">
      <c r="A365" s="17" t="s">
        <v>16</v>
      </c>
      <c r="B365" s="201">
        <v>86</v>
      </c>
      <c r="C365" s="201"/>
      <c r="D365" s="201">
        <v>3</v>
      </c>
      <c r="E365" s="201"/>
      <c r="F365" s="201">
        <v>1</v>
      </c>
      <c r="G365" s="201"/>
      <c r="H365" s="201">
        <v>0</v>
      </c>
      <c r="I365" s="201"/>
      <c r="J365" s="202"/>
      <c r="L365" s="228" t="s">
        <v>8</v>
      </c>
      <c r="M365" s="229"/>
      <c r="N365" s="131">
        <v>10</v>
      </c>
      <c r="O365" s="131">
        <v>50</v>
      </c>
      <c r="P365" s="131">
        <v>0</v>
      </c>
      <c r="Q365" s="131"/>
      <c r="R365" s="195"/>
      <c r="S365" s="219"/>
      <c r="T365" s="157">
        <f>N365+O365</f>
        <v>60</v>
      </c>
      <c r="U365" s="130">
        <f>U334</f>
        <v>57</v>
      </c>
      <c r="V365" s="130">
        <f t="shared" ref="V365:V381" si="220">T365-P365</f>
        <v>60</v>
      </c>
      <c r="W365" s="130">
        <f>V365-U365</f>
        <v>3</v>
      </c>
      <c r="X365" s="33">
        <f>W365/T365*100</f>
        <v>5</v>
      </c>
    </row>
    <row r="366" spans="1:24" x14ac:dyDescent="0.25">
      <c r="A366" s="17" t="s">
        <v>17</v>
      </c>
      <c r="B366" s="201">
        <v>88</v>
      </c>
      <c r="C366" s="201"/>
      <c r="D366" s="201">
        <v>4</v>
      </c>
      <c r="E366" s="201"/>
      <c r="F366" s="201">
        <v>1</v>
      </c>
      <c r="G366" s="201"/>
      <c r="H366" s="201">
        <v>0</v>
      </c>
      <c r="I366" s="201"/>
      <c r="J366" s="202"/>
      <c r="L366" s="228" t="s">
        <v>9</v>
      </c>
      <c r="M366" s="229"/>
      <c r="N366" s="131">
        <v>340</v>
      </c>
      <c r="O366" s="131">
        <v>80</v>
      </c>
      <c r="P366" s="131">
        <v>260</v>
      </c>
      <c r="Q366" s="131"/>
      <c r="R366" s="195"/>
      <c r="S366" s="219"/>
      <c r="T366" s="157">
        <f t="shared" ref="T366:T381" si="221">N366+O366</f>
        <v>420</v>
      </c>
      <c r="U366" s="130">
        <f>U335</f>
        <v>95</v>
      </c>
      <c r="V366" s="130">
        <f t="shared" si="220"/>
        <v>160</v>
      </c>
      <c r="W366" s="130">
        <f t="shared" ref="W366:W381" si="222">V366-U366</f>
        <v>65</v>
      </c>
      <c r="X366" s="33">
        <f t="shared" ref="X366:X381" si="223">W366/T366*100</f>
        <v>15.476190476190476</v>
      </c>
    </row>
    <row r="367" spans="1:24" x14ac:dyDescent="0.25">
      <c r="A367" s="17" t="s">
        <v>18</v>
      </c>
      <c r="B367" s="201">
        <v>86</v>
      </c>
      <c r="C367" s="201"/>
      <c r="D367" s="201">
        <v>6</v>
      </c>
      <c r="E367" s="201"/>
      <c r="F367" s="201">
        <v>0</v>
      </c>
      <c r="G367" s="201"/>
      <c r="H367" s="201">
        <v>1</v>
      </c>
      <c r="I367" s="201"/>
      <c r="J367" s="202"/>
      <c r="L367" s="203" t="s">
        <v>63</v>
      </c>
      <c r="M367" s="204"/>
      <c r="N367" s="131">
        <v>0</v>
      </c>
      <c r="O367" s="131">
        <v>460</v>
      </c>
      <c r="P367" s="131">
        <v>80</v>
      </c>
      <c r="Q367" s="131"/>
      <c r="R367" s="195"/>
      <c r="S367" s="219"/>
      <c r="T367" s="157">
        <f t="shared" si="221"/>
        <v>460</v>
      </c>
      <c r="U367" s="130">
        <f>U336+U337+U338+U339</f>
        <v>372</v>
      </c>
      <c r="V367" s="130">
        <f t="shared" si="220"/>
        <v>380</v>
      </c>
      <c r="W367" s="130">
        <f t="shared" si="222"/>
        <v>8</v>
      </c>
      <c r="X367" s="33">
        <f t="shared" si="223"/>
        <v>1.7391304347826086</v>
      </c>
    </row>
    <row r="368" spans="1:24" x14ac:dyDescent="0.25">
      <c r="A368" s="17" t="s">
        <v>19</v>
      </c>
      <c r="B368" s="201">
        <v>86</v>
      </c>
      <c r="C368" s="201"/>
      <c r="D368" s="201">
        <v>3</v>
      </c>
      <c r="E368" s="201"/>
      <c r="F368" s="201">
        <v>1</v>
      </c>
      <c r="G368" s="201"/>
      <c r="H368" s="201">
        <v>0</v>
      </c>
      <c r="I368" s="201"/>
      <c r="J368" s="202"/>
      <c r="L368" s="203" t="s">
        <v>64</v>
      </c>
      <c r="M368" s="204"/>
      <c r="N368" s="131">
        <v>27</v>
      </c>
      <c r="O368" s="131">
        <v>280</v>
      </c>
      <c r="P368" s="131">
        <v>19</v>
      </c>
      <c r="Q368" s="131"/>
      <c r="R368" s="195"/>
      <c r="S368" s="219"/>
      <c r="T368" s="157">
        <f t="shared" si="221"/>
        <v>307</v>
      </c>
      <c r="U368" s="130">
        <f>U340+U341+U342</f>
        <v>277</v>
      </c>
      <c r="V368" s="130">
        <f t="shared" si="220"/>
        <v>288</v>
      </c>
      <c r="W368" s="130">
        <f t="shared" si="222"/>
        <v>11</v>
      </c>
      <c r="X368" s="33">
        <f t="shared" si="223"/>
        <v>3.5830618892508146</v>
      </c>
    </row>
    <row r="369" spans="1:24" x14ac:dyDescent="0.25">
      <c r="A369" s="17" t="s">
        <v>20</v>
      </c>
      <c r="B369" s="201">
        <v>88</v>
      </c>
      <c r="C369" s="201"/>
      <c r="D369" s="201">
        <v>4</v>
      </c>
      <c r="E369" s="201"/>
      <c r="F369" s="201">
        <v>1</v>
      </c>
      <c r="G369" s="201"/>
      <c r="H369" s="201">
        <v>0</v>
      </c>
      <c r="I369" s="201"/>
      <c r="J369" s="202"/>
      <c r="L369" s="203" t="s">
        <v>65</v>
      </c>
      <c r="M369" s="204"/>
      <c r="N369" s="131">
        <v>16</v>
      </c>
      <c r="O369" s="131">
        <v>280</v>
      </c>
      <c r="P369" s="131">
        <v>8</v>
      </c>
      <c r="Q369" s="131"/>
      <c r="R369" s="195"/>
      <c r="S369" s="219"/>
      <c r="T369" s="157">
        <f t="shared" si="221"/>
        <v>296</v>
      </c>
      <c r="U369" s="130">
        <f>U343+U344+U345</f>
        <v>277</v>
      </c>
      <c r="V369" s="130">
        <f t="shared" si="220"/>
        <v>288</v>
      </c>
      <c r="W369" s="130">
        <f t="shared" si="222"/>
        <v>11</v>
      </c>
      <c r="X369" s="33">
        <f t="shared" si="223"/>
        <v>3.7162162162162162</v>
      </c>
    </row>
    <row r="370" spans="1:24" x14ac:dyDescent="0.25">
      <c r="A370" s="17" t="s">
        <v>21</v>
      </c>
      <c r="B370" s="201">
        <v>86</v>
      </c>
      <c r="C370" s="201"/>
      <c r="D370" s="201">
        <v>6</v>
      </c>
      <c r="E370" s="201"/>
      <c r="F370" s="201">
        <v>0</v>
      </c>
      <c r="G370" s="201"/>
      <c r="H370" s="201">
        <v>1</v>
      </c>
      <c r="I370" s="201"/>
      <c r="J370" s="202"/>
      <c r="L370" s="203" t="s">
        <v>66</v>
      </c>
      <c r="M370" s="204"/>
      <c r="N370" s="131">
        <v>25</v>
      </c>
      <c r="O370" s="131">
        <v>180</v>
      </c>
      <c r="P370" s="131">
        <v>10</v>
      </c>
      <c r="Q370" s="131"/>
      <c r="R370" s="195"/>
      <c r="S370" s="219"/>
      <c r="T370" s="157">
        <f t="shared" si="221"/>
        <v>205</v>
      </c>
      <c r="U370" s="130">
        <f>U346+U347</f>
        <v>186</v>
      </c>
      <c r="V370" s="130">
        <f t="shared" si="220"/>
        <v>195</v>
      </c>
      <c r="W370" s="130">
        <f t="shared" si="222"/>
        <v>9</v>
      </c>
      <c r="X370" s="33">
        <f t="shared" si="223"/>
        <v>4.3902439024390238</v>
      </c>
    </row>
    <row r="371" spans="1:24" x14ac:dyDescent="0.25">
      <c r="A371" s="17" t="s">
        <v>22</v>
      </c>
      <c r="B371" s="201">
        <v>86</v>
      </c>
      <c r="C371" s="201"/>
      <c r="D371" s="201">
        <v>3</v>
      </c>
      <c r="E371" s="201"/>
      <c r="F371" s="201">
        <v>1</v>
      </c>
      <c r="G371" s="201"/>
      <c r="H371" s="201">
        <v>0</v>
      </c>
      <c r="I371" s="201"/>
      <c r="J371" s="202"/>
      <c r="L371" s="203" t="s">
        <v>67</v>
      </c>
      <c r="M371" s="204"/>
      <c r="N371" s="131">
        <v>430</v>
      </c>
      <c r="O371" s="131">
        <v>0</v>
      </c>
      <c r="P371" s="131">
        <v>240</v>
      </c>
      <c r="Q371" s="131"/>
      <c r="R371" s="195"/>
      <c r="S371" s="219"/>
      <c r="T371" s="157">
        <f t="shared" si="221"/>
        <v>430</v>
      </c>
      <c r="U371" s="130">
        <f>U348+U349</f>
        <v>184</v>
      </c>
      <c r="V371" s="130">
        <f t="shared" si="220"/>
        <v>190</v>
      </c>
      <c r="W371" s="130">
        <f t="shared" si="222"/>
        <v>6</v>
      </c>
      <c r="X371" s="33">
        <f t="shared" si="223"/>
        <v>1.3953488372093024</v>
      </c>
    </row>
    <row r="372" spans="1:24" x14ac:dyDescent="0.25">
      <c r="A372" s="17" t="s">
        <v>23</v>
      </c>
      <c r="B372" s="201">
        <v>85</v>
      </c>
      <c r="C372" s="201"/>
      <c r="D372" s="201">
        <v>7</v>
      </c>
      <c r="E372" s="201"/>
      <c r="F372" s="201">
        <v>1</v>
      </c>
      <c r="G372" s="201"/>
      <c r="H372" s="201">
        <v>0</v>
      </c>
      <c r="I372" s="201"/>
      <c r="J372" s="202"/>
      <c r="L372" s="203" t="s">
        <v>24</v>
      </c>
      <c r="M372" s="204"/>
      <c r="N372" s="131">
        <v>0</v>
      </c>
      <c r="O372" s="131">
        <v>50</v>
      </c>
      <c r="P372" s="131">
        <v>0</v>
      </c>
      <c r="Q372" s="131"/>
      <c r="R372" s="195"/>
      <c r="S372" s="219"/>
      <c r="T372" s="157">
        <f t="shared" si="221"/>
        <v>50</v>
      </c>
      <c r="U372" s="130">
        <f>U350</f>
        <v>50</v>
      </c>
      <c r="V372" s="130">
        <f t="shared" si="220"/>
        <v>50</v>
      </c>
      <c r="W372" s="130">
        <f t="shared" si="222"/>
        <v>0</v>
      </c>
      <c r="X372" s="33">
        <f t="shared" si="223"/>
        <v>0</v>
      </c>
    </row>
    <row r="373" spans="1:24" x14ac:dyDescent="0.25">
      <c r="A373" s="17" t="s">
        <v>24</v>
      </c>
      <c r="B373" s="201">
        <v>85</v>
      </c>
      <c r="C373" s="201"/>
      <c r="D373" s="201">
        <v>7</v>
      </c>
      <c r="E373" s="201"/>
      <c r="F373" s="201">
        <v>1</v>
      </c>
      <c r="G373" s="201"/>
      <c r="H373" s="201">
        <v>0</v>
      </c>
      <c r="I373" s="201"/>
      <c r="J373" s="202"/>
      <c r="L373" s="203" t="s">
        <v>68</v>
      </c>
      <c r="M373" s="204"/>
      <c r="N373" s="131">
        <v>40</v>
      </c>
      <c r="O373" s="131">
        <v>160</v>
      </c>
      <c r="P373" s="131">
        <v>0</v>
      </c>
      <c r="Q373" s="131"/>
      <c r="R373" s="195"/>
      <c r="S373" s="219"/>
      <c r="T373" s="157">
        <f t="shared" si="221"/>
        <v>200</v>
      </c>
      <c r="U373" s="130">
        <f>U351+U352</f>
        <v>182</v>
      </c>
      <c r="V373" s="130">
        <f t="shared" si="220"/>
        <v>200</v>
      </c>
      <c r="W373" s="130">
        <f t="shared" si="222"/>
        <v>18</v>
      </c>
      <c r="X373" s="33">
        <f t="shared" si="223"/>
        <v>9</v>
      </c>
    </row>
    <row r="374" spans="1:24" x14ac:dyDescent="0.25">
      <c r="A374" s="17" t="s">
        <v>25</v>
      </c>
      <c r="B374" s="201">
        <v>85</v>
      </c>
      <c r="C374" s="201"/>
      <c r="D374" s="201">
        <v>7</v>
      </c>
      <c r="E374" s="201"/>
      <c r="F374" s="201">
        <v>1</v>
      </c>
      <c r="G374" s="201"/>
      <c r="H374" s="201">
        <v>0</v>
      </c>
      <c r="I374" s="201"/>
      <c r="J374" s="202"/>
      <c r="L374" s="203" t="s">
        <v>69</v>
      </c>
      <c r="M374" s="204"/>
      <c r="N374" s="131">
        <v>260</v>
      </c>
      <c r="O374" s="131">
        <v>140</v>
      </c>
      <c r="P374" s="131">
        <v>300</v>
      </c>
      <c r="Q374" s="131"/>
      <c r="R374" s="195"/>
      <c r="S374" s="219"/>
      <c r="T374" s="157">
        <f t="shared" si="221"/>
        <v>400</v>
      </c>
      <c r="U374" s="130">
        <f>U353</f>
        <v>85</v>
      </c>
      <c r="V374" s="130">
        <f t="shared" si="220"/>
        <v>100</v>
      </c>
      <c r="W374" s="130">
        <f t="shared" si="222"/>
        <v>15</v>
      </c>
      <c r="X374" s="33">
        <f t="shared" si="223"/>
        <v>3.75</v>
      </c>
    </row>
    <row r="375" spans="1:24" x14ac:dyDescent="0.25">
      <c r="A375" s="17" t="s">
        <v>26</v>
      </c>
      <c r="B375" s="201">
        <v>81</v>
      </c>
      <c r="C375" s="201"/>
      <c r="D375" s="201">
        <v>4</v>
      </c>
      <c r="E375" s="201"/>
      <c r="F375" s="201">
        <v>3</v>
      </c>
      <c r="G375" s="201"/>
      <c r="H375" s="201">
        <v>1</v>
      </c>
      <c r="I375" s="201"/>
      <c r="J375" s="202"/>
      <c r="L375" s="203" t="s">
        <v>70</v>
      </c>
      <c r="M375" s="204"/>
      <c r="N375" s="131">
        <v>0</v>
      </c>
      <c r="O375" s="131">
        <v>120</v>
      </c>
      <c r="P375" s="131">
        <v>0</v>
      </c>
      <c r="Q375" s="131"/>
      <c r="R375" s="195"/>
      <c r="S375" s="219"/>
      <c r="T375" s="157">
        <f t="shared" si="221"/>
        <v>120</v>
      </c>
      <c r="U375" s="130">
        <f>U357+U358+U359+U360+U361</f>
        <v>57</v>
      </c>
      <c r="V375" s="130">
        <f t="shared" si="220"/>
        <v>120</v>
      </c>
      <c r="W375" s="130">
        <f t="shared" si="222"/>
        <v>63</v>
      </c>
      <c r="X375" s="33">
        <f t="shared" si="223"/>
        <v>52.5</v>
      </c>
    </row>
    <row r="376" spans="1:24" ht="15.75" thickBot="1" x14ac:dyDescent="0.3">
      <c r="A376" s="18" t="s">
        <v>27</v>
      </c>
      <c r="B376" s="249">
        <v>82</v>
      </c>
      <c r="C376" s="249"/>
      <c r="D376" s="249">
        <v>2</v>
      </c>
      <c r="E376" s="249"/>
      <c r="F376" s="249">
        <v>0</v>
      </c>
      <c r="G376" s="249"/>
      <c r="H376" s="249">
        <v>0</v>
      </c>
      <c r="I376" s="249"/>
      <c r="J376" s="250"/>
      <c r="L376" s="247" t="s">
        <v>71</v>
      </c>
      <c r="M376" s="248"/>
      <c r="N376" s="131">
        <v>0</v>
      </c>
      <c r="O376" s="131">
        <v>120</v>
      </c>
      <c r="P376" s="131">
        <v>20</v>
      </c>
      <c r="Q376" s="131"/>
      <c r="R376" s="195"/>
      <c r="S376" s="219"/>
      <c r="T376" s="157">
        <f t="shared" si="221"/>
        <v>120</v>
      </c>
      <c r="U376" s="130"/>
      <c r="V376" s="130">
        <f t="shared" si="220"/>
        <v>100</v>
      </c>
      <c r="W376" s="130">
        <f t="shared" si="222"/>
        <v>100</v>
      </c>
      <c r="X376" s="33">
        <f t="shared" si="223"/>
        <v>83.333333333333343</v>
      </c>
    </row>
    <row r="377" spans="1:24" ht="15.75" thickBot="1" x14ac:dyDescent="0.3">
      <c r="A377" s="6" t="s">
        <v>77</v>
      </c>
      <c r="L377" s="247" t="s">
        <v>72</v>
      </c>
      <c r="M377" s="248"/>
      <c r="N377" s="131">
        <v>0</v>
      </c>
      <c r="O377" s="131">
        <v>1400</v>
      </c>
      <c r="P377" s="131">
        <v>140</v>
      </c>
      <c r="Q377" s="131"/>
      <c r="R377" s="195"/>
      <c r="S377" s="219"/>
      <c r="T377" s="157">
        <f t="shared" si="221"/>
        <v>1400</v>
      </c>
      <c r="U377" s="130"/>
      <c r="V377" s="130">
        <f t="shared" si="220"/>
        <v>1260</v>
      </c>
      <c r="W377" s="130">
        <f t="shared" si="222"/>
        <v>1260</v>
      </c>
      <c r="X377" s="33">
        <f t="shared" si="223"/>
        <v>90</v>
      </c>
    </row>
    <row r="378" spans="1:24" x14ac:dyDescent="0.25">
      <c r="A378" s="240" t="s">
        <v>78</v>
      </c>
      <c r="B378" s="241"/>
      <c r="C378" s="241"/>
      <c r="D378" s="206" t="s">
        <v>81</v>
      </c>
      <c r="E378" s="206"/>
      <c r="F378" s="206" t="s">
        <v>82</v>
      </c>
      <c r="G378" s="206"/>
      <c r="H378" s="206" t="s">
        <v>83</v>
      </c>
      <c r="I378" s="206"/>
      <c r="J378" s="207"/>
      <c r="L378" s="247" t="s">
        <v>73</v>
      </c>
      <c r="M378" s="248"/>
      <c r="N378" s="131">
        <v>0</v>
      </c>
      <c r="O378" s="131">
        <v>10</v>
      </c>
      <c r="P378" s="131">
        <v>2</v>
      </c>
      <c r="Q378" s="131"/>
      <c r="R378" s="195"/>
      <c r="S378" s="219"/>
      <c r="T378" s="157">
        <f t="shared" si="221"/>
        <v>10</v>
      </c>
      <c r="U378" s="130"/>
      <c r="V378" s="130">
        <f t="shared" si="220"/>
        <v>8</v>
      </c>
      <c r="W378" s="130">
        <f t="shared" si="222"/>
        <v>8</v>
      </c>
      <c r="X378" s="33">
        <f t="shared" si="223"/>
        <v>80</v>
      </c>
    </row>
    <row r="379" spans="1:24" x14ac:dyDescent="0.25">
      <c r="A379" s="242" t="s">
        <v>79</v>
      </c>
      <c r="B379" s="243"/>
      <c r="C379" s="243"/>
      <c r="D379" s="195">
        <v>15</v>
      </c>
      <c r="E379" s="195"/>
      <c r="F379" s="195">
        <v>15</v>
      </c>
      <c r="G379" s="195"/>
      <c r="H379" s="195"/>
      <c r="I379" s="195"/>
      <c r="J379" s="269"/>
      <c r="L379" s="247" t="s">
        <v>74</v>
      </c>
      <c r="M379" s="248"/>
      <c r="N379" s="131">
        <v>0</v>
      </c>
      <c r="O379" s="131">
        <v>30</v>
      </c>
      <c r="P379" s="131">
        <v>10</v>
      </c>
      <c r="Q379" s="131"/>
      <c r="R379" s="195"/>
      <c r="S379" s="219"/>
      <c r="T379" s="157">
        <f t="shared" si="221"/>
        <v>30</v>
      </c>
      <c r="U379" s="130"/>
      <c r="V379" s="130">
        <f t="shared" si="220"/>
        <v>20</v>
      </c>
      <c r="W379" s="130">
        <f t="shared" si="222"/>
        <v>20</v>
      </c>
      <c r="X379" s="33">
        <f t="shared" si="223"/>
        <v>66.666666666666657</v>
      </c>
    </row>
    <row r="380" spans="1:24" ht="15.75" thickBot="1" x14ac:dyDescent="0.3">
      <c r="A380" s="244" t="s">
        <v>80</v>
      </c>
      <c r="B380" s="245"/>
      <c r="C380" s="245"/>
      <c r="D380" s="246"/>
      <c r="E380" s="246"/>
      <c r="F380" s="246"/>
      <c r="G380" s="246"/>
      <c r="H380" s="246"/>
      <c r="I380" s="246"/>
      <c r="J380" s="270"/>
      <c r="L380" s="247" t="s">
        <v>75</v>
      </c>
      <c r="M380" s="248"/>
      <c r="N380" s="131">
        <v>0</v>
      </c>
      <c r="O380" s="131">
        <v>0</v>
      </c>
      <c r="P380" s="131">
        <v>0</v>
      </c>
      <c r="Q380" s="131"/>
      <c r="R380" s="195"/>
      <c r="S380" s="219"/>
      <c r="T380" s="157">
        <f t="shared" si="221"/>
        <v>0</v>
      </c>
      <c r="U380" s="130"/>
      <c r="V380" s="130">
        <f t="shared" si="220"/>
        <v>0</v>
      </c>
      <c r="W380" s="130">
        <f t="shared" si="222"/>
        <v>0</v>
      </c>
      <c r="X380" s="33" t="e">
        <f t="shared" si="223"/>
        <v>#DIV/0!</v>
      </c>
    </row>
    <row r="381" spans="1:24" ht="15.75" thickBot="1" x14ac:dyDescent="0.3">
      <c r="A381" s="1" t="s">
        <v>90</v>
      </c>
      <c r="B381" s="1"/>
      <c r="C381" s="1"/>
      <c r="D381" s="1"/>
      <c r="E381" s="1"/>
      <c r="F381" s="1"/>
      <c r="G381" s="1"/>
      <c r="H381" s="1"/>
      <c r="I381" s="1"/>
      <c r="J381" s="1"/>
      <c r="L381" s="284" t="s">
        <v>76</v>
      </c>
      <c r="M381" s="285"/>
      <c r="N381" s="122">
        <v>0</v>
      </c>
      <c r="O381" s="122">
        <v>0</v>
      </c>
      <c r="P381" s="122">
        <v>0</v>
      </c>
      <c r="Q381" s="122"/>
      <c r="R381" s="246"/>
      <c r="S381" s="286"/>
      <c r="T381" s="157">
        <f t="shared" si="221"/>
        <v>0</v>
      </c>
      <c r="U381" s="130"/>
      <c r="V381" s="130">
        <f t="shared" si="220"/>
        <v>0</v>
      </c>
      <c r="W381" s="130">
        <f t="shared" si="222"/>
        <v>0</v>
      </c>
      <c r="X381" s="33" t="e">
        <f t="shared" si="223"/>
        <v>#DIV/0!</v>
      </c>
    </row>
    <row r="382" spans="1:24" ht="15.75" thickBot="1" x14ac:dyDescent="0.3">
      <c r="A382" s="205" t="s">
        <v>91</v>
      </c>
      <c r="B382" s="206"/>
      <c r="C382" s="206"/>
      <c r="D382" s="207"/>
      <c r="F382" s="205" t="s">
        <v>96</v>
      </c>
      <c r="G382" s="206"/>
      <c r="H382" s="206"/>
      <c r="I382" s="206"/>
      <c r="J382" s="207"/>
      <c r="L382" t="s">
        <v>84</v>
      </c>
      <c r="Q382" s="7" t="s">
        <v>89</v>
      </c>
      <c r="T382" s="137"/>
    </row>
    <row r="383" spans="1:24" x14ac:dyDescent="0.25">
      <c r="A383" s="129" t="s">
        <v>92</v>
      </c>
      <c r="B383" s="217" t="s">
        <v>94</v>
      </c>
      <c r="C383" s="217"/>
      <c r="D383" s="261" t="s">
        <v>36</v>
      </c>
      <c r="F383" s="259" t="s">
        <v>92</v>
      </c>
      <c r="G383" s="217"/>
      <c r="H383" s="217" t="s">
        <v>94</v>
      </c>
      <c r="I383" s="217"/>
      <c r="J383" s="261" t="s">
        <v>36</v>
      </c>
      <c r="L383" s="262" t="s">
        <v>86</v>
      </c>
      <c r="M383" s="263"/>
      <c r="N383" s="263"/>
      <c r="O383" s="271">
        <v>13</v>
      </c>
      <c r="P383" s="272"/>
      <c r="Q383" s="123" t="s">
        <v>6</v>
      </c>
      <c r="R383" s="124" t="s">
        <v>7</v>
      </c>
      <c r="S383" s="125" t="s">
        <v>36</v>
      </c>
      <c r="T383" s="135"/>
    </row>
    <row r="384" spans="1:24" x14ac:dyDescent="0.25">
      <c r="A384" s="129" t="s">
        <v>93</v>
      </c>
      <c r="B384" s="217" t="s">
        <v>95</v>
      </c>
      <c r="C384" s="217"/>
      <c r="D384" s="261"/>
      <c r="F384" s="259" t="s">
        <v>93</v>
      </c>
      <c r="G384" s="217"/>
      <c r="H384" s="217" t="s">
        <v>95</v>
      </c>
      <c r="I384" s="217"/>
      <c r="J384" s="261"/>
      <c r="L384" s="264" t="s">
        <v>87</v>
      </c>
      <c r="M384" s="265"/>
      <c r="N384" s="265"/>
      <c r="O384" s="273">
        <v>0</v>
      </c>
      <c r="P384" s="274"/>
      <c r="Q384" s="268">
        <v>47</v>
      </c>
      <c r="R384" s="195">
        <v>48</v>
      </c>
      <c r="S384" s="269">
        <v>95</v>
      </c>
      <c r="T384" s="135"/>
    </row>
    <row r="385" spans="1:108" ht="15.75" thickBot="1" x14ac:dyDescent="0.3">
      <c r="A385" s="28">
        <v>93</v>
      </c>
      <c r="B385" s="246">
        <v>2</v>
      </c>
      <c r="C385" s="246"/>
      <c r="D385" s="132">
        <v>95</v>
      </c>
      <c r="F385" s="260">
        <v>93</v>
      </c>
      <c r="G385" s="246"/>
      <c r="H385" s="246">
        <v>2</v>
      </c>
      <c r="I385" s="246"/>
      <c r="J385" s="132">
        <v>95</v>
      </c>
      <c r="L385" s="266" t="s">
        <v>88</v>
      </c>
      <c r="M385" s="267"/>
      <c r="N385" s="267"/>
      <c r="O385" s="275">
        <v>0</v>
      </c>
      <c r="P385" s="276"/>
      <c r="Q385" s="260"/>
      <c r="R385" s="246"/>
      <c r="S385" s="270"/>
      <c r="T385" s="135"/>
    </row>
    <row r="386" spans="1:108" ht="15.75" thickBot="1" x14ac:dyDescent="0.3">
      <c r="A386" t="s">
        <v>102</v>
      </c>
      <c r="L386" t="s">
        <v>97</v>
      </c>
      <c r="T386" s="137"/>
    </row>
    <row r="387" spans="1:108" ht="15.75" thickBot="1" x14ac:dyDescent="0.3">
      <c r="A387" s="23" t="s">
        <v>103</v>
      </c>
      <c r="B387" s="24"/>
      <c r="C387" s="24" t="s">
        <v>104</v>
      </c>
      <c r="D387" s="24"/>
      <c r="E387" s="24"/>
      <c r="F387" s="24" t="s">
        <v>105</v>
      </c>
      <c r="G387" s="24"/>
      <c r="H387" s="24"/>
      <c r="I387" s="24" t="s">
        <v>106</v>
      </c>
      <c r="J387" s="25"/>
      <c r="L387" s="280" t="s">
        <v>59</v>
      </c>
      <c r="M387" s="281"/>
      <c r="N387" s="26" t="s">
        <v>98</v>
      </c>
      <c r="O387" s="26" t="s">
        <v>99</v>
      </c>
      <c r="P387" s="278" t="s">
        <v>100</v>
      </c>
      <c r="Q387" s="279"/>
      <c r="R387" s="282"/>
      <c r="S387" s="283"/>
      <c r="T387" s="135"/>
    </row>
    <row r="388" spans="1:108" ht="15.75" thickBot="1" x14ac:dyDescent="0.3">
      <c r="A388" t="s">
        <v>107</v>
      </c>
      <c r="L388" s="251" t="s">
        <v>101</v>
      </c>
      <c r="M388" s="252"/>
      <c r="N388" s="255"/>
      <c r="O388" s="255"/>
      <c r="P388" s="255"/>
      <c r="Q388" s="255"/>
      <c r="R388" s="255"/>
      <c r="S388" s="256"/>
      <c r="T388" s="135"/>
    </row>
    <row r="389" spans="1:108" ht="15.75" thickBot="1" x14ac:dyDescent="0.3">
      <c r="A389" s="23" t="s">
        <v>103</v>
      </c>
      <c r="B389" s="24"/>
      <c r="C389" s="24" t="s">
        <v>104</v>
      </c>
      <c r="D389" s="24"/>
      <c r="E389" s="24"/>
      <c r="F389" s="24" t="s">
        <v>105</v>
      </c>
      <c r="G389" s="24"/>
      <c r="H389" s="24"/>
      <c r="I389" s="24" t="s">
        <v>106</v>
      </c>
      <c r="J389" s="25"/>
      <c r="L389" s="253"/>
      <c r="M389" s="254"/>
      <c r="N389" s="257"/>
      <c r="O389" s="257"/>
      <c r="P389" s="257"/>
      <c r="Q389" s="257"/>
      <c r="R389" s="257"/>
      <c r="S389" s="258"/>
      <c r="T389" s="135"/>
    </row>
    <row r="391" spans="1:108" ht="18.75" x14ac:dyDescent="0.3">
      <c r="A391" s="193"/>
      <c r="B391" s="194" t="s">
        <v>28</v>
      </c>
      <c r="C391" s="194"/>
      <c r="D391" s="194"/>
      <c r="E391" s="194"/>
      <c r="F391" s="194"/>
      <c r="G391" s="194"/>
      <c r="H391" s="194"/>
      <c r="I391" s="194"/>
      <c r="J391" s="193" t="s">
        <v>29</v>
      </c>
      <c r="K391" s="193"/>
      <c r="L391" s="195" t="s">
        <v>273</v>
      </c>
      <c r="M391" s="195"/>
      <c r="N391" s="195"/>
      <c r="O391" s="193" t="s">
        <v>30</v>
      </c>
      <c r="P391" s="193"/>
      <c r="Q391" s="195">
        <v>2022</v>
      </c>
      <c r="R391" s="195"/>
      <c r="S391" s="195"/>
      <c r="T391" s="297"/>
      <c r="U391" s="298"/>
      <c r="V391" s="298"/>
      <c r="W391" s="298"/>
      <c r="X391" s="298"/>
    </row>
    <row r="392" spans="1:108" s="38" customFormat="1" ht="21.75" customHeight="1" thickBot="1" x14ac:dyDescent="0.3">
      <c r="A392" s="193"/>
      <c r="B392" s="189" t="s">
        <v>31</v>
      </c>
      <c r="C392" s="189"/>
      <c r="D392" s="188" t="s">
        <v>295</v>
      </c>
      <c r="E392" s="188"/>
      <c r="F392" s="189" t="s">
        <v>32</v>
      </c>
      <c r="G392" s="189"/>
      <c r="H392" s="188" t="s">
        <v>296</v>
      </c>
      <c r="I392" s="188"/>
      <c r="J392" s="189" t="s">
        <v>272</v>
      </c>
      <c r="K392" s="189"/>
      <c r="L392" s="188" t="s">
        <v>298</v>
      </c>
      <c r="M392" s="188"/>
      <c r="N392" s="188"/>
      <c r="O392" s="189" t="s">
        <v>34</v>
      </c>
      <c r="P392" s="189"/>
      <c r="Q392" s="299" t="s">
        <v>299</v>
      </c>
      <c r="R392" s="300"/>
      <c r="S392" s="301"/>
      <c r="T392" s="302" t="s">
        <v>225</v>
      </c>
      <c r="U392" s="303"/>
      <c r="V392" s="303"/>
    </row>
    <row r="393" spans="1:108" x14ac:dyDescent="0.25">
      <c r="A393" s="193"/>
      <c r="B393" s="205" t="s">
        <v>35</v>
      </c>
      <c r="C393" s="206"/>
      <c r="D393" s="206"/>
      <c r="E393" s="206"/>
      <c r="F393" s="206"/>
      <c r="G393" s="206"/>
      <c r="H393" s="206"/>
      <c r="I393" s="207"/>
      <c r="J393" s="205" t="s">
        <v>1</v>
      </c>
      <c r="K393" s="206"/>
      <c r="L393" s="206"/>
      <c r="M393" s="206"/>
      <c r="N393" s="207"/>
      <c r="O393" s="205" t="s">
        <v>2</v>
      </c>
      <c r="P393" s="206"/>
      <c r="Q393" s="206"/>
      <c r="R393" s="206"/>
      <c r="S393" s="207"/>
      <c r="T393" s="299">
        <v>24500</v>
      </c>
      <c r="U393" s="300"/>
      <c r="V393" s="301"/>
    </row>
    <row r="394" spans="1:108" s="38" customFormat="1" ht="24" customHeight="1" thickBot="1" x14ac:dyDescent="0.3">
      <c r="B394" s="133" t="s">
        <v>36</v>
      </c>
      <c r="C394" s="62">
        <v>1</v>
      </c>
      <c r="D394" s="63" t="s">
        <v>37</v>
      </c>
      <c r="E394" s="134"/>
      <c r="F394" s="62">
        <v>1</v>
      </c>
      <c r="G394" s="209" t="s">
        <v>38</v>
      </c>
      <c r="H394" s="209"/>
      <c r="I394" s="65">
        <v>1</v>
      </c>
      <c r="J394" s="208" t="s">
        <v>39</v>
      </c>
      <c r="K394" s="209"/>
      <c r="L394" s="62">
        <v>22</v>
      </c>
      <c r="M394" s="134" t="s">
        <v>40</v>
      </c>
      <c r="N394" s="65">
        <v>22</v>
      </c>
      <c r="O394" s="208" t="s">
        <v>39</v>
      </c>
      <c r="P394" s="209"/>
      <c r="Q394" s="62">
        <v>22</v>
      </c>
      <c r="R394" s="134" t="s">
        <v>40</v>
      </c>
      <c r="S394" s="65">
        <v>22</v>
      </c>
      <c r="T394" s="136"/>
      <c r="Z394" s="290" t="s">
        <v>238</v>
      </c>
      <c r="AA394" s="290"/>
      <c r="AB394" s="291" t="s">
        <v>239</v>
      </c>
      <c r="AC394" s="291"/>
      <c r="AD394" s="291" t="s">
        <v>171</v>
      </c>
      <c r="AE394" s="291"/>
      <c r="AF394" s="292" t="s">
        <v>240</v>
      </c>
      <c r="AG394" s="292"/>
      <c r="AH394" s="292" t="s">
        <v>241</v>
      </c>
      <c r="AI394" s="292"/>
      <c r="AJ394" s="292" t="s">
        <v>242</v>
      </c>
      <c r="AK394" s="292"/>
      <c r="AL394" s="292" t="s">
        <v>243</v>
      </c>
      <c r="AM394" s="292"/>
      <c r="AN394" s="287" t="s">
        <v>244</v>
      </c>
      <c r="AO394" s="287"/>
      <c r="AP394" s="287" t="s">
        <v>245</v>
      </c>
      <c r="AQ394" s="287"/>
      <c r="AR394" s="287" t="s">
        <v>246</v>
      </c>
      <c r="AS394" s="287"/>
      <c r="AT394" s="287" t="s">
        <v>247</v>
      </c>
      <c r="AU394" s="287"/>
      <c r="AV394" s="288" t="s">
        <v>248</v>
      </c>
      <c r="AW394" s="288"/>
      <c r="AX394" s="288" t="s">
        <v>249</v>
      </c>
      <c r="AY394" s="288"/>
      <c r="AZ394" s="288" t="s">
        <v>250</v>
      </c>
      <c r="BA394" s="288"/>
      <c r="BB394" s="288" t="s">
        <v>175</v>
      </c>
      <c r="BC394" s="288"/>
      <c r="BD394" s="289" t="s">
        <v>251</v>
      </c>
      <c r="BE394" s="289"/>
      <c r="BF394" s="289" t="s">
        <v>252</v>
      </c>
      <c r="BG394" s="289"/>
      <c r="BH394" s="289" t="s">
        <v>24</v>
      </c>
      <c r="BI394" s="289"/>
      <c r="BJ394" s="294" t="s">
        <v>253</v>
      </c>
      <c r="BK394" s="294"/>
      <c r="BL394" s="295" t="s">
        <v>69</v>
      </c>
      <c r="BM394" s="295"/>
      <c r="BN394" s="296" t="s">
        <v>254</v>
      </c>
      <c r="BO394" s="296" t="s">
        <v>161</v>
      </c>
      <c r="BP394" s="296" t="s">
        <v>255</v>
      </c>
      <c r="BQ394" s="296" t="s">
        <v>256</v>
      </c>
      <c r="BR394" s="296" t="s">
        <v>257</v>
      </c>
      <c r="BS394" s="296"/>
      <c r="BT394" s="296" t="s">
        <v>258</v>
      </c>
      <c r="BU394" s="296"/>
      <c r="BV394" s="296" t="s">
        <v>259</v>
      </c>
      <c r="BW394" s="296"/>
      <c r="BX394" s="293" t="s">
        <v>260</v>
      </c>
      <c r="BY394" s="293"/>
      <c r="BZ394" s="293"/>
      <c r="CA394" s="293" t="s">
        <v>239</v>
      </c>
      <c r="CB394" s="293"/>
      <c r="CC394" s="293"/>
      <c r="CD394" s="293" t="s">
        <v>261</v>
      </c>
      <c r="CE394" s="293"/>
      <c r="CF394" s="293"/>
      <c r="CG394" s="293" t="s">
        <v>262</v>
      </c>
      <c r="CH394" s="293"/>
      <c r="CI394" s="293"/>
      <c r="CJ394" s="293" t="s">
        <v>65</v>
      </c>
      <c r="CK394" s="293"/>
      <c r="CL394" s="293"/>
      <c r="CM394" s="293" t="s">
        <v>263</v>
      </c>
      <c r="CN394" s="293"/>
      <c r="CO394" s="293"/>
      <c r="CP394" s="293" t="s">
        <v>67</v>
      </c>
      <c r="CQ394" s="293"/>
      <c r="CR394" s="293"/>
      <c r="CS394" s="293" t="s">
        <v>264</v>
      </c>
      <c r="CT394" s="293"/>
      <c r="CU394" s="293"/>
      <c r="CV394" s="293" t="s">
        <v>265</v>
      </c>
      <c r="CW394" s="293"/>
      <c r="CX394" s="293"/>
      <c r="CY394" s="293" t="s">
        <v>24</v>
      </c>
      <c r="CZ394" s="293"/>
      <c r="DA394" s="293"/>
      <c r="DB394" s="293" t="s">
        <v>266</v>
      </c>
      <c r="DC394" s="293"/>
      <c r="DD394" s="293"/>
    </row>
    <row r="395" spans="1:108" ht="16.5" thickBot="1" x14ac:dyDescent="0.3">
      <c r="A395" t="s">
        <v>42</v>
      </c>
      <c r="F395" s="10"/>
      <c r="G395" s="11"/>
      <c r="H395" s="11"/>
      <c r="J395" s="14"/>
      <c r="K395" s="14"/>
      <c r="T395" s="137"/>
      <c r="Z395" s="146" t="s">
        <v>267</v>
      </c>
      <c r="AA395" s="146" t="s">
        <v>268</v>
      </c>
      <c r="AB395" s="146" t="s">
        <v>267</v>
      </c>
      <c r="AC395" s="146" t="s">
        <v>268</v>
      </c>
      <c r="AD395" s="146" t="s">
        <v>267</v>
      </c>
      <c r="AE395" s="146" t="s">
        <v>268</v>
      </c>
      <c r="AF395" s="147" t="s">
        <v>267</v>
      </c>
      <c r="AG395" s="147" t="s">
        <v>268</v>
      </c>
      <c r="AH395" s="147" t="s">
        <v>267</v>
      </c>
      <c r="AI395" s="147" t="s">
        <v>268</v>
      </c>
      <c r="AJ395" s="147" t="s">
        <v>267</v>
      </c>
      <c r="AK395" s="147" t="s">
        <v>268</v>
      </c>
      <c r="AL395" s="147" t="s">
        <v>267</v>
      </c>
      <c r="AM395" s="147" t="s">
        <v>268</v>
      </c>
      <c r="AN395" s="148" t="s">
        <v>267</v>
      </c>
      <c r="AO395" s="148" t="s">
        <v>268</v>
      </c>
      <c r="AP395" s="148" t="s">
        <v>267</v>
      </c>
      <c r="AQ395" s="148" t="s">
        <v>268</v>
      </c>
      <c r="AR395" s="148" t="s">
        <v>267</v>
      </c>
      <c r="AS395" s="148" t="s">
        <v>268</v>
      </c>
      <c r="AT395" s="148" t="s">
        <v>267</v>
      </c>
      <c r="AU395" s="148" t="s">
        <v>268</v>
      </c>
      <c r="AV395" s="149" t="s">
        <v>267</v>
      </c>
      <c r="AW395" s="149" t="s">
        <v>268</v>
      </c>
      <c r="AX395" s="149" t="s">
        <v>267</v>
      </c>
      <c r="AY395" s="149" t="s">
        <v>268</v>
      </c>
      <c r="AZ395" s="149" t="s">
        <v>267</v>
      </c>
      <c r="BA395" s="149" t="s">
        <v>268</v>
      </c>
      <c r="BB395" s="149" t="s">
        <v>267</v>
      </c>
      <c r="BC395" s="149" t="s">
        <v>268</v>
      </c>
      <c r="BD395" s="150" t="s">
        <v>267</v>
      </c>
      <c r="BE395" s="150" t="s">
        <v>268</v>
      </c>
      <c r="BF395" s="150" t="s">
        <v>267</v>
      </c>
      <c r="BG395" s="150" t="s">
        <v>268</v>
      </c>
      <c r="BH395" s="150" t="s">
        <v>267</v>
      </c>
      <c r="BI395" s="150" t="s">
        <v>268</v>
      </c>
      <c r="BJ395" s="151" t="s">
        <v>267</v>
      </c>
      <c r="BK395" s="151" t="s">
        <v>268</v>
      </c>
      <c r="BL395" s="152" t="s">
        <v>267</v>
      </c>
      <c r="BM395" s="152" t="s">
        <v>268</v>
      </c>
      <c r="BN395" s="153" t="s">
        <v>267</v>
      </c>
      <c r="BO395" s="153" t="s">
        <v>268</v>
      </c>
      <c r="BP395" s="153" t="s">
        <v>267</v>
      </c>
      <c r="BQ395" s="153" t="s">
        <v>268</v>
      </c>
      <c r="BR395" s="153" t="s">
        <v>267</v>
      </c>
      <c r="BS395" s="153" t="s">
        <v>268</v>
      </c>
      <c r="BT395" s="153" t="s">
        <v>267</v>
      </c>
      <c r="BU395" s="153" t="s">
        <v>268</v>
      </c>
      <c r="BV395" s="153" t="s">
        <v>267</v>
      </c>
      <c r="BW395" s="153" t="s">
        <v>268</v>
      </c>
      <c r="BX395" s="154" t="s">
        <v>269</v>
      </c>
      <c r="BY395" s="154" t="s">
        <v>270</v>
      </c>
      <c r="BZ395" s="154" t="s">
        <v>271</v>
      </c>
      <c r="CA395" s="154" t="s">
        <v>269</v>
      </c>
      <c r="CB395" s="154" t="s">
        <v>270</v>
      </c>
      <c r="CC395" s="154" t="s">
        <v>271</v>
      </c>
      <c r="CD395" s="154" t="s">
        <v>269</v>
      </c>
      <c r="CE395" s="154" t="s">
        <v>270</v>
      </c>
      <c r="CF395" s="154" t="s">
        <v>271</v>
      </c>
      <c r="CG395" s="154" t="s">
        <v>269</v>
      </c>
      <c r="CH395" s="154" t="s">
        <v>270</v>
      </c>
      <c r="CI395" s="154" t="s">
        <v>271</v>
      </c>
      <c r="CJ395" s="154" t="s">
        <v>269</v>
      </c>
      <c r="CK395" s="154" t="s">
        <v>270</v>
      </c>
      <c r="CL395" s="154" t="s">
        <v>271</v>
      </c>
      <c r="CM395" s="154" t="s">
        <v>269</v>
      </c>
      <c r="CN395" s="154" t="s">
        <v>270</v>
      </c>
      <c r="CO395" s="154" t="s">
        <v>271</v>
      </c>
      <c r="CP395" s="154" t="s">
        <v>269</v>
      </c>
      <c r="CQ395" s="154" t="s">
        <v>270</v>
      </c>
      <c r="CR395" s="154" t="s">
        <v>271</v>
      </c>
      <c r="CS395" s="154" t="s">
        <v>269</v>
      </c>
      <c r="CT395" s="154" t="s">
        <v>270</v>
      </c>
      <c r="CU395" s="154" t="s">
        <v>271</v>
      </c>
      <c r="CV395" s="154" t="s">
        <v>269</v>
      </c>
      <c r="CW395" s="154" t="s">
        <v>270</v>
      </c>
      <c r="CX395" s="154" t="s">
        <v>271</v>
      </c>
      <c r="CY395" s="154" t="s">
        <v>269</v>
      </c>
      <c r="CZ395" s="154" t="s">
        <v>270</v>
      </c>
      <c r="DA395" s="154" t="s">
        <v>271</v>
      </c>
      <c r="DB395" s="154" t="s">
        <v>269</v>
      </c>
      <c r="DC395" s="154" t="s">
        <v>270</v>
      </c>
      <c r="DD395" s="154" t="s">
        <v>271</v>
      </c>
    </row>
    <row r="396" spans="1:108" x14ac:dyDescent="0.25">
      <c r="A396" s="192" t="s">
        <v>0</v>
      </c>
      <c r="B396" s="196" t="s">
        <v>1</v>
      </c>
      <c r="C396" s="197"/>
      <c r="D396" s="197"/>
      <c r="E396" s="197"/>
      <c r="F396" s="197"/>
      <c r="G396" s="198"/>
      <c r="H396" s="196" t="s">
        <v>2</v>
      </c>
      <c r="I396" s="197"/>
      <c r="J396" s="197"/>
      <c r="K396" s="197"/>
      <c r="L396" s="197"/>
      <c r="M396" s="198"/>
      <c r="N396" s="196" t="s">
        <v>3</v>
      </c>
      <c r="O396" s="197"/>
      <c r="P396" s="197"/>
      <c r="Q396" s="197"/>
      <c r="R396" s="197"/>
      <c r="S396" s="199"/>
      <c r="T396" s="304" t="s">
        <v>224</v>
      </c>
      <c r="U396" s="277" t="s">
        <v>36</v>
      </c>
      <c r="V396" s="217" t="s">
        <v>108</v>
      </c>
      <c r="Y396" t="str">
        <f>L392</f>
        <v>M.16 Urban Muridke</v>
      </c>
      <c r="Z396" s="130">
        <f>B399+C399</f>
        <v>48</v>
      </c>
      <c r="AA396" s="130">
        <f>H399+I399</f>
        <v>32</v>
      </c>
      <c r="AB396" s="130">
        <f>B400+C400</f>
        <v>38</v>
      </c>
      <c r="AC396" s="130">
        <f>H400+I400</f>
        <v>32</v>
      </c>
      <c r="AD396" s="130">
        <f>B401+C401</f>
        <v>107</v>
      </c>
      <c r="AE396" s="130">
        <f>H401+I401</f>
        <v>32</v>
      </c>
      <c r="AF396" s="130">
        <f>SUM(B402:G402)</f>
        <v>39</v>
      </c>
      <c r="AG396" s="130">
        <f>SUM(H402:M402)</f>
        <v>30</v>
      </c>
      <c r="AH396" s="130">
        <f>SUM(B405:G405)</f>
        <v>39</v>
      </c>
      <c r="AI396" s="130">
        <f>SUM(H405:M405)</f>
        <v>30</v>
      </c>
      <c r="AJ396" s="130">
        <f>SUM(B408:G408)</f>
        <v>39</v>
      </c>
      <c r="AK396" s="130">
        <f>SUM(H408:M408)</f>
        <v>30</v>
      </c>
      <c r="AL396" s="130">
        <f>SUM(B411:G411)</f>
        <v>39</v>
      </c>
      <c r="AM396" s="130">
        <f>SUM(H411:M411)</f>
        <v>30</v>
      </c>
      <c r="AN396" s="130">
        <f>SUM(B403:G403)</f>
        <v>37</v>
      </c>
      <c r="AO396" s="130">
        <f>SUM(H403:M403)</f>
        <v>31</v>
      </c>
      <c r="AP396" s="130">
        <f>SUM(B406:G406)</f>
        <v>37</v>
      </c>
      <c r="AQ396" s="130">
        <f>SUM(H406:M406)</f>
        <v>31</v>
      </c>
      <c r="AR396" s="130">
        <f>SUM(B409:G409)</f>
        <v>37</v>
      </c>
      <c r="AS396" s="130">
        <f>SUM(H409:M409)</f>
        <v>31</v>
      </c>
      <c r="AT396" s="130">
        <f>SUM(B412:G412)</f>
        <v>37</v>
      </c>
      <c r="AU396" s="130">
        <f>SUM(H412:M412)</f>
        <v>31</v>
      </c>
      <c r="AV396" s="130">
        <f>SUM(B404:G404)</f>
        <v>40</v>
      </c>
      <c r="AW396" s="130">
        <f>SUM(H404:M404)</f>
        <v>28</v>
      </c>
      <c r="AX396" s="130">
        <f>SUM(B407:G407)</f>
        <v>40</v>
      </c>
      <c r="AY396" s="130">
        <f>SUM(H407:M407)</f>
        <v>28</v>
      </c>
      <c r="AZ396" s="130">
        <f>SUM(B410:G410)</f>
        <v>40</v>
      </c>
      <c r="BA396" s="130">
        <f>SUM(H410:M410)</f>
        <v>28</v>
      </c>
      <c r="BB396" s="130">
        <f>SUM(B413:G413)</f>
        <v>40</v>
      </c>
      <c r="BC396" s="130">
        <f>SUM(H413:M413)</f>
        <v>28</v>
      </c>
      <c r="BD396" s="130">
        <f>SUM(B416:G416)</f>
        <v>39</v>
      </c>
      <c r="BE396" s="130">
        <f>SUM(H416:M416)</f>
        <v>28</v>
      </c>
      <c r="BF396" s="130">
        <f>SUM(B414:G414)</f>
        <v>39</v>
      </c>
      <c r="BG396" s="130">
        <f>SUM(H414:M414)</f>
        <v>28</v>
      </c>
      <c r="BH396" s="130">
        <f>SUM(B415:G415)</f>
        <v>39</v>
      </c>
      <c r="BI396" s="130">
        <f>SUM(H415:M415)</f>
        <v>28</v>
      </c>
      <c r="BJ396" s="130">
        <f>SUM(B417:G417)</f>
        <v>38</v>
      </c>
      <c r="BK396" s="130">
        <f>SUM(H417:M417)</f>
        <v>29</v>
      </c>
      <c r="BL396" s="130">
        <f>SUM(B418:G418)</f>
        <v>0</v>
      </c>
      <c r="BM396" s="130">
        <f>SUM(H418:M418)</f>
        <v>80</v>
      </c>
      <c r="BN396" s="130">
        <f>N422+O422</f>
        <v>62</v>
      </c>
      <c r="BO396" s="130">
        <f>P422+Q422</f>
        <v>20</v>
      </c>
      <c r="BP396" s="130">
        <f>N423+O423</f>
        <v>60</v>
      </c>
      <c r="BQ396" s="130">
        <f>P423+Q423</f>
        <v>22</v>
      </c>
      <c r="BR396" s="130">
        <f>N424+O424</f>
        <v>0</v>
      </c>
      <c r="BS396" s="130">
        <f>P424+Q424</f>
        <v>0</v>
      </c>
      <c r="BT396" s="130">
        <f>N425+O425</f>
        <v>0</v>
      </c>
      <c r="BU396" s="155">
        <f>P425+Q425</f>
        <v>0</v>
      </c>
      <c r="BV396" s="130">
        <f>N426+O426</f>
        <v>0</v>
      </c>
      <c r="BW396" s="155">
        <f>P426+Q426</f>
        <v>0</v>
      </c>
      <c r="BX396" s="130">
        <f t="shared" ref="BX396" si="224">N430</f>
        <v>0</v>
      </c>
      <c r="BY396" s="130">
        <f t="shared" ref="BY396" si="225">O430</f>
        <v>80</v>
      </c>
      <c r="BZ396" s="130">
        <f t="shared" ref="BZ396" si="226">P430</f>
        <v>0</v>
      </c>
      <c r="CA396" s="130">
        <f t="shared" ref="CA396" si="227">N431</f>
        <v>2630</v>
      </c>
      <c r="CB396" s="130">
        <f t="shared" ref="CB396" si="228">O431</f>
        <v>120</v>
      </c>
      <c r="CC396" s="130">
        <f t="shared" ref="CC396" si="229">P431</f>
        <v>2440</v>
      </c>
      <c r="CD396" s="130">
        <f t="shared" ref="CD396" si="230">N432</f>
        <v>1740</v>
      </c>
      <c r="CE396" s="130">
        <f t="shared" ref="CE396" si="231">O432</f>
        <v>0</v>
      </c>
      <c r="CF396" s="130">
        <f t="shared" ref="CF396" si="232">P432</f>
        <v>1360</v>
      </c>
      <c r="CG396" s="130">
        <f t="shared" ref="CG396" si="233">N433</f>
        <v>200</v>
      </c>
      <c r="CH396" s="130">
        <f t="shared" ref="CH396" si="234">O433</f>
        <v>200</v>
      </c>
      <c r="CI396" s="130">
        <f t="shared" ref="CI396" si="235">P433</f>
        <v>195</v>
      </c>
      <c r="CJ396" s="130">
        <f t="shared" ref="CJ396" si="236">N434</f>
        <v>20</v>
      </c>
      <c r="CK396" s="130">
        <f t="shared" ref="CK396" si="237">O434</f>
        <v>200</v>
      </c>
      <c r="CL396" s="130">
        <f t="shared" ref="CL396" si="238">P434</f>
        <v>12</v>
      </c>
      <c r="CM396" s="130">
        <f t="shared" ref="CM396" si="239">N435</f>
        <v>46</v>
      </c>
      <c r="CN396" s="130">
        <f t="shared" ref="CN396" si="240">O435</f>
        <v>190</v>
      </c>
      <c r="CO396" s="130">
        <f t="shared" ref="CO396" si="241">P435</f>
        <v>96</v>
      </c>
      <c r="CP396" s="130">
        <f t="shared" ref="CP396" si="242">N436</f>
        <v>2500</v>
      </c>
      <c r="CQ396" s="130">
        <f t="shared" ref="CQ396" si="243">O436</f>
        <v>0</v>
      </c>
      <c r="CR396" s="130">
        <f t="shared" ref="CR396" si="244">P436</f>
        <v>2300</v>
      </c>
      <c r="CS396" s="130">
        <f t="shared" ref="CS396" si="245">N438</f>
        <v>160</v>
      </c>
      <c r="CT396" s="130">
        <f t="shared" ref="CT396" si="246">O438</f>
        <v>230</v>
      </c>
      <c r="CU396" s="130">
        <f t="shared" ref="CU396" si="247">P438</f>
        <v>190</v>
      </c>
      <c r="CV396" s="130">
        <f t="shared" ref="CV396" si="248">N440</f>
        <v>700</v>
      </c>
      <c r="CW396" s="130">
        <f t="shared" ref="CW396" si="249">O440</f>
        <v>0</v>
      </c>
      <c r="CX396" s="130">
        <f t="shared" ref="CX396" si="250">P440</f>
        <v>500</v>
      </c>
      <c r="CY396" s="130">
        <f t="shared" ref="CY396" si="251">N437</f>
        <v>535</v>
      </c>
      <c r="CZ396" s="130">
        <f t="shared" ref="CZ396" si="252">O437</f>
        <v>0</v>
      </c>
      <c r="DA396" s="130">
        <f t="shared" ref="DA396" si="253">P437</f>
        <v>455</v>
      </c>
      <c r="DB396" s="130">
        <f t="shared" ref="DB396" si="254">N439</f>
        <v>1540</v>
      </c>
      <c r="DC396" s="130">
        <f t="shared" ref="DC396" si="255">O439</f>
        <v>240</v>
      </c>
      <c r="DD396" s="130">
        <f t="shared" ref="DD396" si="256">P439</f>
        <v>1680</v>
      </c>
    </row>
    <row r="397" spans="1:108" ht="15" customHeight="1" x14ac:dyDescent="0.25">
      <c r="A397" s="192"/>
      <c r="B397" s="190" t="s">
        <v>4</v>
      </c>
      <c r="C397" s="191"/>
      <c r="D397" s="191" t="s">
        <v>5</v>
      </c>
      <c r="E397" s="191"/>
      <c r="F397" s="191" t="s">
        <v>41</v>
      </c>
      <c r="G397" s="200"/>
      <c r="H397" s="190" t="s">
        <v>4</v>
      </c>
      <c r="I397" s="191"/>
      <c r="J397" s="191" t="s">
        <v>5</v>
      </c>
      <c r="K397" s="191"/>
      <c r="L397" s="191" t="s">
        <v>41</v>
      </c>
      <c r="M397" s="200"/>
      <c r="N397" s="190" t="s">
        <v>4</v>
      </c>
      <c r="O397" s="191"/>
      <c r="P397" s="191" t="s">
        <v>5</v>
      </c>
      <c r="Q397" s="191"/>
      <c r="R397" s="191" t="s">
        <v>41</v>
      </c>
      <c r="S397" s="192"/>
      <c r="T397" s="304"/>
      <c r="U397" s="277"/>
      <c r="V397" s="217"/>
      <c r="W397" s="139" t="s">
        <v>230</v>
      </c>
      <c r="X397" s="139" t="s">
        <v>108</v>
      </c>
    </row>
    <row r="398" spans="1:108" ht="22.5" x14ac:dyDescent="0.25">
      <c r="A398" s="192"/>
      <c r="B398" s="12" t="s">
        <v>6</v>
      </c>
      <c r="C398" s="2" t="s">
        <v>7</v>
      </c>
      <c r="D398" s="2" t="s">
        <v>6</v>
      </c>
      <c r="E398" s="2" t="s">
        <v>7</v>
      </c>
      <c r="F398" s="2" t="s">
        <v>6</v>
      </c>
      <c r="G398" s="13" t="s">
        <v>7</v>
      </c>
      <c r="H398" s="12" t="s">
        <v>6</v>
      </c>
      <c r="I398" s="2" t="s">
        <v>7</v>
      </c>
      <c r="J398" s="2" t="s">
        <v>6</v>
      </c>
      <c r="K398" s="2" t="s">
        <v>7</v>
      </c>
      <c r="L398" s="2" t="s">
        <v>6</v>
      </c>
      <c r="M398" s="13" t="s">
        <v>7</v>
      </c>
      <c r="N398" s="12" t="s">
        <v>6</v>
      </c>
      <c r="O398" s="2" t="s">
        <v>7</v>
      </c>
      <c r="P398" s="2" t="s">
        <v>6</v>
      </c>
      <c r="Q398" s="2" t="s">
        <v>7</v>
      </c>
      <c r="R398" s="2" t="s">
        <v>6</v>
      </c>
      <c r="S398" s="39" t="s">
        <v>7</v>
      </c>
      <c r="T398" s="304"/>
      <c r="U398" s="277"/>
      <c r="V398" s="217"/>
      <c r="W398" s="140"/>
      <c r="X398" s="140"/>
    </row>
    <row r="399" spans="1:108" ht="20.25" customHeight="1" x14ac:dyDescent="0.25">
      <c r="A399" s="9" t="s">
        <v>8</v>
      </c>
      <c r="B399" s="52">
        <v>22</v>
      </c>
      <c r="C399" s="53">
        <v>26</v>
      </c>
      <c r="D399" s="43"/>
      <c r="E399" s="43"/>
      <c r="F399" s="43"/>
      <c r="G399" s="44"/>
      <c r="H399" s="52">
        <v>15</v>
      </c>
      <c r="I399" s="53">
        <v>17</v>
      </c>
      <c r="J399" s="43"/>
      <c r="K399" s="43"/>
      <c r="L399" s="43"/>
      <c r="M399" s="44"/>
      <c r="N399" s="52"/>
      <c r="O399" s="53"/>
      <c r="P399" s="43"/>
      <c r="Q399" s="43"/>
      <c r="R399" s="43"/>
      <c r="S399" s="45"/>
      <c r="T399" s="144">
        <f>(T393*3.1/100)/12</f>
        <v>63.291666666666664</v>
      </c>
      <c r="U399" s="126">
        <f>SUM(B399:S399)</f>
        <v>80</v>
      </c>
      <c r="V399" s="40">
        <f>U399/T399</f>
        <v>1.2639894667544438</v>
      </c>
      <c r="W399" s="141" t="s">
        <v>231</v>
      </c>
      <c r="X399" s="142">
        <f>((U400-U416)*100)/U400</f>
        <v>4.2857142857142856</v>
      </c>
    </row>
    <row r="400" spans="1:108" ht="20.25" customHeight="1" x14ac:dyDescent="0.25">
      <c r="A400" s="9" t="s">
        <v>9</v>
      </c>
      <c r="B400" s="52">
        <v>18</v>
      </c>
      <c r="C400" s="53">
        <v>20</v>
      </c>
      <c r="D400" s="43"/>
      <c r="E400" s="43"/>
      <c r="F400" s="43"/>
      <c r="G400" s="44"/>
      <c r="H400" s="52">
        <v>15</v>
      </c>
      <c r="I400" s="53">
        <v>17</v>
      </c>
      <c r="J400" s="43"/>
      <c r="K400" s="43"/>
      <c r="L400" s="43"/>
      <c r="M400" s="44"/>
      <c r="N400" s="52"/>
      <c r="O400" s="53"/>
      <c r="P400" s="43"/>
      <c r="Q400" s="43"/>
      <c r="R400" s="43"/>
      <c r="S400" s="45"/>
      <c r="T400" s="144">
        <f>T399</f>
        <v>63.291666666666664</v>
      </c>
      <c r="U400" s="126">
        <f t="shared" ref="U400:U418" si="257">SUM(B400:S400)</f>
        <v>70</v>
      </c>
      <c r="V400" s="40">
        <f t="shared" ref="V400:V418" si="258">U400/T400</f>
        <v>1.1059907834101383</v>
      </c>
      <c r="W400" s="143" t="s">
        <v>232</v>
      </c>
      <c r="X400" s="141">
        <f>((U402-U404)*100)/U402</f>
        <v>1.4492753623188406</v>
      </c>
    </row>
    <row r="401" spans="1:24" ht="20.25" customHeight="1" x14ac:dyDescent="0.25">
      <c r="A401" s="9" t="s">
        <v>10</v>
      </c>
      <c r="B401" s="52">
        <v>52</v>
      </c>
      <c r="C401" s="53">
        <v>55</v>
      </c>
      <c r="D401" s="43"/>
      <c r="E401" s="43"/>
      <c r="F401" s="43"/>
      <c r="G401" s="44"/>
      <c r="H401" s="52">
        <v>15</v>
      </c>
      <c r="I401" s="53">
        <v>17</v>
      </c>
      <c r="J401" s="43"/>
      <c r="K401" s="43"/>
      <c r="L401" s="43"/>
      <c r="M401" s="44"/>
      <c r="N401" s="52"/>
      <c r="O401" s="53"/>
      <c r="P401" s="43"/>
      <c r="Q401" s="43"/>
      <c r="R401" s="43"/>
      <c r="S401" s="45"/>
      <c r="T401" s="144">
        <f>T400</f>
        <v>63.291666666666664</v>
      </c>
      <c r="U401" s="126">
        <f t="shared" si="257"/>
        <v>139</v>
      </c>
      <c r="V401" s="40">
        <f t="shared" si="258"/>
        <v>2.1961816984858462</v>
      </c>
      <c r="W401" s="141" t="s">
        <v>233</v>
      </c>
      <c r="X401" s="141">
        <f>((U402-U413)*100)/U402</f>
        <v>1.4492753623188406</v>
      </c>
    </row>
    <row r="402" spans="1:24" ht="20.25" customHeight="1" x14ac:dyDescent="0.25">
      <c r="A402" s="9" t="s">
        <v>11</v>
      </c>
      <c r="B402" s="52">
        <v>19</v>
      </c>
      <c r="C402" s="53">
        <v>20</v>
      </c>
      <c r="D402" s="53"/>
      <c r="E402" s="53"/>
      <c r="F402" s="53"/>
      <c r="G402" s="54"/>
      <c r="H402" s="52">
        <v>14</v>
      </c>
      <c r="I402" s="53">
        <v>16</v>
      </c>
      <c r="J402" s="53"/>
      <c r="K402" s="53"/>
      <c r="L402" s="53"/>
      <c r="M402" s="54"/>
      <c r="N402" s="52"/>
      <c r="O402" s="53"/>
      <c r="P402" s="53"/>
      <c r="Q402" s="53"/>
      <c r="R402" s="53"/>
      <c r="S402" s="59"/>
      <c r="T402" s="144">
        <f>T401*0.94</f>
        <v>59.494166666666658</v>
      </c>
      <c r="U402" s="126">
        <f t="shared" si="257"/>
        <v>69</v>
      </c>
      <c r="V402" s="40">
        <f t="shared" si="258"/>
        <v>1.1597775692294765</v>
      </c>
      <c r="W402" s="141" t="s">
        <v>234</v>
      </c>
      <c r="X402" s="141">
        <f>((U405-U407)*100)/U405</f>
        <v>1.4492753623188406</v>
      </c>
    </row>
    <row r="403" spans="1:24" ht="20.25" customHeight="1" x14ac:dyDescent="0.25">
      <c r="A403" s="9" t="s">
        <v>12</v>
      </c>
      <c r="B403" s="52">
        <v>18</v>
      </c>
      <c r="C403" s="53">
        <v>19</v>
      </c>
      <c r="D403" s="53"/>
      <c r="E403" s="53"/>
      <c r="F403" s="53"/>
      <c r="G403" s="54"/>
      <c r="H403" s="52">
        <v>15</v>
      </c>
      <c r="I403" s="53">
        <v>16</v>
      </c>
      <c r="J403" s="53"/>
      <c r="K403" s="53"/>
      <c r="L403" s="53"/>
      <c r="M403" s="54"/>
      <c r="N403" s="52"/>
      <c r="O403" s="53"/>
      <c r="P403" s="53"/>
      <c r="Q403" s="53"/>
      <c r="R403" s="53"/>
      <c r="S403" s="59"/>
      <c r="T403" s="144">
        <f t="shared" ref="T403:T417" si="259">T402</f>
        <v>59.494166666666658</v>
      </c>
      <c r="U403" s="126">
        <f t="shared" si="257"/>
        <v>68</v>
      </c>
      <c r="V403" s="40">
        <f t="shared" si="258"/>
        <v>1.1429691986609334</v>
      </c>
      <c r="W403" s="141" t="s">
        <v>235</v>
      </c>
      <c r="X403" s="141">
        <f>((U408-U410)*100)/U408</f>
        <v>1.4492753623188406</v>
      </c>
    </row>
    <row r="404" spans="1:24" ht="20.25" customHeight="1" x14ac:dyDescent="0.25">
      <c r="A404" s="9" t="s">
        <v>13</v>
      </c>
      <c r="B404" s="52">
        <v>20</v>
      </c>
      <c r="C404" s="53">
        <v>20</v>
      </c>
      <c r="D404" s="53"/>
      <c r="E404" s="53"/>
      <c r="F404" s="53"/>
      <c r="G404" s="54"/>
      <c r="H404" s="52">
        <v>13</v>
      </c>
      <c r="I404" s="53">
        <v>15</v>
      </c>
      <c r="J404" s="53"/>
      <c r="K404" s="53"/>
      <c r="L404" s="53"/>
      <c r="M404" s="54"/>
      <c r="N404" s="52"/>
      <c r="O404" s="53"/>
      <c r="P404" s="53"/>
      <c r="Q404" s="53"/>
      <c r="R404" s="53"/>
      <c r="S404" s="59"/>
      <c r="T404" s="144">
        <f t="shared" si="259"/>
        <v>59.494166666666658</v>
      </c>
      <c r="U404" s="126">
        <f t="shared" si="257"/>
        <v>68</v>
      </c>
      <c r="V404" s="40">
        <f t="shared" si="258"/>
        <v>1.1429691986609334</v>
      </c>
      <c r="W404" s="141" t="s">
        <v>236</v>
      </c>
      <c r="X404" s="141">
        <f>((U405-U416)*100)/U405</f>
        <v>2.8985507246376812</v>
      </c>
    </row>
    <row r="405" spans="1:24" ht="20.25" customHeight="1" x14ac:dyDescent="0.25">
      <c r="A405" s="9" t="s">
        <v>14</v>
      </c>
      <c r="B405" s="52">
        <v>19</v>
      </c>
      <c r="C405" s="53">
        <v>20</v>
      </c>
      <c r="D405" s="53"/>
      <c r="E405" s="53"/>
      <c r="F405" s="53"/>
      <c r="G405" s="54"/>
      <c r="H405" s="52">
        <v>14</v>
      </c>
      <c r="I405" s="53">
        <v>16</v>
      </c>
      <c r="J405" s="53"/>
      <c r="K405" s="53"/>
      <c r="L405" s="53"/>
      <c r="M405" s="54"/>
      <c r="N405" s="52"/>
      <c r="O405" s="53"/>
      <c r="P405" s="53"/>
      <c r="Q405" s="53"/>
      <c r="R405" s="53"/>
      <c r="S405" s="59"/>
      <c r="T405" s="144">
        <f t="shared" si="259"/>
        <v>59.494166666666658</v>
      </c>
      <c r="U405" s="126">
        <f t="shared" si="257"/>
        <v>69</v>
      </c>
      <c r="V405" s="40">
        <f t="shared" si="258"/>
        <v>1.1597775692294765</v>
      </c>
      <c r="W405" s="141" t="s">
        <v>237</v>
      </c>
      <c r="X405" s="141">
        <f>((U422-U423)*100)/U422</f>
        <v>0</v>
      </c>
    </row>
    <row r="406" spans="1:24" ht="20.25" customHeight="1" x14ac:dyDescent="0.25">
      <c r="A406" s="9" t="s">
        <v>15</v>
      </c>
      <c r="B406" s="52">
        <v>18</v>
      </c>
      <c r="C406" s="53">
        <v>19</v>
      </c>
      <c r="D406" s="53"/>
      <c r="E406" s="53"/>
      <c r="F406" s="53"/>
      <c r="G406" s="54"/>
      <c r="H406" s="52">
        <v>15</v>
      </c>
      <c r="I406" s="53">
        <v>16</v>
      </c>
      <c r="J406" s="53"/>
      <c r="K406" s="53"/>
      <c r="L406" s="53"/>
      <c r="M406" s="54"/>
      <c r="N406" s="52"/>
      <c r="O406" s="53"/>
      <c r="P406" s="53"/>
      <c r="Q406" s="53"/>
      <c r="R406" s="53"/>
      <c r="S406" s="59"/>
      <c r="T406" s="144">
        <f t="shared" si="259"/>
        <v>59.494166666666658</v>
      </c>
      <c r="U406" s="126">
        <f t="shared" si="257"/>
        <v>68</v>
      </c>
      <c r="V406" s="40">
        <f t="shared" si="258"/>
        <v>1.1429691986609334</v>
      </c>
    </row>
    <row r="407" spans="1:24" ht="20.25" customHeight="1" x14ac:dyDescent="0.25">
      <c r="A407" s="9" t="s">
        <v>16</v>
      </c>
      <c r="B407" s="52">
        <v>20</v>
      </c>
      <c r="C407" s="53">
        <v>20</v>
      </c>
      <c r="D407" s="53"/>
      <c r="E407" s="53"/>
      <c r="F407" s="53"/>
      <c r="G407" s="54"/>
      <c r="H407" s="52">
        <v>13</v>
      </c>
      <c r="I407" s="53">
        <v>15</v>
      </c>
      <c r="J407" s="53"/>
      <c r="K407" s="53"/>
      <c r="L407" s="53"/>
      <c r="M407" s="54"/>
      <c r="N407" s="52"/>
      <c r="O407" s="53"/>
      <c r="P407" s="53"/>
      <c r="Q407" s="53"/>
      <c r="R407" s="53"/>
      <c r="S407" s="59"/>
      <c r="T407" s="144">
        <f t="shared" si="259"/>
        <v>59.494166666666658</v>
      </c>
      <c r="U407" s="126">
        <f t="shared" si="257"/>
        <v>68</v>
      </c>
      <c r="V407" s="40">
        <f t="shared" si="258"/>
        <v>1.1429691986609334</v>
      </c>
    </row>
    <row r="408" spans="1:24" ht="20.25" customHeight="1" x14ac:dyDescent="0.25">
      <c r="A408" s="9" t="s">
        <v>17</v>
      </c>
      <c r="B408" s="52">
        <v>19</v>
      </c>
      <c r="C408" s="53">
        <v>20</v>
      </c>
      <c r="D408" s="53"/>
      <c r="E408" s="53"/>
      <c r="F408" s="53"/>
      <c r="G408" s="54"/>
      <c r="H408" s="52">
        <v>14</v>
      </c>
      <c r="I408" s="53">
        <v>16</v>
      </c>
      <c r="J408" s="53"/>
      <c r="K408" s="53"/>
      <c r="L408" s="53"/>
      <c r="M408" s="54"/>
      <c r="N408" s="52"/>
      <c r="O408" s="53"/>
      <c r="P408" s="53"/>
      <c r="Q408" s="53"/>
      <c r="R408" s="53"/>
      <c r="S408" s="59"/>
      <c r="T408" s="144">
        <f t="shared" si="259"/>
        <v>59.494166666666658</v>
      </c>
      <c r="U408" s="126">
        <f t="shared" si="257"/>
        <v>69</v>
      </c>
      <c r="V408" s="40">
        <f t="shared" si="258"/>
        <v>1.1597775692294765</v>
      </c>
    </row>
    <row r="409" spans="1:24" ht="20.25" customHeight="1" x14ac:dyDescent="0.25">
      <c r="A409" s="9" t="s">
        <v>18</v>
      </c>
      <c r="B409" s="52">
        <v>18</v>
      </c>
      <c r="C409" s="53">
        <v>19</v>
      </c>
      <c r="D409" s="53"/>
      <c r="E409" s="53"/>
      <c r="F409" s="53"/>
      <c r="G409" s="54"/>
      <c r="H409" s="52">
        <v>15</v>
      </c>
      <c r="I409" s="53">
        <v>16</v>
      </c>
      <c r="J409" s="53"/>
      <c r="K409" s="53"/>
      <c r="L409" s="53"/>
      <c r="M409" s="54"/>
      <c r="N409" s="52"/>
      <c r="O409" s="53"/>
      <c r="P409" s="53"/>
      <c r="Q409" s="53"/>
      <c r="R409" s="53"/>
      <c r="S409" s="59"/>
      <c r="T409" s="144">
        <f t="shared" si="259"/>
        <v>59.494166666666658</v>
      </c>
      <c r="U409" s="126">
        <f t="shared" si="257"/>
        <v>68</v>
      </c>
      <c r="V409" s="40">
        <f t="shared" si="258"/>
        <v>1.1429691986609334</v>
      </c>
    </row>
    <row r="410" spans="1:24" ht="20.25" customHeight="1" x14ac:dyDescent="0.25">
      <c r="A410" s="9" t="s">
        <v>19</v>
      </c>
      <c r="B410" s="52">
        <v>20</v>
      </c>
      <c r="C410" s="53">
        <v>20</v>
      </c>
      <c r="D410" s="53"/>
      <c r="E410" s="53"/>
      <c r="F410" s="53"/>
      <c r="G410" s="54"/>
      <c r="H410" s="52">
        <v>13</v>
      </c>
      <c r="I410" s="53">
        <v>15</v>
      </c>
      <c r="J410" s="53"/>
      <c r="K410" s="53"/>
      <c r="L410" s="53"/>
      <c r="M410" s="54"/>
      <c r="N410" s="52"/>
      <c r="O410" s="53"/>
      <c r="P410" s="53"/>
      <c r="Q410" s="53"/>
      <c r="R410" s="53"/>
      <c r="S410" s="59"/>
      <c r="T410" s="144">
        <f t="shared" si="259"/>
        <v>59.494166666666658</v>
      </c>
      <c r="U410" s="126">
        <f t="shared" si="257"/>
        <v>68</v>
      </c>
      <c r="V410" s="40">
        <f t="shared" si="258"/>
        <v>1.1429691986609334</v>
      </c>
    </row>
    <row r="411" spans="1:24" ht="20.25" customHeight="1" x14ac:dyDescent="0.25">
      <c r="A411" s="9" t="s">
        <v>20</v>
      </c>
      <c r="B411" s="52">
        <v>19</v>
      </c>
      <c r="C411" s="53">
        <v>20</v>
      </c>
      <c r="D411" s="53"/>
      <c r="E411" s="53"/>
      <c r="F411" s="53"/>
      <c r="G411" s="54"/>
      <c r="H411" s="52">
        <v>14</v>
      </c>
      <c r="I411" s="53">
        <v>16</v>
      </c>
      <c r="J411" s="53"/>
      <c r="K411" s="53"/>
      <c r="L411" s="53"/>
      <c r="M411" s="54"/>
      <c r="N411" s="52"/>
      <c r="O411" s="53"/>
      <c r="P411" s="53"/>
      <c r="Q411" s="53"/>
      <c r="R411" s="53"/>
      <c r="S411" s="59"/>
      <c r="T411" s="144">
        <f t="shared" si="259"/>
        <v>59.494166666666658</v>
      </c>
      <c r="U411" s="126">
        <f t="shared" si="257"/>
        <v>69</v>
      </c>
      <c r="V411" s="40">
        <f t="shared" si="258"/>
        <v>1.1597775692294765</v>
      </c>
    </row>
    <row r="412" spans="1:24" ht="20.25" customHeight="1" x14ac:dyDescent="0.25">
      <c r="A412" s="9" t="s">
        <v>21</v>
      </c>
      <c r="B412" s="52">
        <v>18</v>
      </c>
      <c r="C412" s="53">
        <v>19</v>
      </c>
      <c r="D412" s="53"/>
      <c r="E412" s="53"/>
      <c r="F412" s="53"/>
      <c r="G412" s="54"/>
      <c r="H412" s="52">
        <v>15</v>
      </c>
      <c r="I412" s="53">
        <v>16</v>
      </c>
      <c r="J412" s="53"/>
      <c r="K412" s="53"/>
      <c r="L412" s="53"/>
      <c r="M412" s="54"/>
      <c r="N412" s="52"/>
      <c r="O412" s="53"/>
      <c r="P412" s="53"/>
      <c r="Q412" s="53"/>
      <c r="R412" s="53"/>
      <c r="S412" s="59"/>
      <c r="T412" s="144">
        <f t="shared" si="259"/>
        <v>59.494166666666658</v>
      </c>
      <c r="U412" s="126">
        <f t="shared" si="257"/>
        <v>68</v>
      </c>
      <c r="V412" s="40">
        <f t="shared" si="258"/>
        <v>1.1429691986609334</v>
      </c>
    </row>
    <row r="413" spans="1:24" ht="20.25" customHeight="1" x14ac:dyDescent="0.25">
      <c r="A413" s="9" t="s">
        <v>22</v>
      </c>
      <c r="B413" s="52">
        <v>20</v>
      </c>
      <c r="C413" s="53">
        <v>20</v>
      </c>
      <c r="D413" s="53"/>
      <c r="E413" s="53"/>
      <c r="F413" s="53"/>
      <c r="G413" s="54"/>
      <c r="H413" s="52">
        <v>13</v>
      </c>
      <c r="I413" s="53">
        <v>15</v>
      </c>
      <c r="J413" s="53"/>
      <c r="K413" s="53"/>
      <c r="L413" s="53"/>
      <c r="M413" s="54"/>
      <c r="N413" s="52"/>
      <c r="O413" s="53"/>
      <c r="P413" s="53"/>
      <c r="Q413" s="53"/>
      <c r="R413" s="53"/>
      <c r="S413" s="59"/>
      <c r="T413" s="144">
        <f t="shared" si="259"/>
        <v>59.494166666666658</v>
      </c>
      <c r="U413" s="126">
        <f t="shared" si="257"/>
        <v>68</v>
      </c>
      <c r="V413" s="40">
        <f t="shared" si="258"/>
        <v>1.1429691986609334</v>
      </c>
    </row>
    <row r="414" spans="1:24" ht="20.25" customHeight="1" x14ac:dyDescent="0.25">
      <c r="A414" s="9" t="s">
        <v>23</v>
      </c>
      <c r="B414" s="52">
        <v>19</v>
      </c>
      <c r="C414" s="53">
        <v>20</v>
      </c>
      <c r="D414" s="53"/>
      <c r="E414" s="53"/>
      <c r="F414" s="53"/>
      <c r="G414" s="54"/>
      <c r="H414" s="52">
        <v>13</v>
      </c>
      <c r="I414" s="53">
        <v>15</v>
      </c>
      <c r="J414" s="53"/>
      <c r="K414" s="53"/>
      <c r="L414" s="53"/>
      <c r="M414" s="54"/>
      <c r="N414" s="52"/>
      <c r="O414" s="53"/>
      <c r="P414" s="53"/>
      <c r="Q414" s="53"/>
      <c r="R414" s="53"/>
      <c r="S414" s="59"/>
      <c r="T414" s="144">
        <f t="shared" si="259"/>
        <v>59.494166666666658</v>
      </c>
      <c r="U414" s="126">
        <f t="shared" si="257"/>
        <v>67</v>
      </c>
      <c r="V414" s="40">
        <f t="shared" si="258"/>
        <v>1.1261608280923903</v>
      </c>
    </row>
    <row r="415" spans="1:24" ht="20.25" customHeight="1" x14ac:dyDescent="0.25">
      <c r="A415" s="9" t="s">
        <v>24</v>
      </c>
      <c r="B415" s="52">
        <v>19</v>
      </c>
      <c r="C415" s="53">
        <v>20</v>
      </c>
      <c r="D415" s="53"/>
      <c r="E415" s="53"/>
      <c r="F415" s="53"/>
      <c r="G415" s="54"/>
      <c r="H415" s="52">
        <v>13</v>
      </c>
      <c r="I415" s="53">
        <v>15</v>
      </c>
      <c r="J415" s="53"/>
      <c r="K415" s="53"/>
      <c r="L415" s="53"/>
      <c r="M415" s="54"/>
      <c r="N415" s="52"/>
      <c r="O415" s="53"/>
      <c r="P415" s="53"/>
      <c r="Q415" s="53"/>
      <c r="R415" s="53"/>
      <c r="S415" s="59"/>
      <c r="T415" s="144">
        <f t="shared" si="259"/>
        <v>59.494166666666658</v>
      </c>
      <c r="U415" s="126">
        <f t="shared" si="257"/>
        <v>67</v>
      </c>
      <c r="V415" s="40">
        <f t="shared" si="258"/>
        <v>1.1261608280923903</v>
      </c>
    </row>
    <row r="416" spans="1:24" ht="20.25" customHeight="1" x14ac:dyDescent="0.25">
      <c r="A416" s="9" t="s">
        <v>25</v>
      </c>
      <c r="B416" s="52">
        <v>19</v>
      </c>
      <c r="C416" s="53">
        <v>20</v>
      </c>
      <c r="D416" s="53"/>
      <c r="E416" s="53"/>
      <c r="F416" s="53"/>
      <c r="G416" s="54"/>
      <c r="H416" s="52">
        <v>13</v>
      </c>
      <c r="I416" s="53">
        <v>15</v>
      </c>
      <c r="J416" s="53"/>
      <c r="K416" s="53"/>
      <c r="L416" s="53"/>
      <c r="M416" s="54"/>
      <c r="N416" s="52"/>
      <c r="O416" s="53"/>
      <c r="P416" s="53"/>
      <c r="Q416" s="53"/>
      <c r="R416" s="53"/>
      <c r="S416" s="59"/>
      <c r="T416" s="144">
        <f t="shared" si="259"/>
        <v>59.494166666666658</v>
      </c>
      <c r="U416" s="126">
        <f t="shared" si="257"/>
        <v>67</v>
      </c>
      <c r="V416" s="40">
        <f t="shared" si="258"/>
        <v>1.1261608280923903</v>
      </c>
    </row>
    <row r="417" spans="1:24" ht="20.25" customHeight="1" x14ac:dyDescent="0.25">
      <c r="A417" s="9" t="s">
        <v>26</v>
      </c>
      <c r="B417" s="46"/>
      <c r="C417" s="43"/>
      <c r="D417" s="53">
        <v>19</v>
      </c>
      <c r="E417" s="53">
        <v>19</v>
      </c>
      <c r="F417" s="53"/>
      <c r="G417" s="54"/>
      <c r="H417" s="46"/>
      <c r="I417" s="43"/>
      <c r="J417" s="53">
        <v>14</v>
      </c>
      <c r="K417" s="53">
        <v>15</v>
      </c>
      <c r="L417" s="53"/>
      <c r="M417" s="54"/>
      <c r="N417" s="46"/>
      <c r="O417" s="43"/>
      <c r="P417" s="53"/>
      <c r="Q417" s="53"/>
      <c r="R417" s="53"/>
      <c r="S417" s="59"/>
      <c r="T417" s="144">
        <f t="shared" si="259"/>
        <v>59.494166666666658</v>
      </c>
      <c r="U417" s="126">
        <f t="shared" si="257"/>
        <v>67</v>
      </c>
      <c r="V417" s="40">
        <f t="shared" si="258"/>
        <v>1.1261608280923903</v>
      </c>
    </row>
    <row r="418" spans="1:24" ht="20.25" customHeight="1" thickBot="1" x14ac:dyDescent="0.3">
      <c r="A418" s="31" t="s">
        <v>27</v>
      </c>
      <c r="B418" s="47"/>
      <c r="C418" s="48"/>
      <c r="D418" s="55">
        <v>0</v>
      </c>
      <c r="E418" s="55">
        <v>0</v>
      </c>
      <c r="F418" s="55"/>
      <c r="G418" s="56"/>
      <c r="H418" s="47"/>
      <c r="I418" s="48"/>
      <c r="J418" s="55">
        <v>38</v>
      </c>
      <c r="K418" s="57">
        <v>42</v>
      </c>
      <c r="L418" s="57"/>
      <c r="M418" s="58"/>
      <c r="N418" s="49"/>
      <c r="O418" s="50"/>
      <c r="P418" s="57"/>
      <c r="Q418" s="57"/>
      <c r="R418" s="57"/>
      <c r="S418" s="60"/>
      <c r="T418" s="145">
        <f>T417*0.9</f>
        <v>53.544749999999993</v>
      </c>
      <c r="U418" s="126">
        <f t="shared" si="257"/>
        <v>80</v>
      </c>
      <c r="V418" s="40">
        <f t="shared" si="258"/>
        <v>1.494077383870501</v>
      </c>
    </row>
    <row r="419" spans="1:24" ht="15.75" thickBot="1" x14ac:dyDescent="0.3">
      <c r="A419" s="29" t="s">
        <v>43</v>
      </c>
      <c r="B419" s="24"/>
      <c r="C419" s="24"/>
      <c r="D419" s="24"/>
      <c r="E419" s="24"/>
      <c r="F419" s="24"/>
      <c r="G419" s="24"/>
      <c r="H419" s="313" t="s">
        <v>315</v>
      </c>
      <c r="I419" s="313"/>
      <c r="J419" s="314"/>
      <c r="K419" s="30"/>
      <c r="L419" s="29" t="s">
        <v>48</v>
      </c>
      <c r="M419" s="24"/>
      <c r="N419" s="24"/>
      <c r="O419" s="24"/>
      <c r="P419" s="24"/>
      <c r="Q419" s="24"/>
      <c r="R419" s="24"/>
      <c r="S419" s="25"/>
      <c r="T419" s="138"/>
    </row>
    <row r="420" spans="1:24" ht="46.5" customHeight="1" x14ac:dyDescent="0.25">
      <c r="A420" s="234" t="s">
        <v>0</v>
      </c>
      <c r="B420" s="236" t="s">
        <v>44</v>
      </c>
      <c r="C420" s="236"/>
      <c r="D420" s="236" t="s">
        <v>45</v>
      </c>
      <c r="E420" s="236"/>
      <c r="F420" s="236" t="s">
        <v>46</v>
      </c>
      <c r="G420" s="236"/>
      <c r="H420" s="236" t="s">
        <v>47</v>
      </c>
      <c r="I420" s="236"/>
      <c r="J420" s="238"/>
      <c r="L420" s="309" t="s">
        <v>0</v>
      </c>
      <c r="M420" s="215"/>
      <c r="N420" s="210" t="s">
        <v>1</v>
      </c>
      <c r="O420" s="211"/>
      <c r="P420" s="210" t="s">
        <v>2</v>
      </c>
      <c r="Q420" s="211"/>
      <c r="R420" s="210" t="s">
        <v>3</v>
      </c>
      <c r="S420" s="212"/>
      <c r="T420" s="305" t="s">
        <v>224</v>
      </c>
      <c r="U420" s="277" t="s">
        <v>36</v>
      </c>
      <c r="V420" s="217" t="s">
        <v>108</v>
      </c>
    </row>
    <row r="421" spans="1:24" ht="48" x14ac:dyDescent="0.25">
      <c r="A421" s="235"/>
      <c r="B421" s="237"/>
      <c r="C421" s="237"/>
      <c r="D421" s="237"/>
      <c r="E421" s="237"/>
      <c r="F421" s="237"/>
      <c r="G421" s="237"/>
      <c r="H421" s="237"/>
      <c r="I421" s="237"/>
      <c r="J421" s="239"/>
      <c r="L421" s="217"/>
      <c r="M421" s="218"/>
      <c r="N421" s="15" t="s">
        <v>49</v>
      </c>
      <c r="O421" s="16" t="s">
        <v>50</v>
      </c>
      <c r="P421" s="15" t="s">
        <v>49</v>
      </c>
      <c r="Q421" s="16" t="s">
        <v>50</v>
      </c>
      <c r="R421" s="15" t="s">
        <v>49</v>
      </c>
      <c r="S421" s="41" t="s">
        <v>50</v>
      </c>
      <c r="T421" s="305"/>
      <c r="U421" s="277"/>
      <c r="V421" s="217"/>
    </row>
    <row r="422" spans="1:24" ht="25.5" x14ac:dyDescent="0.25">
      <c r="A422" s="17" t="s">
        <v>8</v>
      </c>
      <c r="B422" s="201">
        <v>80</v>
      </c>
      <c r="C422" s="201"/>
      <c r="D422" s="201">
        <v>0</v>
      </c>
      <c r="E422" s="201"/>
      <c r="F422" s="201">
        <v>10</v>
      </c>
      <c r="G422" s="201"/>
      <c r="H422" s="201">
        <v>5</v>
      </c>
      <c r="I422" s="201"/>
      <c r="J422" s="202"/>
      <c r="K422" s="4"/>
      <c r="L422" s="217" t="s">
        <v>51</v>
      </c>
      <c r="M422" s="218"/>
      <c r="N422" s="15">
        <v>62</v>
      </c>
      <c r="O422" s="16"/>
      <c r="P422" s="15">
        <v>20</v>
      </c>
      <c r="Q422" s="16"/>
      <c r="R422" s="15"/>
      <c r="S422" s="8"/>
      <c r="T422" s="156">
        <f>T399*1.02</f>
        <v>64.557500000000005</v>
      </c>
      <c r="U422" s="126">
        <f>SUM(N422:S422)</f>
        <v>82</v>
      </c>
      <c r="V422" s="40">
        <f t="shared" ref="V422:V426" si="260">U422/T422</f>
        <v>1.2701854935522596</v>
      </c>
    </row>
    <row r="423" spans="1:24" x14ac:dyDescent="0.25">
      <c r="A423" s="17" t="s">
        <v>9</v>
      </c>
      <c r="B423" s="201">
        <v>65</v>
      </c>
      <c r="C423" s="201"/>
      <c r="D423" s="201">
        <v>5</v>
      </c>
      <c r="E423" s="201"/>
      <c r="F423" s="201">
        <v>0</v>
      </c>
      <c r="G423" s="201"/>
      <c r="H423" s="201">
        <v>0</v>
      </c>
      <c r="I423" s="201"/>
      <c r="J423" s="202"/>
      <c r="L423" s="217" t="s">
        <v>52</v>
      </c>
      <c r="M423" s="218"/>
      <c r="N423" s="22">
        <v>60</v>
      </c>
      <c r="O423" s="127"/>
      <c r="P423" s="22">
        <v>22</v>
      </c>
      <c r="Q423" s="127"/>
      <c r="R423" s="22"/>
      <c r="S423" s="8"/>
      <c r="T423" s="156">
        <f>T422</f>
        <v>64.557500000000005</v>
      </c>
      <c r="U423" s="126">
        <f>SUM(N423:S423)</f>
        <v>82</v>
      </c>
      <c r="V423" s="40">
        <f t="shared" si="260"/>
        <v>1.2701854935522596</v>
      </c>
    </row>
    <row r="424" spans="1:24" x14ac:dyDescent="0.25">
      <c r="A424" s="17" t="s">
        <v>10</v>
      </c>
      <c r="B424" s="201">
        <v>65</v>
      </c>
      <c r="C424" s="201"/>
      <c r="D424" s="201">
        <v>5</v>
      </c>
      <c r="E424" s="201"/>
      <c r="F424" s="201">
        <v>0</v>
      </c>
      <c r="G424" s="201"/>
      <c r="H424" s="201">
        <v>0</v>
      </c>
      <c r="I424" s="201"/>
      <c r="J424" s="202"/>
      <c r="L424" s="217" t="s">
        <v>53</v>
      </c>
      <c r="M424" s="218"/>
      <c r="N424" s="22"/>
      <c r="O424" s="127"/>
      <c r="P424" s="22"/>
      <c r="Q424" s="127"/>
      <c r="R424" s="22"/>
      <c r="S424" s="8"/>
      <c r="T424" s="156">
        <f>T423</f>
        <v>64.557500000000005</v>
      </c>
      <c r="U424" s="126">
        <f>SUM(N424:S424)</f>
        <v>0</v>
      </c>
      <c r="V424" s="40">
        <f t="shared" si="260"/>
        <v>0</v>
      </c>
    </row>
    <row r="425" spans="1:24" x14ac:dyDescent="0.25">
      <c r="A425" s="17" t="s">
        <v>11</v>
      </c>
      <c r="B425" s="201">
        <v>65</v>
      </c>
      <c r="C425" s="201"/>
      <c r="D425" s="201">
        <v>4</v>
      </c>
      <c r="E425" s="201"/>
      <c r="F425" s="201">
        <v>0</v>
      </c>
      <c r="G425" s="201"/>
      <c r="H425" s="201">
        <v>0</v>
      </c>
      <c r="I425" s="201"/>
      <c r="J425" s="202"/>
      <c r="L425" s="217" t="s">
        <v>54</v>
      </c>
      <c r="M425" s="218"/>
      <c r="N425" s="22"/>
      <c r="O425" s="127"/>
      <c r="P425" s="22"/>
      <c r="Q425" s="127"/>
      <c r="R425" s="22"/>
      <c r="S425" s="8"/>
      <c r="T425" s="156">
        <f>T424</f>
        <v>64.557500000000005</v>
      </c>
      <c r="U425" s="126">
        <f>SUM(N425:S425)</f>
        <v>0</v>
      </c>
      <c r="V425" s="40">
        <f t="shared" si="260"/>
        <v>0</v>
      </c>
    </row>
    <row r="426" spans="1:24" ht="15.75" thickBot="1" x14ac:dyDescent="0.3">
      <c r="A426" s="17" t="s">
        <v>12</v>
      </c>
      <c r="B426" s="201">
        <v>60</v>
      </c>
      <c r="C426" s="201"/>
      <c r="D426" s="201">
        <v>8</v>
      </c>
      <c r="E426" s="201"/>
      <c r="F426" s="201">
        <v>5</v>
      </c>
      <c r="G426" s="201"/>
      <c r="H426" s="201">
        <v>4</v>
      </c>
      <c r="I426" s="201"/>
      <c r="J426" s="202"/>
      <c r="L426" s="217" t="s">
        <v>55</v>
      </c>
      <c r="M426" s="218"/>
      <c r="N426" s="36"/>
      <c r="O426" s="128"/>
      <c r="P426" s="36"/>
      <c r="Q426" s="128"/>
      <c r="R426" s="36"/>
      <c r="S426" s="42"/>
      <c r="T426" s="156">
        <f>T425</f>
        <v>64.557500000000005</v>
      </c>
      <c r="U426" s="126">
        <f>SUM(N426:S426)</f>
        <v>0</v>
      </c>
      <c r="V426" s="40">
        <f t="shared" si="260"/>
        <v>0</v>
      </c>
    </row>
    <row r="427" spans="1:24" ht="15.75" thickBot="1" x14ac:dyDescent="0.3">
      <c r="A427" s="17" t="s">
        <v>13</v>
      </c>
      <c r="B427" s="201">
        <v>62</v>
      </c>
      <c r="C427" s="201"/>
      <c r="D427" s="201">
        <v>6</v>
      </c>
      <c r="E427" s="201"/>
      <c r="F427" s="201">
        <v>4</v>
      </c>
      <c r="G427" s="201"/>
      <c r="H427" s="201">
        <v>3</v>
      </c>
      <c r="I427" s="201"/>
      <c r="J427" s="202"/>
      <c r="L427" t="s">
        <v>56</v>
      </c>
      <c r="T427" s="137"/>
    </row>
    <row r="428" spans="1:24" ht="15" customHeight="1" x14ac:dyDescent="0.25">
      <c r="A428" s="17" t="s">
        <v>14</v>
      </c>
      <c r="B428" s="201">
        <v>65</v>
      </c>
      <c r="C428" s="201"/>
      <c r="D428" s="201">
        <v>4</v>
      </c>
      <c r="E428" s="201"/>
      <c r="F428" s="201">
        <v>0</v>
      </c>
      <c r="G428" s="201"/>
      <c r="H428" s="201">
        <v>0</v>
      </c>
      <c r="I428" s="201"/>
      <c r="J428" s="202"/>
      <c r="L428" s="230" t="s">
        <v>57</v>
      </c>
      <c r="M428" s="231"/>
      <c r="N428" s="220" t="s">
        <v>58</v>
      </c>
      <c r="O428" s="220" t="s">
        <v>59</v>
      </c>
      <c r="P428" s="220" t="s">
        <v>60</v>
      </c>
      <c r="Q428" s="222" t="s">
        <v>61</v>
      </c>
      <c r="R428" s="224" t="s">
        <v>62</v>
      </c>
      <c r="S428" s="225"/>
      <c r="T428" s="306" t="s">
        <v>226</v>
      </c>
      <c r="U428" s="307" t="s">
        <v>227</v>
      </c>
      <c r="V428" s="255" t="s">
        <v>81</v>
      </c>
      <c r="W428" s="255" t="s">
        <v>228</v>
      </c>
      <c r="X428" s="308" t="s">
        <v>229</v>
      </c>
    </row>
    <row r="429" spans="1:24" x14ac:dyDescent="0.25">
      <c r="A429" s="17" t="s">
        <v>15</v>
      </c>
      <c r="B429" s="201">
        <v>60</v>
      </c>
      <c r="C429" s="201"/>
      <c r="D429" s="201">
        <v>8</v>
      </c>
      <c r="E429" s="201"/>
      <c r="F429" s="201">
        <v>5</v>
      </c>
      <c r="G429" s="201"/>
      <c r="H429" s="201">
        <v>4</v>
      </c>
      <c r="I429" s="201"/>
      <c r="J429" s="202"/>
      <c r="L429" s="232"/>
      <c r="M429" s="233"/>
      <c r="N429" s="221"/>
      <c r="O429" s="221"/>
      <c r="P429" s="221"/>
      <c r="Q429" s="223"/>
      <c r="R429" s="226"/>
      <c r="S429" s="227"/>
      <c r="T429" s="306"/>
      <c r="U429" s="307"/>
      <c r="V429" s="255"/>
      <c r="W429" s="255"/>
      <c r="X429" s="308"/>
    </row>
    <row r="430" spans="1:24" x14ac:dyDescent="0.25">
      <c r="A430" s="17" t="s">
        <v>16</v>
      </c>
      <c r="B430" s="201">
        <v>62</v>
      </c>
      <c r="C430" s="201"/>
      <c r="D430" s="201">
        <v>6</v>
      </c>
      <c r="E430" s="201"/>
      <c r="F430" s="201">
        <v>4</v>
      </c>
      <c r="G430" s="201"/>
      <c r="H430" s="201">
        <v>3</v>
      </c>
      <c r="I430" s="201"/>
      <c r="J430" s="202"/>
      <c r="L430" s="228" t="s">
        <v>8</v>
      </c>
      <c r="M430" s="229"/>
      <c r="N430" s="131">
        <v>0</v>
      </c>
      <c r="O430" s="131">
        <v>80</v>
      </c>
      <c r="P430" s="131">
        <v>0</v>
      </c>
      <c r="Q430" s="131"/>
      <c r="R430" s="195"/>
      <c r="S430" s="219"/>
      <c r="T430" s="157">
        <f>N430+O430</f>
        <v>80</v>
      </c>
      <c r="U430" s="130">
        <f>U399</f>
        <v>80</v>
      </c>
      <c r="V430" s="130">
        <f t="shared" ref="V430:V446" si="261">T430-P430</f>
        <v>80</v>
      </c>
      <c r="W430" s="130">
        <f>V430-U430</f>
        <v>0</v>
      </c>
      <c r="X430" s="33">
        <f>W430/T430*100</f>
        <v>0</v>
      </c>
    </row>
    <row r="431" spans="1:24" x14ac:dyDescent="0.25">
      <c r="A431" s="17" t="s">
        <v>17</v>
      </c>
      <c r="B431" s="201">
        <v>65</v>
      </c>
      <c r="C431" s="201"/>
      <c r="D431" s="201">
        <v>4</v>
      </c>
      <c r="E431" s="201"/>
      <c r="F431" s="201">
        <v>0</v>
      </c>
      <c r="G431" s="201"/>
      <c r="H431" s="201">
        <v>0</v>
      </c>
      <c r="I431" s="201"/>
      <c r="J431" s="202"/>
      <c r="L431" s="228" t="s">
        <v>9</v>
      </c>
      <c r="M431" s="229"/>
      <c r="N431" s="131">
        <v>2630</v>
      </c>
      <c r="O431" s="131">
        <v>120</v>
      </c>
      <c r="P431" s="131">
        <v>2440</v>
      </c>
      <c r="Q431" s="131"/>
      <c r="R431" s="195"/>
      <c r="S431" s="219"/>
      <c r="T431" s="157">
        <f t="shared" ref="T431:T446" si="262">N431+O431</f>
        <v>2750</v>
      </c>
      <c r="U431" s="130">
        <f>U400</f>
        <v>70</v>
      </c>
      <c r="V431" s="130">
        <f t="shared" si="261"/>
        <v>310</v>
      </c>
      <c r="W431" s="130">
        <f t="shared" ref="W431:W446" si="263">V431-U431</f>
        <v>240</v>
      </c>
      <c r="X431" s="33">
        <f t="shared" ref="X431:X446" si="264">W431/T431*100</f>
        <v>8.7272727272727284</v>
      </c>
    </row>
    <row r="432" spans="1:24" x14ac:dyDescent="0.25">
      <c r="A432" s="17" t="s">
        <v>18</v>
      </c>
      <c r="B432" s="201">
        <v>60</v>
      </c>
      <c r="C432" s="201"/>
      <c r="D432" s="201">
        <v>8</v>
      </c>
      <c r="E432" s="201"/>
      <c r="F432" s="201">
        <v>5</v>
      </c>
      <c r="G432" s="201"/>
      <c r="H432" s="201">
        <v>4</v>
      </c>
      <c r="I432" s="201"/>
      <c r="J432" s="202"/>
      <c r="L432" s="203" t="s">
        <v>63</v>
      </c>
      <c r="M432" s="204"/>
      <c r="N432" s="131">
        <v>1740</v>
      </c>
      <c r="O432" s="131">
        <v>0</v>
      </c>
      <c r="P432" s="131">
        <v>1360</v>
      </c>
      <c r="Q432" s="131"/>
      <c r="R432" s="195"/>
      <c r="S432" s="219"/>
      <c r="T432" s="157">
        <f t="shared" si="262"/>
        <v>1740</v>
      </c>
      <c r="U432" s="130">
        <f>U401+U402+U403+U404</f>
        <v>344</v>
      </c>
      <c r="V432" s="130">
        <f t="shared" si="261"/>
        <v>380</v>
      </c>
      <c r="W432" s="130">
        <f t="shared" si="263"/>
        <v>36</v>
      </c>
      <c r="X432" s="33">
        <f t="shared" si="264"/>
        <v>2.0689655172413794</v>
      </c>
    </row>
    <row r="433" spans="1:24" x14ac:dyDescent="0.25">
      <c r="A433" s="17" t="s">
        <v>19</v>
      </c>
      <c r="B433" s="201">
        <v>62</v>
      </c>
      <c r="C433" s="201"/>
      <c r="D433" s="201">
        <v>6</v>
      </c>
      <c r="E433" s="201"/>
      <c r="F433" s="201">
        <v>4</v>
      </c>
      <c r="G433" s="201"/>
      <c r="H433" s="201">
        <v>3</v>
      </c>
      <c r="I433" s="201"/>
      <c r="J433" s="202"/>
      <c r="L433" s="203" t="s">
        <v>64</v>
      </c>
      <c r="M433" s="204"/>
      <c r="N433" s="131">
        <v>200</v>
      </c>
      <c r="O433" s="131">
        <v>200</v>
      </c>
      <c r="P433" s="131">
        <v>195</v>
      </c>
      <c r="Q433" s="131"/>
      <c r="R433" s="195"/>
      <c r="S433" s="219"/>
      <c r="T433" s="157">
        <f t="shared" si="262"/>
        <v>400</v>
      </c>
      <c r="U433" s="130">
        <f>U405+U406+U407</f>
        <v>205</v>
      </c>
      <c r="V433" s="130">
        <f t="shared" si="261"/>
        <v>205</v>
      </c>
      <c r="W433" s="130">
        <f t="shared" si="263"/>
        <v>0</v>
      </c>
      <c r="X433" s="33">
        <f t="shared" si="264"/>
        <v>0</v>
      </c>
    </row>
    <row r="434" spans="1:24" x14ac:dyDescent="0.25">
      <c r="A434" s="17" t="s">
        <v>20</v>
      </c>
      <c r="B434" s="201">
        <v>65</v>
      </c>
      <c r="C434" s="201"/>
      <c r="D434" s="201">
        <v>4</v>
      </c>
      <c r="E434" s="201"/>
      <c r="F434" s="201">
        <v>0</v>
      </c>
      <c r="G434" s="201"/>
      <c r="H434" s="201">
        <v>0</v>
      </c>
      <c r="I434" s="201"/>
      <c r="J434" s="202"/>
      <c r="L434" s="203" t="s">
        <v>65</v>
      </c>
      <c r="M434" s="204"/>
      <c r="N434" s="131">
        <v>20</v>
      </c>
      <c r="O434" s="131">
        <v>200</v>
      </c>
      <c r="P434" s="131">
        <v>12</v>
      </c>
      <c r="Q434" s="131"/>
      <c r="R434" s="195"/>
      <c r="S434" s="219"/>
      <c r="T434" s="157">
        <f t="shared" si="262"/>
        <v>220</v>
      </c>
      <c r="U434" s="130">
        <f>U408+U409+U410</f>
        <v>205</v>
      </c>
      <c r="V434" s="130">
        <f t="shared" si="261"/>
        <v>208</v>
      </c>
      <c r="W434" s="130">
        <f t="shared" si="263"/>
        <v>3</v>
      </c>
      <c r="X434" s="33">
        <f t="shared" si="264"/>
        <v>1.3636363636363635</v>
      </c>
    </row>
    <row r="435" spans="1:24" x14ac:dyDescent="0.25">
      <c r="A435" s="17" t="s">
        <v>21</v>
      </c>
      <c r="B435" s="201">
        <v>60</v>
      </c>
      <c r="C435" s="201"/>
      <c r="D435" s="201">
        <v>8</v>
      </c>
      <c r="E435" s="201"/>
      <c r="F435" s="201">
        <v>5</v>
      </c>
      <c r="G435" s="201"/>
      <c r="H435" s="201">
        <v>4</v>
      </c>
      <c r="I435" s="201"/>
      <c r="J435" s="202"/>
      <c r="L435" s="203" t="s">
        <v>66</v>
      </c>
      <c r="M435" s="204"/>
      <c r="N435" s="131">
        <v>46</v>
      </c>
      <c r="O435" s="131">
        <v>190</v>
      </c>
      <c r="P435" s="131">
        <v>96</v>
      </c>
      <c r="Q435" s="131"/>
      <c r="R435" s="195"/>
      <c r="S435" s="219"/>
      <c r="T435" s="157">
        <f t="shared" si="262"/>
        <v>236</v>
      </c>
      <c r="U435" s="130">
        <f>U411+U412</f>
        <v>137</v>
      </c>
      <c r="V435" s="130">
        <f t="shared" si="261"/>
        <v>140</v>
      </c>
      <c r="W435" s="130">
        <f t="shared" si="263"/>
        <v>3</v>
      </c>
      <c r="X435" s="33">
        <f t="shared" si="264"/>
        <v>1.2711864406779663</v>
      </c>
    </row>
    <row r="436" spans="1:24" x14ac:dyDescent="0.25">
      <c r="A436" s="17" t="s">
        <v>22</v>
      </c>
      <c r="B436" s="201">
        <v>62</v>
      </c>
      <c r="C436" s="201"/>
      <c r="D436" s="201">
        <v>6</v>
      </c>
      <c r="E436" s="201"/>
      <c r="F436" s="201">
        <v>4</v>
      </c>
      <c r="G436" s="201"/>
      <c r="H436" s="201">
        <v>3</v>
      </c>
      <c r="I436" s="201"/>
      <c r="J436" s="202"/>
      <c r="L436" s="203" t="s">
        <v>67</v>
      </c>
      <c r="M436" s="204"/>
      <c r="N436" s="131">
        <v>2500</v>
      </c>
      <c r="O436" s="131">
        <v>0</v>
      </c>
      <c r="P436" s="131">
        <v>2300</v>
      </c>
      <c r="Q436" s="131"/>
      <c r="R436" s="195"/>
      <c r="S436" s="219"/>
      <c r="T436" s="157">
        <f t="shared" si="262"/>
        <v>2500</v>
      </c>
      <c r="U436" s="130">
        <f>U413+U414</f>
        <v>135</v>
      </c>
      <c r="V436" s="130">
        <f t="shared" si="261"/>
        <v>200</v>
      </c>
      <c r="W436" s="130">
        <f t="shared" si="263"/>
        <v>65</v>
      </c>
      <c r="X436" s="33">
        <f t="shared" si="264"/>
        <v>2.6</v>
      </c>
    </row>
    <row r="437" spans="1:24" x14ac:dyDescent="0.25">
      <c r="A437" s="17" t="s">
        <v>23</v>
      </c>
      <c r="B437" s="201">
        <v>64</v>
      </c>
      <c r="C437" s="201"/>
      <c r="D437" s="201">
        <v>3</v>
      </c>
      <c r="E437" s="201"/>
      <c r="F437" s="201">
        <v>0</v>
      </c>
      <c r="G437" s="201"/>
      <c r="H437" s="201">
        <v>0</v>
      </c>
      <c r="I437" s="201"/>
      <c r="J437" s="202"/>
      <c r="L437" s="203" t="s">
        <v>24</v>
      </c>
      <c r="M437" s="204"/>
      <c r="N437" s="131">
        <v>535</v>
      </c>
      <c r="O437" s="131">
        <v>0</v>
      </c>
      <c r="P437" s="131">
        <v>455</v>
      </c>
      <c r="Q437" s="131"/>
      <c r="R437" s="195"/>
      <c r="S437" s="219"/>
      <c r="T437" s="157">
        <f t="shared" si="262"/>
        <v>535</v>
      </c>
      <c r="U437" s="130">
        <f>U415</f>
        <v>67</v>
      </c>
      <c r="V437" s="130">
        <f t="shared" si="261"/>
        <v>80</v>
      </c>
      <c r="W437" s="130">
        <f t="shared" si="263"/>
        <v>13</v>
      </c>
      <c r="X437" s="33">
        <f t="shared" si="264"/>
        <v>2.4299065420560746</v>
      </c>
    </row>
    <row r="438" spans="1:24" x14ac:dyDescent="0.25">
      <c r="A438" s="17" t="s">
        <v>24</v>
      </c>
      <c r="B438" s="201">
        <v>64</v>
      </c>
      <c r="C438" s="201"/>
      <c r="D438" s="201">
        <v>3</v>
      </c>
      <c r="E438" s="201"/>
      <c r="F438" s="201">
        <v>0</v>
      </c>
      <c r="G438" s="201"/>
      <c r="H438" s="201">
        <v>0</v>
      </c>
      <c r="I438" s="201"/>
      <c r="J438" s="202"/>
      <c r="L438" s="203" t="s">
        <v>68</v>
      </c>
      <c r="M438" s="204"/>
      <c r="N438" s="131">
        <v>160</v>
      </c>
      <c r="O438" s="131">
        <v>230</v>
      </c>
      <c r="P438" s="131">
        <v>190</v>
      </c>
      <c r="Q438" s="131"/>
      <c r="R438" s="195"/>
      <c r="S438" s="219"/>
      <c r="T438" s="157">
        <f t="shared" si="262"/>
        <v>390</v>
      </c>
      <c r="U438" s="130">
        <f>U416+U417</f>
        <v>134</v>
      </c>
      <c r="V438" s="130">
        <f t="shared" si="261"/>
        <v>200</v>
      </c>
      <c r="W438" s="130">
        <f t="shared" si="263"/>
        <v>66</v>
      </c>
      <c r="X438" s="33">
        <f t="shared" si="264"/>
        <v>16.923076923076923</v>
      </c>
    </row>
    <row r="439" spans="1:24" x14ac:dyDescent="0.25">
      <c r="A439" s="17" t="s">
        <v>25</v>
      </c>
      <c r="B439" s="201">
        <v>64</v>
      </c>
      <c r="C439" s="201"/>
      <c r="D439" s="201">
        <v>3</v>
      </c>
      <c r="E439" s="201"/>
      <c r="F439" s="201">
        <v>0</v>
      </c>
      <c r="G439" s="201"/>
      <c r="H439" s="201">
        <v>0</v>
      </c>
      <c r="I439" s="201"/>
      <c r="J439" s="202"/>
      <c r="L439" s="203" t="s">
        <v>69</v>
      </c>
      <c r="M439" s="204"/>
      <c r="N439" s="131">
        <v>1540</v>
      </c>
      <c r="O439" s="131">
        <v>240</v>
      </c>
      <c r="P439" s="131">
        <v>1680</v>
      </c>
      <c r="Q439" s="131"/>
      <c r="R439" s="195"/>
      <c r="S439" s="219"/>
      <c r="T439" s="157">
        <f t="shared" si="262"/>
        <v>1780</v>
      </c>
      <c r="U439" s="130">
        <f>U418</f>
        <v>80</v>
      </c>
      <c r="V439" s="130">
        <f t="shared" si="261"/>
        <v>100</v>
      </c>
      <c r="W439" s="130">
        <f t="shared" si="263"/>
        <v>20</v>
      </c>
      <c r="X439" s="33">
        <f t="shared" si="264"/>
        <v>1.1235955056179776</v>
      </c>
    </row>
    <row r="440" spans="1:24" x14ac:dyDescent="0.25">
      <c r="A440" s="17" t="s">
        <v>26</v>
      </c>
      <c r="B440" s="201">
        <v>60</v>
      </c>
      <c r="C440" s="201"/>
      <c r="D440" s="201">
        <v>8</v>
      </c>
      <c r="E440" s="201"/>
      <c r="F440" s="201">
        <v>3</v>
      </c>
      <c r="G440" s="201"/>
      <c r="H440" s="201">
        <v>4</v>
      </c>
      <c r="I440" s="201"/>
      <c r="J440" s="202"/>
      <c r="L440" s="203" t="s">
        <v>70</v>
      </c>
      <c r="M440" s="204"/>
      <c r="N440" s="131">
        <v>700</v>
      </c>
      <c r="O440" s="131">
        <v>0</v>
      </c>
      <c r="P440" s="131">
        <v>500</v>
      </c>
      <c r="Q440" s="131"/>
      <c r="R440" s="195"/>
      <c r="S440" s="219"/>
      <c r="T440" s="157">
        <f t="shared" si="262"/>
        <v>700</v>
      </c>
      <c r="U440" s="130">
        <f>U422+U423+U424+U425+U426</f>
        <v>164</v>
      </c>
      <c r="V440" s="130">
        <f t="shared" si="261"/>
        <v>200</v>
      </c>
      <c r="W440" s="130">
        <f t="shared" si="263"/>
        <v>36</v>
      </c>
      <c r="X440" s="33">
        <f t="shared" si="264"/>
        <v>5.1428571428571423</v>
      </c>
    </row>
    <row r="441" spans="1:24" ht="15.75" thickBot="1" x14ac:dyDescent="0.3">
      <c r="A441" s="18" t="s">
        <v>27</v>
      </c>
      <c r="B441" s="249">
        <v>80</v>
      </c>
      <c r="C441" s="249"/>
      <c r="D441" s="249">
        <v>0</v>
      </c>
      <c r="E441" s="249"/>
      <c r="F441" s="249">
        <v>0</v>
      </c>
      <c r="G441" s="249"/>
      <c r="H441" s="249">
        <v>0</v>
      </c>
      <c r="I441" s="249"/>
      <c r="J441" s="250"/>
      <c r="L441" s="247" t="s">
        <v>71</v>
      </c>
      <c r="M441" s="248"/>
      <c r="N441" s="131">
        <v>100</v>
      </c>
      <c r="O441" s="131">
        <v>0</v>
      </c>
      <c r="P441" s="131">
        <v>10</v>
      </c>
      <c r="Q441" s="131"/>
      <c r="R441" s="195"/>
      <c r="S441" s="219"/>
      <c r="T441" s="157">
        <f t="shared" si="262"/>
        <v>100</v>
      </c>
      <c r="U441" s="130"/>
      <c r="V441" s="130">
        <f t="shared" si="261"/>
        <v>90</v>
      </c>
      <c r="W441" s="130">
        <f t="shared" si="263"/>
        <v>90</v>
      </c>
      <c r="X441" s="33">
        <f t="shared" si="264"/>
        <v>90</v>
      </c>
    </row>
    <row r="442" spans="1:24" ht="15.75" thickBot="1" x14ac:dyDescent="0.3">
      <c r="A442" s="6" t="s">
        <v>77</v>
      </c>
      <c r="L442" s="247" t="s">
        <v>72</v>
      </c>
      <c r="M442" s="248"/>
      <c r="N442" s="131">
        <v>1770</v>
      </c>
      <c r="O442" s="131">
        <v>1500</v>
      </c>
      <c r="P442" s="131">
        <v>2220</v>
      </c>
      <c r="Q442" s="131"/>
      <c r="R442" s="195"/>
      <c r="S442" s="219"/>
      <c r="T442" s="157">
        <f t="shared" si="262"/>
        <v>3270</v>
      </c>
      <c r="U442" s="130"/>
      <c r="V442" s="130">
        <f t="shared" si="261"/>
        <v>1050</v>
      </c>
      <c r="W442" s="130">
        <f t="shared" si="263"/>
        <v>1050</v>
      </c>
      <c r="X442" s="33">
        <f t="shared" si="264"/>
        <v>32.11009174311927</v>
      </c>
    </row>
    <row r="443" spans="1:24" x14ac:dyDescent="0.25">
      <c r="A443" s="240" t="s">
        <v>78</v>
      </c>
      <c r="B443" s="241"/>
      <c r="C443" s="241"/>
      <c r="D443" s="206" t="s">
        <v>81</v>
      </c>
      <c r="E443" s="206"/>
      <c r="F443" s="206" t="s">
        <v>82</v>
      </c>
      <c r="G443" s="206"/>
      <c r="H443" s="206" t="s">
        <v>83</v>
      </c>
      <c r="I443" s="206"/>
      <c r="J443" s="207"/>
      <c r="L443" s="247" t="s">
        <v>73</v>
      </c>
      <c r="M443" s="248"/>
      <c r="N443" s="131">
        <v>34</v>
      </c>
      <c r="O443" s="131">
        <v>0</v>
      </c>
      <c r="P443" s="131">
        <v>19</v>
      </c>
      <c r="Q443" s="131"/>
      <c r="R443" s="195"/>
      <c r="S443" s="219"/>
      <c r="T443" s="157">
        <f t="shared" si="262"/>
        <v>34</v>
      </c>
      <c r="U443" s="130"/>
      <c r="V443" s="130">
        <f t="shared" si="261"/>
        <v>15</v>
      </c>
      <c r="W443" s="130">
        <f t="shared" si="263"/>
        <v>15</v>
      </c>
      <c r="X443" s="33">
        <f t="shared" si="264"/>
        <v>44.117647058823529</v>
      </c>
    </row>
    <row r="444" spans="1:24" x14ac:dyDescent="0.25">
      <c r="A444" s="242" t="s">
        <v>79</v>
      </c>
      <c r="B444" s="243"/>
      <c r="C444" s="243"/>
      <c r="D444" s="195">
        <v>13</v>
      </c>
      <c r="E444" s="195"/>
      <c r="F444" s="195">
        <v>13</v>
      </c>
      <c r="G444" s="195"/>
      <c r="H444" s="195">
        <v>0</v>
      </c>
      <c r="I444" s="195"/>
      <c r="J444" s="269"/>
      <c r="L444" s="247" t="s">
        <v>74</v>
      </c>
      <c r="M444" s="248"/>
      <c r="N444" s="131">
        <v>200</v>
      </c>
      <c r="O444" s="131">
        <v>0</v>
      </c>
      <c r="P444" s="131">
        <v>180</v>
      </c>
      <c r="Q444" s="131"/>
      <c r="R444" s="195"/>
      <c r="S444" s="219"/>
      <c r="T444" s="157">
        <f t="shared" si="262"/>
        <v>200</v>
      </c>
      <c r="U444" s="130"/>
      <c r="V444" s="130">
        <f t="shared" si="261"/>
        <v>20</v>
      </c>
      <c r="W444" s="130">
        <f t="shared" si="263"/>
        <v>20</v>
      </c>
      <c r="X444" s="33">
        <f t="shared" si="264"/>
        <v>10</v>
      </c>
    </row>
    <row r="445" spans="1:24" ht="15.75" thickBot="1" x14ac:dyDescent="0.3">
      <c r="A445" s="244" t="s">
        <v>80</v>
      </c>
      <c r="B445" s="245"/>
      <c r="C445" s="245"/>
      <c r="D445" s="246">
        <v>616</v>
      </c>
      <c r="E445" s="246"/>
      <c r="F445" s="246">
        <v>616</v>
      </c>
      <c r="G445" s="246"/>
      <c r="H445" s="246"/>
      <c r="I445" s="246"/>
      <c r="J445" s="270"/>
      <c r="L445" s="247" t="s">
        <v>75</v>
      </c>
      <c r="M445" s="248"/>
      <c r="N445" s="131">
        <v>0</v>
      </c>
      <c r="O445" s="131"/>
      <c r="P445" s="131"/>
      <c r="Q445" s="131"/>
      <c r="R445" s="195"/>
      <c r="S445" s="219"/>
      <c r="T445" s="157">
        <f t="shared" si="262"/>
        <v>0</v>
      </c>
      <c r="U445" s="130"/>
      <c r="V445" s="130">
        <f t="shared" si="261"/>
        <v>0</v>
      </c>
      <c r="W445" s="130">
        <f t="shared" si="263"/>
        <v>0</v>
      </c>
      <c r="X445" s="33" t="e">
        <f t="shared" si="264"/>
        <v>#DIV/0!</v>
      </c>
    </row>
    <row r="446" spans="1:24" ht="15.75" thickBot="1" x14ac:dyDescent="0.3">
      <c r="A446" s="1" t="s">
        <v>90</v>
      </c>
      <c r="B446" s="1"/>
      <c r="C446" s="1"/>
      <c r="D446" s="1"/>
      <c r="E446" s="1"/>
      <c r="F446" s="1"/>
      <c r="G446" s="1"/>
      <c r="H446" s="1"/>
      <c r="I446" s="1"/>
      <c r="J446" s="1"/>
      <c r="L446" s="284" t="s">
        <v>76</v>
      </c>
      <c r="M446" s="285"/>
      <c r="N446" s="122">
        <v>0</v>
      </c>
      <c r="O446" s="122"/>
      <c r="P446" s="122"/>
      <c r="Q446" s="122"/>
      <c r="R446" s="246"/>
      <c r="S446" s="286"/>
      <c r="T446" s="157">
        <f t="shared" si="262"/>
        <v>0</v>
      </c>
      <c r="U446" s="130"/>
      <c r="V446" s="130">
        <f t="shared" si="261"/>
        <v>0</v>
      </c>
      <c r="W446" s="130">
        <f t="shared" si="263"/>
        <v>0</v>
      </c>
      <c r="X446" s="33" t="e">
        <f t="shared" si="264"/>
        <v>#DIV/0!</v>
      </c>
    </row>
    <row r="447" spans="1:24" ht="15.75" thickBot="1" x14ac:dyDescent="0.3">
      <c r="A447" s="205" t="s">
        <v>91</v>
      </c>
      <c r="B447" s="206"/>
      <c r="C447" s="206"/>
      <c r="D447" s="207"/>
      <c r="F447" s="205" t="s">
        <v>96</v>
      </c>
      <c r="G447" s="206"/>
      <c r="H447" s="206"/>
      <c r="I447" s="206"/>
      <c r="J447" s="207"/>
      <c r="L447" t="s">
        <v>84</v>
      </c>
      <c r="Q447" s="7" t="s">
        <v>89</v>
      </c>
      <c r="T447" s="137"/>
    </row>
    <row r="448" spans="1:24" x14ac:dyDescent="0.25">
      <c r="A448" s="129" t="s">
        <v>92</v>
      </c>
      <c r="B448" s="217" t="s">
        <v>94</v>
      </c>
      <c r="C448" s="217"/>
      <c r="D448" s="261" t="s">
        <v>36</v>
      </c>
      <c r="F448" s="259" t="s">
        <v>92</v>
      </c>
      <c r="G448" s="217"/>
      <c r="H448" s="217" t="s">
        <v>94</v>
      </c>
      <c r="I448" s="217"/>
      <c r="J448" s="261" t="s">
        <v>36</v>
      </c>
      <c r="L448" s="262" t="s">
        <v>86</v>
      </c>
      <c r="M448" s="263"/>
      <c r="N448" s="263"/>
      <c r="O448" s="271">
        <v>0</v>
      </c>
      <c r="P448" s="272"/>
      <c r="Q448" s="123" t="s">
        <v>6</v>
      </c>
      <c r="R448" s="124" t="s">
        <v>7</v>
      </c>
      <c r="S448" s="125" t="s">
        <v>36</v>
      </c>
      <c r="T448" s="135"/>
    </row>
    <row r="449" spans="1:108" x14ac:dyDescent="0.25">
      <c r="A449" s="129" t="s">
        <v>93</v>
      </c>
      <c r="B449" s="217" t="s">
        <v>95</v>
      </c>
      <c r="C449" s="217"/>
      <c r="D449" s="261"/>
      <c r="F449" s="259" t="s">
        <v>93</v>
      </c>
      <c r="G449" s="217"/>
      <c r="H449" s="217" t="s">
        <v>95</v>
      </c>
      <c r="I449" s="217"/>
      <c r="J449" s="261"/>
      <c r="L449" s="264" t="s">
        <v>87</v>
      </c>
      <c r="M449" s="265"/>
      <c r="N449" s="265"/>
      <c r="O449" s="273">
        <v>0</v>
      </c>
      <c r="P449" s="274"/>
      <c r="Q449" s="268">
        <v>20</v>
      </c>
      <c r="R449" s="195">
        <v>25</v>
      </c>
      <c r="S449" s="269">
        <v>45</v>
      </c>
      <c r="T449" s="135"/>
    </row>
    <row r="450" spans="1:108" ht="15.75" thickBot="1" x14ac:dyDescent="0.3">
      <c r="A450" s="28">
        <v>65</v>
      </c>
      <c r="B450" s="246">
        <v>5</v>
      </c>
      <c r="C450" s="246"/>
      <c r="D450" s="132">
        <v>70</v>
      </c>
      <c r="F450" s="260">
        <v>65</v>
      </c>
      <c r="G450" s="246"/>
      <c r="H450" s="246">
        <v>5</v>
      </c>
      <c r="I450" s="246"/>
      <c r="J450" s="132">
        <v>70</v>
      </c>
      <c r="L450" s="266" t="s">
        <v>88</v>
      </c>
      <c r="M450" s="267"/>
      <c r="N450" s="267"/>
      <c r="O450" s="275">
        <v>0</v>
      </c>
      <c r="P450" s="276"/>
      <c r="Q450" s="260"/>
      <c r="R450" s="246"/>
      <c r="S450" s="270"/>
      <c r="T450" s="135"/>
    </row>
    <row r="451" spans="1:108" ht="15.75" thickBot="1" x14ac:dyDescent="0.3">
      <c r="A451" t="s">
        <v>102</v>
      </c>
      <c r="L451" t="s">
        <v>97</v>
      </c>
      <c r="T451" s="137"/>
    </row>
    <row r="452" spans="1:108" ht="15.75" thickBot="1" x14ac:dyDescent="0.3">
      <c r="A452" s="23" t="s">
        <v>103</v>
      </c>
      <c r="B452" s="24"/>
      <c r="C452" s="24" t="s">
        <v>104</v>
      </c>
      <c r="D452" s="24"/>
      <c r="E452" s="24"/>
      <c r="F452" s="24" t="s">
        <v>105</v>
      </c>
      <c r="G452" s="24"/>
      <c r="H452" s="24"/>
      <c r="I452" s="24" t="s">
        <v>106</v>
      </c>
      <c r="J452" s="25"/>
      <c r="L452" s="280" t="s">
        <v>59</v>
      </c>
      <c r="M452" s="281"/>
      <c r="N452" s="26" t="s">
        <v>98</v>
      </c>
      <c r="O452" s="26" t="s">
        <v>99</v>
      </c>
      <c r="P452" s="278" t="s">
        <v>100</v>
      </c>
      <c r="Q452" s="279"/>
      <c r="R452" s="282"/>
      <c r="S452" s="283"/>
      <c r="T452" s="135"/>
    </row>
    <row r="453" spans="1:108" ht="15.75" thickBot="1" x14ac:dyDescent="0.3">
      <c r="A453" t="s">
        <v>107</v>
      </c>
      <c r="L453" s="251" t="s">
        <v>101</v>
      </c>
      <c r="M453" s="252"/>
      <c r="N453" s="255"/>
      <c r="O453" s="255"/>
      <c r="P453" s="255"/>
      <c r="Q453" s="255"/>
      <c r="R453" s="255"/>
      <c r="S453" s="256"/>
      <c r="T453" s="135"/>
    </row>
    <row r="454" spans="1:108" ht="15.75" thickBot="1" x14ac:dyDescent="0.3">
      <c r="A454" s="23" t="s">
        <v>103</v>
      </c>
      <c r="B454" s="24"/>
      <c r="C454" s="24" t="s">
        <v>104</v>
      </c>
      <c r="D454" s="24"/>
      <c r="E454" s="24"/>
      <c r="F454" s="24" t="s">
        <v>105</v>
      </c>
      <c r="G454" s="24"/>
      <c r="H454" s="24"/>
      <c r="I454" s="24" t="s">
        <v>106</v>
      </c>
      <c r="J454" s="25"/>
      <c r="L454" s="253"/>
      <c r="M454" s="254"/>
      <c r="N454" s="257"/>
      <c r="O454" s="257"/>
      <c r="P454" s="257"/>
      <c r="Q454" s="257"/>
      <c r="R454" s="257"/>
      <c r="S454" s="258"/>
      <c r="T454" s="135"/>
    </row>
    <row r="456" spans="1:108" ht="18.75" x14ac:dyDescent="0.3">
      <c r="A456" s="193"/>
      <c r="B456" s="194" t="s">
        <v>28</v>
      </c>
      <c r="C456" s="194"/>
      <c r="D456" s="194"/>
      <c r="E456" s="194"/>
      <c r="F456" s="194"/>
      <c r="G456" s="194"/>
      <c r="H456" s="194"/>
      <c r="I456" s="194"/>
      <c r="J456" s="193" t="s">
        <v>29</v>
      </c>
      <c r="K456" s="193"/>
      <c r="L456" s="195" t="s">
        <v>285</v>
      </c>
      <c r="M456" s="195"/>
      <c r="N456" s="195"/>
      <c r="O456" s="193" t="s">
        <v>30</v>
      </c>
      <c r="P456" s="193"/>
      <c r="Q456" s="195">
        <v>2022</v>
      </c>
      <c r="R456" s="195"/>
      <c r="S456" s="195"/>
      <c r="T456" s="297"/>
      <c r="U456" s="298"/>
      <c r="V456" s="298"/>
      <c r="W456" s="298"/>
      <c r="X456" s="298"/>
    </row>
    <row r="457" spans="1:108" s="38" customFormat="1" ht="21.75" customHeight="1" thickBot="1" x14ac:dyDescent="0.3">
      <c r="A457" s="193"/>
      <c r="B457" s="189" t="s">
        <v>31</v>
      </c>
      <c r="C457" s="189"/>
      <c r="D457" s="188" t="s">
        <v>295</v>
      </c>
      <c r="E457" s="188"/>
      <c r="F457" s="189" t="s">
        <v>32</v>
      </c>
      <c r="G457" s="189"/>
      <c r="H457" s="188" t="s">
        <v>279</v>
      </c>
      <c r="I457" s="188"/>
      <c r="J457" s="189" t="s">
        <v>272</v>
      </c>
      <c r="K457" s="189"/>
      <c r="L457" s="188" t="s">
        <v>300</v>
      </c>
      <c r="M457" s="188"/>
      <c r="N457" s="188"/>
      <c r="O457" s="189" t="s">
        <v>34</v>
      </c>
      <c r="P457" s="189"/>
      <c r="Q457" s="299"/>
      <c r="R457" s="300"/>
      <c r="S457" s="301"/>
      <c r="T457" s="302" t="s">
        <v>225</v>
      </c>
      <c r="U457" s="303"/>
      <c r="V457" s="303"/>
    </row>
    <row r="458" spans="1:108" x14ac:dyDescent="0.25">
      <c r="A458" s="193"/>
      <c r="B458" s="205" t="s">
        <v>35</v>
      </c>
      <c r="C458" s="206"/>
      <c r="D458" s="206"/>
      <c r="E458" s="206"/>
      <c r="F458" s="206"/>
      <c r="G458" s="206"/>
      <c r="H458" s="206"/>
      <c r="I458" s="207"/>
      <c r="J458" s="205" t="s">
        <v>1</v>
      </c>
      <c r="K458" s="206"/>
      <c r="L458" s="206"/>
      <c r="M458" s="206"/>
      <c r="N458" s="207"/>
      <c r="O458" s="205" t="s">
        <v>2</v>
      </c>
      <c r="P458" s="206"/>
      <c r="Q458" s="206"/>
      <c r="R458" s="206"/>
      <c r="S458" s="207"/>
      <c r="T458" s="299">
        <v>36396</v>
      </c>
      <c r="U458" s="300"/>
      <c r="V458" s="301"/>
    </row>
    <row r="459" spans="1:108" s="38" customFormat="1" ht="24" customHeight="1" thickBot="1" x14ac:dyDescent="0.3">
      <c r="B459" s="133" t="s">
        <v>36</v>
      </c>
      <c r="C459" s="62">
        <v>0</v>
      </c>
      <c r="D459" s="63" t="s">
        <v>37</v>
      </c>
      <c r="E459" s="134"/>
      <c r="F459" s="62">
        <v>0</v>
      </c>
      <c r="G459" s="209" t="s">
        <v>38</v>
      </c>
      <c r="H459" s="209"/>
      <c r="I459" s="65">
        <v>0</v>
      </c>
      <c r="J459" s="208" t="s">
        <v>39</v>
      </c>
      <c r="K459" s="209"/>
      <c r="L459" s="62">
        <v>0</v>
      </c>
      <c r="M459" s="134" t="s">
        <v>40</v>
      </c>
      <c r="N459" s="65">
        <v>0</v>
      </c>
      <c r="O459" s="208" t="s">
        <v>39</v>
      </c>
      <c r="P459" s="209"/>
      <c r="Q459" s="62">
        <v>22</v>
      </c>
      <c r="R459" s="134" t="s">
        <v>40</v>
      </c>
      <c r="S459" s="65">
        <v>22</v>
      </c>
      <c r="T459" s="136"/>
      <c r="Z459" s="290" t="s">
        <v>238</v>
      </c>
      <c r="AA459" s="290"/>
      <c r="AB459" s="291" t="s">
        <v>239</v>
      </c>
      <c r="AC459" s="291"/>
      <c r="AD459" s="291" t="s">
        <v>171</v>
      </c>
      <c r="AE459" s="291"/>
      <c r="AF459" s="292" t="s">
        <v>240</v>
      </c>
      <c r="AG459" s="292"/>
      <c r="AH459" s="292" t="s">
        <v>241</v>
      </c>
      <c r="AI459" s="292"/>
      <c r="AJ459" s="292" t="s">
        <v>242</v>
      </c>
      <c r="AK459" s="292"/>
      <c r="AL459" s="292" t="s">
        <v>243</v>
      </c>
      <c r="AM459" s="292"/>
      <c r="AN459" s="287" t="s">
        <v>244</v>
      </c>
      <c r="AO459" s="287"/>
      <c r="AP459" s="287" t="s">
        <v>245</v>
      </c>
      <c r="AQ459" s="287"/>
      <c r="AR459" s="287" t="s">
        <v>246</v>
      </c>
      <c r="AS459" s="287"/>
      <c r="AT459" s="287" t="s">
        <v>247</v>
      </c>
      <c r="AU459" s="287"/>
      <c r="AV459" s="288" t="s">
        <v>248</v>
      </c>
      <c r="AW459" s="288"/>
      <c r="AX459" s="288" t="s">
        <v>249</v>
      </c>
      <c r="AY459" s="288"/>
      <c r="AZ459" s="288" t="s">
        <v>250</v>
      </c>
      <c r="BA459" s="288"/>
      <c r="BB459" s="288" t="s">
        <v>175</v>
      </c>
      <c r="BC459" s="288"/>
      <c r="BD459" s="289" t="s">
        <v>251</v>
      </c>
      <c r="BE459" s="289"/>
      <c r="BF459" s="289" t="s">
        <v>252</v>
      </c>
      <c r="BG459" s="289"/>
      <c r="BH459" s="289" t="s">
        <v>24</v>
      </c>
      <c r="BI459" s="289"/>
      <c r="BJ459" s="294" t="s">
        <v>253</v>
      </c>
      <c r="BK459" s="294"/>
      <c r="BL459" s="295" t="s">
        <v>69</v>
      </c>
      <c r="BM459" s="295"/>
      <c r="BN459" s="296" t="s">
        <v>254</v>
      </c>
      <c r="BO459" s="296" t="s">
        <v>161</v>
      </c>
      <c r="BP459" s="296" t="s">
        <v>255</v>
      </c>
      <c r="BQ459" s="296" t="s">
        <v>256</v>
      </c>
      <c r="BR459" s="296" t="s">
        <v>257</v>
      </c>
      <c r="BS459" s="296"/>
      <c r="BT459" s="296" t="s">
        <v>258</v>
      </c>
      <c r="BU459" s="296"/>
      <c r="BV459" s="296" t="s">
        <v>259</v>
      </c>
      <c r="BW459" s="296"/>
      <c r="BX459" s="293" t="s">
        <v>260</v>
      </c>
      <c r="BY459" s="293"/>
      <c r="BZ459" s="293"/>
      <c r="CA459" s="293" t="s">
        <v>239</v>
      </c>
      <c r="CB459" s="293"/>
      <c r="CC459" s="293"/>
      <c r="CD459" s="293" t="s">
        <v>261</v>
      </c>
      <c r="CE459" s="293"/>
      <c r="CF459" s="293"/>
      <c r="CG459" s="293" t="s">
        <v>262</v>
      </c>
      <c r="CH459" s="293"/>
      <c r="CI459" s="293"/>
      <c r="CJ459" s="293" t="s">
        <v>65</v>
      </c>
      <c r="CK459" s="293"/>
      <c r="CL459" s="293"/>
      <c r="CM459" s="293" t="s">
        <v>263</v>
      </c>
      <c r="CN459" s="293"/>
      <c r="CO459" s="293"/>
      <c r="CP459" s="293" t="s">
        <v>67</v>
      </c>
      <c r="CQ459" s="293"/>
      <c r="CR459" s="293"/>
      <c r="CS459" s="293" t="s">
        <v>264</v>
      </c>
      <c r="CT459" s="293"/>
      <c r="CU459" s="293"/>
      <c r="CV459" s="293" t="s">
        <v>265</v>
      </c>
      <c r="CW459" s="293"/>
      <c r="CX459" s="293"/>
      <c r="CY459" s="293" t="s">
        <v>24</v>
      </c>
      <c r="CZ459" s="293"/>
      <c r="DA459" s="293"/>
      <c r="DB459" s="293" t="s">
        <v>266</v>
      </c>
      <c r="DC459" s="293"/>
      <c r="DD459" s="293"/>
    </row>
    <row r="460" spans="1:108" ht="16.5" thickBot="1" x14ac:dyDescent="0.3">
      <c r="A460" t="s">
        <v>42</v>
      </c>
      <c r="F460" s="10"/>
      <c r="G460" s="11"/>
      <c r="H460" s="11"/>
      <c r="J460" s="14"/>
      <c r="K460" s="14"/>
      <c r="T460" s="137"/>
      <c r="Z460" s="146" t="s">
        <v>267</v>
      </c>
      <c r="AA460" s="146" t="s">
        <v>268</v>
      </c>
      <c r="AB460" s="146" t="s">
        <v>267</v>
      </c>
      <c r="AC460" s="146" t="s">
        <v>268</v>
      </c>
      <c r="AD460" s="146" t="s">
        <v>267</v>
      </c>
      <c r="AE460" s="146" t="s">
        <v>268</v>
      </c>
      <c r="AF460" s="147" t="s">
        <v>267</v>
      </c>
      <c r="AG460" s="147" t="s">
        <v>268</v>
      </c>
      <c r="AH460" s="147" t="s">
        <v>267</v>
      </c>
      <c r="AI460" s="147" t="s">
        <v>268</v>
      </c>
      <c r="AJ460" s="147" t="s">
        <v>267</v>
      </c>
      <c r="AK460" s="147" t="s">
        <v>268</v>
      </c>
      <c r="AL460" s="147" t="s">
        <v>267</v>
      </c>
      <c r="AM460" s="147" t="s">
        <v>268</v>
      </c>
      <c r="AN460" s="148" t="s">
        <v>267</v>
      </c>
      <c r="AO460" s="148" t="s">
        <v>268</v>
      </c>
      <c r="AP460" s="148" t="s">
        <v>267</v>
      </c>
      <c r="AQ460" s="148" t="s">
        <v>268</v>
      </c>
      <c r="AR460" s="148" t="s">
        <v>267</v>
      </c>
      <c r="AS460" s="148" t="s">
        <v>268</v>
      </c>
      <c r="AT460" s="148" t="s">
        <v>267</v>
      </c>
      <c r="AU460" s="148" t="s">
        <v>268</v>
      </c>
      <c r="AV460" s="149" t="s">
        <v>267</v>
      </c>
      <c r="AW460" s="149" t="s">
        <v>268</v>
      </c>
      <c r="AX460" s="149" t="s">
        <v>267</v>
      </c>
      <c r="AY460" s="149" t="s">
        <v>268</v>
      </c>
      <c r="AZ460" s="149" t="s">
        <v>267</v>
      </c>
      <c r="BA460" s="149" t="s">
        <v>268</v>
      </c>
      <c r="BB460" s="149" t="s">
        <v>267</v>
      </c>
      <c r="BC460" s="149" t="s">
        <v>268</v>
      </c>
      <c r="BD460" s="150" t="s">
        <v>267</v>
      </c>
      <c r="BE460" s="150" t="s">
        <v>268</v>
      </c>
      <c r="BF460" s="150" t="s">
        <v>267</v>
      </c>
      <c r="BG460" s="150" t="s">
        <v>268</v>
      </c>
      <c r="BH460" s="150" t="s">
        <v>267</v>
      </c>
      <c r="BI460" s="150" t="s">
        <v>268</v>
      </c>
      <c r="BJ460" s="151" t="s">
        <v>267</v>
      </c>
      <c r="BK460" s="151" t="s">
        <v>268</v>
      </c>
      <c r="BL460" s="152" t="s">
        <v>267</v>
      </c>
      <c r="BM460" s="152" t="s">
        <v>268</v>
      </c>
      <c r="BN460" s="153" t="s">
        <v>267</v>
      </c>
      <c r="BO460" s="153" t="s">
        <v>268</v>
      </c>
      <c r="BP460" s="153" t="s">
        <v>267</v>
      </c>
      <c r="BQ460" s="153" t="s">
        <v>268</v>
      </c>
      <c r="BR460" s="153" t="s">
        <v>267</v>
      </c>
      <c r="BS460" s="153" t="s">
        <v>268</v>
      </c>
      <c r="BT460" s="153" t="s">
        <v>267</v>
      </c>
      <c r="BU460" s="153" t="s">
        <v>268</v>
      </c>
      <c r="BV460" s="153" t="s">
        <v>267</v>
      </c>
      <c r="BW460" s="153" t="s">
        <v>268</v>
      </c>
      <c r="BX460" s="154" t="s">
        <v>269</v>
      </c>
      <c r="BY460" s="154" t="s">
        <v>270</v>
      </c>
      <c r="BZ460" s="154" t="s">
        <v>271</v>
      </c>
      <c r="CA460" s="154" t="s">
        <v>269</v>
      </c>
      <c r="CB460" s="154" t="s">
        <v>270</v>
      </c>
      <c r="CC460" s="154" t="s">
        <v>271</v>
      </c>
      <c r="CD460" s="154" t="s">
        <v>269</v>
      </c>
      <c r="CE460" s="154" t="s">
        <v>270</v>
      </c>
      <c r="CF460" s="154" t="s">
        <v>271</v>
      </c>
      <c r="CG460" s="154" t="s">
        <v>269</v>
      </c>
      <c r="CH460" s="154" t="s">
        <v>270</v>
      </c>
      <c r="CI460" s="154" t="s">
        <v>271</v>
      </c>
      <c r="CJ460" s="154" t="s">
        <v>269</v>
      </c>
      <c r="CK460" s="154" t="s">
        <v>270</v>
      </c>
      <c r="CL460" s="154" t="s">
        <v>271</v>
      </c>
      <c r="CM460" s="154" t="s">
        <v>269</v>
      </c>
      <c r="CN460" s="154" t="s">
        <v>270</v>
      </c>
      <c r="CO460" s="154" t="s">
        <v>271</v>
      </c>
      <c r="CP460" s="154" t="s">
        <v>269</v>
      </c>
      <c r="CQ460" s="154" t="s">
        <v>270</v>
      </c>
      <c r="CR460" s="154" t="s">
        <v>271</v>
      </c>
      <c r="CS460" s="154" t="s">
        <v>269</v>
      </c>
      <c r="CT460" s="154" t="s">
        <v>270</v>
      </c>
      <c r="CU460" s="154" t="s">
        <v>271</v>
      </c>
      <c r="CV460" s="154" t="s">
        <v>269</v>
      </c>
      <c r="CW460" s="154" t="s">
        <v>270</v>
      </c>
      <c r="CX460" s="154" t="s">
        <v>271</v>
      </c>
      <c r="CY460" s="154" t="s">
        <v>269</v>
      </c>
      <c r="CZ460" s="154" t="s">
        <v>270</v>
      </c>
      <c r="DA460" s="154" t="s">
        <v>271</v>
      </c>
      <c r="DB460" s="154" t="s">
        <v>269</v>
      </c>
      <c r="DC460" s="154" t="s">
        <v>270</v>
      </c>
      <c r="DD460" s="154" t="s">
        <v>271</v>
      </c>
    </row>
    <row r="461" spans="1:108" x14ac:dyDescent="0.25">
      <c r="A461" s="192" t="s">
        <v>0</v>
      </c>
      <c r="B461" s="196" t="s">
        <v>1</v>
      </c>
      <c r="C461" s="197"/>
      <c r="D461" s="197"/>
      <c r="E461" s="197"/>
      <c r="F461" s="197"/>
      <c r="G461" s="198"/>
      <c r="H461" s="196" t="s">
        <v>2</v>
      </c>
      <c r="I461" s="197"/>
      <c r="J461" s="197"/>
      <c r="K461" s="197"/>
      <c r="L461" s="197"/>
      <c r="M461" s="198"/>
      <c r="N461" s="196" t="s">
        <v>3</v>
      </c>
      <c r="O461" s="197"/>
      <c r="P461" s="197"/>
      <c r="Q461" s="197"/>
      <c r="R461" s="197"/>
      <c r="S461" s="199"/>
      <c r="T461" s="304" t="s">
        <v>224</v>
      </c>
      <c r="U461" s="277" t="s">
        <v>36</v>
      </c>
      <c r="V461" s="217" t="s">
        <v>108</v>
      </c>
      <c r="Y461" t="str">
        <f>L457</f>
        <v>M.17 Urban Muridke</v>
      </c>
      <c r="Z461" s="130">
        <f>B464+C464</f>
        <v>0</v>
      </c>
      <c r="AA461" s="130">
        <f>H464+I464</f>
        <v>50</v>
      </c>
      <c r="AB461" s="130">
        <f>B465+C465</f>
        <v>0</v>
      </c>
      <c r="AC461" s="130">
        <f>H465+I465</f>
        <v>87</v>
      </c>
      <c r="AD461" s="130">
        <f>B466+C466</f>
        <v>0</v>
      </c>
      <c r="AE461" s="130">
        <f>H466+I466</f>
        <v>89</v>
      </c>
      <c r="AF461" s="130">
        <f>SUM(B467:G467)</f>
        <v>0</v>
      </c>
      <c r="AG461" s="130">
        <f>SUM(H467:M467)</f>
        <v>83</v>
      </c>
      <c r="AH461" s="130">
        <f>SUM(B470:G470)</f>
        <v>0</v>
      </c>
      <c r="AI461" s="130">
        <f>SUM(H470:M470)</f>
        <v>83</v>
      </c>
      <c r="AJ461" s="130">
        <f>SUM(B473:G473)</f>
        <v>0</v>
      </c>
      <c r="AK461" s="130">
        <f>SUM(H473:M473)</f>
        <v>83</v>
      </c>
      <c r="AL461" s="130">
        <f>SUM(B476:G476)</f>
        <v>0</v>
      </c>
      <c r="AM461" s="130">
        <f>SUM(H476:M476)</f>
        <v>83</v>
      </c>
      <c r="AN461" s="130">
        <f>SUM(B468:G468)</f>
        <v>0</v>
      </c>
      <c r="AO461" s="130">
        <f>SUM(H468:M468)</f>
        <v>82</v>
      </c>
      <c r="AP461" s="130">
        <f>SUM(B471:G471)</f>
        <v>0</v>
      </c>
      <c r="AQ461" s="130">
        <f>SUM(H471:M471)</f>
        <v>82</v>
      </c>
      <c r="AR461" s="130">
        <f>SUM(B474:G474)</f>
        <v>0</v>
      </c>
      <c r="AS461" s="130">
        <f>SUM(H474:M474)</f>
        <v>88</v>
      </c>
      <c r="AT461" s="130">
        <f>SUM(B477:G477)</f>
        <v>0</v>
      </c>
      <c r="AU461" s="130">
        <f>SUM(H477:M477)</f>
        <v>82</v>
      </c>
      <c r="AV461" s="130">
        <f>SUM(B469:G469)</f>
        <v>0</v>
      </c>
      <c r="AW461" s="130">
        <f>SUM(H469:M469)</f>
        <v>81</v>
      </c>
      <c r="AX461" s="130">
        <f>SUM(B472:G472)</f>
        <v>0</v>
      </c>
      <c r="AY461" s="130">
        <f>SUM(H472:M472)</f>
        <v>81</v>
      </c>
      <c r="AZ461" s="130">
        <f>SUM(B475:G475)</f>
        <v>0</v>
      </c>
      <c r="BA461" s="130">
        <f>SUM(H475:M475)</f>
        <v>81</v>
      </c>
      <c r="BB461" s="130">
        <f>SUM(B478:G478)</f>
        <v>0</v>
      </c>
      <c r="BC461" s="130">
        <f>SUM(H478:M478)</f>
        <v>81</v>
      </c>
      <c r="BD461" s="130">
        <f>SUM(B481:G481)</f>
        <v>0</v>
      </c>
      <c r="BE461" s="130">
        <f>SUM(H481:M481)</f>
        <v>83</v>
      </c>
      <c r="BF461" s="130">
        <f>SUM(B479:G479)</f>
        <v>0</v>
      </c>
      <c r="BG461" s="130">
        <f>SUM(H479:M479)</f>
        <v>88</v>
      </c>
      <c r="BH461" s="130">
        <f>SUM(B480:G480)</f>
        <v>0</v>
      </c>
      <c r="BI461" s="130">
        <f>SUM(H480:M480)</f>
        <v>60</v>
      </c>
      <c r="BJ461" s="130">
        <f>SUM(B482:G482)</f>
        <v>0</v>
      </c>
      <c r="BK461" s="130">
        <f>SUM(H482:M482)</f>
        <v>87</v>
      </c>
      <c r="BL461" s="130">
        <f>SUM(B483:G483)</f>
        <v>0</v>
      </c>
      <c r="BM461" s="130">
        <f>SUM(H483:M483)</f>
        <v>85</v>
      </c>
      <c r="BN461" s="130">
        <f>N487+O487</f>
        <v>0</v>
      </c>
      <c r="BO461" s="130">
        <f>P487+Q487</f>
        <v>60</v>
      </c>
      <c r="BP461" s="130">
        <f>N488+O488</f>
        <v>0</v>
      </c>
      <c r="BQ461" s="130">
        <f>P488+Q488</f>
        <v>59</v>
      </c>
      <c r="BR461" s="130">
        <f>N489+O489</f>
        <v>0</v>
      </c>
      <c r="BS461" s="130">
        <f>P489+Q489</f>
        <v>0</v>
      </c>
      <c r="BT461" s="130">
        <f>N490+O490</f>
        <v>0</v>
      </c>
      <c r="BU461" s="155">
        <f>P490+Q490</f>
        <v>0</v>
      </c>
      <c r="BV461" s="130">
        <f>N491+O491</f>
        <v>0</v>
      </c>
      <c r="BW461" s="155">
        <f>P491+Q491</f>
        <v>0</v>
      </c>
      <c r="BX461" s="130">
        <f t="shared" ref="BX461" si="265">N495</f>
        <v>0</v>
      </c>
      <c r="BY461" s="130">
        <f t="shared" ref="BY461" si="266">O495</f>
        <v>50</v>
      </c>
      <c r="BZ461" s="130">
        <f t="shared" ref="BZ461" si="267">P495</f>
        <v>0</v>
      </c>
      <c r="CA461" s="130">
        <f t="shared" ref="CA461" si="268">N496</f>
        <v>400</v>
      </c>
      <c r="CB461" s="130">
        <f t="shared" ref="CB461" si="269">O496</f>
        <v>80</v>
      </c>
      <c r="CC461" s="130">
        <f t="shared" ref="CC461" si="270">P496</f>
        <v>300</v>
      </c>
      <c r="CD461" s="130">
        <f t="shared" ref="CD461" si="271">N497</f>
        <v>0</v>
      </c>
      <c r="CE461" s="130">
        <f t="shared" ref="CE461" si="272">O497</f>
        <v>400</v>
      </c>
      <c r="CF461" s="130">
        <f t="shared" ref="CF461" si="273">P497</f>
        <v>40</v>
      </c>
      <c r="CG461" s="130">
        <f t="shared" ref="CG461" si="274">N498</f>
        <v>12</v>
      </c>
      <c r="CH461" s="130">
        <f t="shared" ref="CH461" si="275">O498</f>
        <v>260</v>
      </c>
      <c r="CI461" s="130">
        <f t="shared" ref="CI461" si="276">P498</f>
        <v>20</v>
      </c>
      <c r="CJ461" s="130">
        <f t="shared" ref="CJ461" si="277">N499</f>
        <v>0</v>
      </c>
      <c r="CK461" s="130">
        <f t="shared" ref="CK461" si="278">O499</f>
        <v>260</v>
      </c>
      <c r="CL461" s="130">
        <f t="shared" ref="CL461" si="279">P499</f>
        <v>8</v>
      </c>
      <c r="CM461" s="130">
        <f t="shared" ref="CM461" si="280">N500</f>
        <v>0</v>
      </c>
      <c r="CN461" s="130">
        <f t="shared" ref="CN461" si="281">O500</f>
        <v>180</v>
      </c>
      <c r="CO461" s="130">
        <f t="shared" ref="CO461" si="282">P500</f>
        <v>15</v>
      </c>
      <c r="CP461" s="130">
        <f t="shared" ref="CP461" si="283">N501</f>
        <v>200</v>
      </c>
      <c r="CQ461" s="130">
        <f t="shared" ref="CQ461" si="284">O501</f>
        <v>0</v>
      </c>
      <c r="CR461" s="130">
        <f t="shared" ref="CR461" si="285">P501</f>
        <v>20</v>
      </c>
      <c r="CS461" s="130">
        <f t="shared" ref="CS461" si="286">N503</f>
        <v>30</v>
      </c>
      <c r="CT461" s="130">
        <f t="shared" ref="CT461" si="287">O503</f>
        <v>180</v>
      </c>
      <c r="CU461" s="130">
        <f t="shared" ref="CU461" si="288">P503</f>
        <v>20</v>
      </c>
      <c r="CV461" s="130">
        <f t="shared" ref="CV461" si="289">N505</f>
        <v>0</v>
      </c>
      <c r="CW461" s="130">
        <f t="shared" ref="CW461" si="290">O505</f>
        <v>120</v>
      </c>
      <c r="CX461" s="130">
        <f t="shared" ref="CX461" si="291">P505</f>
        <v>0</v>
      </c>
      <c r="CY461" s="130">
        <f t="shared" ref="CY461" si="292">N502</f>
        <v>0</v>
      </c>
      <c r="CZ461" s="130">
        <f t="shared" ref="CZ461" si="293">O502</f>
        <v>60</v>
      </c>
      <c r="DA461" s="130">
        <f t="shared" ref="DA461" si="294">P502</f>
        <v>0</v>
      </c>
      <c r="DB461" s="130">
        <f t="shared" ref="DB461" si="295">N504</f>
        <v>240</v>
      </c>
      <c r="DC461" s="130">
        <f t="shared" ref="DC461" si="296">O504</f>
        <v>140</v>
      </c>
      <c r="DD461" s="130">
        <f t="shared" ref="DD461" si="297">P504</f>
        <v>260</v>
      </c>
    </row>
    <row r="462" spans="1:108" ht="15" customHeight="1" x14ac:dyDescent="0.25">
      <c r="A462" s="192"/>
      <c r="B462" s="190" t="s">
        <v>4</v>
      </c>
      <c r="C462" s="191"/>
      <c r="D462" s="191" t="s">
        <v>5</v>
      </c>
      <c r="E462" s="191"/>
      <c r="F462" s="191" t="s">
        <v>41</v>
      </c>
      <c r="G462" s="200"/>
      <c r="H462" s="190" t="s">
        <v>4</v>
      </c>
      <c r="I462" s="191"/>
      <c r="J462" s="191" t="s">
        <v>5</v>
      </c>
      <c r="K462" s="191"/>
      <c r="L462" s="191" t="s">
        <v>41</v>
      </c>
      <c r="M462" s="200"/>
      <c r="N462" s="190" t="s">
        <v>4</v>
      </c>
      <c r="O462" s="191"/>
      <c r="P462" s="191" t="s">
        <v>5</v>
      </c>
      <c r="Q462" s="191"/>
      <c r="R462" s="191" t="s">
        <v>41</v>
      </c>
      <c r="S462" s="192"/>
      <c r="T462" s="304"/>
      <c r="U462" s="277"/>
      <c r="V462" s="217"/>
      <c r="W462" s="139" t="s">
        <v>230</v>
      </c>
      <c r="X462" s="139" t="s">
        <v>108</v>
      </c>
    </row>
    <row r="463" spans="1:108" ht="22.5" x14ac:dyDescent="0.25">
      <c r="A463" s="192"/>
      <c r="B463" s="12" t="s">
        <v>6</v>
      </c>
      <c r="C463" s="2" t="s">
        <v>7</v>
      </c>
      <c r="D463" s="2" t="s">
        <v>6</v>
      </c>
      <c r="E463" s="2" t="s">
        <v>7</v>
      </c>
      <c r="F463" s="2" t="s">
        <v>6</v>
      </c>
      <c r="G463" s="13" t="s">
        <v>7</v>
      </c>
      <c r="H463" s="12" t="s">
        <v>6</v>
      </c>
      <c r="I463" s="2" t="s">
        <v>7</v>
      </c>
      <c r="J463" s="2" t="s">
        <v>6</v>
      </c>
      <c r="K463" s="2" t="s">
        <v>7</v>
      </c>
      <c r="L463" s="2" t="s">
        <v>6</v>
      </c>
      <c r="M463" s="13" t="s">
        <v>7</v>
      </c>
      <c r="N463" s="12" t="s">
        <v>6</v>
      </c>
      <c r="O463" s="2" t="s">
        <v>7</v>
      </c>
      <c r="P463" s="2" t="s">
        <v>6</v>
      </c>
      <c r="Q463" s="2" t="s">
        <v>7</v>
      </c>
      <c r="R463" s="2" t="s">
        <v>6</v>
      </c>
      <c r="S463" s="39" t="s">
        <v>7</v>
      </c>
      <c r="T463" s="304"/>
      <c r="U463" s="277"/>
      <c r="V463" s="217"/>
      <c r="W463" s="140"/>
      <c r="X463" s="140"/>
    </row>
    <row r="464" spans="1:108" ht="20.25" customHeight="1" x14ac:dyDescent="0.25">
      <c r="A464" s="9" t="s">
        <v>8</v>
      </c>
      <c r="B464" s="52"/>
      <c r="C464" s="53"/>
      <c r="D464" s="43"/>
      <c r="E464" s="43"/>
      <c r="F464" s="43"/>
      <c r="G464" s="44"/>
      <c r="H464" s="52">
        <v>23</v>
      </c>
      <c r="I464" s="53">
        <v>27</v>
      </c>
      <c r="J464" s="43"/>
      <c r="K464" s="43"/>
      <c r="L464" s="43"/>
      <c r="M464" s="44"/>
      <c r="N464" s="52"/>
      <c r="O464" s="53"/>
      <c r="P464" s="43"/>
      <c r="Q464" s="43"/>
      <c r="R464" s="43"/>
      <c r="S464" s="45"/>
      <c r="T464" s="144">
        <f>(T458*3.1/100)/12</f>
        <v>94.02300000000001</v>
      </c>
      <c r="U464" s="126">
        <f>SUM(B464:S464)</f>
        <v>50</v>
      </c>
      <c r="V464" s="40">
        <f>U464/T464</f>
        <v>0.53178477606543073</v>
      </c>
      <c r="W464" s="141" t="s">
        <v>231</v>
      </c>
      <c r="X464" s="142">
        <f>((U465-U481)*100)/U465</f>
        <v>4.5977011494252871</v>
      </c>
    </row>
    <row r="465" spans="1:24" ht="20.25" customHeight="1" x14ac:dyDescent="0.25">
      <c r="A465" s="9" t="s">
        <v>9</v>
      </c>
      <c r="B465" s="52"/>
      <c r="C465" s="53"/>
      <c r="D465" s="43"/>
      <c r="E465" s="43"/>
      <c r="F465" s="43"/>
      <c r="G465" s="44"/>
      <c r="H465" s="52">
        <v>41</v>
      </c>
      <c r="I465" s="53">
        <v>46</v>
      </c>
      <c r="J465" s="43"/>
      <c r="K465" s="43"/>
      <c r="L465" s="43"/>
      <c r="M465" s="44"/>
      <c r="N465" s="52"/>
      <c r="O465" s="53"/>
      <c r="P465" s="43"/>
      <c r="Q465" s="43"/>
      <c r="R465" s="43"/>
      <c r="S465" s="45"/>
      <c r="T465" s="144">
        <f>T464</f>
        <v>94.02300000000001</v>
      </c>
      <c r="U465" s="126">
        <f t="shared" ref="U465:U483" si="298">SUM(B465:S465)</f>
        <v>87</v>
      </c>
      <c r="V465" s="40">
        <f t="shared" ref="V465:V483" si="299">U465/T465</f>
        <v>0.92530551035384945</v>
      </c>
      <c r="W465" s="143" t="s">
        <v>232</v>
      </c>
      <c r="X465" s="141">
        <f>((U467-U469)*100)/U467</f>
        <v>2.4096385542168677</v>
      </c>
    </row>
    <row r="466" spans="1:24" ht="20.25" customHeight="1" x14ac:dyDescent="0.25">
      <c r="A466" s="9" t="s">
        <v>10</v>
      </c>
      <c r="B466" s="52"/>
      <c r="C466" s="53"/>
      <c r="D466" s="43"/>
      <c r="E466" s="43"/>
      <c r="F466" s="43"/>
      <c r="G466" s="44"/>
      <c r="H466" s="52">
        <v>41</v>
      </c>
      <c r="I466" s="53">
        <v>48</v>
      </c>
      <c r="J466" s="43"/>
      <c r="K466" s="43"/>
      <c r="L466" s="43"/>
      <c r="M466" s="44"/>
      <c r="N466" s="52"/>
      <c r="O466" s="53"/>
      <c r="P466" s="43"/>
      <c r="Q466" s="43"/>
      <c r="R466" s="43"/>
      <c r="S466" s="45"/>
      <c r="T466" s="144">
        <f>T465</f>
        <v>94.02300000000001</v>
      </c>
      <c r="U466" s="126">
        <f t="shared" si="298"/>
        <v>89</v>
      </c>
      <c r="V466" s="40">
        <f t="shared" si="299"/>
        <v>0.94657690139646666</v>
      </c>
      <c r="W466" s="141" t="s">
        <v>233</v>
      </c>
      <c r="X466" s="141">
        <f>((U467-U478)*100)/U467</f>
        <v>2.4096385542168677</v>
      </c>
    </row>
    <row r="467" spans="1:24" ht="20.25" customHeight="1" x14ac:dyDescent="0.25">
      <c r="A467" s="9" t="s">
        <v>11</v>
      </c>
      <c r="B467" s="52"/>
      <c r="C467" s="53"/>
      <c r="D467" s="53"/>
      <c r="E467" s="53"/>
      <c r="F467" s="53"/>
      <c r="G467" s="54"/>
      <c r="H467" s="52">
        <v>40</v>
      </c>
      <c r="I467" s="53">
        <v>43</v>
      </c>
      <c r="J467" s="53"/>
      <c r="K467" s="53"/>
      <c r="L467" s="53"/>
      <c r="M467" s="54"/>
      <c r="N467" s="52"/>
      <c r="O467" s="53"/>
      <c r="P467" s="53"/>
      <c r="Q467" s="53"/>
      <c r="R467" s="53"/>
      <c r="S467" s="59"/>
      <c r="T467" s="144">
        <f>T466*0.94</f>
        <v>88.381619999999998</v>
      </c>
      <c r="U467" s="126">
        <f t="shared" si="298"/>
        <v>83</v>
      </c>
      <c r="V467" s="40">
        <f t="shared" si="299"/>
        <v>0.93910928539214378</v>
      </c>
      <c r="W467" s="141" t="s">
        <v>234</v>
      </c>
      <c r="X467" s="141">
        <f>((U470-U472)*100)/U470</f>
        <v>2.4096385542168677</v>
      </c>
    </row>
    <row r="468" spans="1:24" ht="20.25" customHeight="1" x14ac:dyDescent="0.25">
      <c r="A468" s="9" t="s">
        <v>12</v>
      </c>
      <c r="B468" s="52"/>
      <c r="C468" s="53"/>
      <c r="D468" s="53"/>
      <c r="E468" s="53"/>
      <c r="F468" s="53"/>
      <c r="G468" s="54"/>
      <c r="H468" s="52">
        <v>40</v>
      </c>
      <c r="I468" s="53">
        <v>42</v>
      </c>
      <c r="J468" s="53"/>
      <c r="K468" s="53"/>
      <c r="L468" s="53"/>
      <c r="M468" s="54"/>
      <c r="N468" s="52"/>
      <c r="O468" s="53"/>
      <c r="P468" s="53"/>
      <c r="Q468" s="53"/>
      <c r="R468" s="53"/>
      <c r="S468" s="59"/>
      <c r="T468" s="144">
        <f t="shared" ref="T468:T482" si="300">T467</f>
        <v>88.381619999999998</v>
      </c>
      <c r="U468" s="126">
        <f t="shared" si="298"/>
        <v>82</v>
      </c>
      <c r="V468" s="40">
        <f t="shared" si="299"/>
        <v>0.92779471568862393</v>
      </c>
      <c r="W468" s="141" t="s">
        <v>235</v>
      </c>
      <c r="X468" s="141">
        <f>((U473-U475)*100)/U473</f>
        <v>2.4096385542168677</v>
      </c>
    </row>
    <row r="469" spans="1:24" ht="20.25" customHeight="1" x14ac:dyDescent="0.25">
      <c r="A469" s="9" t="s">
        <v>13</v>
      </c>
      <c r="B469" s="52"/>
      <c r="C469" s="53"/>
      <c r="D469" s="53"/>
      <c r="E469" s="53"/>
      <c r="F469" s="53"/>
      <c r="G469" s="54"/>
      <c r="H469" s="52">
        <v>36</v>
      </c>
      <c r="I469" s="53">
        <v>45</v>
      </c>
      <c r="J469" s="53"/>
      <c r="K469" s="53"/>
      <c r="L469" s="53"/>
      <c r="M469" s="54"/>
      <c r="N469" s="52"/>
      <c r="O469" s="53"/>
      <c r="P469" s="53"/>
      <c r="Q469" s="53"/>
      <c r="R469" s="53"/>
      <c r="S469" s="59"/>
      <c r="T469" s="144">
        <f t="shared" si="300"/>
        <v>88.381619999999998</v>
      </c>
      <c r="U469" s="126">
        <f t="shared" si="298"/>
        <v>81</v>
      </c>
      <c r="V469" s="40">
        <f t="shared" si="299"/>
        <v>0.91648014598510419</v>
      </c>
      <c r="W469" s="141" t="s">
        <v>236</v>
      </c>
      <c r="X469" s="141">
        <f>((U470-U481)*100)/U470</f>
        <v>0</v>
      </c>
    </row>
    <row r="470" spans="1:24" ht="20.25" customHeight="1" x14ac:dyDescent="0.25">
      <c r="A470" s="9" t="s">
        <v>14</v>
      </c>
      <c r="B470" s="52"/>
      <c r="C470" s="53"/>
      <c r="D470" s="53"/>
      <c r="E470" s="53"/>
      <c r="F470" s="53"/>
      <c r="G470" s="54"/>
      <c r="H470" s="52">
        <v>40</v>
      </c>
      <c r="I470" s="53">
        <v>43</v>
      </c>
      <c r="J470" s="53"/>
      <c r="K470" s="53"/>
      <c r="L470" s="53"/>
      <c r="M470" s="54"/>
      <c r="N470" s="52"/>
      <c r="O470" s="53"/>
      <c r="P470" s="53"/>
      <c r="Q470" s="53"/>
      <c r="R470" s="53"/>
      <c r="S470" s="59"/>
      <c r="T470" s="144">
        <f t="shared" si="300"/>
        <v>88.381619999999998</v>
      </c>
      <c r="U470" s="126">
        <f t="shared" si="298"/>
        <v>83</v>
      </c>
      <c r="V470" s="40">
        <f t="shared" si="299"/>
        <v>0.93910928539214378</v>
      </c>
      <c r="W470" s="141" t="s">
        <v>237</v>
      </c>
      <c r="X470" s="141">
        <f>((U487-U488)*100)/U487</f>
        <v>1.6666666666666667</v>
      </c>
    </row>
    <row r="471" spans="1:24" ht="20.25" customHeight="1" x14ac:dyDescent="0.25">
      <c r="A471" s="9" t="s">
        <v>15</v>
      </c>
      <c r="B471" s="52"/>
      <c r="C471" s="53"/>
      <c r="D471" s="53"/>
      <c r="E471" s="53"/>
      <c r="F471" s="53"/>
      <c r="G471" s="54"/>
      <c r="H471" s="52">
        <v>40</v>
      </c>
      <c r="I471" s="53">
        <v>42</v>
      </c>
      <c r="J471" s="53"/>
      <c r="K471" s="53"/>
      <c r="L471" s="53"/>
      <c r="M471" s="54"/>
      <c r="N471" s="52"/>
      <c r="O471" s="53"/>
      <c r="P471" s="53"/>
      <c r="Q471" s="53"/>
      <c r="R471" s="53"/>
      <c r="S471" s="59"/>
      <c r="T471" s="144">
        <f t="shared" si="300"/>
        <v>88.381619999999998</v>
      </c>
      <c r="U471" s="126">
        <f t="shared" si="298"/>
        <v>82</v>
      </c>
      <c r="V471" s="40">
        <f t="shared" si="299"/>
        <v>0.92779471568862393</v>
      </c>
    </row>
    <row r="472" spans="1:24" ht="20.25" customHeight="1" x14ac:dyDescent="0.25">
      <c r="A472" s="9" t="s">
        <v>16</v>
      </c>
      <c r="B472" s="52"/>
      <c r="C472" s="53"/>
      <c r="D472" s="53"/>
      <c r="E472" s="53"/>
      <c r="F472" s="53"/>
      <c r="G472" s="54"/>
      <c r="H472" s="52">
        <v>36</v>
      </c>
      <c r="I472" s="53">
        <v>45</v>
      </c>
      <c r="J472" s="53"/>
      <c r="K472" s="53"/>
      <c r="L472" s="53"/>
      <c r="M472" s="54"/>
      <c r="N472" s="52"/>
      <c r="O472" s="53"/>
      <c r="P472" s="53"/>
      <c r="Q472" s="53"/>
      <c r="R472" s="53"/>
      <c r="S472" s="59"/>
      <c r="T472" s="144">
        <f t="shared" si="300"/>
        <v>88.381619999999998</v>
      </c>
      <c r="U472" s="126">
        <f t="shared" si="298"/>
        <v>81</v>
      </c>
      <c r="V472" s="40">
        <f t="shared" si="299"/>
        <v>0.91648014598510419</v>
      </c>
    </row>
    <row r="473" spans="1:24" ht="20.25" customHeight="1" x14ac:dyDescent="0.25">
      <c r="A473" s="9" t="s">
        <v>17</v>
      </c>
      <c r="B473" s="52"/>
      <c r="C473" s="53"/>
      <c r="D473" s="53"/>
      <c r="E473" s="53"/>
      <c r="F473" s="53"/>
      <c r="G473" s="54"/>
      <c r="H473" s="52">
        <v>40</v>
      </c>
      <c r="I473" s="53">
        <v>43</v>
      </c>
      <c r="J473" s="53"/>
      <c r="K473" s="53"/>
      <c r="L473" s="53"/>
      <c r="M473" s="54"/>
      <c r="N473" s="52"/>
      <c r="O473" s="53"/>
      <c r="P473" s="53"/>
      <c r="Q473" s="53"/>
      <c r="R473" s="53"/>
      <c r="S473" s="59"/>
      <c r="T473" s="144">
        <f t="shared" si="300"/>
        <v>88.381619999999998</v>
      </c>
      <c r="U473" s="126">
        <f t="shared" si="298"/>
        <v>83</v>
      </c>
      <c r="V473" s="40">
        <f t="shared" si="299"/>
        <v>0.93910928539214378</v>
      </c>
    </row>
    <row r="474" spans="1:24" ht="20.25" customHeight="1" x14ac:dyDescent="0.25">
      <c r="A474" s="9" t="s">
        <v>18</v>
      </c>
      <c r="B474" s="52"/>
      <c r="C474" s="53"/>
      <c r="D474" s="53"/>
      <c r="E474" s="53"/>
      <c r="F474" s="53"/>
      <c r="G474" s="54"/>
      <c r="H474" s="52">
        <v>46</v>
      </c>
      <c r="I474" s="53">
        <v>42</v>
      </c>
      <c r="J474" s="53"/>
      <c r="K474" s="53"/>
      <c r="L474" s="53"/>
      <c r="M474" s="54"/>
      <c r="N474" s="52"/>
      <c r="O474" s="53"/>
      <c r="P474" s="53"/>
      <c r="Q474" s="53"/>
      <c r="R474" s="53"/>
      <c r="S474" s="59"/>
      <c r="T474" s="144">
        <f t="shared" si="300"/>
        <v>88.381619999999998</v>
      </c>
      <c r="U474" s="126">
        <f t="shared" si="298"/>
        <v>88</v>
      </c>
      <c r="V474" s="40">
        <f t="shared" si="299"/>
        <v>0.99568213390974281</v>
      </c>
    </row>
    <row r="475" spans="1:24" ht="20.25" customHeight="1" x14ac:dyDescent="0.25">
      <c r="A475" s="9" t="s">
        <v>19</v>
      </c>
      <c r="B475" s="52"/>
      <c r="C475" s="53"/>
      <c r="D475" s="53"/>
      <c r="E475" s="53"/>
      <c r="F475" s="53"/>
      <c r="G475" s="54"/>
      <c r="H475" s="52">
        <v>36</v>
      </c>
      <c r="I475" s="53">
        <v>45</v>
      </c>
      <c r="J475" s="53"/>
      <c r="K475" s="53"/>
      <c r="L475" s="53"/>
      <c r="M475" s="54"/>
      <c r="N475" s="52"/>
      <c r="O475" s="53"/>
      <c r="P475" s="53"/>
      <c r="Q475" s="53"/>
      <c r="R475" s="53"/>
      <c r="S475" s="59"/>
      <c r="T475" s="144">
        <f t="shared" si="300"/>
        <v>88.381619999999998</v>
      </c>
      <c r="U475" s="126">
        <f t="shared" si="298"/>
        <v>81</v>
      </c>
      <c r="V475" s="40">
        <f t="shared" si="299"/>
        <v>0.91648014598510419</v>
      </c>
    </row>
    <row r="476" spans="1:24" ht="20.25" customHeight="1" x14ac:dyDescent="0.25">
      <c r="A476" s="9" t="s">
        <v>20</v>
      </c>
      <c r="B476" s="52"/>
      <c r="C476" s="53"/>
      <c r="D476" s="53"/>
      <c r="E476" s="53"/>
      <c r="F476" s="53"/>
      <c r="G476" s="54"/>
      <c r="H476" s="52">
        <v>40</v>
      </c>
      <c r="I476" s="53">
        <v>43</v>
      </c>
      <c r="J476" s="53"/>
      <c r="K476" s="53"/>
      <c r="L476" s="53"/>
      <c r="M476" s="54"/>
      <c r="N476" s="52"/>
      <c r="O476" s="53"/>
      <c r="P476" s="53"/>
      <c r="Q476" s="53"/>
      <c r="R476" s="53"/>
      <c r="S476" s="59"/>
      <c r="T476" s="144">
        <f t="shared" si="300"/>
        <v>88.381619999999998</v>
      </c>
      <c r="U476" s="126">
        <f t="shared" si="298"/>
        <v>83</v>
      </c>
      <c r="V476" s="40">
        <f t="shared" si="299"/>
        <v>0.93910928539214378</v>
      </c>
    </row>
    <row r="477" spans="1:24" ht="20.25" customHeight="1" x14ac:dyDescent="0.25">
      <c r="A477" s="9" t="s">
        <v>21</v>
      </c>
      <c r="B477" s="52"/>
      <c r="C477" s="53"/>
      <c r="D477" s="53"/>
      <c r="E477" s="53"/>
      <c r="F477" s="53"/>
      <c r="G477" s="54"/>
      <c r="H477" s="52">
        <v>40</v>
      </c>
      <c r="I477" s="53">
        <v>42</v>
      </c>
      <c r="J477" s="53"/>
      <c r="K477" s="53"/>
      <c r="L477" s="53"/>
      <c r="M477" s="54"/>
      <c r="N477" s="52"/>
      <c r="O477" s="53"/>
      <c r="P477" s="53"/>
      <c r="Q477" s="53"/>
      <c r="R477" s="53"/>
      <c r="S477" s="59"/>
      <c r="T477" s="144">
        <f t="shared" si="300"/>
        <v>88.381619999999998</v>
      </c>
      <c r="U477" s="126">
        <f t="shared" si="298"/>
        <v>82</v>
      </c>
      <c r="V477" s="40">
        <f t="shared" si="299"/>
        <v>0.92779471568862393</v>
      </c>
    </row>
    <row r="478" spans="1:24" ht="20.25" customHeight="1" x14ac:dyDescent="0.25">
      <c r="A478" s="9" t="s">
        <v>22</v>
      </c>
      <c r="B478" s="52"/>
      <c r="C478" s="53"/>
      <c r="D478" s="53"/>
      <c r="E478" s="53"/>
      <c r="F478" s="53"/>
      <c r="G478" s="54"/>
      <c r="H478" s="52">
        <v>36</v>
      </c>
      <c r="I478" s="53">
        <v>45</v>
      </c>
      <c r="J478" s="53"/>
      <c r="K478" s="53"/>
      <c r="L478" s="53"/>
      <c r="M478" s="54"/>
      <c r="N478" s="52"/>
      <c r="O478" s="53"/>
      <c r="P478" s="53"/>
      <c r="Q478" s="53"/>
      <c r="R478" s="53"/>
      <c r="S478" s="59"/>
      <c r="T478" s="144">
        <f t="shared" si="300"/>
        <v>88.381619999999998</v>
      </c>
      <c r="U478" s="126">
        <f t="shared" si="298"/>
        <v>81</v>
      </c>
      <c r="V478" s="40">
        <f t="shared" si="299"/>
        <v>0.91648014598510419</v>
      </c>
    </row>
    <row r="479" spans="1:24" ht="20.25" customHeight="1" x14ac:dyDescent="0.25">
      <c r="A479" s="9" t="s">
        <v>23</v>
      </c>
      <c r="B479" s="52"/>
      <c r="C479" s="53"/>
      <c r="D479" s="53"/>
      <c r="E479" s="53"/>
      <c r="F479" s="53"/>
      <c r="G479" s="54"/>
      <c r="H479" s="52">
        <v>41</v>
      </c>
      <c r="I479" s="53">
        <v>47</v>
      </c>
      <c r="J479" s="53"/>
      <c r="K479" s="53"/>
      <c r="L479" s="53"/>
      <c r="M479" s="54"/>
      <c r="N479" s="52"/>
      <c r="O479" s="53"/>
      <c r="P479" s="53"/>
      <c r="Q479" s="53"/>
      <c r="R479" s="53"/>
      <c r="S479" s="59"/>
      <c r="T479" s="144">
        <f t="shared" si="300"/>
        <v>88.381619999999998</v>
      </c>
      <c r="U479" s="126">
        <f t="shared" si="298"/>
        <v>88</v>
      </c>
      <c r="V479" s="40">
        <f t="shared" si="299"/>
        <v>0.99568213390974281</v>
      </c>
    </row>
    <row r="480" spans="1:24" ht="20.25" customHeight="1" x14ac:dyDescent="0.25">
      <c r="A480" s="9" t="s">
        <v>24</v>
      </c>
      <c r="B480" s="52"/>
      <c r="C480" s="53"/>
      <c r="D480" s="53"/>
      <c r="E480" s="53"/>
      <c r="F480" s="53"/>
      <c r="G480" s="54"/>
      <c r="H480" s="52">
        <v>28</v>
      </c>
      <c r="I480" s="53">
        <v>32</v>
      </c>
      <c r="J480" s="53"/>
      <c r="K480" s="53"/>
      <c r="L480" s="53"/>
      <c r="M480" s="54"/>
      <c r="N480" s="52"/>
      <c r="O480" s="53"/>
      <c r="P480" s="53"/>
      <c r="Q480" s="53"/>
      <c r="R480" s="53"/>
      <c r="S480" s="59"/>
      <c r="T480" s="144">
        <f t="shared" si="300"/>
        <v>88.381619999999998</v>
      </c>
      <c r="U480" s="126">
        <f t="shared" si="298"/>
        <v>60</v>
      </c>
      <c r="V480" s="40">
        <f t="shared" si="299"/>
        <v>0.67887418221118823</v>
      </c>
    </row>
    <row r="481" spans="1:24" ht="20.25" customHeight="1" x14ac:dyDescent="0.25">
      <c r="A481" s="9" t="s">
        <v>25</v>
      </c>
      <c r="B481" s="52"/>
      <c r="C481" s="53"/>
      <c r="D481" s="53"/>
      <c r="E481" s="53"/>
      <c r="F481" s="53"/>
      <c r="G481" s="54"/>
      <c r="H481" s="52">
        <v>41</v>
      </c>
      <c r="I481" s="53">
        <v>42</v>
      </c>
      <c r="J481" s="53"/>
      <c r="K481" s="53"/>
      <c r="L481" s="53"/>
      <c r="M481" s="54"/>
      <c r="N481" s="52"/>
      <c r="O481" s="53"/>
      <c r="P481" s="53"/>
      <c r="Q481" s="53"/>
      <c r="R481" s="53"/>
      <c r="S481" s="59"/>
      <c r="T481" s="144">
        <f t="shared" si="300"/>
        <v>88.381619999999998</v>
      </c>
      <c r="U481" s="126">
        <f t="shared" si="298"/>
        <v>83</v>
      </c>
      <c r="V481" s="40">
        <f t="shared" si="299"/>
        <v>0.93910928539214378</v>
      </c>
    </row>
    <row r="482" spans="1:24" ht="20.25" customHeight="1" x14ac:dyDescent="0.25">
      <c r="A482" s="9" t="s">
        <v>26</v>
      </c>
      <c r="B482" s="46"/>
      <c r="C482" s="43"/>
      <c r="D482" s="53"/>
      <c r="E482" s="53"/>
      <c r="F482" s="53"/>
      <c r="G482" s="54"/>
      <c r="H482" s="46"/>
      <c r="I482" s="43"/>
      <c r="J482" s="53">
        <v>41</v>
      </c>
      <c r="K482" s="53">
        <v>46</v>
      </c>
      <c r="L482" s="53"/>
      <c r="M482" s="54"/>
      <c r="N482" s="46"/>
      <c r="O482" s="43"/>
      <c r="P482" s="53"/>
      <c r="Q482" s="53"/>
      <c r="R482" s="53"/>
      <c r="S482" s="59"/>
      <c r="T482" s="144">
        <f t="shared" si="300"/>
        <v>88.381619999999998</v>
      </c>
      <c r="U482" s="126">
        <f t="shared" si="298"/>
        <v>87</v>
      </c>
      <c r="V482" s="40">
        <f t="shared" si="299"/>
        <v>0.98436756420622296</v>
      </c>
    </row>
    <row r="483" spans="1:24" ht="20.25" customHeight="1" thickBot="1" x14ac:dyDescent="0.3">
      <c r="A483" s="31" t="s">
        <v>27</v>
      </c>
      <c r="B483" s="47"/>
      <c r="C483" s="48"/>
      <c r="D483" s="55"/>
      <c r="E483" s="55"/>
      <c r="F483" s="55"/>
      <c r="G483" s="56"/>
      <c r="H483" s="47"/>
      <c r="I483" s="48"/>
      <c r="J483" s="55">
        <v>40</v>
      </c>
      <c r="K483" s="57">
        <v>45</v>
      </c>
      <c r="L483" s="57"/>
      <c r="M483" s="58"/>
      <c r="N483" s="49"/>
      <c r="O483" s="50"/>
      <c r="P483" s="57"/>
      <c r="Q483" s="57"/>
      <c r="R483" s="57"/>
      <c r="S483" s="60"/>
      <c r="T483" s="145">
        <f>T482*0.9</f>
        <v>79.543458000000001</v>
      </c>
      <c r="U483" s="126">
        <f t="shared" si="298"/>
        <v>85</v>
      </c>
      <c r="V483" s="40">
        <f t="shared" si="299"/>
        <v>1.0685982497768705</v>
      </c>
    </row>
    <row r="484" spans="1:24" ht="15.75" thickBot="1" x14ac:dyDescent="0.3">
      <c r="A484" s="29" t="s">
        <v>43</v>
      </c>
      <c r="B484" s="24"/>
      <c r="C484" s="24"/>
      <c r="D484" s="24"/>
      <c r="E484" s="24"/>
      <c r="F484" s="24"/>
      <c r="G484" s="24"/>
      <c r="H484" s="313" t="s">
        <v>316</v>
      </c>
      <c r="I484" s="313"/>
      <c r="J484" s="314"/>
      <c r="K484" s="30"/>
      <c r="L484" s="29" t="s">
        <v>48</v>
      </c>
      <c r="M484" s="24"/>
      <c r="N484" s="24"/>
      <c r="O484" s="24"/>
      <c r="P484" s="24"/>
      <c r="Q484" s="24"/>
      <c r="R484" s="24"/>
      <c r="S484" s="25"/>
      <c r="T484" s="138"/>
    </row>
    <row r="485" spans="1:24" ht="46.5" customHeight="1" x14ac:dyDescent="0.25">
      <c r="A485" s="234" t="s">
        <v>0</v>
      </c>
      <c r="B485" s="236" t="s">
        <v>44</v>
      </c>
      <c r="C485" s="236"/>
      <c r="D485" s="236" t="s">
        <v>45</v>
      </c>
      <c r="E485" s="236"/>
      <c r="F485" s="236" t="s">
        <v>46</v>
      </c>
      <c r="G485" s="236"/>
      <c r="H485" s="236" t="s">
        <v>47</v>
      </c>
      <c r="I485" s="236"/>
      <c r="J485" s="238"/>
      <c r="L485" s="309" t="s">
        <v>0</v>
      </c>
      <c r="M485" s="215"/>
      <c r="N485" s="210" t="s">
        <v>1</v>
      </c>
      <c r="O485" s="211"/>
      <c r="P485" s="210" t="s">
        <v>2</v>
      </c>
      <c r="Q485" s="211"/>
      <c r="R485" s="210" t="s">
        <v>3</v>
      </c>
      <c r="S485" s="212"/>
      <c r="T485" s="305" t="s">
        <v>224</v>
      </c>
      <c r="U485" s="277" t="s">
        <v>36</v>
      </c>
      <c r="V485" s="217" t="s">
        <v>108</v>
      </c>
    </row>
    <row r="486" spans="1:24" ht="48" x14ac:dyDescent="0.25">
      <c r="A486" s="235"/>
      <c r="B486" s="237"/>
      <c r="C486" s="237"/>
      <c r="D486" s="237"/>
      <c r="E486" s="237"/>
      <c r="F486" s="237"/>
      <c r="G486" s="237"/>
      <c r="H486" s="237"/>
      <c r="I486" s="237"/>
      <c r="J486" s="239"/>
      <c r="L486" s="217"/>
      <c r="M486" s="218"/>
      <c r="N486" s="15" t="s">
        <v>49</v>
      </c>
      <c r="O486" s="16" t="s">
        <v>50</v>
      </c>
      <c r="P486" s="15" t="s">
        <v>49</v>
      </c>
      <c r="Q486" s="16" t="s">
        <v>50</v>
      </c>
      <c r="R486" s="15" t="s">
        <v>49</v>
      </c>
      <c r="S486" s="41" t="s">
        <v>50</v>
      </c>
      <c r="T486" s="305"/>
      <c r="U486" s="277"/>
      <c r="V486" s="217"/>
    </row>
    <row r="487" spans="1:24" ht="25.5" x14ac:dyDescent="0.25">
      <c r="A487" s="17" t="s">
        <v>8</v>
      </c>
      <c r="B487" s="201">
        <v>46</v>
      </c>
      <c r="C487" s="201"/>
      <c r="D487" s="201">
        <v>1</v>
      </c>
      <c r="E487" s="201"/>
      <c r="F487" s="201">
        <v>1</v>
      </c>
      <c r="G487" s="201"/>
      <c r="H487" s="201">
        <v>2</v>
      </c>
      <c r="I487" s="201"/>
      <c r="J487" s="202"/>
      <c r="K487" s="4"/>
      <c r="L487" s="217" t="s">
        <v>51</v>
      </c>
      <c r="M487" s="218"/>
      <c r="N487" s="15"/>
      <c r="O487" s="16"/>
      <c r="P487" s="15">
        <v>60</v>
      </c>
      <c r="Q487" s="16"/>
      <c r="R487" s="15"/>
      <c r="S487" s="8"/>
      <c r="T487" s="156">
        <f>T464*1.02</f>
        <v>95.90346000000001</v>
      </c>
      <c r="U487" s="126">
        <f>SUM(N487:S487)</f>
        <v>60</v>
      </c>
      <c r="V487" s="40">
        <f t="shared" ref="V487:V491" si="301">U487/T487</f>
        <v>0.62562914831227145</v>
      </c>
    </row>
    <row r="488" spans="1:24" x14ac:dyDescent="0.25">
      <c r="A488" s="17" t="s">
        <v>9</v>
      </c>
      <c r="B488" s="201">
        <v>80</v>
      </c>
      <c r="C488" s="201"/>
      <c r="D488" s="201">
        <v>4</v>
      </c>
      <c r="E488" s="201"/>
      <c r="F488" s="201">
        <v>2</v>
      </c>
      <c r="G488" s="201"/>
      <c r="H488" s="201">
        <v>3</v>
      </c>
      <c r="I488" s="201"/>
      <c r="J488" s="202"/>
      <c r="L488" s="217" t="s">
        <v>52</v>
      </c>
      <c r="M488" s="218"/>
      <c r="N488" s="22"/>
      <c r="O488" s="127"/>
      <c r="P488" s="22">
        <v>59</v>
      </c>
      <c r="Q488" s="127"/>
      <c r="R488" s="22"/>
      <c r="S488" s="8"/>
      <c r="T488" s="156">
        <f>T487</f>
        <v>95.90346000000001</v>
      </c>
      <c r="U488" s="126">
        <f>SUM(N488:S488)</f>
        <v>59</v>
      </c>
      <c r="V488" s="40">
        <f t="shared" si="301"/>
        <v>0.61520199584040025</v>
      </c>
    </row>
    <row r="489" spans="1:24" x14ac:dyDescent="0.25">
      <c r="A489" s="17" t="s">
        <v>10</v>
      </c>
      <c r="B489" s="201">
        <v>80</v>
      </c>
      <c r="C489" s="201"/>
      <c r="D489" s="201">
        <v>4</v>
      </c>
      <c r="E489" s="201"/>
      <c r="F489" s="201">
        <v>2</v>
      </c>
      <c r="G489" s="201"/>
      <c r="H489" s="201">
        <v>3</v>
      </c>
      <c r="I489" s="201"/>
      <c r="J489" s="202"/>
      <c r="L489" s="217" t="s">
        <v>53</v>
      </c>
      <c r="M489" s="218"/>
      <c r="N489" s="22"/>
      <c r="O489" s="127"/>
      <c r="P489" s="22"/>
      <c r="Q489" s="127"/>
      <c r="R489" s="22"/>
      <c r="S489" s="8"/>
      <c r="T489" s="156">
        <f>T488</f>
        <v>95.90346000000001</v>
      </c>
      <c r="U489" s="126">
        <f>SUM(N489:S489)</f>
        <v>0</v>
      </c>
      <c r="V489" s="40">
        <f t="shared" si="301"/>
        <v>0</v>
      </c>
    </row>
    <row r="490" spans="1:24" x14ac:dyDescent="0.25">
      <c r="A490" s="17" t="s">
        <v>11</v>
      </c>
      <c r="B490" s="201">
        <v>79</v>
      </c>
      <c r="C490" s="201"/>
      <c r="D490" s="201">
        <v>1</v>
      </c>
      <c r="E490" s="201"/>
      <c r="F490" s="201">
        <v>1</v>
      </c>
      <c r="G490" s="201"/>
      <c r="H490" s="201">
        <v>2</v>
      </c>
      <c r="I490" s="201"/>
      <c r="J490" s="202"/>
      <c r="L490" s="217" t="s">
        <v>54</v>
      </c>
      <c r="M490" s="218"/>
      <c r="N490" s="22"/>
      <c r="O490" s="127"/>
      <c r="P490" s="22"/>
      <c r="Q490" s="127"/>
      <c r="R490" s="22"/>
      <c r="S490" s="8"/>
      <c r="T490" s="156">
        <f>T489</f>
        <v>95.90346000000001</v>
      </c>
      <c r="U490" s="126">
        <f>SUM(N490:S490)</f>
        <v>0</v>
      </c>
      <c r="V490" s="40">
        <f t="shared" si="301"/>
        <v>0</v>
      </c>
    </row>
    <row r="491" spans="1:24" ht="15.75" thickBot="1" x14ac:dyDescent="0.3">
      <c r="A491" s="17" t="s">
        <v>12</v>
      </c>
      <c r="B491" s="201">
        <v>79</v>
      </c>
      <c r="C491" s="201"/>
      <c r="D491" s="201">
        <v>1</v>
      </c>
      <c r="E491" s="201"/>
      <c r="F491" s="201">
        <v>1</v>
      </c>
      <c r="G491" s="201"/>
      <c r="H491" s="201">
        <v>1</v>
      </c>
      <c r="I491" s="201"/>
      <c r="J491" s="202"/>
      <c r="L491" s="217" t="s">
        <v>55</v>
      </c>
      <c r="M491" s="218"/>
      <c r="N491" s="36"/>
      <c r="O491" s="128"/>
      <c r="P491" s="36"/>
      <c r="Q491" s="128"/>
      <c r="R491" s="36"/>
      <c r="S491" s="42"/>
      <c r="T491" s="156">
        <f>T490</f>
        <v>95.90346000000001</v>
      </c>
      <c r="U491" s="126">
        <f>SUM(N491:S491)</f>
        <v>0</v>
      </c>
      <c r="V491" s="40">
        <f t="shared" si="301"/>
        <v>0</v>
      </c>
    </row>
    <row r="492" spans="1:24" ht="15.75" thickBot="1" x14ac:dyDescent="0.3">
      <c r="A492" s="17" t="s">
        <v>13</v>
      </c>
      <c r="B492" s="201">
        <v>77</v>
      </c>
      <c r="C492" s="201"/>
      <c r="D492" s="201">
        <v>1</v>
      </c>
      <c r="E492" s="201"/>
      <c r="F492" s="201">
        <v>1</v>
      </c>
      <c r="G492" s="201"/>
      <c r="H492" s="201">
        <v>2</v>
      </c>
      <c r="I492" s="201"/>
      <c r="J492" s="202"/>
      <c r="L492" t="s">
        <v>56</v>
      </c>
      <c r="T492" s="137"/>
    </row>
    <row r="493" spans="1:24" ht="15" customHeight="1" x14ac:dyDescent="0.25">
      <c r="A493" s="17" t="s">
        <v>14</v>
      </c>
      <c r="B493" s="201">
        <v>79</v>
      </c>
      <c r="C493" s="201"/>
      <c r="D493" s="201">
        <v>1</v>
      </c>
      <c r="E493" s="201"/>
      <c r="F493" s="201">
        <v>1</v>
      </c>
      <c r="G493" s="201"/>
      <c r="H493" s="201">
        <v>2</v>
      </c>
      <c r="I493" s="201"/>
      <c r="J493" s="202"/>
      <c r="L493" s="230" t="s">
        <v>57</v>
      </c>
      <c r="M493" s="231"/>
      <c r="N493" s="220" t="s">
        <v>58</v>
      </c>
      <c r="O493" s="220" t="s">
        <v>59</v>
      </c>
      <c r="P493" s="220" t="s">
        <v>60</v>
      </c>
      <c r="Q493" s="222" t="s">
        <v>61</v>
      </c>
      <c r="R493" s="224" t="s">
        <v>62</v>
      </c>
      <c r="S493" s="225"/>
      <c r="T493" s="306" t="s">
        <v>226</v>
      </c>
      <c r="U493" s="307" t="s">
        <v>227</v>
      </c>
      <c r="V493" s="255" t="s">
        <v>81</v>
      </c>
      <c r="W493" s="255" t="s">
        <v>228</v>
      </c>
      <c r="X493" s="308" t="s">
        <v>229</v>
      </c>
    </row>
    <row r="494" spans="1:24" x14ac:dyDescent="0.25">
      <c r="A494" s="17" t="s">
        <v>15</v>
      </c>
      <c r="B494" s="201">
        <v>79</v>
      </c>
      <c r="C494" s="201"/>
      <c r="D494" s="201">
        <v>1</v>
      </c>
      <c r="E494" s="201"/>
      <c r="F494" s="201">
        <v>1</v>
      </c>
      <c r="G494" s="201"/>
      <c r="H494" s="201">
        <v>1</v>
      </c>
      <c r="I494" s="201"/>
      <c r="J494" s="202"/>
      <c r="L494" s="232"/>
      <c r="M494" s="233"/>
      <c r="N494" s="221"/>
      <c r="O494" s="221"/>
      <c r="P494" s="221"/>
      <c r="Q494" s="223"/>
      <c r="R494" s="226"/>
      <c r="S494" s="227"/>
      <c r="T494" s="306"/>
      <c r="U494" s="307"/>
      <c r="V494" s="255"/>
      <c r="W494" s="255"/>
      <c r="X494" s="308"/>
    </row>
    <row r="495" spans="1:24" x14ac:dyDescent="0.25">
      <c r="A495" s="17" t="s">
        <v>16</v>
      </c>
      <c r="B495" s="201">
        <v>77</v>
      </c>
      <c r="C495" s="201"/>
      <c r="D495" s="201">
        <v>1</v>
      </c>
      <c r="E495" s="201"/>
      <c r="F495" s="201">
        <v>1</v>
      </c>
      <c r="G495" s="201"/>
      <c r="H495" s="201">
        <v>2</v>
      </c>
      <c r="I495" s="201"/>
      <c r="J495" s="202"/>
      <c r="L495" s="228" t="s">
        <v>8</v>
      </c>
      <c r="M495" s="229"/>
      <c r="N495" s="131">
        <v>0</v>
      </c>
      <c r="O495" s="131">
        <v>50</v>
      </c>
      <c r="P495" s="131">
        <v>0</v>
      </c>
      <c r="Q495" s="131"/>
      <c r="R495" s="195"/>
      <c r="S495" s="219"/>
      <c r="T495" s="157">
        <f>N495+O495</f>
        <v>50</v>
      </c>
      <c r="U495" s="130">
        <f>U464</f>
        <v>50</v>
      </c>
      <c r="V495" s="130">
        <f t="shared" ref="V495:V511" si="302">T495-P495</f>
        <v>50</v>
      </c>
      <c r="W495" s="130">
        <f>V495-U495</f>
        <v>0</v>
      </c>
      <c r="X495" s="33">
        <f>W495/T495*100</f>
        <v>0</v>
      </c>
    </row>
    <row r="496" spans="1:24" x14ac:dyDescent="0.25">
      <c r="A496" s="17" t="s">
        <v>17</v>
      </c>
      <c r="B496" s="201">
        <v>79</v>
      </c>
      <c r="C496" s="201"/>
      <c r="D496" s="201">
        <v>1</v>
      </c>
      <c r="E496" s="201"/>
      <c r="F496" s="201">
        <v>1</v>
      </c>
      <c r="G496" s="201"/>
      <c r="H496" s="201">
        <v>2</v>
      </c>
      <c r="I496" s="201"/>
      <c r="J496" s="202"/>
      <c r="L496" s="228" t="s">
        <v>9</v>
      </c>
      <c r="M496" s="229"/>
      <c r="N496" s="131">
        <v>400</v>
      </c>
      <c r="O496" s="131">
        <v>80</v>
      </c>
      <c r="P496" s="131">
        <v>300</v>
      </c>
      <c r="Q496" s="131"/>
      <c r="R496" s="195"/>
      <c r="S496" s="219"/>
      <c r="T496" s="157">
        <f t="shared" ref="T496:T511" si="303">N496+O496</f>
        <v>480</v>
      </c>
      <c r="U496" s="130">
        <f>U465</f>
        <v>87</v>
      </c>
      <c r="V496" s="130">
        <f t="shared" si="302"/>
        <v>180</v>
      </c>
      <c r="W496" s="130">
        <f t="shared" ref="W496:W511" si="304">V496-U496</f>
        <v>93</v>
      </c>
      <c r="X496" s="33">
        <f t="shared" ref="X496:X511" si="305">W496/T496*100</f>
        <v>19.375</v>
      </c>
    </row>
    <row r="497" spans="1:24" x14ac:dyDescent="0.25">
      <c r="A497" s="17" t="s">
        <v>18</v>
      </c>
      <c r="B497" s="201">
        <v>79</v>
      </c>
      <c r="C497" s="201"/>
      <c r="D497" s="201">
        <v>1</v>
      </c>
      <c r="E497" s="201"/>
      <c r="F497" s="201">
        <v>1</v>
      </c>
      <c r="G497" s="201"/>
      <c r="H497" s="201">
        <v>1</v>
      </c>
      <c r="I497" s="201"/>
      <c r="J497" s="202"/>
      <c r="L497" s="203" t="s">
        <v>63</v>
      </c>
      <c r="M497" s="204"/>
      <c r="N497" s="131">
        <v>0</v>
      </c>
      <c r="O497" s="131">
        <v>400</v>
      </c>
      <c r="P497" s="131">
        <v>40</v>
      </c>
      <c r="Q497" s="131"/>
      <c r="R497" s="195"/>
      <c r="S497" s="219"/>
      <c r="T497" s="157">
        <f t="shared" si="303"/>
        <v>400</v>
      </c>
      <c r="U497" s="130">
        <f>U466+U467+U468+U469</f>
        <v>335</v>
      </c>
      <c r="V497" s="130">
        <f t="shared" si="302"/>
        <v>360</v>
      </c>
      <c r="W497" s="130">
        <f t="shared" si="304"/>
        <v>25</v>
      </c>
      <c r="X497" s="33">
        <f t="shared" si="305"/>
        <v>6.25</v>
      </c>
    </row>
    <row r="498" spans="1:24" x14ac:dyDescent="0.25">
      <c r="A498" s="17" t="s">
        <v>19</v>
      </c>
      <c r="B498" s="201">
        <v>77</v>
      </c>
      <c r="C498" s="201"/>
      <c r="D498" s="201">
        <v>1</v>
      </c>
      <c r="E498" s="201"/>
      <c r="F498" s="201">
        <v>1</v>
      </c>
      <c r="G498" s="201"/>
      <c r="H498" s="201">
        <v>2</v>
      </c>
      <c r="I498" s="201"/>
      <c r="J498" s="202"/>
      <c r="L498" s="203" t="s">
        <v>64</v>
      </c>
      <c r="M498" s="204"/>
      <c r="N498" s="131">
        <v>12</v>
      </c>
      <c r="O498" s="131">
        <v>260</v>
      </c>
      <c r="P498" s="131">
        <v>20</v>
      </c>
      <c r="Q498" s="131"/>
      <c r="R498" s="195"/>
      <c r="S498" s="219"/>
      <c r="T498" s="157">
        <f t="shared" si="303"/>
        <v>272</v>
      </c>
      <c r="U498" s="130">
        <f>U470+U471+U472</f>
        <v>246</v>
      </c>
      <c r="V498" s="130">
        <f t="shared" si="302"/>
        <v>252</v>
      </c>
      <c r="W498" s="130">
        <f t="shared" si="304"/>
        <v>6</v>
      </c>
      <c r="X498" s="33">
        <f t="shared" si="305"/>
        <v>2.2058823529411766</v>
      </c>
    </row>
    <row r="499" spans="1:24" x14ac:dyDescent="0.25">
      <c r="A499" s="17" t="s">
        <v>20</v>
      </c>
      <c r="B499" s="201">
        <v>79</v>
      </c>
      <c r="C499" s="201"/>
      <c r="D499" s="201">
        <v>1</v>
      </c>
      <c r="E499" s="201"/>
      <c r="F499" s="201">
        <v>1</v>
      </c>
      <c r="G499" s="201"/>
      <c r="H499" s="201">
        <v>2</v>
      </c>
      <c r="I499" s="201"/>
      <c r="J499" s="202"/>
      <c r="L499" s="203" t="s">
        <v>65</v>
      </c>
      <c r="M499" s="204"/>
      <c r="N499" s="131">
        <v>0</v>
      </c>
      <c r="O499" s="131">
        <v>260</v>
      </c>
      <c r="P499" s="131">
        <v>8</v>
      </c>
      <c r="Q499" s="131"/>
      <c r="R499" s="195"/>
      <c r="S499" s="219"/>
      <c r="T499" s="157">
        <f t="shared" si="303"/>
        <v>260</v>
      </c>
      <c r="U499" s="130">
        <f>U473+U474+U475</f>
        <v>252</v>
      </c>
      <c r="V499" s="130">
        <f t="shared" si="302"/>
        <v>252</v>
      </c>
      <c r="W499" s="130">
        <f t="shared" si="304"/>
        <v>0</v>
      </c>
      <c r="X499" s="33">
        <f t="shared" si="305"/>
        <v>0</v>
      </c>
    </row>
    <row r="500" spans="1:24" x14ac:dyDescent="0.25">
      <c r="A500" s="17" t="s">
        <v>21</v>
      </c>
      <c r="B500" s="201">
        <v>79</v>
      </c>
      <c r="C500" s="201"/>
      <c r="D500" s="201">
        <v>1</v>
      </c>
      <c r="E500" s="201"/>
      <c r="F500" s="201">
        <v>1</v>
      </c>
      <c r="G500" s="201"/>
      <c r="H500" s="201">
        <v>1</v>
      </c>
      <c r="I500" s="201"/>
      <c r="J500" s="202"/>
      <c r="L500" s="203" t="s">
        <v>66</v>
      </c>
      <c r="M500" s="204"/>
      <c r="N500" s="131">
        <v>0</v>
      </c>
      <c r="O500" s="131">
        <v>180</v>
      </c>
      <c r="P500" s="131">
        <v>15</v>
      </c>
      <c r="Q500" s="131"/>
      <c r="R500" s="195"/>
      <c r="S500" s="219"/>
      <c r="T500" s="157">
        <f t="shared" si="303"/>
        <v>180</v>
      </c>
      <c r="U500" s="130">
        <f>U476+U477</f>
        <v>165</v>
      </c>
      <c r="V500" s="130">
        <f t="shared" si="302"/>
        <v>165</v>
      </c>
      <c r="W500" s="130">
        <f t="shared" si="304"/>
        <v>0</v>
      </c>
      <c r="X500" s="33">
        <f t="shared" si="305"/>
        <v>0</v>
      </c>
    </row>
    <row r="501" spans="1:24" x14ac:dyDescent="0.25">
      <c r="A501" s="17" t="s">
        <v>22</v>
      </c>
      <c r="B501" s="201">
        <v>77</v>
      </c>
      <c r="C501" s="201"/>
      <c r="D501" s="201">
        <v>1</v>
      </c>
      <c r="E501" s="201"/>
      <c r="F501" s="201">
        <v>1</v>
      </c>
      <c r="G501" s="201"/>
      <c r="H501" s="201">
        <v>2</v>
      </c>
      <c r="I501" s="201"/>
      <c r="J501" s="202"/>
      <c r="L501" s="203" t="s">
        <v>67</v>
      </c>
      <c r="M501" s="204"/>
      <c r="N501" s="131">
        <v>200</v>
      </c>
      <c r="O501" s="131">
        <v>0</v>
      </c>
      <c r="P501" s="131">
        <v>20</v>
      </c>
      <c r="Q501" s="131"/>
      <c r="R501" s="195"/>
      <c r="S501" s="219"/>
      <c r="T501" s="157">
        <f t="shared" si="303"/>
        <v>200</v>
      </c>
      <c r="U501" s="130">
        <f>U478+U479</f>
        <v>169</v>
      </c>
      <c r="V501" s="130">
        <f t="shared" si="302"/>
        <v>180</v>
      </c>
      <c r="W501" s="130">
        <f t="shared" si="304"/>
        <v>11</v>
      </c>
      <c r="X501" s="33">
        <f t="shared" si="305"/>
        <v>5.5</v>
      </c>
    </row>
    <row r="502" spans="1:24" x14ac:dyDescent="0.25">
      <c r="A502" s="17" t="s">
        <v>23</v>
      </c>
      <c r="B502" s="201">
        <v>82</v>
      </c>
      <c r="C502" s="201"/>
      <c r="D502" s="201">
        <v>1</v>
      </c>
      <c r="E502" s="201"/>
      <c r="F502" s="201">
        <v>2</v>
      </c>
      <c r="G502" s="201"/>
      <c r="H502" s="201">
        <v>2</v>
      </c>
      <c r="I502" s="201"/>
      <c r="J502" s="202"/>
      <c r="L502" s="203" t="s">
        <v>24</v>
      </c>
      <c r="M502" s="204"/>
      <c r="N502" s="131">
        <v>0</v>
      </c>
      <c r="O502" s="131">
        <v>60</v>
      </c>
      <c r="P502" s="131">
        <v>0</v>
      </c>
      <c r="Q502" s="131"/>
      <c r="R502" s="195"/>
      <c r="S502" s="219"/>
      <c r="T502" s="157">
        <f t="shared" si="303"/>
        <v>60</v>
      </c>
      <c r="U502" s="130">
        <f>U480</f>
        <v>60</v>
      </c>
      <c r="V502" s="130">
        <f t="shared" si="302"/>
        <v>60</v>
      </c>
      <c r="W502" s="130">
        <f t="shared" si="304"/>
        <v>0</v>
      </c>
      <c r="X502" s="33">
        <f t="shared" si="305"/>
        <v>0</v>
      </c>
    </row>
    <row r="503" spans="1:24" x14ac:dyDescent="0.25">
      <c r="A503" s="17" t="s">
        <v>24</v>
      </c>
      <c r="B503" s="201">
        <v>54</v>
      </c>
      <c r="C503" s="201"/>
      <c r="D503" s="201">
        <v>2</v>
      </c>
      <c r="E503" s="201"/>
      <c r="F503" s="201">
        <v>2</v>
      </c>
      <c r="G503" s="201"/>
      <c r="H503" s="201">
        <v>2</v>
      </c>
      <c r="I503" s="201"/>
      <c r="J503" s="202"/>
      <c r="L503" s="203" t="s">
        <v>68</v>
      </c>
      <c r="M503" s="204"/>
      <c r="N503" s="131">
        <v>30</v>
      </c>
      <c r="O503" s="131">
        <v>180</v>
      </c>
      <c r="P503" s="131">
        <v>20</v>
      </c>
      <c r="Q503" s="131"/>
      <c r="R503" s="195"/>
      <c r="S503" s="219"/>
      <c r="T503" s="157">
        <f t="shared" si="303"/>
        <v>210</v>
      </c>
      <c r="U503" s="130">
        <f>U481+U482</f>
        <v>170</v>
      </c>
      <c r="V503" s="130">
        <f t="shared" si="302"/>
        <v>190</v>
      </c>
      <c r="W503" s="130">
        <f t="shared" si="304"/>
        <v>20</v>
      </c>
      <c r="X503" s="33">
        <f t="shared" si="305"/>
        <v>9.5238095238095237</v>
      </c>
    </row>
    <row r="504" spans="1:24" x14ac:dyDescent="0.25">
      <c r="A504" s="17" t="s">
        <v>25</v>
      </c>
      <c r="B504" s="201">
        <v>82</v>
      </c>
      <c r="C504" s="201"/>
      <c r="D504" s="201">
        <v>2</v>
      </c>
      <c r="E504" s="201"/>
      <c r="F504" s="201">
        <v>2</v>
      </c>
      <c r="G504" s="201"/>
      <c r="H504" s="201">
        <v>1</v>
      </c>
      <c r="I504" s="201"/>
      <c r="J504" s="202"/>
      <c r="L504" s="203" t="s">
        <v>69</v>
      </c>
      <c r="M504" s="204"/>
      <c r="N504" s="131">
        <v>240</v>
      </c>
      <c r="O504" s="131">
        <v>140</v>
      </c>
      <c r="P504" s="131">
        <v>260</v>
      </c>
      <c r="Q504" s="131"/>
      <c r="R504" s="195"/>
      <c r="S504" s="219"/>
      <c r="T504" s="157">
        <f t="shared" si="303"/>
        <v>380</v>
      </c>
      <c r="U504" s="130">
        <f>U483</f>
        <v>85</v>
      </c>
      <c r="V504" s="130">
        <f t="shared" si="302"/>
        <v>120</v>
      </c>
      <c r="W504" s="130">
        <f t="shared" si="304"/>
        <v>35</v>
      </c>
      <c r="X504" s="33">
        <f t="shared" si="305"/>
        <v>9.2105263157894726</v>
      </c>
    </row>
    <row r="505" spans="1:24" x14ac:dyDescent="0.25">
      <c r="A505" s="17" t="s">
        <v>26</v>
      </c>
      <c r="B505" s="201">
        <v>84</v>
      </c>
      <c r="C505" s="201"/>
      <c r="D505" s="201">
        <v>2</v>
      </c>
      <c r="E505" s="201"/>
      <c r="F505" s="201">
        <v>1</v>
      </c>
      <c r="G505" s="201"/>
      <c r="H505" s="201">
        <v>1</v>
      </c>
      <c r="I505" s="201"/>
      <c r="J505" s="202"/>
      <c r="L505" s="203" t="s">
        <v>70</v>
      </c>
      <c r="M505" s="204"/>
      <c r="N505" s="131">
        <v>0</v>
      </c>
      <c r="O505" s="131">
        <v>120</v>
      </c>
      <c r="P505" s="131">
        <v>0</v>
      </c>
      <c r="Q505" s="131"/>
      <c r="R505" s="195"/>
      <c r="S505" s="219"/>
      <c r="T505" s="157">
        <f t="shared" si="303"/>
        <v>120</v>
      </c>
      <c r="U505" s="130">
        <f>U487+U488+U489+U490+U491</f>
        <v>119</v>
      </c>
      <c r="V505" s="130">
        <f t="shared" si="302"/>
        <v>120</v>
      </c>
      <c r="W505" s="130">
        <f t="shared" si="304"/>
        <v>1</v>
      </c>
      <c r="X505" s="33">
        <f t="shared" si="305"/>
        <v>0.83333333333333337</v>
      </c>
    </row>
    <row r="506" spans="1:24" ht="15.75" thickBot="1" x14ac:dyDescent="0.3">
      <c r="A506" s="18" t="s">
        <v>27</v>
      </c>
      <c r="B506" s="249">
        <v>82</v>
      </c>
      <c r="C506" s="249"/>
      <c r="D506" s="249">
        <v>1</v>
      </c>
      <c r="E506" s="249"/>
      <c r="F506" s="249">
        <v>1</v>
      </c>
      <c r="G506" s="249"/>
      <c r="H506" s="249">
        <v>1</v>
      </c>
      <c r="I506" s="249"/>
      <c r="J506" s="250"/>
      <c r="L506" s="247" t="s">
        <v>71</v>
      </c>
      <c r="M506" s="248"/>
      <c r="N506" s="131">
        <v>0</v>
      </c>
      <c r="O506" s="131">
        <v>100</v>
      </c>
      <c r="P506" s="131">
        <v>0</v>
      </c>
      <c r="Q506" s="131"/>
      <c r="R506" s="195"/>
      <c r="S506" s="219"/>
      <c r="T506" s="157">
        <f t="shared" si="303"/>
        <v>100</v>
      </c>
      <c r="U506" s="130"/>
      <c r="V506" s="130">
        <f t="shared" si="302"/>
        <v>100</v>
      </c>
      <c r="W506" s="130">
        <f t="shared" si="304"/>
        <v>100</v>
      </c>
      <c r="X506" s="33">
        <f t="shared" si="305"/>
        <v>100</v>
      </c>
    </row>
    <row r="507" spans="1:24" ht="15.75" thickBot="1" x14ac:dyDescent="0.3">
      <c r="A507" s="6" t="s">
        <v>77</v>
      </c>
      <c r="L507" s="247" t="s">
        <v>72</v>
      </c>
      <c r="M507" s="248"/>
      <c r="N507" s="131">
        <v>0</v>
      </c>
      <c r="O507" s="131">
        <v>1200</v>
      </c>
      <c r="P507" s="131">
        <v>0</v>
      </c>
      <c r="Q507" s="131"/>
      <c r="R507" s="195"/>
      <c r="S507" s="219"/>
      <c r="T507" s="157">
        <f t="shared" si="303"/>
        <v>1200</v>
      </c>
      <c r="U507" s="130"/>
      <c r="V507" s="130">
        <f t="shared" si="302"/>
        <v>1200</v>
      </c>
      <c r="W507" s="130">
        <f t="shared" si="304"/>
        <v>1200</v>
      </c>
      <c r="X507" s="33">
        <f t="shared" si="305"/>
        <v>100</v>
      </c>
    </row>
    <row r="508" spans="1:24" x14ac:dyDescent="0.25">
      <c r="A508" s="240" t="s">
        <v>78</v>
      </c>
      <c r="B508" s="241"/>
      <c r="C508" s="241"/>
      <c r="D508" s="206" t="s">
        <v>81</v>
      </c>
      <c r="E508" s="206"/>
      <c r="F508" s="206" t="s">
        <v>82</v>
      </c>
      <c r="G508" s="206"/>
      <c r="H508" s="206" t="s">
        <v>83</v>
      </c>
      <c r="I508" s="206"/>
      <c r="J508" s="207"/>
      <c r="L508" s="247" t="s">
        <v>73</v>
      </c>
      <c r="M508" s="248"/>
      <c r="N508" s="131">
        <v>0</v>
      </c>
      <c r="O508" s="131">
        <v>10</v>
      </c>
      <c r="P508" s="131">
        <v>0</v>
      </c>
      <c r="Q508" s="131"/>
      <c r="R508" s="195"/>
      <c r="S508" s="219"/>
      <c r="T508" s="157">
        <f t="shared" si="303"/>
        <v>10</v>
      </c>
      <c r="U508" s="130"/>
      <c r="V508" s="130">
        <f t="shared" si="302"/>
        <v>10</v>
      </c>
      <c r="W508" s="130">
        <f t="shared" si="304"/>
        <v>10</v>
      </c>
      <c r="X508" s="33">
        <f t="shared" si="305"/>
        <v>100</v>
      </c>
    </row>
    <row r="509" spans="1:24" x14ac:dyDescent="0.25">
      <c r="A509" s="242" t="s">
        <v>79</v>
      </c>
      <c r="B509" s="243"/>
      <c r="C509" s="243"/>
      <c r="D509" s="195">
        <v>12</v>
      </c>
      <c r="E509" s="195"/>
      <c r="F509" s="195">
        <v>12</v>
      </c>
      <c r="G509" s="195"/>
      <c r="H509" s="195"/>
      <c r="I509" s="195"/>
      <c r="J509" s="269"/>
      <c r="L509" s="247" t="s">
        <v>74</v>
      </c>
      <c r="M509" s="248"/>
      <c r="N509" s="131">
        <v>0</v>
      </c>
      <c r="O509" s="131">
        <v>20</v>
      </c>
      <c r="P509" s="131">
        <v>0</v>
      </c>
      <c r="Q509" s="131"/>
      <c r="R509" s="195"/>
      <c r="S509" s="219"/>
      <c r="T509" s="157">
        <f t="shared" si="303"/>
        <v>20</v>
      </c>
      <c r="U509" s="130"/>
      <c r="V509" s="130">
        <f t="shared" si="302"/>
        <v>20</v>
      </c>
      <c r="W509" s="130">
        <f t="shared" si="304"/>
        <v>20</v>
      </c>
      <c r="X509" s="33">
        <f t="shared" si="305"/>
        <v>100</v>
      </c>
    </row>
    <row r="510" spans="1:24" ht="15.75" thickBot="1" x14ac:dyDescent="0.3">
      <c r="A510" s="244" t="s">
        <v>80</v>
      </c>
      <c r="B510" s="245"/>
      <c r="C510" s="245"/>
      <c r="D510" s="246"/>
      <c r="E510" s="246"/>
      <c r="F510" s="246"/>
      <c r="G510" s="246"/>
      <c r="H510" s="246"/>
      <c r="I510" s="246"/>
      <c r="J510" s="270"/>
      <c r="L510" s="247" t="s">
        <v>75</v>
      </c>
      <c r="M510" s="248"/>
      <c r="N510" s="131">
        <v>0</v>
      </c>
      <c r="O510" s="131">
        <v>100</v>
      </c>
      <c r="P510" s="131">
        <v>0</v>
      </c>
      <c r="Q510" s="131"/>
      <c r="R510" s="195"/>
      <c r="S510" s="219"/>
      <c r="T510" s="157">
        <f t="shared" si="303"/>
        <v>100</v>
      </c>
      <c r="U510" s="130"/>
      <c r="V510" s="130">
        <f t="shared" si="302"/>
        <v>100</v>
      </c>
      <c r="W510" s="130">
        <f t="shared" si="304"/>
        <v>100</v>
      </c>
      <c r="X510" s="33">
        <f t="shared" si="305"/>
        <v>100</v>
      </c>
    </row>
    <row r="511" spans="1:24" ht="15.75" thickBot="1" x14ac:dyDescent="0.3">
      <c r="A511" s="1" t="s">
        <v>90</v>
      </c>
      <c r="B511" s="1"/>
      <c r="C511" s="1"/>
      <c r="D511" s="1"/>
      <c r="E511" s="1"/>
      <c r="F511" s="1"/>
      <c r="G511" s="1"/>
      <c r="H511" s="1"/>
      <c r="I511" s="1"/>
      <c r="J511" s="1"/>
      <c r="L511" s="284" t="s">
        <v>76</v>
      </c>
      <c r="M511" s="285"/>
      <c r="N511" s="122">
        <v>0</v>
      </c>
      <c r="O511" s="122">
        <v>150</v>
      </c>
      <c r="P511" s="122">
        <v>0</v>
      </c>
      <c r="Q511" s="122"/>
      <c r="R511" s="246"/>
      <c r="S511" s="286"/>
      <c r="T511" s="157">
        <f t="shared" si="303"/>
        <v>150</v>
      </c>
      <c r="U511" s="130"/>
      <c r="V511" s="130">
        <f t="shared" si="302"/>
        <v>150</v>
      </c>
      <c r="W511" s="130">
        <f t="shared" si="304"/>
        <v>150</v>
      </c>
      <c r="X511" s="33">
        <f t="shared" si="305"/>
        <v>100</v>
      </c>
    </row>
    <row r="512" spans="1:24" ht="15.75" thickBot="1" x14ac:dyDescent="0.3">
      <c r="A512" s="205" t="s">
        <v>91</v>
      </c>
      <c r="B512" s="206"/>
      <c r="C512" s="206"/>
      <c r="D512" s="207"/>
      <c r="F512" s="205" t="s">
        <v>96</v>
      </c>
      <c r="G512" s="206"/>
      <c r="H512" s="206"/>
      <c r="I512" s="206"/>
      <c r="J512" s="207"/>
      <c r="L512" t="s">
        <v>84</v>
      </c>
      <c r="Q512" s="7" t="s">
        <v>89</v>
      </c>
      <c r="T512" s="137"/>
    </row>
    <row r="513" spans="1:108" x14ac:dyDescent="0.25">
      <c r="A513" s="129" t="s">
        <v>92</v>
      </c>
      <c r="B513" s="217" t="s">
        <v>94</v>
      </c>
      <c r="C513" s="217"/>
      <c r="D513" s="261" t="s">
        <v>36</v>
      </c>
      <c r="F513" s="259" t="s">
        <v>92</v>
      </c>
      <c r="G513" s="217"/>
      <c r="H513" s="217" t="s">
        <v>94</v>
      </c>
      <c r="I513" s="217"/>
      <c r="J513" s="261" t="s">
        <v>36</v>
      </c>
      <c r="L513" s="262" t="s">
        <v>86</v>
      </c>
      <c r="M513" s="263"/>
      <c r="N513" s="263"/>
      <c r="O513" s="271">
        <v>15</v>
      </c>
      <c r="P513" s="272"/>
      <c r="Q513" s="123" t="s">
        <v>6</v>
      </c>
      <c r="R513" s="124" t="s">
        <v>7</v>
      </c>
      <c r="S513" s="125" t="s">
        <v>36</v>
      </c>
      <c r="T513" s="135"/>
    </row>
    <row r="514" spans="1:108" x14ac:dyDescent="0.25">
      <c r="A514" s="129" t="s">
        <v>93</v>
      </c>
      <c r="B514" s="217" t="s">
        <v>95</v>
      </c>
      <c r="C514" s="217"/>
      <c r="D514" s="261"/>
      <c r="F514" s="259" t="s">
        <v>93</v>
      </c>
      <c r="G514" s="217"/>
      <c r="H514" s="217" t="s">
        <v>95</v>
      </c>
      <c r="I514" s="217"/>
      <c r="J514" s="261"/>
      <c r="L514" s="264" t="s">
        <v>87</v>
      </c>
      <c r="M514" s="265"/>
      <c r="N514" s="265"/>
      <c r="O514" s="273">
        <v>0</v>
      </c>
      <c r="P514" s="274"/>
      <c r="Q514" s="268">
        <v>41</v>
      </c>
      <c r="R514" s="195">
        <v>48</v>
      </c>
      <c r="S514" s="269">
        <v>89</v>
      </c>
      <c r="T514" s="135"/>
    </row>
    <row r="515" spans="1:108" ht="15.75" thickBot="1" x14ac:dyDescent="0.3">
      <c r="A515" s="28">
        <v>85</v>
      </c>
      <c r="B515" s="246">
        <v>4</v>
      </c>
      <c r="C515" s="246"/>
      <c r="D515" s="132">
        <v>89</v>
      </c>
      <c r="F515" s="260">
        <v>85</v>
      </c>
      <c r="G515" s="246"/>
      <c r="H515" s="246">
        <v>4</v>
      </c>
      <c r="I515" s="246"/>
      <c r="J515" s="132">
        <v>89</v>
      </c>
      <c r="L515" s="266" t="s">
        <v>88</v>
      </c>
      <c r="M515" s="267"/>
      <c r="N515" s="267"/>
      <c r="O515" s="275">
        <v>0</v>
      </c>
      <c r="P515" s="276"/>
      <c r="Q515" s="260"/>
      <c r="R515" s="246"/>
      <c r="S515" s="270"/>
      <c r="T515" s="135"/>
    </row>
    <row r="516" spans="1:108" ht="15.75" thickBot="1" x14ac:dyDescent="0.3">
      <c r="A516" t="s">
        <v>102</v>
      </c>
      <c r="L516" t="s">
        <v>97</v>
      </c>
      <c r="T516" s="137"/>
    </row>
    <row r="517" spans="1:108" ht="15.75" thickBot="1" x14ac:dyDescent="0.3">
      <c r="A517" s="23" t="s">
        <v>103</v>
      </c>
      <c r="B517" s="24"/>
      <c r="C517" s="24" t="s">
        <v>104</v>
      </c>
      <c r="D517" s="24"/>
      <c r="E517" s="24"/>
      <c r="F517" s="24" t="s">
        <v>105</v>
      </c>
      <c r="G517" s="24"/>
      <c r="H517" s="24"/>
      <c r="I517" s="24" t="s">
        <v>106</v>
      </c>
      <c r="J517" s="25"/>
      <c r="L517" s="280" t="s">
        <v>59</v>
      </c>
      <c r="M517" s="281"/>
      <c r="N517" s="26" t="s">
        <v>98</v>
      </c>
      <c r="O517" s="26" t="s">
        <v>99</v>
      </c>
      <c r="P517" s="278" t="s">
        <v>100</v>
      </c>
      <c r="Q517" s="279"/>
      <c r="R517" s="282"/>
      <c r="S517" s="283"/>
      <c r="T517" s="135"/>
    </row>
    <row r="518" spans="1:108" ht="15.75" thickBot="1" x14ac:dyDescent="0.3">
      <c r="A518" t="s">
        <v>107</v>
      </c>
      <c r="L518" s="251" t="s">
        <v>101</v>
      </c>
      <c r="M518" s="252"/>
      <c r="N518" s="255"/>
      <c r="O518" s="255"/>
      <c r="P518" s="255"/>
      <c r="Q518" s="255"/>
      <c r="R518" s="255"/>
      <c r="S518" s="256"/>
      <c r="T518" s="135"/>
    </row>
    <row r="519" spans="1:108" ht="15.75" thickBot="1" x14ac:dyDescent="0.3">
      <c r="A519" s="23" t="s">
        <v>103</v>
      </c>
      <c r="B519" s="24" t="s">
        <v>301</v>
      </c>
      <c r="C519" s="24" t="s">
        <v>104</v>
      </c>
      <c r="D519" s="24"/>
      <c r="E519" s="24"/>
      <c r="F519" s="24" t="s">
        <v>105</v>
      </c>
      <c r="G519" s="24"/>
      <c r="H519" s="24"/>
      <c r="I519" s="24" t="s">
        <v>106</v>
      </c>
      <c r="J519" s="25"/>
      <c r="L519" s="253"/>
      <c r="M519" s="254"/>
      <c r="N519" s="257"/>
      <c r="O519" s="257"/>
      <c r="P519" s="257"/>
      <c r="Q519" s="257"/>
      <c r="R519" s="257"/>
      <c r="S519" s="258"/>
      <c r="T519" s="135"/>
    </row>
    <row r="521" spans="1:108" ht="18.75" x14ac:dyDescent="0.3">
      <c r="A521" s="193"/>
      <c r="B521" s="194" t="s">
        <v>28</v>
      </c>
      <c r="C521" s="194"/>
      <c r="D521" s="194"/>
      <c r="E521" s="194"/>
      <c r="F521" s="194"/>
      <c r="G521" s="194"/>
      <c r="H521" s="194"/>
      <c r="I521" s="194"/>
      <c r="J521" s="193" t="s">
        <v>29</v>
      </c>
      <c r="K521" s="193"/>
      <c r="L521" s="195" t="s">
        <v>285</v>
      </c>
      <c r="M521" s="195"/>
      <c r="N521" s="195"/>
      <c r="O521" s="193" t="s">
        <v>30</v>
      </c>
      <c r="P521" s="193"/>
      <c r="Q521" s="195">
        <v>2022</v>
      </c>
      <c r="R521" s="195"/>
      <c r="S521" s="195"/>
      <c r="T521" s="297"/>
      <c r="U521" s="298"/>
      <c r="V521" s="298"/>
      <c r="W521" s="298"/>
      <c r="X521" s="298"/>
    </row>
    <row r="522" spans="1:108" s="38" customFormat="1" ht="21.75" customHeight="1" thickBot="1" x14ac:dyDescent="0.3">
      <c r="A522" s="193"/>
      <c r="B522" s="189" t="s">
        <v>31</v>
      </c>
      <c r="C522" s="189"/>
      <c r="D522" s="188" t="s">
        <v>295</v>
      </c>
      <c r="E522" s="188"/>
      <c r="F522" s="189" t="s">
        <v>32</v>
      </c>
      <c r="G522" s="189"/>
      <c r="H522" s="188" t="s">
        <v>279</v>
      </c>
      <c r="I522" s="188"/>
      <c r="J522" s="189" t="s">
        <v>272</v>
      </c>
      <c r="K522" s="189"/>
      <c r="L522" s="188" t="s">
        <v>308</v>
      </c>
      <c r="M522" s="188"/>
      <c r="N522" s="188"/>
      <c r="O522" s="189" t="s">
        <v>34</v>
      </c>
      <c r="P522" s="189"/>
      <c r="Q522" s="299"/>
      <c r="R522" s="300"/>
      <c r="S522" s="301"/>
      <c r="T522" s="302" t="s">
        <v>225</v>
      </c>
      <c r="U522" s="303"/>
      <c r="V522" s="303"/>
    </row>
    <row r="523" spans="1:108" x14ac:dyDescent="0.25">
      <c r="A523" s="193"/>
      <c r="B523" s="205" t="s">
        <v>35</v>
      </c>
      <c r="C523" s="206"/>
      <c r="D523" s="206"/>
      <c r="E523" s="206"/>
      <c r="F523" s="206"/>
      <c r="G523" s="206"/>
      <c r="H523" s="206"/>
      <c r="I523" s="207"/>
      <c r="J523" s="205" t="s">
        <v>1</v>
      </c>
      <c r="K523" s="206"/>
      <c r="L523" s="206"/>
      <c r="M523" s="206"/>
      <c r="N523" s="207"/>
      <c r="O523" s="205" t="s">
        <v>2</v>
      </c>
      <c r="P523" s="206"/>
      <c r="Q523" s="206"/>
      <c r="R523" s="206"/>
      <c r="S523" s="207"/>
      <c r="T523" s="299">
        <v>26021</v>
      </c>
      <c r="U523" s="300"/>
      <c r="V523" s="301"/>
    </row>
    <row r="524" spans="1:108" s="38" customFormat="1" ht="24" customHeight="1" thickBot="1" x14ac:dyDescent="0.3">
      <c r="B524" s="133" t="s">
        <v>36</v>
      </c>
      <c r="C524" s="62">
        <v>0</v>
      </c>
      <c r="D524" s="63" t="s">
        <v>37</v>
      </c>
      <c r="E524" s="134"/>
      <c r="F524" s="62">
        <v>0</v>
      </c>
      <c r="G524" s="209" t="s">
        <v>38</v>
      </c>
      <c r="H524" s="209"/>
      <c r="I524" s="65">
        <v>0</v>
      </c>
      <c r="J524" s="208" t="s">
        <v>39</v>
      </c>
      <c r="K524" s="209"/>
      <c r="L524" s="62">
        <v>0</v>
      </c>
      <c r="M524" s="134" t="s">
        <v>40</v>
      </c>
      <c r="N524" s="65">
        <v>0</v>
      </c>
      <c r="O524" s="208" t="s">
        <v>39</v>
      </c>
      <c r="P524" s="209"/>
      <c r="Q524" s="62">
        <v>22</v>
      </c>
      <c r="R524" s="134" t="s">
        <v>40</v>
      </c>
      <c r="S524" s="65">
        <v>22</v>
      </c>
      <c r="T524" s="136"/>
      <c r="Z524" s="290" t="s">
        <v>238</v>
      </c>
      <c r="AA524" s="290"/>
      <c r="AB524" s="291" t="s">
        <v>239</v>
      </c>
      <c r="AC524" s="291"/>
      <c r="AD524" s="291" t="s">
        <v>171</v>
      </c>
      <c r="AE524" s="291"/>
      <c r="AF524" s="292" t="s">
        <v>240</v>
      </c>
      <c r="AG524" s="292"/>
      <c r="AH524" s="292" t="s">
        <v>241</v>
      </c>
      <c r="AI524" s="292"/>
      <c r="AJ524" s="292" t="s">
        <v>242</v>
      </c>
      <c r="AK524" s="292"/>
      <c r="AL524" s="292" t="s">
        <v>243</v>
      </c>
      <c r="AM524" s="292"/>
      <c r="AN524" s="287" t="s">
        <v>244</v>
      </c>
      <c r="AO524" s="287"/>
      <c r="AP524" s="287" t="s">
        <v>245</v>
      </c>
      <c r="AQ524" s="287"/>
      <c r="AR524" s="287" t="s">
        <v>246</v>
      </c>
      <c r="AS524" s="287"/>
      <c r="AT524" s="287" t="s">
        <v>247</v>
      </c>
      <c r="AU524" s="287"/>
      <c r="AV524" s="288" t="s">
        <v>248</v>
      </c>
      <c r="AW524" s="288"/>
      <c r="AX524" s="288" t="s">
        <v>249</v>
      </c>
      <c r="AY524" s="288"/>
      <c r="AZ524" s="288" t="s">
        <v>250</v>
      </c>
      <c r="BA524" s="288"/>
      <c r="BB524" s="288" t="s">
        <v>175</v>
      </c>
      <c r="BC524" s="288"/>
      <c r="BD524" s="289" t="s">
        <v>251</v>
      </c>
      <c r="BE524" s="289"/>
      <c r="BF524" s="289" t="s">
        <v>252</v>
      </c>
      <c r="BG524" s="289"/>
      <c r="BH524" s="289" t="s">
        <v>24</v>
      </c>
      <c r="BI524" s="289"/>
      <c r="BJ524" s="294" t="s">
        <v>253</v>
      </c>
      <c r="BK524" s="294"/>
      <c r="BL524" s="295" t="s">
        <v>69</v>
      </c>
      <c r="BM524" s="295"/>
      <c r="BN524" s="296" t="s">
        <v>254</v>
      </c>
      <c r="BO524" s="296" t="s">
        <v>161</v>
      </c>
      <c r="BP524" s="296" t="s">
        <v>255</v>
      </c>
      <c r="BQ524" s="296" t="s">
        <v>256</v>
      </c>
      <c r="BR524" s="296" t="s">
        <v>257</v>
      </c>
      <c r="BS524" s="296"/>
      <c r="BT524" s="296" t="s">
        <v>258</v>
      </c>
      <c r="BU524" s="296"/>
      <c r="BV524" s="296" t="s">
        <v>259</v>
      </c>
      <c r="BW524" s="296"/>
      <c r="BX524" s="293" t="s">
        <v>260</v>
      </c>
      <c r="BY524" s="293"/>
      <c r="BZ524" s="293"/>
      <c r="CA524" s="293" t="s">
        <v>239</v>
      </c>
      <c r="CB524" s="293"/>
      <c r="CC524" s="293"/>
      <c r="CD524" s="293" t="s">
        <v>261</v>
      </c>
      <c r="CE524" s="293"/>
      <c r="CF524" s="293"/>
      <c r="CG524" s="293" t="s">
        <v>262</v>
      </c>
      <c r="CH524" s="293"/>
      <c r="CI524" s="293"/>
      <c r="CJ524" s="293" t="s">
        <v>65</v>
      </c>
      <c r="CK524" s="293"/>
      <c r="CL524" s="293"/>
      <c r="CM524" s="293" t="s">
        <v>263</v>
      </c>
      <c r="CN524" s="293"/>
      <c r="CO524" s="293"/>
      <c r="CP524" s="293" t="s">
        <v>67</v>
      </c>
      <c r="CQ524" s="293"/>
      <c r="CR524" s="293"/>
      <c r="CS524" s="293" t="s">
        <v>264</v>
      </c>
      <c r="CT524" s="293"/>
      <c r="CU524" s="293"/>
      <c r="CV524" s="293" t="s">
        <v>265</v>
      </c>
      <c r="CW524" s="293"/>
      <c r="CX524" s="293"/>
      <c r="CY524" s="293" t="s">
        <v>24</v>
      </c>
      <c r="CZ524" s="293"/>
      <c r="DA524" s="293"/>
      <c r="DB524" s="293" t="s">
        <v>266</v>
      </c>
      <c r="DC524" s="293"/>
      <c r="DD524" s="293"/>
    </row>
    <row r="525" spans="1:108" ht="16.5" thickBot="1" x14ac:dyDescent="0.3">
      <c r="A525" t="s">
        <v>42</v>
      </c>
      <c r="F525" s="10"/>
      <c r="G525" s="11"/>
      <c r="H525" s="11"/>
      <c r="J525" s="14"/>
      <c r="K525" s="14"/>
      <c r="T525" s="137"/>
      <c r="Z525" s="146" t="s">
        <v>267</v>
      </c>
      <c r="AA525" s="146" t="s">
        <v>268</v>
      </c>
      <c r="AB525" s="146" t="s">
        <v>267</v>
      </c>
      <c r="AC525" s="146" t="s">
        <v>268</v>
      </c>
      <c r="AD525" s="146" t="s">
        <v>267</v>
      </c>
      <c r="AE525" s="146" t="s">
        <v>268</v>
      </c>
      <c r="AF525" s="147" t="s">
        <v>267</v>
      </c>
      <c r="AG525" s="147" t="s">
        <v>268</v>
      </c>
      <c r="AH525" s="147" t="s">
        <v>267</v>
      </c>
      <c r="AI525" s="147" t="s">
        <v>268</v>
      </c>
      <c r="AJ525" s="147" t="s">
        <v>267</v>
      </c>
      <c r="AK525" s="147" t="s">
        <v>268</v>
      </c>
      <c r="AL525" s="147" t="s">
        <v>267</v>
      </c>
      <c r="AM525" s="147" t="s">
        <v>268</v>
      </c>
      <c r="AN525" s="148" t="s">
        <v>267</v>
      </c>
      <c r="AO525" s="148" t="s">
        <v>268</v>
      </c>
      <c r="AP525" s="148" t="s">
        <v>267</v>
      </c>
      <c r="AQ525" s="148" t="s">
        <v>268</v>
      </c>
      <c r="AR525" s="148" t="s">
        <v>267</v>
      </c>
      <c r="AS525" s="148" t="s">
        <v>268</v>
      </c>
      <c r="AT525" s="148" t="s">
        <v>267</v>
      </c>
      <c r="AU525" s="148" t="s">
        <v>268</v>
      </c>
      <c r="AV525" s="149" t="s">
        <v>267</v>
      </c>
      <c r="AW525" s="149" t="s">
        <v>268</v>
      </c>
      <c r="AX525" s="149" t="s">
        <v>267</v>
      </c>
      <c r="AY525" s="149" t="s">
        <v>268</v>
      </c>
      <c r="AZ525" s="149" t="s">
        <v>267</v>
      </c>
      <c r="BA525" s="149" t="s">
        <v>268</v>
      </c>
      <c r="BB525" s="149" t="s">
        <v>267</v>
      </c>
      <c r="BC525" s="149" t="s">
        <v>268</v>
      </c>
      <c r="BD525" s="150" t="s">
        <v>267</v>
      </c>
      <c r="BE525" s="150" t="s">
        <v>268</v>
      </c>
      <c r="BF525" s="150" t="s">
        <v>267</v>
      </c>
      <c r="BG525" s="150" t="s">
        <v>268</v>
      </c>
      <c r="BH525" s="150" t="s">
        <v>267</v>
      </c>
      <c r="BI525" s="150" t="s">
        <v>268</v>
      </c>
      <c r="BJ525" s="151" t="s">
        <v>267</v>
      </c>
      <c r="BK525" s="151" t="s">
        <v>268</v>
      </c>
      <c r="BL525" s="152" t="s">
        <v>267</v>
      </c>
      <c r="BM525" s="152" t="s">
        <v>268</v>
      </c>
      <c r="BN525" s="153" t="s">
        <v>267</v>
      </c>
      <c r="BO525" s="153" t="s">
        <v>268</v>
      </c>
      <c r="BP525" s="153" t="s">
        <v>267</v>
      </c>
      <c r="BQ525" s="153" t="s">
        <v>268</v>
      </c>
      <c r="BR525" s="153" t="s">
        <v>267</v>
      </c>
      <c r="BS525" s="153" t="s">
        <v>268</v>
      </c>
      <c r="BT525" s="153" t="s">
        <v>267</v>
      </c>
      <c r="BU525" s="153" t="s">
        <v>268</v>
      </c>
      <c r="BV525" s="153" t="s">
        <v>267</v>
      </c>
      <c r="BW525" s="153" t="s">
        <v>268</v>
      </c>
      <c r="BX525" s="154" t="s">
        <v>269</v>
      </c>
      <c r="BY525" s="154" t="s">
        <v>270</v>
      </c>
      <c r="BZ525" s="154" t="s">
        <v>271</v>
      </c>
      <c r="CA525" s="154" t="s">
        <v>269</v>
      </c>
      <c r="CB525" s="154" t="s">
        <v>270</v>
      </c>
      <c r="CC525" s="154" t="s">
        <v>271</v>
      </c>
      <c r="CD525" s="154" t="s">
        <v>269</v>
      </c>
      <c r="CE525" s="154" t="s">
        <v>270</v>
      </c>
      <c r="CF525" s="154" t="s">
        <v>271</v>
      </c>
      <c r="CG525" s="154" t="s">
        <v>269</v>
      </c>
      <c r="CH525" s="154" t="s">
        <v>270</v>
      </c>
      <c r="CI525" s="154" t="s">
        <v>271</v>
      </c>
      <c r="CJ525" s="154" t="s">
        <v>269</v>
      </c>
      <c r="CK525" s="154" t="s">
        <v>270</v>
      </c>
      <c r="CL525" s="154" t="s">
        <v>271</v>
      </c>
      <c r="CM525" s="154" t="s">
        <v>269</v>
      </c>
      <c r="CN525" s="154" t="s">
        <v>270</v>
      </c>
      <c r="CO525" s="154" t="s">
        <v>271</v>
      </c>
      <c r="CP525" s="154" t="s">
        <v>269</v>
      </c>
      <c r="CQ525" s="154" t="s">
        <v>270</v>
      </c>
      <c r="CR525" s="154" t="s">
        <v>271</v>
      </c>
      <c r="CS525" s="154" t="s">
        <v>269</v>
      </c>
      <c r="CT525" s="154" t="s">
        <v>270</v>
      </c>
      <c r="CU525" s="154" t="s">
        <v>271</v>
      </c>
      <c r="CV525" s="154" t="s">
        <v>269</v>
      </c>
      <c r="CW525" s="154" t="s">
        <v>270</v>
      </c>
      <c r="CX525" s="154" t="s">
        <v>271</v>
      </c>
      <c r="CY525" s="154" t="s">
        <v>269</v>
      </c>
      <c r="CZ525" s="154" t="s">
        <v>270</v>
      </c>
      <c r="DA525" s="154" t="s">
        <v>271</v>
      </c>
      <c r="DB525" s="154" t="s">
        <v>269</v>
      </c>
      <c r="DC525" s="154" t="s">
        <v>270</v>
      </c>
      <c r="DD525" s="154" t="s">
        <v>271</v>
      </c>
    </row>
    <row r="526" spans="1:108" x14ac:dyDescent="0.25">
      <c r="A526" s="192" t="s">
        <v>0</v>
      </c>
      <c r="B526" s="196" t="s">
        <v>1</v>
      </c>
      <c r="C526" s="197"/>
      <c r="D526" s="197"/>
      <c r="E526" s="197"/>
      <c r="F526" s="197"/>
      <c r="G526" s="198"/>
      <c r="H526" s="196" t="s">
        <v>2</v>
      </c>
      <c r="I526" s="197"/>
      <c r="J526" s="197"/>
      <c r="K526" s="197"/>
      <c r="L526" s="197"/>
      <c r="M526" s="198"/>
      <c r="N526" s="196" t="s">
        <v>3</v>
      </c>
      <c r="O526" s="197"/>
      <c r="P526" s="197"/>
      <c r="Q526" s="197"/>
      <c r="R526" s="197"/>
      <c r="S526" s="199"/>
      <c r="T526" s="304" t="s">
        <v>224</v>
      </c>
      <c r="U526" s="277" t="s">
        <v>36</v>
      </c>
      <c r="V526" s="217" t="s">
        <v>108</v>
      </c>
      <c r="Y526" t="str">
        <f>L522</f>
        <v xml:space="preserve">M.18 Urban Muridke </v>
      </c>
      <c r="Z526" s="130">
        <f>B529+C529</f>
        <v>0</v>
      </c>
      <c r="AA526" s="130">
        <f>H529+I529</f>
        <v>50</v>
      </c>
      <c r="AB526" s="130">
        <f>B530+C530</f>
        <v>0</v>
      </c>
      <c r="AC526" s="130">
        <f>H530+I530</f>
        <v>65</v>
      </c>
      <c r="AD526" s="130">
        <f>B531+C531</f>
        <v>0</v>
      </c>
      <c r="AE526" s="130">
        <f>H531+I531</f>
        <v>65</v>
      </c>
      <c r="AF526" s="130">
        <f>SUM(B532:G532)</f>
        <v>0</v>
      </c>
      <c r="AG526" s="130">
        <f>SUM(H532:M532)</f>
        <v>61</v>
      </c>
      <c r="AH526" s="130">
        <f>SUM(B535:G535)</f>
        <v>0</v>
      </c>
      <c r="AI526" s="130">
        <f>SUM(H535:M535)</f>
        <v>61</v>
      </c>
      <c r="AJ526" s="130">
        <f>SUM(B538:G538)</f>
        <v>0</v>
      </c>
      <c r="AK526" s="130">
        <f>SUM(H538:M538)</f>
        <v>61</v>
      </c>
      <c r="AL526" s="130">
        <f>SUM(B541:G541)</f>
        <v>0</v>
      </c>
      <c r="AM526" s="130">
        <f>SUM(H541:M541)</f>
        <v>61</v>
      </c>
      <c r="AN526" s="130">
        <f>SUM(B533:G533)</f>
        <v>0</v>
      </c>
      <c r="AO526" s="130">
        <f>SUM(H533:M533)</f>
        <v>60</v>
      </c>
      <c r="AP526" s="130">
        <f>SUM(B536:G536)</f>
        <v>0</v>
      </c>
      <c r="AQ526" s="130">
        <f>SUM(H536:M536)</f>
        <v>60</v>
      </c>
      <c r="AR526" s="130">
        <f>SUM(B539:G539)</f>
        <v>0</v>
      </c>
      <c r="AS526" s="130">
        <f>SUM(H539:M539)</f>
        <v>60</v>
      </c>
      <c r="AT526" s="130">
        <f>SUM(B542:G542)</f>
        <v>0</v>
      </c>
      <c r="AU526" s="130">
        <f>SUM(H542:M542)</f>
        <v>60</v>
      </c>
      <c r="AV526" s="130">
        <f>SUM(B534:G534)</f>
        <v>0</v>
      </c>
      <c r="AW526" s="130">
        <f>SUM(H534:M534)</f>
        <v>59</v>
      </c>
      <c r="AX526" s="130">
        <f>SUM(B537:G537)</f>
        <v>0</v>
      </c>
      <c r="AY526" s="130">
        <f>SUM(H537:M537)</f>
        <v>59</v>
      </c>
      <c r="AZ526" s="130">
        <f>SUM(B540:G540)</f>
        <v>0</v>
      </c>
      <c r="BA526" s="130">
        <f>SUM(H540:M540)</f>
        <v>59</v>
      </c>
      <c r="BB526" s="130">
        <f>SUM(B543:G543)</f>
        <v>0</v>
      </c>
      <c r="BC526" s="130">
        <f>SUM(H543:M543)</f>
        <v>59</v>
      </c>
      <c r="BD526" s="130">
        <f>SUM(B546:G546)</f>
        <v>0</v>
      </c>
      <c r="BE526" s="130">
        <f>SUM(H546:M546)</f>
        <v>61</v>
      </c>
      <c r="BF526" s="130">
        <f>SUM(B544:G544)</f>
        <v>0</v>
      </c>
      <c r="BG526" s="130">
        <f>SUM(H544:M544)</f>
        <v>64</v>
      </c>
      <c r="BH526" s="130">
        <f>SUM(B545:G545)</f>
        <v>0</v>
      </c>
      <c r="BI526" s="130">
        <f>SUM(H545:M545)</f>
        <v>64</v>
      </c>
      <c r="BJ526" s="130">
        <f>SUM(B547:G547)</f>
        <v>0</v>
      </c>
      <c r="BK526" s="130">
        <f>SUM(H547:M547)</f>
        <v>63</v>
      </c>
      <c r="BL526" s="130">
        <f>SUM(B548:G548)</f>
        <v>0</v>
      </c>
      <c r="BM526" s="130">
        <f>SUM(H548:M548)</f>
        <v>59</v>
      </c>
      <c r="BN526" s="130">
        <f>N552+O552</f>
        <v>0</v>
      </c>
      <c r="BO526" s="130">
        <f>P552+Q552</f>
        <v>60</v>
      </c>
      <c r="BP526" s="130">
        <f>N553+O553</f>
        <v>0</v>
      </c>
      <c r="BQ526" s="130">
        <f>P553+Q553</f>
        <v>59</v>
      </c>
      <c r="BR526" s="130">
        <f>N554+O554</f>
        <v>0</v>
      </c>
      <c r="BS526" s="130">
        <f>P554+Q554</f>
        <v>0</v>
      </c>
      <c r="BT526" s="130">
        <f>N555+O555</f>
        <v>0</v>
      </c>
      <c r="BU526" s="155">
        <f>P555+Q555</f>
        <v>0</v>
      </c>
      <c r="BV526" s="130">
        <f>N556+O556</f>
        <v>0</v>
      </c>
      <c r="BW526" s="155">
        <f>P556+Q556</f>
        <v>0</v>
      </c>
      <c r="BX526" s="130">
        <f t="shared" ref="BX526" si="306">N560</f>
        <v>0</v>
      </c>
      <c r="BY526" s="130">
        <f t="shared" ref="BY526" si="307">O560</f>
        <v>70</v>
      </c>
      <c r="BZ526" s="130">
        <f t="shared" ref="BZ526" si="308">P560</f>
        <v>20</v>
      </c>
      <c r="CA526" s="130">
        <f t="shared" ref="CA526" si="309">N561</f>
        <v>520</v>
      </c>
      <c r="CB526" s="130">
        <f t="shared" ref="CB526" si="310">O561</f>
        <v>80</v>
      </c>
      <c r="CC526" s="130">
        <f t="shared" ref="CC526" si="311">P561</f>
        <v>460</v>
      </c>
      <c r="CD526" s="130">
        <f t="shared" ref="CD526" si="312">N562</f>
        <v>0</v>
      </c>
      <c r="CE526" s="130">
        <f t="shared" ref="CE526" si="313">O562</f>
        <v>580</v>
      </c>
      <c r="CF526" s="130">
        <f t="shared" ref="CF526" si="314">P562</f>
        <v>300</v>
      </c>
      <c r="CG526" s="130">
        <f t="shared" ref="CG526" si="315">N563</f>
        <v>3</v>
      </c>
      <c r="CH526" s="130">
        <f t="shared" ref="CH526" si="316">O563</f>
        <v>180</v>
      </c>
      <c r="CI526" s="130">
        <f t="shared" ref="CI526" si="317">P563</f>
        <v>0</v>
      </c>
      <c r="CJ526" s="130">
        <f t="shared" ref="CJ526" si="318">N564</f>
        <v>0</v>
      </c>
      <c r="CK526" s="130">
        <f t="shared" ref="CK526" si="319">O564</f>
        <v>180</v>
      </c>
      <c r="CL526" s="130">
        <f t="shared" ref="CL526" si="320">P564</f>
        <v>0</v>
      </c>
      <c r="CM526" s="130">
        <f t="shared" ref="CM526" si="321">N565</f>
        <v>65</v>
      </c>
      <c r="CN526" s="130">
        <f t="shared" ref="CN526" si="322">O565</f>
        <v>160</v>
      </c>
      <c r="CO526" s="130">
        <f t="shared" ref="CO526" si="323">P565</f>
        <v>80</v>
      </c>
      <c r="CP526" s="130">
        <f t="shared" ref="CP526" si="324">N566</f>
        <v>520</v>
      </c>
      <c r="CQ526" s="130">
        <f t="shared" ref="CQ526" si="325">O566</f>
        <v>0</v>
      </c>
      <c r="CR526" s="130">
        <f t="shared" ref="CR526" si="326">P566</f>
        <v>360</v>
      </c>
      <c r="CS526" s="130">
        <f t="shared" ref="CS526" si="327">N568</f>
        <v>70</v>
      </c>
      <c r="CT526" s="130">
        <f t="shared" ref="CT526" si="328">O568</f>
        <v>180</v>
      </c>
      <c r="CU526" s="130">
        <f t="shared" ref="CU526" si="329">P568</f>
        <v>110</v>
      </c>
      <c r="CV526" s="130">
        <f t="shared" ref="CV526" si="330">N570</f>
        <v>0</v>
      </c>
      <c r="CW526" s="130">
        <f t="shared" ref="CW526" si="331">O570</f>
        <v>120</v>
      </c>
      <c r="CX526" s="130">
        <f t="shared" ref="CX526" si="332">P570</f>
        <v>0</v>
      </c>
      <c r="CY526" s="130">
        <f t="shared" ref="CY526" si="333">N567</f>
        <v>0</v>
      </c>
      <c r="CZ526" s="130">
        <f t="shared" ref="CZ526" si="334">O567</f>
        <v>70</v>
      </c>
      <c r="DA526" s="130">
        <f t="shared" ref="DA526" si="335">P567</f>
        <v>0</v>
      </c>
      <c r="DB526" s="130">
        <f t="shared" ref="DB526" si="336">N569</f>
        <v>410</v>
      </c>
      <c r="DC526" s="130">
        <f t="shared" ref="DC526" si="337">O569</f>
        <v>140</v>
      </c>
      <c r="DD526" s="130">
        <f t="shared" ref="DD526" si="338">P569</f>
        <v>470</v>
      </c>
    </row>
    <row r="527" spans="1:108" ht="15" customHeight="1" x14ac:dyDescent="0.25">
      <c r="A527" s="192"/>
      <c r="B527" s="190" t="s">
        <v>4</v>
      </c>
      <c r="C527" s="191"/>
      <c r="D527" s="191" t="s">
        <v>5</v>
      </c>
      <c r="E527" s="191"/>
      <c r="F527" s="191" t="s">
        <v>41</v>
      </c>
      <c r="G527" s="200"/>
      <c r="H527" s="190" t="s">
        <v>4</v>
      </c>
      <c r="I527" s="191"/>
      <c r="J527" s="191" t="s">
        <v>5</v>
      </c>
      <c r="K527" s="191"/>
      <c r="L527" s="191" t="s">
        <v>41</v>
      </c>
      <c r="M527" s="200"/>
      <c r="N527" s="190" t="s">
        <v>4</v>
      </c>
      <c r="O527" s="191"/>
      <c r="P527" s="191" t="s">
        <v>5</v>
      </c>
      <c r="Q527" s="191"/>
      <c r="R527" s="191" t="s">
        <v>41</v>
      </c>
      <c r="S527" s="192"/>
      <c r="T527" s="304"/>
      <c r="U527" s="277"/>
      <c r="V527" s="217"/>
      <c r="W527" s="139" t="s">
        <v>230</v>
      </c>
      <c r="X527" s="139" t="s">
        <v>108</v>
      </c>
    </row>
    <row r="528" spans="1:108" ht="22.5" x14ac:dyDescent="0.25">
      <c r="A528" s="192"/>
      <c r="B528" s="12" t="s">
        <v>6</v>
      </c>
      <c r="C528" s="2" t="s">
        <v>7</v>
      </c>
      <c r="D528" s="2" t="s">
        <v>6</v>
      </c>
      <c r="E528" s="2" t="s">
        <v>7</v>
      </c>
      <c r="F528" s="2" t="s">
        <v>6</v>
      </c>
      <c r="G528" s="13" t="s">
        <v>7</v>
      </c>
      <c r="H528" s="12" t="s">
        <v>6</v>
      </c>
      <c r="I528" s="2" t="s">
        <v>7</v>
      </c>
      <c r="J528" s="2" t="s">
        <v>6</v>
      </c>
      <c r="K528" s="2" t="s">
        <v>7</v>
      </c>
      <c r="L528" s="2" t="s">
        <v>6</v>
      </c>
      <c r="M528" s="13" t="s">
        <v>7</v>
      </c>
      <c r="N528" s="12" t="s">
        <v>6</v>
      </c>
      <c r="O528" s="2" t="s">
        <v>7</v>
      </c>
      <c r="P528" s="2" t="s">
        <v>6</v>
      </c>
      <c r="Q528" s="2" t="s">
        <v>7</v>
      </c>
      <c r="R528" s="2" t="s">
        <v>6</v>
      </c>
      <c r="S528" s="39" t="s">
        <v>7</v>
      </c>
      <c r="T528" s="304"/>
      <c r="U528" s="277"/>
      <c r="V528" s="217"/>
      <c r="W528" s="140"/>
      <c r="X528" s="140"/>
    </row>
    <row r="529" spans="1:24" ht="20.25" customHeight="1" x14ac:dyDescent="0.25">
      <c r="A529" s="9" t="s">
        <v>8</v>
      </c>
      <c r="B529" s="52"/>
      <c r="C529" s="53"/>
      <c r="D529" s="43"/>
      <c r="E529" s="43"/>
      <c r="F529" s="43"/>
      <c r="G529" s="44"/>
      <c r="H529" s="52">
        <v>22</v>
      </c>
      <c r="I529" s="53">
        <v>28</v>
      </c>
      <c r="J529" s="43"/>
      <c r="K529" s="43"/>
      <c r="L529" s="43"/>
      <c r="M529" s="44"/>
      <c r="N529" s="52"/>
      <c r="O529" s="53"/>
      <c r="P529" s="43"/>
      <c r="Q529" s="43"/>
      <c r="R529" s="43"/>
      <c r="S529" s="45"/>
      <c r="T529" s="144">
        <f>(T523*3.1/100)/12</f>
        <v>67.220916666666668</v>
      </c>
      <c r="U529" s="126">
        <f>SUM(B529:S529)</f>
        <v>50</v>
      </c>
      <c r="V529" s="40">
        <f>U529/T529</f>
        <v>0.74381609890770606</v>
      </c>
      <c r="W529" s="141" t="s">
        <v>231</v>
      </c>
      <c r="X529" s="142">
        <f>((U530-U546)*100)/U530</f>
        <v>6.1538461538461542</v>
      </c>
    </row>
    <row r="530" spans="1:24" ht="20.25" customHeight="1" x14ac:dyDescent="0.25">
      <c r="A530" s="9" t="s">
        <v>9</v>
      </c>
      <c r="B530" s="52"/>
      <c r="C530" s="53"/>
      <c r="D530" s="43"/>
      <c r="E530" s="43"/>
      <c r="F530" s="43"/>
      <c r="G530" s="44"/>
      <c r="H530" s="52">
        <v>30</v>
      </c>
      <c r="I530" s="53">
        <v>35</v>
      </c>
      <c r="J530" s="43"/>
      <c r="K530" s="43"/>
      <c r="L530" s="43"/>
      <c r="M530" s="44"/>
      <c r="N530" s="52"/>
      <c r="O530" s="53"/>
      <c r="P530" s="43"/>
      <c r="Q530" s="43"/>
      <c r="R530" s="43"/>
      <c r="S530" s="45"/>
      <c r="T530" s="144">
        <f>T529</f>
        <v>67.220916666666668</v>
      </c>
      <c r="U530" s="126">
        <f t="shared" ref="U530:U548" si="339">SUM(B530:S530)</f>
        <v>65</v>
      </c>
      <c r="V530" s="40">
        <f t="shared" ref="V530:V548" si="340">U530/T530</f>
        <v>0.96696092858001781</v>
      </c>
      <c r="W530" s="143" t="s">
        <v>232</v>
      </c>
      <c r="X530" s="141">
        <f>((U532-U534)*100)/U532</f>
        <v>3.278688524590164</v>
      </c>
    </row>
    <row r="531" spans="1:24" ht="20.25" customHeight="1" x14ac:dyDescent="0.25">
      <c r="A531" s="9" t="s">
        <v>10</v>
      </c>
      <c r="B531" s="52"/>
      <c r="C531" s="53"/>
      <c r="D531" s="43"/>
      <c r="E531" s="43"/>
      <c r="F531" s="43"/>
      <c r="G531" s="44"/>
      <c r="H531" s="52">
        <v>30</v>
      </c>
      <c r="I531" s="53">
        <v>35</v>
      </c>
      <c r="J531" s="43"/>
      <c r="K531" s="43"/>
      <c r="L531" s="43"/>
      <c r="M531" s="44"/>
      <c r="N531" s="52"/>
      <c r="O531" s="53"/>
      <c r="P531" s="43"/>
      <c r="Q531" s="43"/>
      <c r="R531" s="43"/>
      <c r="S531" s="45"/>
      <c r="T531" s="144">
        <f>T530</f>
        <v>67.220916666666668</v>
      </c>
      <c r="U531" s="126">
        <f t="shared" si="339"/>
        <v>65</v>
      </c>
      <c r="V531" s="40">
        <f t="shared" si="340"/>
        <v>0.96696092858001781</v>
      </c>
      <c r="W531" s="141" t="s">
        <v>233</v>
      </c>
      <c r="X531" s="141">
        <f>((U532-U543)*100)/U532</f>
        <v>3.278688524590164</v>
      </c>
    </row>
    <row r="532" spans="1:24" ht="20.25" customHeight="1" x14ac:dyDescent="0.25">
      <c r="A532" s="9" t="s">
        <v>11</v>
      </c>
      <c r="B532" s="52"/>
      <c r="C532" s="53"/>
      <c r="D532" s="53"/>
      <c r="E532" s="53"/>
      <c r="F532" s="53"/>
      <c r="G532" s="54"/>
      <c r="H532" s="52">
        <v>27</v>
      </c>
      <c r="I532" s="53">
        <v>34</v>
      </c>
      <c r="J532" s="53"/>
      <c r="K532" s="53"/>
      <c r="L532" s="53"/>
      <c r="M532" s="54"/>
      <c r="N532" s="52"/>
      <c r="O532" s="53"/>
      <c r="P532" s="53"/>
      <c r="Q532" s="53"/>
      <c r="R532" s="53"/>
      <c r="S532" s="59"/>
      <c r="T532" s="144">
        <f>T531*0.94</f>
        <v>63.187661666666664</v>
      </c>
      <c r="U532" s="126">
        <f t="shared" si="339"/>
        <v>61</v>
      </c>
      <c r="V532" s="40">
        <f t="shared" si="340"/>
        <v>0.96537834113553345</v>
      </c>
      <c r="W532" s="141" t="s">
        <v>234</v>
      </c>
      <c r="X532" s="141">
        <f>((U535-U537)*100)/U535</f>
        <v>3.278688524590164</v>
      </c>
    </row>
    <row r="533" spans="1:24" ht="20.25" customHeight="1" x14ac:dyDescent="0.25">
      <c r="A533" s="9" t="s">
        <v>12</v>
      </c>
      <c r="B533" s="52"/>
      <c r="C533" s="53"/>
      <c r="D533" s="53"/>
      <c r="E533" s="53"/>
      <c r="F533" s="53"/>
      <c r="G533" s="54"/>
      <c r="H533" s="52">
        <v>27</v>
      </c>
      <c r="I533" s="53">
        <v>33</v>
      </c>
      <c r="J533" s="53"/>
      <c r="K533" s="53"/>
      <c r="L533" s="53"/>
      <c r="M533" s="54"/>
      <c r="N533" s="52"/>
      <c r="O533" s="53"/>
      <c r="P533" s="53"/>
      <c r="Q533" s="53"/>
      <c r="R533" s="53"/>
      <c r="S533" s="59"/>
      <c r="T533" s="144">
        <f t="shared" ref="T533:T547" si="341">T532</f>
        <v>63.187661666666664</v>
      </c>
      <c r="U533" s="126">
        <f t="shared" si="339"/>
        <v>60</v>
      </c>
      <c r="V533" s="40">
        <f t="shared" si="340"/>
        <v>0.9495524666906886</v>
      </c>
      <c r="W533" s="141" t="s">
        <v>235</v>
      </c>
      <c r="X533" s="141">
        <f>((U538-U540)*100)/U538</f>
        <v>3.278688524590164</v>
      </c>
    </row>
    <row r="534" spans="1:24" ht="20.25" customHeight="1" x14ac:dyDescent="0.25">
      <c r="A534" s="9" t="s">
        <v>13</v>
      </c>
      <c r="B534" s="52"/>
      <c r="C534" s="53"/>
      <c r="D534" s="53"/>
      <c r="E534" s="53"/>
      <c r="F534" s="53"/>
      <c r="G534" s="54"/>
      <c r="H534" s="52">
        <v>25</v>
      </c>
      <c r="I534" s="53">
        <v>34</v>
      </c>
      <c r="J534" s="53"/>
      <c r="K534" s="53"/>
      <c r="L534" s="53"/>
      <c r="M534" s="54"/>
      <c r="N534" s="52"/>
      <c r="O534" s="53"/>
      <c r="P534" s="53"/>
      <c r="Q534" s="53"/>
      <c r="R534" s="53"/>
      <c r="S534" s="59"/>
      <c r="T534" s="144">
        <f t="shared" si="341"/>
        <v>63.187661666666664</v>
      </c>
      <c r="U534" s="126">
        <f t="shared" si="339"/>
        <v>59</v>
      </c>
      <c r="V534" s="40">
        <f t="shared" si="340"/>
        <v>0.93372659224584387</v>
      </c>
      <c r="W534" s="141" t="s">
        <v>236</v>
      </c>
      <c r="X534" s="141">
        <f>((U535-U546)*100)/U535</f>
        <v>0</v>
      </c>
    </row>
    <row r="535" spans="1:24" ht="20.25" customHeight="1" x14ac:dyDescent="0.25">
      <c r="A535" s="9" t="s">
        <v>14</v>
      </c>
      <c r="B535" s="52"/>
      <c r="C535" s="53"/>
      <c r="D535" s="53"/>
      <c r="E535" s="53"/>
      <c r="F535" s="53"/>
      <c r="G535" s="54"/>
      <c r="H535" s="52">
        <v>27</v>
      </c>
      <c r="I535" s="53">
        <v>34</v>
      </c>
      <c r="J535" s="53"/>
      <c r="K535" s="53"/>
      <c r="L535" s="53"/>
      <c r="M535" s="54"/>
      <c r="N535" s="52"/>
      <c r="O535" s="53"/>
      <c r="P535" s="53"/>
      <c r="Q535" s="53"/>
      <c r="R535" s="53"/>
      <c r="S535" s="59"/>
      <c r="T535" s="144">
        <f t="shared" si="341"/>
        <v>63.187661666666664</v>
      </c>
      <c r="U535" s="126">
        <f t="shared" si="339"/>
        <v>61</v>
      </c>
      <c r="V535" s="40">
        <f t="shared" si="340"/>
        <v>0.96537834113553345</v>
      </c>
      <c r="W535" s="141" t="s">
        <v>237</v>
      </c>
      <c r="X535" s="141">
        <f>((U552-U553)*100)/U552</f>
        <v>1.6666666666666667</v>
      </c>
    </row>
    <row r="536" spans="1:24" ht="20.25" customHeight="1" x14ac:dyDescent="0.25">
      <c r="A536" s="9" t="s">
        <v>15</v>
      </c>
      <c r="B536" s="52"/>
      <c r="C536" s="53"/>
      <c r="D536" s="53"/>
      <c r="E536" s="53"/>
      <c r="F536" s="53"/>
      <c r="G536" s="54"/>
      <c r="H536" s="52">
        <v>27</v>
      </c>
      <c r="I536" s="53">
        <v>33</v>
      </c>
      <c r="J536" s="53"/>
      <c r="K536" s="53"/>
      <c r="L536" s="53"/>
      <c r="M536" s="54"/>
      <c r="N536" s="52"/>
      <c r="O536" s="53"/>
      <c r="P536" s="53"/>
      <c r="Q536" s="53"/>
      <c r="R536" s="53"/>
      <c r="S536" s="59"/>
      <c r="T536" s="144">
        <f t="shared" si="341"/>
        <v>63.187661666666664</v>
      </c>
      <c r="U536" s="126">
        <f t="shared" si="339"/>
        <v>60</v>
      </c>
      <c r="V536" s="40">
        <f t="shared" si="340"/>
        <v>0.9495524666906886</v>
      </c>
    </row>
    <row r="537" spans="1:24" ht="20.25" customHeight="1" x14ac:dyDescent="0.25">
      <c r="A537" s="9" t="s">
        <v>16</v>
      </c>
      <c r="B537" s="52"/>
      <c r="C537" s="53"/>
      <c r="D537" s="53"/>
      <c r="E537" s="53"/>
      <c r="F537" s="53"/>
      <c r="G537" s="54"/>
      <c r="H537" s="52">
        <v>25</v>
      </c>
      <c r="I537" s="53">
        <v>34</v>
      </c>
      <c r="J537" s="53"/>
      <c r="K537" s="53"/>
      <c r="L537" s="53"/>
      <c r="M537" s="54"/>
      <c r="N537" s="52"/>
      <c r="O537" s="53"/>
      <c r="P537" s="53"/>
      <c r="Q537" s="53"/>
      <c r="R537" s="53"/>
      <c r="S537" s="59"/>
      <c r="T537" s="144">
        <f t="shared" si="341"/>
        <v>63.187661666666664</v>
      </c>
      <c r="U537" s="126">
        <f t="shared" si="339"/>
        <v>59</v>
      </c>
      <c r="V537" s="40">
        <f t="shared" si="340"/>
        <v>0.93372659224584387</v>
      </c>
    </row>
    <row r="538" spans="1:24" ht="20.25" customHeight="1" x14ac:dyDescent="0.25">
      <c r="A538" s="9" t="s">
        <v>17</v>
      </c>
      <c r="B538" s="52"/>
      <c r="C538" s="53"/>
      <c r="D538" s="53"/>
      <c r="E538" s="53"/>
      <c r="F538" s="53"/>
      <c r="G538" s="54"/>
      <c r="H538" s="52">
        <v>27</v>
      </c>
      <c r="I538" s="53">
        <v>34</v>
      </c>
      <c r="J538" s="53"/>
      <c r="K538" s="53"/>
      <c r="L538" s="53"/>
      <c r="M538" s="54"/>
      <c r="N538" s="52"/>
      <c r="O538" s="53"/>
      <c r="P538" s="53"/>
      <c r="Q538" s="53"/>
      <c r="R538" s="53"/>
      <c r="S538" s="59"/>
      <c r="T538" s="144">
        <f t="shared" si="341"/>
        <v>63.187661666666664</v>
      </c>
      <c r="U538" s="126">
        <f t="shared" si="339"/>
        <v>61</v>
      </c>
      <c r="V538" s="40">
        <f t="shared" si="340"/>
        <v>0.96537834113553345</v>
      </c>
    </row>
    <row r="539" spans="1:24" ht="20.25" customHeight="1" x14ac:dyDescent="0.25">
      <c r="A539" s="9" t="s">
        <v>18</v>
      </c>
      <c r="B539" s="52"/>
      <c r="C539" s="53"/>
      <c r="D539" s="53"/>
      <c r="E539" s="53"/>
      <c r="F539" s="53"/>
      <c r="G539" s="54"/>
      <c r="H539" s="52">
        <v>27</v>
      </c>
      <c r="I539" s="53">
        <v>33</v>
      </c>
      <c r="J539" s="53"/>
      <c r="K539" s="53"/>
      <c r="L539" s="53"/>
      <c r="M539" s="54"/>
      <c r="N539" s="52"/>
      <c r="O539" s="53"/>
      <c r="P539" s="53"/>
      <c r="Q539" s="53"/>
      <c r="R539" s="53"/>
      <c r="S539" s="59"/>
      <c r="T539" s="144">
        <f t="shared" si="341"/>
        <v>63.187661666666664</v>
      </c>
      <c r="U539" s="126">
        <f t="shared" si="339"/>
        <v>60</v>
      </c>
      <c r="V539" s="40">
        <f t="shared" si="340"/>
        <v>0.9495524666906886</v>
      </c>
    </row>
    <row r="540" spans="1:24" ht="20.25" customHeight="1" x14ac:dyDescent="0.25">
      <c r="A540" s="9" t="s">
        <v>19</v>
      </c>
      <c r="B540" s="52"/>
      <c r="C540" s="53"/>
      <c r="D540" s="53"/>
      <c r="E540" s="53"/>
      <c r="F540" s="53"/>
      <c r="G540" s="54"/>
      <c r="H540" s="52">
        <v>25</v>
      </c>
      <c r="I540" s="53">
        <v>34</v>
      </c>
      <c r="J540" s="53"/>
      <c r="K540" s="53"/>
      <c r="L540" s="53"/>
      <c r="M540" s="54"/>
      <c r="N540" s="52"/>
      <c r="O540" s="53"/>
      <c r="P540" s="53"/>
      <c r="Q540" s="53"/>
      <c r="R540" s="53"/>
      <c r="S540" s="59"/>
      <c r="T540" s="144">
        <f t="shared" si="341"/>
        <v>63.187661666666664</v>
      </c>
      <c r="U540" s="126">
        <f t="shared" si="339"/>
        <v>59</v>
      </c>
      <c r="V540" s="40">
        <f t="shared" si="340"/>
        <v>0.93372659224584387</v>
      </c>
    </row>
    <row r="541" spans="1:24" ht="20.25" customHeight="1" x14ac:dyDescent="0.25">
      <c r="A541" s="9" t="s">
        <v>20</v>
      </c>
      <c r="B541" s="52"/>
      <c r="C541" s="53"/>
      <c r="D541" s="53"/>
      <c r="E541" s="53"/>
      <c r="F541" s="53"/>
      <c r="G541" s="54"/>
      <c r="H541" s="52">
        <v>27</v>
      </c>
      <c r="I541" s="53">
        <v>34</v>
      </c>
      <c r="J541" s="53"/>
      <c r="K541" s="53"/>
      <c r="L541" s="53"/>
      <c r="M541" s="54"/>
      <c r="N541" s="52"/>
      <c r="O541" s="53"/>
      <c r="P541" s="53"/>
      <c r="Q541" s="53"/>
      <c r="R541" s="53"/>
      <c r="S541" s="59"/>
      <c r="T541" s="144">
        <f t="shared" si="341"/>
        <v>63.187661666666664</v>
      </c>
      <c r="U541" s="126">
        <f t="shared" si="339"/>
        <v>61</v>
      </c>
      <c r="V541" s="40">
        <f t="shared" si="340"/>
        <v>0.96537834113553345</v>
      </c>
    </row>
    <row r="542" spans="1:24" ht="20.25" customHeight="1" x14ac:dyDescent="0.25">
      <c r="A542" s="9" t="s">
        <v>21</v>
      </c>
      <c r="B542" s="52"/>
      <c r="C542" s="53"/>
      <c r="D542" s="53"/>
      <c r="E542" s="53"/>
      <c r="F542" s="53"/>
      <c r="G542" s="54"/>
      <c r="H542" s="52">
        <v>27</v>
      </c>
      <c r="I542" s="53">
        <v>33</v>
      </c>
      <c r="J542" s="53"/>
      <c r="K542" s="53"/>
      <c r="L542" s="53"/>
      <c r="M542" s="54"/>
      <c r="N542" s="52"/>
      <c r="O542" s="53"/>
      <c r="P542" s="53"/>
      <c r="Q542" s="53"/>
      <c r="R542" s="53"/>
      <c r="S542" s="59"/>
      <c r="T542" s="144">
        <f t="shared" si="341"/>
        <v>63.187661666666664</v>
      </c>
      <c r="U542" s="126">
        <f t="shared" si="339"/>
        <v>60</v>
      </c>
      <c r="V542" s="40">
        <f t="shared" si="340"/>
        <v>0.9495524666906886</v>
      </c>
    </row>
    <row r="543" spans="1:24" ht="20.25" customHeight="1" x14ac:dyDescent="0.25">
      <c r="A543" s="9" t="s">
        <v>22</v>
      </c>
      <c r="B543" s="52"/>
      <c r="C543" s="53"/>
      <c r="D543" s="53"/>
      <c r="E543" s="53"/>
      <c r="F543" s="53"/>
      <c r="G543" s="54"/>
      <c r="H543" s="52">
        <v>25</v>
      </c>
      <c r="I543" s="53">
        <v>34</v>
      </c>
      <c r="J543" s="53"/>
      <c r="K543" s="53"/>
      <c r="L543" s="53"/>
      <c r="M543" s="54"/>
      <c r="N543" s="52"/>
      <c r="O543" s="53"/>
      <c r="P543" s="53"/>
      <c r="Q543" s="53"/>
      <c r="R543" s="53"/>
      <c r="S543" s="59"/>
      <c r="T543" s="144">
        <f t="shared" si="341"/>
        <v>63.187661666666664</v>
      </c>
      <c r="U543" s="126">
        <f t="shared" si="339"/>
        <v>59</v>
      </c>
      <c r="V543" s="40">
        <f t="shared" si="340"/>
        <v>0.93372659224584387</v>
      </c>
    </row>
    <row r="544" spans="1:24" ht="20.25" customHeight="1" x14ac:dyDescent="0.25">
      <c r="A544" s="9" t="s">
        <v>23</v>
      </c>
      <c r="B544" s="52"/>
      <c r="C544" s="53"/>
      <c r="D544" s="53"/>
      <c r="E544" s="53"/>
      <c r="F544" s="53"/>
      <c r="G544" s="54"/>
      <c r="H544" s="52">
        <v>30</v>
      </c>
      <c r="I544" s="53">
        <v>34</v>
      </c>
      <c r="J544" s="53"/>
      <c r="K544" s="53"/>
      <c r="L544" s="53"/>
      <c r="M544" s="54"/>
      <c r="N544" s="52"/>
      <c r="O544" s="53"/>
      <c r="P544" s="53"/>
      <c r="Q544" s="53"/>
      <c r="R544" s="53"/>
      <c r="S544" s="59"/>
      <c r="T544" s="144">
        <f t="shared" si="341"/>
        <v>63.187661666666664</v>
      </c>
      <c r="U544" s="126">
        <f t="shared" si="339"/>
        <v>64</v>
      </c>
      <c r="V544" s="40">
        <f t="shared" si="340"/>
        <v>1.0128559644700679</v>
      </c>
    </row>
    <row r="545" spans="1:24" ht="20.25" customHeight="1" x14ac:dyDescent="0.25">
      <c r="A545" s="9" t="s">
        <v>24</v>
      </c>
      <c r="B545" s="52"/>
      <c r="C545" s="53"/>
      <c r="D545" s="53"/>
      <c r="E545" s="53"/>
      <c r="F545" s="53"/>
      <c r="G545" s="54"/>
      <c r="H545" s="52">
        <v>30</v>
      </c>
      <c r="I545" s="53">
        <v>34</v>
      </c>
      <c r="J545" s="53"/>
      <c r="K545" s="53"/>
      <c r="L545" s="53"/>
      <c r="M545" s="54"/>
      <c r="N545" s="52"/>
      <c r="O545" s="53"/>
      <c r="P545" s="53"/>
      <c r="Q545" s="53"/>
      <c r="R545" s="53"/>
      <c r="S545" s="59"/>
      <c r="T545" s="144">
        <f t="shared" si="341"/>
        <v>63.187661666666664</v>
      </c>
      <c r="U545" s="126">
        <f t="shared" si="339"/>
        <v>64</v>
      </c>
      <c r="V545" s="40">
        <f t="shared" si="340"/>
        <v>1.0128559644700679</v>
      </c>
    </row>
    <row r="546" spans="1:24" ht="20.25" customHeight="1" x14ac:dyDescent="0.25">
      <c r="A546" s="9" t="s">
        <v>25</v>
      </c>
      <c r="B546" s="52"/>
      <c r="C546" s="53"/>
      <c r="D546" s="53"/>
      <c r="E546" s="53"/>
      <c r="F546" s="53"/>
      <c r="G546" s="54"/>
      <c r="H546" s="52">
        <v>30</v>
      </c>
      <c r="I546" s="53">
        <v>31</v>
      </c>
      <c r="J546" s="53"/>
      <c r="K546" s="53"/>
      <c r="L546" s="53"/>
      <c r="M546" s="54"/>
      <c r="N546" s="52"/>
      <c r="O546" s="53"/>
      <c r="P546" s="53"/>
      <c r="Q546" s="53"/>
      <c r="R546" s="53"/>
      <c r="S546" s="59"/>
      <c r="T546" s="144">
        <f t="shared" si="341"/>
        <v>63.187661666666664</v>
      </c>
      <c r="U546" s="126">
        <f t="shared" si="339"/>
        <v>61</v>
      </c>
      <c r="V546" s="40">
        <f t="shared" si="340"/>
        <v>0.96537834113553345</v>
      </c>
    </row>
    <row r="547" spans="1:24" ht="20.25" customHeight="1" x14ac:dyDescent="0.25">
      <c r="A547" s="9" t="s">
        <v>26</v>
      </c>
      <c r="B547" s="46"/>
      <c r="C547" s="43"/>
      <c r="D547" s="53"/>
      <c r="E547" s="53"/>
      <c r="F547" s="53"/>
      <c r="G547" s="54"/>
      <c r="H547" s="46"/>
      <c r="I547" s="43"/>
      <c r="J547" s="53">
        <v>28</v>
      </c>
      <c r="K547" s="53">
        <v>35</v>
      </c>
      <c r="L547" s="53"/>
      <c r="M547" s="54"/>
      <c r="N547" s="46"/>
      <c r="O547" s="43"/>
      <c r="P547" s="53"/>
      <c r="Q547" s="53"/>
      <c r="R547" s="53"/>
      <c r="S547" s="59"/>
      <c r="T547" s="144">
        <f t="shared" si="341"/>
        <v>63.187661666666664</v>
      </c>
      <c r="U547" s="126">
        <f t="shared" si="339"/>
        <v>63</v>
      </c>
      <c r="V547" s="40">
        <f t="shared" si="340"/>
        <v>0.99703009002522303</v>
      </c>
    </row>
    <row r="548" spans="1:24" ht="20.25" customHeight="1" thickBot="1" x14ac:dyDescent="0.3">
      <c r="A548" s="31" t="s">
        <v>27</v>
      </c>
      <c r="B548" s="47"/>
      <c r="C548" s="48"/>
      <c r="D548" s="55"/>
      <c r="E548" s="55"/>
      <c r="F548" s="55"/>
      <c r="G548" s="56"/>
      <c r="H548" s="47"/>
      <c r="I548" s="48"/>
      <c r="J548" s="55">
        <v>24</v>
      </c>
      <c r="K548" s="57">
        <v>35</v>
      </c>
      <c r="L548" s="57"/>
      <c r="M548" s="58"/>
      <c r="N548" s="49"/>
      <c r="O548" s="50"/>
      <c r="P548" s="57"/>
      <c r="Q548" s="57"/>
      <c r="R548" s="57"/>
      <c r="S548" s="60"/>
      <c r="T548" s="145">
        <f>T547*0.9</f>
        <v>56.868895500000001</v>
      </c>
      <c r="U548" s="126">
        <f t="shared" si="339"/>
        <v>59</v>
      </c>
      <c r="V548" s="40">
        <f t="shared" si="340"/>
        <v>1.0374739913842708</v>
      </c>
    </row>
    <row r="549" spans="1:24" ht="15.75" thickBot="1" x14ac:dyDescent="0.3">
      <c r="A549" s="29" t="s">
        <v>43</v>
      </c>
      <c r="B549" s="24"/>
      <c r="C549" s="24"/>
      <c r="D549" s="24"/>
      <c r="E549" s="24"/>
      <c r="F549" s="24"/>
      <c r="G549" s="24"/>
      <c r="H549" s="313" t="s">
        <v>317</v>
      </c>
      <c r="I549" s="313"/>
      <c r="J549" s="314"/>
      <c r="K549" s="30"/>
      <c r="L549" s="29" t="s">
        <v>48</v>
      </c>
      <c r="M549" s="24"/>
      <c r="N549" s="24"/>
      <c r="O549" s="24"/>
      <c r="P549" s="24"/>
      <c r="Q549" s="24"/>
      <c r="R549" s="24"/>
      <c r="S549" s="25"/>
      <c r="T549" s="138"/>
    </row>
    <row r="550" spans="1:24" ht="46.5" customHeight="1" x14ac:dyDescent="0.25">
      <c r="A550" s="234" t="s">
        <v>0</v>
      </c>
      <c r="B550" s="236" t="s">
        <v>44</v>
      </c>
      <c r="C550" s="236"/>
      <c r="D550" s="236" t="s">
        <v>45</v>
      </c>
      <c r="E550" s="236"/>
      <c r="F550" s="236" t="s">
        <v>46</v>
      </c>
      <c r="G550" s="236"/>
      <c r="H550" s="236" t="s">
        <v>47</v>
      </c>
      <c r="I550" s="236"/>
      <c r="J550" s="238"/>
      <c r="L550" s="309" t="s">
        <v>0</v>
      </c>
      <c r="M550" s="215"/>
      <c r="N550" s="210" t="s">
        <v>1</v>
      </c>
      <c r="O550" s="211"/>
      <c r="P550" s="210" t="s">
        <v>2</v>
      </c>
      <c r="Q550" s="211"/>
      <c r="R550" s="210" t="s">
        <v>3</v>
      </c>
      <c r="S550" s="212"/>
      <c r="T550" s="305" t="s">
        <v>224</v>
      </c>
      <c r="U550" s="277" t="s">
        <v>36</v>
      </c>
      <c r="V550" s="217" t="s">
        <v>108</v>
      </c>
    </row>
    <row r="551" spans="1:24" ht="48" x14ac:dyDescent="0.25">
      <c r="A551" s="235"/>
      <c r="B551" s="237"/>
      <c r="C551" s="237"/>
      <c r="D551" s="237"/>
      <c r="E551" s="237"/>
      <c r="F551" s="237"/>
      <c r="G551" s="237"/>
      <c r="H551" s="237"/>
      <c r="I551" s="237"/>
      <c r="J551" s="239"/>
      <c r="L551" s="217"/>
      <c r="M551" s="218"/>
      <c r="N551" s="15" t="s">
        <v>49</v>
      </c>
      <c r="O551" s="16" t="s">
        <v>50</v>
      </c>
      <c r="P551" s="15" t="s">
        <v>49</v>
      </c>
      <c r="Q551" s="16" t="s">
        <v>50</v>
      </c>
      <c r="R551" s="15" t="s">
        <v>49</v>
      </c>
      <c r="S551" s="41" t="s">
        <v>50</v>
      </c>
      <c r="T551" s="305"/>
      <c r="U551" s="277"/>
      <c r="V551" s="217"/>
    </row>
    <row r="552" spans="1:24" ht="25.5" x14ac:dyDescent="0.25">
      <c r="A552" s="17" t="s">
        <v>8</v>
      </c>
      <c r="B552" s="201">
        <v>45</v>
      </c>
      <c r="C552" s="201"/>
      <c r="D552" s="201">
        <v>1</v>
      </c>
      <c r="E552" s="201"/>
      <c r="F552" s="201">
        <v>2</v>
      </c>
      <c r="G552" s="201"/>
      <c r="H552" s="201">
        <v>2</v>
      </c>
      <c r="I552" s="201"/>
      <c r="J552" s="202"/>
      <c r="K552" s="4"/>
      <c r="L552" s="217" t="s">
        <v>51</v>
      </c>
      <c r="M552" s="218"/>
      <c r="N552" s="15"/>
      <c r="O552" s="16"/>
      <c r="P552" s="15">
        <v>60</v>
      </c>
      <c r="Q552" s="16"/>
      <c r="R552" s="15"/>
      <c r="S552" s="8"/>
      <c r="T552" s="156">
        <f>T529*1.02</f>
        <v>68.565335000000005</v>
      </c>
      <c r="U552" s="126">
        <f>SUM(N552:S552)</f>
        <v>60</v>
      </c>
      <c r="V552" s="40">
        <f t="shared" ref="V552:V556" si="342">U552/T552</f>
        <v>0.87507776342083055</v>
      </c>
    </row>
    <row r="553" spans="1:24" x14ac:dyDescent="0.25">
      <c r="A553" s="17" t="s">
        <v>9</v>
      </c>
      <c r="B553" s="201">
        <v>59</v>
      </c>
      <c r="C553" s="201"/>
      <c r="D553" s="201">
        <v>2</v>
      </c>
      <c r="E553" s="201"/>
      <c r="F553" s="201">
        <v>2</v>
      </c>
      <c r="G553" s="201"/>
      <c r="H553" s="201">
        <v>2</v>
      </c>
      <c r="I553" s="201"/>
      <c r="J553" s="202"/>
      <c r="L553" s="217" t="s">
        <v>52</v>
      </c>
      <c r="M553" s="218"/>
      <c r="N553" s="22"/>
      <c r="O553" s="127"/>
      <c r="P553" s="22">
        <v>59</v>
      </c>
      <c r="Q553" s="127"/>
      <c r="R553" s="22"/>
      <c r="S553" s="8"/>
      <c r="T553" s="156">
        <f>T552</f>
        <v>68.565335000000005</v>
      </c>
      <c r="U553" s="126">
        <f>SUM(N553:S553)</f>
        <v>59</v>
      </c>
      <c r="V553" s="40">
        <f t="shared" si="342"/>
        <v>0.86049313403048344</v>
      </c>
    </row>
    <row r="554" spans="1:24" x14ac:dyDescent="0.25">
      <c r="A554" s="17" t="s">
        <v>10</v>
      </c>
      <c r="B554" s="201">
        <v>59</v>
      </c>
      <c r="C554" s="201"/>
      <c r="D554" s="201">
        <v>2</v>
      </c>
      <c r="E554" s="201"/>
      <c r="F554" s="201">
        <v>2</v>
      </c>
      <c r="G554" s="201"/>
      <c r="H554" s="201">
        <v>2</v>
      </c>
      <c r="I554" s="201"/>
      <c r="J554" s="202"/>
      <c r="L554" s="217" t="s">
        <v>53</v>
      </c>
      <c r="M554" s="218"/>
      <c r="N554" s="22"/>
      <c r="O554" s="127"/>
      <c r="P554" s="22"/>
      <c r="Q554" s="127"/>
      <c r="R554" s="22"/>
      <c r="S554" s="8"/>
      <c r="T554" s="156">
        <f>T553</f>
        <v>68.565335000000005</v>
      </c>
      <c r="U554" s="126">
        <f>SUM(N554:S554)</f>
        <v>0</v>
      </c>
      <c r="V554" s="40">
        <f t="shared" si="342"/>
        <v>0</v>
      </c>
    </row>
    <row r="555" spans="1:24" x14ac:dyDescent="0.25">
      <c r="A555" s="17" t="s">
        <v>11</v>
      </c>
      <c r="B555" s="201">
        <v>56</v>
      </c>
      <c r="C555" s="201"/>
      <c r="D555" s="201">
        <v>1</v>
      </c>
      <c r="E555" s="201"/>
      <c r="F555" s="201">
        <v>2</v>
      </c>
      <c r="G555" s="201"/>
      <c r="H555" s="201">
        <v>2</v>
      </c>
      <c r="I555" s="201"/>
      <c r="J555" s="202"/>
      <c r="L555" s="217" t="s">
        <v>54</v>
      </c>
      <c r="M555" s="218"/>
      <c r="N555" s="22"/>
      <c r="O555" s="127"/>
      <c r="P555" s="22"/>
      <c r="Q555" s="127"/>
      <c r="R555" s="22"/>
      <c r="S555" s="8"/>
      <c r="T555" s="156">
        <f>T554</f>
        <v>68.565335000000005</v>
      </c>
      <c r="U555" s="126">
        <f>SUM(N555:S555)</f>
        <v>0</v>
      </c>
      <c r="V555" s="40">
        <f t="shared" si="342"/>
        <v>0</v>
      </c>
    </row>
    <row r="556" spans="1:24" ht="15.75" thickBot="1" x14ac:dyDescent="0.3">
      <c r="A556" s="17" t="s">
        <v>12</v>
      </c>
      <c r="B556" s="201">
        <v>57</v>
      </c>
      <c r="C556" s="201"/>
      <c r="D556" s="201">
        <v>1</v>
      </c>
      <c r="E556" s="201"/>
      <c r="F556" s="201">
        <v>1</v>
      </c>
      <c r="G556" s="201"/>
      <c r="H556" s="201">
        <v>1</v>
      </c>
      <c r="I556" s="201"/>
      <c r="J556" s="202"/>
      <c r="L556" s="217" t="s">
        <v>55</v>
      </c>
      <c r="M556" s="218"/>
      <c r="N556" s="36"/>
      <c r="O556" s="128"/>
      <c r="P556" s="36"/>
      <c r="Q556" s="128"/>
      <c r="R556" s="36"/>
      <c r="S556" s="42"/>
      <c r="T556" s="156">
        <f>T555</f>
        <v>68.565335000000005</v>
      </c>
      <c r="U556" s="126">
        <f>SUM(N556:S556)</f>
        <v>0</v>
      </c>
      <c r="V556" s="40">
        <f t="shared" si="342"/>
        <v>0</v>
      </c>
    </row>
    <row r="557" spans="1:24" ht="15.75" thickBot="1" x14ac:dyDescent="0.3">
      <c r="A557" s="17" t="s">
        <v>13</v>
      </c>
      <c r="B557" s="201">
        <v>53</v>
      </c>
      <c r="C557" s="201"/>
      <c r="D557" s="201">
        <v>2</v>
      </c>
      <c r="E557" s="201"/>
      <c r="F557" s="201">
        <v>2</v>
      </c>
      <c r="G557" s="201"/>
      <c r="H557" s="201">
        <v>2</v>
      </c>
      <c r="I557" s="201"/>
      <c r="J557" s="202"/>
      <c r="L557" t="s">
        <v>56</v>
      </c>
      <c r="T557" s="137"/>
    </row>
    <row r="558" spans="1:24" ht="15" customHeight="1" x14ac:dyDescent="0.25">
      <c r="A558" s="17" t="s">
        <v>14</v>
      </c>
      <c r="B558" s="201">
        <v>51</v>
      </c>
      <c r="C558" s="201"/>
      <c r="D558" s="201">
        <v>1</v>
      </c>
      <c r="E558" s="201"/>
      <c r="F558" s="201">
        <v>2</v>
      </c>
      <c r="G558" s="201"/>
      <c r="H558" s="201">
        <v>2</v>
      </c>
      <c r="I558" s="201"/>
      <c r="J558" s="202"/>
      <c r="L558" s="230" t="s">
        <v>57</v>
      </c>
      <c r="M558" s="231"/>
      <c r="N558" s="220" t="s">
        <v>58</v>
      </c>
      <c r="O558" s="220" t="s">
        <v>59</v>
      </c>
      <c r="P558" s="220" t="s">
        <v>60</v>
      </c>
      <c r="Q558" s="222" t="s">
        <v>61</v>
      </c>
      <c r="R558" s="224" t="s">
        <v>62</v>
      </c>
      <c r="S558" s="225"/>
      <c r="T558" s="306" t="s">
        <v>226</v>
      </c>
      <c r="U558" s="307" t="s">
        <v>227</v>
      </c>
      <c r="V558" s="255" t="s">
        <v>81</v>
      </c>
      <c r="W558" s="255" t="s">
        <v>228</v>
      </c>
      <c r="X558" s="308" t="s">
        <v>229</v>
      </c>
    </row>
    <row r="559" spans="1:24" x14ac:dyDescent="0.25">
      <c r="A559" s="17" t="s">
        <v>15</v>
      </c>
      <c r="B559" s="201">
        <v>57</v>
      </c>
      <c r="C559" s="201"/>
      <c r="D559" s="201">
        <v>1</v>
      </c>
      <c r="E559" s="201"/>
      <c r="F559" s="201">
        <v>1</v>
      </c>
      <c r="G559" s="201"/>
      <c r="H559" s="201">
        <v>1</v>
      </c>
      <c r="I559" s="201"/>
      <c r="J559" s="202"/>
      <c r="L559" s="232"/>
      <c r="M559" s="233"/>
      <c r="N559" s="221"/>
      <c r="O559" s="221"/>
      <c r="P559" s="221"/>
      <c r="Q559" s="223"/>
      <c r="R559" s="226"/>
      <c r="S559" s="227"/>
      <c r="T559" s="306"/>
      <c r="U559" s="307"/>
      <c r="V559" s="255"/>
      <c r="W559" s="255"/>
      <c r="X559" s="308"/>
    </row>
    <row r="560" spans="1:24" x14ac:dyDescent="0.25">
      <c r="A560" s="17" t="s">
        <v>16</v>
      </c>
      <c r="B560" s="201">
        <v>53</v>
      </c>
      <c r="C560" s="201"/>
      <c r="D560" s="201">
        <v>2</v>
      </c>
      <c r="E560" s="201"/>
      <c r="F560" s="201">
        <v>2</v>
      </c>
      <c r="G560" s="201"/>
      <c r="H560" s="201">
        <v>2</v>
      </c>
      <c r="I560" s="201"/>
      <c r="J560" s="202"/>
      <c r="L560" s="228" t="s">
        <v>8</v>
      </c>
      <c r="M560" s="229"/>
      <c r="N560" s="131">
        <v>0</v>
      </c>
      <c r="O560" s="131">
        <v>70</v>
      </c>
      <c r="P560" s="131">
        <v>20</v>
      </c>
      <c r="Q560" s="131"/>
      <c r="R560" s="195"/>
      <c r="S560" s="219"/>
      <c r="T560" s="157">
        <f>N560+O560</f>
        <v>70</v>
      </c>
      <c r="U560" s="130">
        <f>U529</f>
        <v>50</v>
      </c>
      <c r="V560" s="130">
        <f t="shared" ref="V560:V576" si="343">T560-P560</f>
        <v>50</v>
      </c>
      <c r="W560" s="130">
        <f>V560-U560</f>
        <v>0</v>
      </c>
      <c r="X560" s="33">
        <f>W560/T560*100</f>
        <v>0</v>
      </c>
    </row>
    <row r="561" spans="1:24" x14ac:dyDescent="0.25">
      <c r="A561" s="17" t="s">
        <v>17</v>
      </c>
      <c r="B561" s="201">
        <v>56</v>
      </c>
      <c r="C561" s="201"/>
      <c r="D561" s="201">
        <v>1</v>
      </c>
      <c r="E561" s="201"/>
      <c r="F561" s="201">
        <v>2</v>
      </c>
      <c r="G561" s="201"/>
      <c r="H561" s="201">
        <v>2</v>
      </c>
      <c r="I561" s="201"/>
      <c r="J561" s="202"/>
      <c r="L561" s="228" t="s">
        <v>9</v>
      </c>
      <c r="M561" s="229"/>
      <c r="N561" s="131">
        <v>520</v>
      </c>
      <c r="O561" s="131">
        <v>80</v>
      </c>
      <c r="P561" s="131">
        <v>460</v>
      </c>
      <c r="Q561" s="131"/>
      <c r="R561" s="195"/>
      <c r="S561" s="219"/>
      <c r="T561" s="157">
        <f t="shared" ref="T561:T576" si="344">N561+O561</f>
        <v>600</v>
      </c>
      <c r="U561" s="130">
        <f>U530</f>
        <v>65</v>
      </c>
      <c r="V561" s="130">
        <f t="shared" si="343"/>
        <v>140</v>
      </c>
      <c r="W561" s="130">
        <f t="shared" ref="W561:W576" si="345">V561-U561</f>
        <v>75</v>
      </c>
      <c r="X561" s="33">
        <f t="shared" ref="X561:X576" si="346">W561/T561*100</f>
        <v>12.5</v>
      </c>
    </row>
    <row r="562" spans="1:24" x14ac:dyDescent="0.25">
      <c r="A562" s="17" t="s">
        <v>18</v>
      </c>
      <c r="B562" s="201">
        <v>57</v>
      </c>
      <c r="C562" s="201"/>
      <c r="D562" s="201">
        <v>1</v>
      </c>
      <c r="E562" s="201"/>
      <c r="F562" s="201">
        <v>1</v>
      </c>
      <c r="G562" s="201"/>
      <c r="H562" s="201">
        <v>1</v>
      </c>
      <c r="I562" s="201"/>
      <c r="J562" s="202"/>
      <c r="L562" s="203" t="s">
        <v>63</v>
      </c>
      <c r="M562" s="204"/>
      <c r="N562" s="131">
        <v>0</v>
      </c>
      <c r="O562" s="131">
        <v>580</v>
      </c>
      <c r="P562" s="131">
        <v>300</v>
      </c>
      <c r="Q562" s="131"/>
      <c r="R562" s="195"/>
      <c r="S562" s="219"/>
      <c r="T562" s="157">
        <f t="shared" si="344"/>
        <v>580</v>
      </c>
      <c r="U562" s="130">
        <f>U531+U532+U533+U534</f>
        <v>245</v>
      </c>
      <c r="V562" s="130">
        <f t="shared" si="343"/>
        <v>280</v>
      </c>
      <c r="W562" s="130">
        <f t="shared" si="345"/>
        <v>35</v>
      </c>
      <c r="X562" s="33">
        <f t="shared" si="346"/>
        <v>6.0344827586206895</v>
      </c>
    </row>
    <row r="563" spans="1:24" x14ac:dyDescent="0.25">
      <c r="A563" s="17" t="s">
        <v>19</v>
      </c>
      <c r="B563" s="201">
        <v>53</v>
      </c>
      <c r="C563" s="201"/>
      <c r="D563" s="201">
        <v>2</v>
      </c>
      <c r="E563" s="201"/>
      <c r="F563" s="201">
        <v>2</v>
      </c>
      <c r="G563" s="201"/>
      <c r="H563" s="201">
        <v>2</v>
      </c>
      <c r="I563" s="201"/>
      <c r="J563" s="202"/>
      <c r="L563" s="203" t="s">
        <v>64</v>
      </c>
      <c r="M563" s="204"/>
      <c r="N563" s="131">
        <v>3</v>
      </c>
      <c r="O563" s="131">
        <v>180</v>
      </c>
      <c r="P563" s="131">
        <v>0</v>
      </c>
      <c r="Q563" s="131"/>
      <c r="R563" s="195"/>
      <c r="S563" s="219"/>
      <c r="T563" s="157">
        <f t="shared" si="344"/>
        <v>183</v>
      </c>
      <c r="U563" s="130">
        <f>U535+U536+U537</f>
        <v>180</v>
      </c>
      <c r="V563" s="130">
        <f t="shared" si="343"/>
        <v>183</v>
      </c>
      <c r="W563" s="130">
        <f t="shared" si="345"/>
        <v>3</v>
      </c>
      <c r="X563" s="33">
        <f t="shared" si="346"/>
        <v>1.639344262295082</v>
      </c>
    </row>
    <row r="564" spans="1:24" x14ac:dyDescent="0.25">
      <c r="A564" s="17" t="s">
        <v>20</v>
      </c>
      <c r="B564" s="201">
        <v>56</v>
      </c>
      <c r="C564" s="201"/>
      <c r="D564" s="201">
        <v>1</v>
      </c>
      <c r="E564" s="201"/>
      <c r="F564" s="201">
        <v>2</v>
      </c>
      <c r="G564" s="201"/>
      <c r="H564" s="201">
        <v>2</v>
      </c>
      <c r="I564" s="201"/>
      <c r="J564" s="202"/>
      <c r="L564" s="203" t="s">
        <v>65</v>
      </c>
      <c r="M564" s="204"/>
      <c r="N564" s="131">
        <v>0</v>
      </c>
      <c r="O564" s="131">
        <v>180</v>
      </c>
      <c r="P564" s="131">
        <v>0</v>
      </c>
      <c r="Q564" s="131"/>
      <c r="R564" s="195"/>
      <c r="S564" s="219"/>
      <c r="T564" s="157">
        <f t="shared" si="344"/>
        <v>180</v>
      </c>
      <c r="U564" s="130">
        <f>U538+U539+U540</f>
        <v>180</v>
      </c>
      <c r="V564" s="130">
        <f t="shared" si="343"/>
        <v>180</v>
      </c>
      <c r="W564" s="130">
        <f t="shared" si="345"/>
        <v>0</v>
      </c>
      <c r="X564" s="33">
        <f t="shared" si="346"/>
        <v>0</v>
      </c>
    </row>
    <row r="565" spans="1:24" x14ac:dyDescent="0.25">
      <c r="A565" s="17" t="s">
        <v>21</v>
      </c>
      <c r="B565" s="201">
        <v>57</v>
      </c>
      <c r="C565" s="201"/>
      <c r="D565" s="201">
        <v>1</v>
      </c>
      <c r="E565" s="201"/>
      <c r="F565" s="201">
        <v>1</v>
      </c>
      <c r="G565" s="201"/>
      <c r="H565" s="201">
        <v>1</v>
      </c>
      <c r="I565" s="201"/>
      <c r="J565" s="202"/>
      <c r="L565" s="203" t="s">
        <v>66</v>
      </c>
      <c r="M565" s="204"/>
      <c r="N565" s="131">
        <v>65</v>
      </c>
      <c r="O565" s="131">
        <v>160</v>
      </c>
      <c r="P565" s="131">
        <v>80</v>
      </c>
      <c r="Q565" s="131"/>
      <c r="R565" s="195"/>
      <c r="S565" s="219"/>
      <c r="T565" s="157">
        <f t="shared" si="344"/>
        <v>225</v>
      </c>
      <c r="U565" s="130">
        <f>U541+U542</f>
        <v>121</v>
      </c>
      <c r="V565" s="130">
        <f t="shared" si="343"/>
        <v>145</v>
      </c>
      <c r="W565" s="130">
        <f t="shared" si="345"/>
        <v>24</v>
      </c>
      <c r="X565" s="33">
        <f t="shared" si="346"/>
        <v>10.666666666666668</v>
      </c>
    </row>
    <row r="566" spans="1:24" x14ac:dyDescent="0.25">
      <c r="A566" s="17" t="s">
        <v>22</v>
      </c>
      <c r="B566" s="201">
        <v>53</v>
      </c>
      <c r="C566" s="201"/>
      <c r="D566" s="201">
        <v>2</v>
      </c>
      <c r="E566" s="201"/>
      <c r="F566" s="201">
        <v>2</v>
      </c>
      <c r="G566" s="201"/>
      <c r="H566" s="201">
        <v>2</v>
      </c>
      <c r="I566" s="201"/>
      <c r="J566" s="202"/>
      <c r="L566" s="203" t="s">
        <v>67</v>
      </c>
      <c r="M566" s="204"/>
      <c r="N566" s="131">
        <v>520</v>
      </c>
      <c r="O566" s="131">
        <v>0</v>
      </c>
      <c r="P566" s="131">
        <v>360</v>
      </c>
      <c r="Q566" s="131"/>
      <c r="R566" s="195"/>
      <c r="S566" s="219"/>
      <c r="T566" s="157">
        <f t="shared" si="344"/>
        <v>520</v>
      </c>
      <c r="U566" s="130">
        <f>U543+U544</f>
        <v>123</v>
      </c>
      <c r="V566" s="130">
        <f t="shared" si="343"/>
        <v>160</v>
      </c>
      <c r="W566" s="130">
        <f t="shared" si="345"/>
        <v>37</v>
      </c>
      <c r="X566" s="33">
        <f t="shared" si="346"/>
        <v>7.115384615384615</v>
      </c>
    </row>
    <row r="567" spans="1:24" x14ac:dyDescent="0.25">
      <c r="A567" s="17" t="s">
        <v>23</v>
      </c>
      <c r="B567" s="201">
        <v>58</v>
      </c>
      <c r="C567" s="201"/>
      <c r="D567" s="201">
        <v>2</v>
      </c>
      <c r="E567" s="201"/>
      <c r="F567" s="201">
        <v>2</v>
      </c>
      <c r="G567" s="201"/>
      <c r="H567" s="201">
        <v>2</v>
      </c>
      <c r="I567" s="201"/>
      <c r="J567" s="202"/>
      <c r="L567" s="203" t="s">
        <v>24</v>
      </c>
      <c r="M567" s="204"/>
      <c r="N567" s="131">
        <v>0</v>
      </c>
      <c r="O567" s="131">
        <v>70</v>
      </c>
      <c r="P567" s="131">
        <v>0</v>
      </c>
      <c r="Q567" s="131"/>
      <c r="R567" s="195"/>
      <c r="S567" s="219"/>
      <c r="T567" s="157">
        <f t="shared" si="344"/>
        <v>70</v>
      </c>
      <c r="U567" s="130">
        <f>U545</f>
        <v>64</v>
      </c>
      <c r="V567" s="130">
        <f t="shared" si="343"/>
        <v>70</v>
      </c>
      <c r="W567" s="130">
        <f t="shared" si="345"/>
        <v>6</v>
      </c>
      <c r="X567" s="33">
        <f t="shared" si="346"/>
        <v>8.5714285714285712</v>
      </c>
    </row>
    <row r="568" spans="1:24" x14ac:dyDescent="0.25">
      <c r="A568" s="17" t="s">
        <v>24</v>
      </c>
      <c r="B568" s="201">
        <v>58</v>
      </c>
      <c r="C568" s="201"/>
      <c r="D568" s="201">
        <v>2</v>
      </c>
      <c r="E568" s="201"/>
      <c r="F568" s="201">
        <v>2</v>
      </c>
      <c r="G568" s="201"/>
      <c r="H568" s="201">
        <v>2</v>
      </c>
      <c r="I568" s="201"/>
      <c r="J568" s="202"/>
      <c r="L568" s="203" t="s">
        <v>68</v>
      </c>
      <c r="M568" s="204"/>
      <c r="N568" s="131">
        <v>70</v>
      </c>
      <c r="O568" s="131">
        <v>180</v>
      </c>
      <c r="P568" s="131">
        <v>110</v>
      </c>
      <c r="Q568" s="131"/>
      <c r="R568" s="195"/>
      <c r="S568" s="219"/>
      <c r="T568" s="157">
        <f t="shared" si="344"/>
        <v>250</v>
      </c>
      <c r="U568" s="130">
        <f>U546+U547</f>
        <v>124</v>
      </c>
      <c r="V568" s="130">
        <f t="shared" si="343"/>
        <v>140</v>
      </c>
      <c r="W568" s="130">
        <f t="shared" si="345"/>
        <v>16</v>
      </c>
      <c r="X568" s="33">
        <f t="shared" si="346"/>
        <v>6.4</v>
      </c>
    </row>
    <row r="569" spans="1:24" x14ac:dyDescent="0.25">
      <c r="A569" s="17" t="s">
        <v>25</v>
      </c>
      <c r="B569" s="201">
        <v>58</v>
      </c>
      <c r="C569" s="201"/>
      <c r="D569" s="201">
        <v>2</v>
      </c>
      <c r="E569" s="201"/>
      <c r="F569" s="201">
        <v>2</v>
      </c>
      <c r="G569" s="201"/>
      <c r="H569" s="201">
        <v>2</v>
      </c>
      <c r="I569" s="201"/>
      <c r="J569" s="202"/>
      <c r="L569" s="203" t="s">
        <v>69</v>
      </c>
      <c r="M569" s="204"/>
      <c r="N569" s="131">
        <v>410</v>
      </c>
      <c r="O569" s="131">
        <v>140</v>
      </c>
      <c r="P569" s="131">
        <v>470</v>
      </c>
      <c r="Q569" s="131"/>
      <c r="R569" s="195"/>
      <c r="S569" s="219"/>
      <c r="T569" s="157">
        <f t="shared" si="344"/>
        <v>550</v>
      </c>
      <c r="U569" s="130">
        <f>U548</f>
        <v>59</v>
      </c>
      <c r="V569" s="130">
        <f t="shared" si="343"/>
        <v>80</v>
      </c>
      <c r="W569" s="130">
        <f t="shared" si="345"/>
        <v>21</v>
      </c>
      <c r="X569" s="33">
        <f t="shared" si="346"/>
        <v>3.8181818181818183</v>
      </c>
    </row>
    <row r="570" spans="1:24" x14ac:dyDescent="0.25">
      <c r="A570" s="17" t="s">
        <v>26</v>
      </c>
      <c r="B570" s="201">
        <v>50</v>
      </c>
      <c r="C570" s="201"/>
      <c r="D570" s="201">
        <v>2</v>
      </c>
      <c r="E570" s="201"/>
      <c r="F570" s="201">
        <v>2</v>
      </c>
      <c r="G570" s="201"/>
      <c r="H570" s="201">
        <v>1</v>
      </c>
      <c r="I570" s="201"/>
      <c r="J570" s="202"/>
      <c r="L570" s="203" t="s">
        <v>70</v>
      </c>
      <c r="M570" s="204"/>
      <c r="N570" s="131">
        <v>0</v>
      </c>
      <c r="O570" s="131">
        <v>120</v>
      </c>
      <c r="P570" s="131">
        <v>0</v>
      </c>
      <c r="Q570" s="131"/>
      <c r="R570" s="195"/>
      <c r="S570" s="219"/>
      <c r="T570" s="157">
        <f t="shared" si="344"/>
        <v>120</v>
      </c>
      <c r="U570" s="130">
        <f>U552+U553+U554+U555+U556</f>
        <v>119</v>
      </c>
      <c r="V570" s="130">
        <f t="shared" si="343"/>
        <v>120</v>
      </c>
      <c r="W570" s="130">
        <f t="shared" si="345"/>
        <v>1</v>
      </c>
      <c r="X570" s="33">
        <f t="shared" si="346"/>
        <v>0.83333333333333337</v>
      </c>
    </row>
    <row r="571" spans="1:24" ht="15.75" thickBot="1" x14ac:dyDescent="0.3">
      <c r="A571" s="18" t="s">
        <v>27</v>
      </c>
      <c r="B571" s="249">
        <v>57</v>
      </c>
      <c r="C571" s="249"/>
      <c r="D571" s="249">
        <v>2</v>
      </c>
      <c r="E571" s="249"/>
      <c r="F571" s="249">
        <v>0</v>
      </c>
      <c r="G571" s="249"/>
      <c r="H571" s="249">
        <v>0</v>
      </c>
      <c r="I571" s="249"/>
      <c r="J571" s="250"/>
      <c r="L571" s="247" t="s">
        <v>71</v>
      </c>
      <c r="M571" s="248"/>
      <c r="N571" s="131">
        <v>80</v>
      </c>
      <c r="O571" s="131">
        <v>0</v>
      </c>
      <c r="P571" s="131">
        <v>10</v>
      </c>
      <c r="Q571" s="131"/>
      <c r="R571" s="195"/>
      <c r="S571" s="219"/>
      <c r="T571" s="157">
        <f t="shared" si="344"/>
        <v>80</v>
      </c>
      <c r="U571" s="130"/>
      <c r="V571" s="130">
        <f t="shared" si="343"/>
        <v>70</v>
      </c>
      <c r="W571" s="130">
        <f t="shared" si="345"/>
        <v>70</v>
      </c>
      <c r="X571" s="33">
        <f t="shared" si="346"/>
        <v>87.5</v>
      </c>
    </row>
    <row r="572" spans="1:24" ht="15.75" thickBot="1" x14ac:dyDescent="0.3">
      <c r="A572" s="6" t="s">
        <v>77</v>
      </c>
      <c r="L572" s="247" t="s">
        <v>72</v>
      </c>
      <c r="M572" s="248"/>
      <c r="N572" s="131">
        <v>150</v>
      </c>
      <c r="O572" s="131">
        <v>800</v>
      </c>
      <c r="P572" s="131">
        <v>0</v>
      </c>
      <c r="Q572" s="131"/>
      <c r="R572" s="195"/>
      <c r="S572" s="219"/>
      <c r="T572" s="157">
        <f t="shared" si="344"/>
        <v>950</v>
      </c>
      <c r="U572" s="130"/>
      <c r="V572" s="130">
        <f t="shared" si="343"/>
        <v>950</v>
      </c>
      <c r="W572" s="130">
        <f t="shared" si="345"/>
        <v>950</v>
      </c>
      <c r="X572" s="33">
        <f t="shared" si="346"/>
        <v>100</v>
      </c>
    </row>
    <row r="573" spans="1:24" x14ac:dyDescent="0.25">
      <c r="A573" s="240" t="s">
        <v>78</v>
      </c>
      <c r="B573" s="241"/>
      <c r="C573" s="241"/>
      <c r="D573" s="206" t="s">
        <v>81</v>
      </c>
      <c r="E573" s="206"/>
      <c r="F573" s="206" t="s">
        <v>82</v>
      </c>
      <c r="G573" s="206"/>
      <c r="H573" s="206" t="s">
        <v>83</v>
      </c>
      <c r="I573" s="206"/>
      <c r="J573" s="207"/>
      <c r="L573" s="247" t="s">
        <v>73</v>
      </c>
      <c r="M573" s="248"/>
      <c r="N573" s="131">
        <v>22</v>
      </c>
      <c r="O573" s="131">
        <v>0</v>
      </c>
      <c r="P573" s="131">
        <v>12</v>
      </c>
      <c r="Q573" s="131"/>
      <c r="R573" s="195"/>
      <c r="S573" s="219"/>
      <c r="T573" s="157">
        <f t="shared" si="344"/>
        <v>22</v>
      </c>
      <c r="U573" s="130"/>
      <c r="V573" s="130">
        <f t="shared" si="343"/>
        <v>10</v>
      </c>
      <c r="W573" s="130">
        <f t="shared" si="345"/>
        <v>10</v>
      </c>
      <c r="X573" s="33">
        <f t="shared" si="346"/>
        <v>45.454545454545453</v>
      </c>
    </row>
    <row r="574" spans="1:24" x14ac:dyDescent="0.25">
      <c r="A574" s="242" t="s">
        <v>79</v>
      </c>
      <c r="B574" s="243"/>
      <c r="C574" s="243"/>
      <c r="D574" s="195">
        <v>12</v>
      </c>
      <c r="E574" s="195"/>
      <c r="F574" s="195">
        <v>12</v>
      </c>
      <c r="G574" s="195"/>
      <c r="H574" s="195"/>
      <c r="I574" s="195"/>
      <c r="J574" s="269"/>
      <c r="L574" s="247" t="s">
        <v>74</v>
      </c>
      <c r="M574" s="248"/>
      <c r="N574" s="131">
        <v>7</v>
      </c>
      <c r="O574" s="131">
        <v>10</v>
      </c>
      <c r="P574" s="131">
        <v>0</v>
      </c>
      <c r="Q574" s="131"/>
      <c r="R574" s="195"/>
      <c r="S574" s="219"/>
      <c r="T574" s="157">
        <f t="shared" si="344"/>
        <v>17</v>
      </c>
      <c r="U574" s="130"/>
      <c r="V574" s="130">
        <f t="shared" si="343"/>
        <v>17</v>
      </c>
      <c r="W574" s="130">
        <f t="shared" si="345"/>
        <v>17</v>
      </c>
      <c r="X574" s="33">
        <f t="shared" si="346"/>
        <v>100</v>
      </c>
    </row>
    <row r="575" spans="1:24" ht="15.75" thickBot="1" x14ac:dyDescent="0.3">
      <c r="A575" s="244" t="s">
        <v>80</v>
      </c>
      <c r="B575" s="245"/>
      <c r="C575" s="245"/>
      <c r="D575" s="246"/>
      <c r="E575" s="246"/>
      <c r="F575" s="246"/>
      <c r="G575" s="246"/>
      <c r="H575" s="246"/>
      <c r="I575" s="246"/>
      <c r="J575" s="270"/>
      <c r="L575" s="247" t="s">
        <v>75</v>
      </c>
      <c r="M575" s="248"/>
      <c r="N575" s="131">
        <v>0</v>
      </c>
      <c r="O575" s="131">
        <v>200</v>
      </c>
      <c r="P575" s="131">
        <v>0</v>
      </c>
      <c r="Q575" s="131"/>
      <c r="R575" s="195"/>
      <c r="S575" s="219"/>
      <c r="T575" s="157">
        <f t="shared" si="344"/>
        <v>200</v>
      </c>
      <c r="U575" s="130"/>
      <c r="V575" s="130">
        <f t="shared" si="343"/>
        <v>200</v>
      </c>
      <c r="W575" s="130">
        <f t="shared" si="345"/>
        <v>200</v>
      </c>
      <c r="X575" s="33">
        <f t="shared" si="346"/>
        <v>100</v>
      </c>
    </row>
    <row r="576" spans="1:24" ht="15.75" thickBot="1" x14ac:dyDescent="0.3">
      <c r="A576" s="1" t="s">
        <v>90</v>
      </c>
      <c r="B576" s="1"/>
      <c r="C576" s="1"/>
      <c r="D576" s="1"/>
      <c r="E576" s="1"/>
      <c r="F576" s="1"/>
      <c r="G576" s="1"/>
      <c r="H576" s="1"/>
      <c r="I576" s="1"/>
      <c r="J576" s="1"/>
      <c r="L576" s="284" t="s">
        <v>76</v>
      </c>
      <c r="M576" s="285"/>
      <c r="N576" s="122">
        <v>150</v>
      </c>
      <c r="O576" s="122">
        <v>150</v>
      </c>
      <c r="P576" s="122">
        <v>0</v>
      </c>
      <c r="Q576" s="122"/>
      <c r="R576" s="246"/>
      <c r="S576" s="286"/>
      <c r="T576" s="157">
        <f t="shared" si="344"/>
        <v>300</v>
      </c>
      <c r="U576" s="130"/>
      <c r="V576" s="130">
        <f t="shared" si="343"/>
        <v>300</v>
      </c>
      <c r="W576" s="130">
        <f t="shared" si="345"/>
        <v>300</v>
      </c>
      <c r="X576" s="33">
        <f t="shared" si="346"/>
        <v>100</v>
      </c>
    </row>
    <row r="577" spans="1:108" ht="15.75" thickBot="1" x14ac:dyDescent="0.3">
      <c r="A577" s="205" t="s">
        <v>91</v>
      </c>
      <c r="B577" s="206"/>
      <c r="C577" s="206"/>
      <c r="D577" s="207"/>
      <c r="F577" s="205" t="s">
        <v>96</v>
      </c>
      <c r="G577" s="206"/>
      <c r="H577" s="206"/>
      <c r="I577" s="206"/>
      <c r="J577" s="207"/>
      <c r="L577" t="s">
        <v>84</v>
      </c>
      <c r="Q577" s="7" t="s">
        <v>89</v>
      </c>
      <c r="T577" s="137"/>
    </row>
    <row r="578" spans="1:108" x14ac:dyDescent="0.25">
      <c r="A578" s="129" t="s">
        <v>92</v>
      </c>
      <c r="B578" s="217" t="s">
        <v>94</v>
      </c>
      <c r="C578" s="217"/>
      <c r="D578" s="261" t="s">
        <v>36</v>
      </c>
      <c r="F578" s="259" t="s">
        <v>92</v>
      </c>
      <c r="G578" s="217"/>
      <c r="H578" s="217" t="s">
        <v>94</v>
      </c>
      <c r="I578" s="217"/>
      <c r="J578" s="261" t="s">
        <v>36</v>
      </c>
      <c r="L578" s="262" t="s">
        <v>86</v>
      </c>
      <c r="M578" s="263"/>
      <c r="N578" s="263"/>
      <c r="O578" s="271">
        <v>12</v>
      </c>
      <c r="P578" s="272"/>
      <c r="Q578" s="123" t="s">
        <v>6</v>
      </c>
      <c r="R578" s="124" t="s">
        <v>7</v>
      </c>
      <c r="S578" s="125" t="s">
        <v>36</v>
      </c>
      <c r="T578" s="135"/>
    </row>
    <row r="579" spans="1:108" x14ac:dyDescent="0.25">
      <c r="A579" s="129" t="s">
        <v>93</v>
      </c>
      <c r="B579" s="217" t="s">
        <v>95</v>
      </c>
      <c r="C579" s="217"/>
      <c r="D579" s="261"/>
      <c r="F579" s="259" t="s">
        <v>93</v>
      </c>
      <c r="G579" s="217"/>
      <c r="H579" s="217" t="s">
        <v>95</v>
      </c>
      <c r="I579" s="217"/>
      <c r="J579" s="261"/>
      <c r="L579" s="264" t="s">
        <v>87</v>
      </c>
      <c r="M579" s="265"/>
      <c r="N579" s="265"/>
      <c r="O579" s="273">
        <v>0</v>
      </c>
      <c r="P579" s="274"/>
      <c r="Q579" s="268">
        <v>30</v>
      </c>
      <c r="R579" s="195">
        <v>35</v>
      </c>
      <c r="S579" s="269">
        <v>65</v>
      </c>
      <c r="T579" s="135"/>
    </row>
    <row r="580" spans="1:108" ht="15.75" thickBot="1" x14ac:dyDescent="0.3">
      <c r="A580" s="28">
        <v>63</v>
      </c>
      <c r="B580" s="246">
        <v>2</v>
      </c>
      <c r="C580" s="246"/>
      <c r="D580" s="132">
        <v>65</v>
      </c>
      <c r="F580" s="260">
        <v>63</v>
      </c>
      <c r="G580" s="246"/>
      <c r="H580" s="246">
        <v>2</v>
      </c>
      <c r="I580" s="246"/>
      <c r="J580" s="132">
        <v>65</v>
      </c>
      <c r="L580" s="266" t="s">
        <v>88</v>
      </c>
      <c r="M580" s="267"/>
      <c r="N580" s="267"/>
      <c r="O580" s="275">
        <v>0</v>
      </c>
      <c r="P580" s="276"/>
      <c r="Q580" s="260"/>
      <c r="R580" s="246"/>
      <c r="S580" s="270"/>
      <c r="T580" s="135"/>
    </row>
    <row r="581" spans="1:108" ht="15.75" thickBot="1" x14ac:dyDescent="0.3">
      <c r="A581" t="s">
        <v>102</v>
      </c>
      <c r="L581" t="s">
        <v>97</v>
      </c>
      <c r="T581" s="137"/>
    </row>
    <row r="582" spans="1:108" ht="15.75" thickBot="1" x14ac:dyDescent="0.3">
      <c r="A582" s="23" t="s">
        <v>103</v>
      </c>
      <c r="B582" s="24"/>
      <c r="C582" s="24" t="s">
        <v>104</v>
      </c>
      <c r="D582" s="24"/>
      <c r="E582" s="24"/>
      <c r="F582" s="24" t="s">
        <v>105</v>
      </c>
      <c r="G582" s="24"/>
      <c r="H582" s="24"/>
      <c r="I582" s="24" t="s">
        <v>106</v>
      </c>
      <c r="J582" s="25"/>
      <c r="L582" s="280" t="s">
        <v>59</v>
      </c>
      <c r="M582" s="281"/>
      <c r="N582" s="26" t="s">
        <v>98</v>
      </c>
      <c r="O582" s="26" t="s">
        <v>99</v>
      </c>
      <c r="P582" s="278" t="s">
        <v>100</v>
      </c>
      <c r="Q582" s="279"/>
      <c r="R582" s="282"/>
      <c r="S582" s="283"/>
      <c r="T582" s="135"/>
    </row>
    <row r="583" spans="1:108" ht="15.75" thickBot="1" x14ac:dyDescent="0.3">
      <c r="A583" t="s">
        <v>107</v>
      </c>
      <c r="L583" s="251" t="s">
        <v>101</v>
      </c>
      <c r="M583" s="252"/>
      <c r="N583" s="255"/>
      <c r="O583" s="255"/>
      <c r="P583" s="255"/>
      <c r="Q583" s="255"/>
      <c r="R583" s="255"/>
      <c r="S583" s="256"/>
      <c r="T583" s="135"/>
    </row>
    <row r="584" spans="1:108" ht="15.75" thickBot="1" x14ac:dyDescent="0.3">
      <c r="A584" s="23" t="s">
        <v>103</v>
      </c>
      <c r="B584" s="24"/>
      <c r="C584" s="24" t="s">
        <v>104</v>
      </c>
      <c r="D584" s="24"/>
      <c r="E584" s="24"/>
      <c r="F584" s="24" t="s">
        <v>105</v>
      </c>
      <c r="G584" s="24"/>
      <c r="H584" s="24"/>
      <c r="I584" s="24" t="s">
        <v>106</v>
      </c>
      <c r="J584" s="25"/>
      <c r="L584" s="253"/>
      <c r="M584" s="254"/>
      <c r="N584" s="257"/>
      <c r="O584" s="257"/>
      <c r="P584" s="257"/>
      <c r="Q584" s="257"/>
      <c r="R584" s="257"/>
      <c r="S584" s="258"/>
      <c r="T584" s="135"/>
    </row>
    <row r="586" spans="1:108" ht="18.75" x14ac:dyDescent="0.3">
      <c r="A586" s="193"/>
      <c r="B586" s="194" t="s">
        <v>28</v>
      </c>
      <c r="C586" s="194"/>
      <c r="D586" s="194"/>
      <c r="E586" s="194"/>
      <c r="F586" s="194"/>
      <c r="G586" s="194"/>
      <c r="H586" s="194"/>
      <c r="I586" s="194"/>
      <c r="J586" s="193" t="s">
        <v>29</v>
      </c>
      <c r="K586" s="193"/>
      <c r="L586" s="195" t="s">
        <v>285</v>
      </c>
      <c r="M586" s="195"/>
      <c r="N586" s="195"/>
      <c r="O586" s="193" t="s">
        <v>30</v>
      </c>
      <c r="P586" s="193"/>
      <c r="Q586" s="195">
        <v>2022</v>
      </c>
      <c r="R586" s="195"/>
      <c r="S586" s="195"/>
      <c r="T586" s="297"/>
      <c r="U586" s="298"/>
      <c r="V586" s="298"/>
      <c r="W586" s="298"/>
      <c r="X586" s="298"/>
    </row>
    <row r="587" spans="1:108" s="38" customFormat="1" ht="21.75" customHeight="1" thickBot="1" x14ac:dyDescent="0.3">
      <c r="A587" s="193"/>
      <c r="B587" s="189" t="s">
        <v>31</v>
      </c>
      <c r="C587" s="189"/>
      <c r="D587" s="188" t="s">
        <v>295</v>
      </c>
      <c r="E587" s="188"/>
      <c r="F587" s="189" t="s">
        <v>32</v>
      </c>
      <c r="G587" s="189"/>
      <c r="H587" s="188" t="s">
        <v>279</v>
      </c>
      <c r="I587" s="188"/>
      <c r="J587" s="189" t="s">
        <v>272</v>
      </c>
      <c r="K587" s="189"/>
      <c r="L587" s="188" t="s">
        <v>302</v>
      </c>
      <c r="M587" s="188"/>
      <c r="N587" s="188"/>
      <c r="O587" s="189" t="s">
        <v>34</v>
      </c>
      <c r="P587" s="189"/>
      <c r="Q587" s="299"/>
      <c r="R587" s="300"/>
      <c r="S587" s="301"/>
      <c r="T587" s="302" t="s">
        <v>225</v>
      </c>
      <c r="U587" s="303"/>
      <c r="V587" s="303"/>
    </row>
    <row r="588" spans="1:108" x14ac:dyDescent="0.25">
      <c r="A588" s="193"/>
      <c r="B588" s="205" t="s">
        <v>35</v>
      </c>
      <c r="C588" s="206"/>
      <c r="D588" s="206"/>
      <c r="E588" s="206"/>
      <c r="F588" s="206"/>
      <c r="G588" s="206"/>
      <c r="H588" s="206"/>
      <c r="I588" s="207"/>
      <c r="J588" s="205" t="s">
        <v>1</v>
      </c>
      <c r="K588" s="206"/>
      <c r="L588" s="206"/>
      <c r="M588" s="206"/>
      <c r="N588" s="207"/>
      <c r="O588" s="205" t="s">
        <v>2</v>
      </c>
      <c r="P588" s="206"/>
      <c r="Q588" s="206"/>
      <c r="R588" s="206"/>
      <c r="S588" s="207"/>
      <c r="T588" s="299">
        <v>25043</v>
      </c>
      <c r="U588" s="300"/>
      <c r="V588" s="301"/>
    </row>
    <row r="589" spans="1:108" s="38" customFormat="1" ht="24" customHeight="1" thickBot="1" x14ac:dyDescent="0.3">
      <c r="B589" s="133" t="s">
        <v>36</v>
      </c>
      <c r="C589" s="62">
        <v>0</v>
      </c>
      <c r="D589" s="63" t="s">
        <v>37</v>
      </c>
      <c r="E589" s="134"/>
      <c r="F589" s="62">
        <v>0</v>
      </c>
      <c r="G589" s="209" t="s">
        <v>38</v>
      </c>
      <c r="H589" s="209"/>
      <c r="I589" s="65">
        <v>0</v>
      </c>
      <c r="J589" s="208" t="s">
        <v>39</v>
      </c>
      <c r="K589" s="209"/>
      <c r="L589" s="62">
        <v>0</v>
      </c>
      <c r="M589" s="134" t="s">
        <v>40</v>
      </c>
      <c r="N589" s="65">
        <v>0</v>
      </c>
      <c r="O589" s="208" t="s">
        <v>39</v>
      </c>
      <c r="P589" s="209"/>
      <c r="Q589" s="62">
        <v>22</v>
      </c>
      <c r="R589" s="134" t="s">
        <v>40</v>
      </c>
      <c r="S589" s="65">
        <v>22</v>
      </c>
      <c r="T589" s="136"/>
      <c r="Z589" s="290" t="s">
        <v>238</v>
      </c>
      <c r="AA589" s="290"/>
      <c r="AB589" s="291" t="s">
        <v>239</v>
      </c>
      <c r="AC589" s="291"/>
      <c r="AD589" s="291" t="s">
        <v>171</v>
      </c>
      <c r="AE589" s="291"/>
      <c r="AF589" s="292" t="s">
        <v>240</v>
      </c>
      <c r="AG589" s="292"/>
      <c r="AH589" s="292" t="s">
        <v>241</v>
      </c>
      <c r="AI589" s="292"/>
      <c r="AJ589" s="292" t="s">
        <v>242</v>
      </c>
      <c r="AK589" s="292"/>
      <c r="AL589" s="292" t="s">
        <v>243</v>
      </c>
      <c r="AM589" s="292"/>
      <c r="AN589" s="287" t="s">
        <v>244</v>
      </c>
      <c r="AO589" s="287"/>
      <c r="AP589" s="287" t="s">
        <v>245</v>
      </c>
      <c r="AQ589" s="287"/>
      <c r="AR589" s="287" t="s">
        <v>246</v>
      </c>
      <c r="AS589" s="287"/>
      <c r="AT589" s="287" t="s">
        <v>247</v>
      </c>
      <c r="AU589" s="287"/>
      <c r="AV589" s="288" t="s">
        <v>248</v>
      </c>
      <c r="AW589" s="288"/>
      <c r="AX589" s="288" t="s">
        <v>249</v>
      </c>
      <c r="AY589" s="288"/>
      <c r="AZ589" s="288" t="s">
        <v>250</v>
      </c>
      <c r="BA589" s="288"/>
      <c r="BB589" s="288" t="s">
        <v>175</v>
      </c>
      <c r="BC589" s="288"/>
      <c r="BD589" s="289" t="s">
        <v>251</v>
      </c>
      <c r="BE589" s="289"/>
      <c r="BF589" s="289" t="s">
        <v>252</v>
      </c>
      <c r="BG589" s="289"/>
      <c r="BH589" s="289" t="s">
        <v>24</v>
      </c>
      <c r="BI589" s="289"/>
      <c r="BJ589" s="294" t="s">
        <v>253</v>
      </c>
      <c r="BK589" s="294"/>
      <c r="BL589" s="295" t="s">
        <v>69</v>
      </c>
      <c r="BM589" s="295"/>
      <c r="BN589" s="296" t="s">
        <v>254</v>
      </c>
      <c r="BO589" s="296" t="s">
        <v>161</v>
      </c>
      <c r="BP589" s="296" t="s">
        <v>255</v>
      </c>
      <c r="BQ589" s="296" t="s">
        <v>256</v>
      </c>
      <c r="BR589" s="296" t="s">
        <v>257</v>
      </c>
      <c r="BS589" s="296"/>
      <c r="BT589" s="296" t="s">
        <v>258</v>
      </c>
      <c r="BU589" s="296"/>
      <c r="BV589" s="296" t="s">
        <v>259</v>
      </c>
      <c r="BW589" s="296"/>
      <c r="BX589" s="293" t="s">
        <v>260</v>
      </c>
      <c r="BY589" s="293"/>
      <c r="BZ589" s="293"/>
      <c r="CA589" s="293" t="s">
        <v>239</v>
      </c>
      <c r="CB589" s="293"/>
      <c r="CC589" s="293"/>
      <c r="CD589" s="293" t="s">
        <v>261</v>
      </c>
      <c r="CE589" s="293"/>
      <c r="CF589" s="293"/>
      <c r="CG589" s="293" t="s">
        <v>262</v>
      </c>
      <c r="CH589" s="293"/>
      <c r="CI589" s="293"/>
      <c r="CJ589" s="293" t="s">
        <v>65</v>
      </c>
      <c r="CK589" s="293"/>
      <c r="CL589" s="293"/>
      <c r="CM589" s="293" t="s">
        <v>263</v>
      </c>
      <c r="CN589" s="293"/>
      <c r="CO589" s="293"/>
      <c r="CP589" s="293" t="s">
        <v>67</v>
      </c>
      <c r="CQ589" s="293"/>
      <c r="CR589" s="293"/>
      <c r="CS589" s="293" t="s">
        <v>264</v>
      </c>
      <c r="CT589" s="293"/>
      <c r="CU589" s="293"/>
      <c r="CV589" s="293" t="s">
        <v>265</v>
      </c>
      <c r="CW589" s="293"/>
      <c r="CX589" s="293"/>
      <c r="CY589" s="293" t="s">
        <v>24</v>
      </c>
      <c r="CZ589" s="293"/>
      <c r="DA589" s="293"/>
      <c r="DB589" s="293" t="s">
        <v>266</v>
      </c>
      <c r="DC589" s="293"/>
      <c r="DD589" s="293"/>
    </row>
    <row r="590" spans="1:108" ht="16.5" thickBot="1" x14ac:dyDescent="0.3">
      <c r="A590" t="s">
        <v>42</v>
      </c>
      <c r="F590" s="10"/>
      <c r="G590" s="11"/>
      <c r="H590" s="11"/>
      <c r="J590" s="14"/>
      <c r="K590" s="14"/>
      <c r="T590" s="137"/>
      <c r="Z590" s="146" t="s">
        <v>267</v>
      </c>
      <c r="AA590" s="146" t="s">
        <v>268</v>
      </c>
      <c r="AB590" s="146" t="s">
        <v>267</v>
      </c>
      <c r="AC590" s="146" t="s">
        <v>268</v>
      </c>
      <c r="AD590" s="146" t="s">
        <v>267</v>
      </c>
      <c r="AE590" s="146" t="s">
        <v>268</v>
      </c>
      <c r="AF590" s="147" t="s">
        <v>267</v>
      </c>
      <c r="AG590" s="147" t="s">
        <v>268</v>
      </c>
      <c r="AH590" s="147" t="s">
        <v>267</v>
      </c>
      <c r="AI590" s="147" t="s">
        <v>268</v>
      </c>
      <c r="AJ590" s="147" t="s">
        <v>267</v>
      </c>
      <c r="AK590" s="147" t="s">
        <v>268</v>
      </c>
      <c r="AL590" s="147" t="s">
        <v>267</v>
      </c>
      <c r="AM590" s="147" t="s">
        <v>268</v>
      </c>
      <c r="AN590" s="148" t="s">
        <v>267</v>
      </c>
      <c r="AO590" s="148" t="s">
        <v>268</v>
      </c>
      <c r="AP590" s="148" t="s">
        <v>267</v>
      </c>
      <c r="AQ590" s="148" t="s">
        <v>268</v>
      </c>
      <c r="AR590" s="148" t="s">
        <v>267</v>
      </c>
      <c r="AS590" s="148" t="s">
        <v>268</v>
      </c>
      <c r="AT590" s="148" t="s">
        <v>267</v>
      </c>
      <c r="AU590" s="148" t="s">
        <v>268</v>
      </c>
      <c r="AV590" s="149" t="s">
        <v>267</v>
      </c>
      <c r="AW590" s="149" t="s">
        <v>268</v>
      </c>
      <c r="AX590" s="149" t="s">
        <v>267</v>
      </c>
      <c r="AY590" s="149" t="s">
        <v>268</v>
      </c>
      <c r="AZ590" s="149" t="s">
        <v>267</v>
      </c>
      <c r="BA590" s="149" t="s">
        <v>268</v>
      </c>
      <c r="BB590" s="149" t="s">
        <v>267</v>
      </c>
      <c r="BC590" s="149" t="s">
        <v>268</v>
      </c>
      <c r="BD590" s="150" t="s">
        <v>267</v>
      </c>
      <c r="BE590" s="150" t="s">
        <v>268</v>
      </c>
      <c r="BF590" s="150" t="s">
        <v>267</v>
      </c>
      <c r="BG590" s="150" t="s">
        <v>268</v>
      </c>
      <c r="BH590" s="150" t="s">
        <v>267</v>
      </c>
      <c r="BI590" s="150" t="s">
        <v>268</v>
      </c>
      <c r="BJ590" s="151" t="s">
        <v>267</v>
      </c>
      <c r="BK590" s="151" t="s">
        <v>268</v>
      </c>
      <c r="BL590" s="152" t="s">
        <v>267</v>
      </c>
      <c r="BM590" s="152" t="s">
        <v>268</v>
      </c>
      <c r="BN590" s="153" t="s">
        <v>267</v>
      </c>
      <c r="BO590" s="153" t="s">
        <v>268</v>
      </c>
      <c r="BP590" s="153" t="s">
        <v>267</v>
      </c>
      <c r="BQ590" s="153" t="s">
        <v>268</v>
      </c>
      <c r="BR590" s="153" t="s">
        <v>267</v>
      </c>
      <c r="BS590" s="153" t="s">
        <v>268</v>
      </c>
      <c r="BT590" s="153" t="s">
        <v>267</v>
      </c>
      <c r="BU590" s="153" t="s">
        <v>268</v>
      </c>
      <c r="BV590" s="153" t="s">
        <v>267</v>
      </c>
      <c r="BW590" s="153" t="s">
        <v>268</v>
      </c>
      <c r="BX590" s="154" t="s">
        <v>269</v>
      </c>
      <c r="BY590" s="154" t="s">
        <v>270</v>
      </c>
      <c r="BZ590" s="154" t="s">
        <v>271</v>
      </c>
      <c r="CA590" s="154" t="s">
        <v>269</v>
      </c>
      <c r="CB590" s="154" t="s">
        <v>270</v>
      </c>
      <c r="CC590" s="154" t="s">
        <v>271</v>
      </c>
      <c r="CD590" s="154" t="s">
        <v>269</v>
      </c>
      <c r="CE590" s="154" t="s">
        <v>270</v>
      </c>
      <c r="CF590" s="154" t="s">
        <v>271</v>
      </c>
      <c r="CG590" s="154" t="s">
        <v>269</v>
      </c>
      <c r="CH590" s="154" t="s">
        <v>270</v>
      </c>
      <c r="CI590" s="154" t="s">
        <v>271</v>
      </c>
      <c r="CJ590" s="154" t="s">
        <v>269</v>
      </c>
      <c r="CK590" s="154" t="s">
        <v>270</v>
      </c>
      <c r="CL590" s="154" t="s">
        <v>271</v>
      </c>
      <c r="CM590" s="154" t="s">
        <v>269</v>
      </c>
      <c r="CN590" s="154" t="s">
        <v>270</v>
      </c>
      <c r="CO590" s="154" t="s">
        <v>271</v>
      </c>
      <c r="CP590" s="154" t="s">
        <v>269</v>
      </c>
      <c r="CQ590" s="154" t="s">
        <v>270</v>
      </c>
      <c r="CR590" s="154" t="s">
        <v>271</v>
      </c>
      <c r="CS590" s="154" t="s">
        <v>269</v>
      </c>
      <c r="CT590" s="154" t="s">
        <v>270</v>
      </c>
      <c r="CU590" s="154" t="s">
        <v>271</v>
      </c>
      <c r="CV590" s="154" t="s">
        <v>269</v>
      </c>
      <c r="CW590" s="154" t="s">
        <v>270</v>
      </c>
      <c r="CX590" s="154" t="s">
        <v>271</v>
      </c>
      <c r="CY590" s="154" t="s">
        <v>269</v>
      </c>
      <c r="CZ590" s="154" t="s">
        <v>270</v>
      </c>
      <c r="DA590" s="154" t="s">
        <v>271</v>
      </c>
      <c r="DB590" s="154" t="s">
        <v>269</v>
      </c>
      <c r="DC590" s="154" t="s">
        <v>270</v>
      </c>
      <c r="DD590" s="154" t="s">
        <v>271</v>
      </c>
    </row>
    <row r="591" spans="1:108" x14ac:dyDescent="0.25">
      <c r="A591" s="192" t="s">
        <v>0</v>
      </c>
      <c r="B591" s="196" t="s">
        <v>1</v>
      </c>
      <c r="C591" s="197"/>
      <c r="D591" s="197"/>
      <c r="E591" s="197"/>
      <c r="F591" s="197"/>
      <c r="G591" s="198"/>
      <c r="H591" s="196" t="s">
        <v>2</v>
      </c>
      <c r="I591" s="197"/>
      <c r="J591" s="197"/>
      <c r="K591" s="197"/>
      <c r="L591" s="197"/>
      <c r="M591" s="198"/>
      <c r="N591" s="196" t="s">
        <v>3</v>
      </c>
      <c r="O591" s="197"/>
      <c r="P591" s="197"/>
      <c r="Q591" s="197"/>
      <c r="R591" s="197"/>
      <c r="S591" s="199"/>
      <c r="T591" s="304" t="s">
        <v>224</v>
      </c>
      <c r="U591" s="277" t="s">
        <v>36</v>
      </c>
      <c r="V591" s="217" t="s">
        <v>108</v>
      </c>
      <c r="Y591" t="str">
        <f>L587</f>
        <v xml:space="preserve">M.19 Urban Muridke </v>
      </c>
      <c r="Z591" s="130">
        <f>B594+C594</f>
        <v>0</v>
      </c>
      <c r="AA591" s="130">
        <f>H594+I594</f>
        <v>20</v>
      </c>
      <c r="AB591" s="130">
        <f>B595+C595</f>
        <v>0</v>
      </c>
      <c r="AC591" s="130">
        <f>H595+I595</f>
        <v>61</v>
      </c>
      <c r="AD591" s="130">
        <f>B596+C596</f>
        <v>0</v>
      </c>
      <c r="AE591" s="130">
        <f>H596+I596</f>
        <v>60</v>
      </c>
      <c r="AF591" s="130">
        <f>SUM(B597:G597)</f>
        <v>0</v>
      </c>
      <c r="AG591" s="130">
        <f>SUM(H597:M597)</f>
        <v>55</v>
      </c>
      <c r="AH591" s="130">
        <f>SUM(B600:G600)</f>
        <v>0</v>
      </c>
      <c r="AI591" s="130">
        <f>SUM(H600:M600)</f>
        <v>58</v>
      </c>
      <c r="AJ591" s="130">
        <f>SUM(B603:G603)</f>
        <v>0</v>
      </c>
      <c r="AK591" s="130">
        <f>SUM(H603:M603)</f>
        <v>58</v>
      </c>
      <c r="AL591" s="130">
        <f>SUM(B606:G606)</f>
        <v>0</v>
      </c>
      <c r="AM591" s="130">
        <f>SUM(H606:M606)</f>
        <v>58</v>
      </c>
      <c r="AN591" s="130">
        <f>SUM(B598:G598)</f>
        <v>0</v>
      </c>
      <c r="AO591" s="130">
        <f>SUM(H598:M598)</f>
        <v>55</v>
      </c>
      <c r="AP591" s="130">
        <f>SUM(B601:G601)</f>
        <v>0</v>
      </c>
      <c r="AQ591" s="130">
        <f>SUM(H601:M601)</f>
        <v>55</v>
      </c>
      <c r="AR591" s="130">
        <f>SUM(B604:G604)</f>
        <v>0</v>
      </c>
      <c r="AS591" s="130">
        <f>SUM(H604:M604)</f>
        <v>55</v>
      </c>
      <c r="AT591" s="130">
        <f>SUM(B607:G607)</f>
        <v>0</v>
      </c>
      <c r="AU591" s="130">
        <f>SUM(H607:M607)</f>
        <v>55</v>
      </c>
      <c r="AV591" s="130">
        <f>SUM(B599:G599)</f>
        <v>0</v>
      </c>
      <c r="AW591" s="130">
        <f>SUM(H599:M599)</f>
        <v>50</v>
      </c>
      <c r="AX591" s="130">
        <f>SUM(B602:G602)</f>
        <v>0</v>
      </c>
      <c r="AY591" s="130">
        <f>SUM(H602:M602)</f>
        <v>50</v>
      </c>
      <c r="AZ591" s="130">
        <f>SUM(B605:G605)</f>
        <v>0</v>
      </c>
      <c r="BA591" s="130">
        <f>SUM(H605:M605)</f>
        <v>50</v>
      </c>
      <c r="BB591" s="130">
        <f>SUM(B608:G608)</f>
        <v>0</v>
      </c>
      <c r="BC591" s="130">
        <f>SUM(H608:M608)</f>
        <v>53</v>
      </c>
      <c r="BD591" s="130">
        <f>SUM(B611:G611)</f>
        <v>0</v>
      </c>
      <c r="BE591" s="130">
        <f>SUM(H611:M611)</f>
        <v>58</v>
      </c>
      <c r="BF591" s="130">
        <f>SUM(B609:G609)</f>
        <v>0</v>
      </c>
      <c r="BG591" s="130">
        <f>SUM(H609:M609)</f>
        <v>58</v>
      </c>
      <c r="BH591" s="130">
        <f>SUM(B610:G610)</f>
        <v>0</v>
      </c>
      <c r="BI591" s="130">
        <f>SUM(H610:M610)</f>
        <v>50</v>
      </c>
      <c r="BJ591" s="130">
        <f>SUM(B612:G612)</f>
        <v>0</v>
      </c>
      <c r="BK591" s="130">
        <f>SUM(H612:M612)</f>
        <v>57</v>
      </c>
      <c r="BL591" s="130">
        <f>SUM(B613:G613)</f>
        <v>0</v>
      </c>
      <c r="BM591" s="130">
        <f>SUM(H613:M613)</f>
        <v>59</v>
      </c>
      <c r="BN591" s="130">
        <f>N617+O617</f>
        <v>0</v>
      </c>
      <c r="BO591" s="130">
        <f>P617+Q617</f>
        <v>60</v>
      </c>
      <c r="BP591" s="130">
        <f>N618+O618</f>
        <v>0</v>
      </c>
      <c r="BQ591" s="130">
        <f>P618+Q618</f>
        <v>58</v>
      </c>
      <c r="BR591" s="130">
        <f>N619+O619</f>
        <v>0</v>
      </c>
      <c r="BS591" s="130">
        <f>P619+Q619</f>
        <v>0</v>
      </c>
      <c r="BT591" s="130">
        <f>N620+O620</f>
        <v>0</v>
      </c>
      <c r="BU591" s="155">
        <f>P620+Q620</f>
        <v>0</v>
      </c>
      <c r="BV591" s="130">
        <f>N621+O621</f>
        <v>0</v>
      </c>
      <c r="BW591" s="155">
        <f>P621+Q621</f>
        <v>0</v>
      </c>
      <c r="BX591" s="130">
        <f t="shared" ref="BX591" si="347">N625</f>
        <v>30</v>
      </c>
      <c r="BY591" s="130">
        <f t="shared" ref="BY591" si="348">O625</f>
        <v>20</v>
      </c>
      <c r="BZ591" s="130">
        <f t="shared" ref="BZ591" si="349">P625</f>
        <v>30</v>
      </c>
      <c r="CA591" s="130">
        <f t="shared" ref="CA591" si="350">N626</f>
        <v>1160</v>
      </c>
      <c r="CB591" s="130">
        <f t="shared" ref="CB591" si="351">O626</f>
        <v>100</v>
      </c>
      <c r="CC591" s="130">
        <f t="shared" ref="CC591" si="352">P626</f>
        <v>1160</v>
      </c>
      <c r="CD591" s="130">
        <f t="shared" ref="CD591" si="353">N627</f>
        <v>0</v>
      </c>
      <c r="CE591" s="130">
        <f t="shared" ref="CE591" si="354">O627</f>
        <v>400</v>
      </c>
      <c r="CF591" s="130">
        <f t="shared" ref="CF591" si="355">P627</f>
        <v>140</v>
      </c>
      <c r="CG591" s="130">
        <f t="shared" ref="CG591" si="356">N628</f>
        <v>0</v>
      </c>
      <c r="CH591" s="130">
        <f t="shared" ref="CH591" si="357">O628</f>
        <v>180</v>
      </c>
      <c r="CI591" s="130">
        <f t="shared" ref="CI591" si="358">P628</f>
        <v>16</v>
      </c>
      <c r="CJ591" s="130">
        <f t="shared" ref="CJ591" si="359">N629</f>
        <v>0</v>
      </c>
      <c r="CK591" s="130">
        <f t="shared" ref="CK591" si="360">O629</f>
        <v>180</v>
      </c>
      <c r="CL591" s="130">
        <f t="shared" ref="CL591" si="361">P629</f>
        <v>16</v>
      </c>
      <c r="CM591" s="130">
        <f t="shared" ref="CM591" si="362">N630</f>
        <v>48</v>
      </c>
      <c r="CN591" s="130">
        <f t="shared" ref="CN591" si="363">O630</f>
        <v>120</v>
      </c>
      <c r="CO591" s="130">
        <f t="shared" ref="CO591" si="364">P630</f>
        <v>50</v>
      </c>
      <c r="CP591" s="130">
        <f t="shared" ref="CP591" si="365">N631</f>
        <v>520</v>
      </c>
      <c r="CQ591" s="130">
        <f t="shared" ref="CQ591" si="366">O631</f>
        <v>0</v>
      </c>
      <c r="CR591" s="130">
        <f t="shared" ref="CR591" si="367">P631</f>
        <v>390</v>
      </c>
      <c r="CS591" s="130">
        <f t="shared" ref="CS591" si="368">N633</f>
        <v>70</v>
      </c>
      <c r="CT591" s="130">
        <f t="shared" ref="CT591" si="369">O633</f>
        <v>180</v>
      </c>
      <c r="CU591" s="130">
        <f t="shared" ref="CU591" si="370">P633</f>
        <v>120</v>
      </c>
      <c r="CV591" s="130">
        <f t="shared" ref="CV591" si="371">N635</f>
        <v>0</v>
      </c>
      <c r="CW591" s="130">
        <f t="shared" ref="CW591" si="372">O635</f>
        <v>120</v>
      </c>
      <c r="CX591" s="130">
        <f t="shared" ref="CX591" si="373">P635</f>
        <v>0</v>
      </c>
      <c r="CY591" s="130">
        <f t="shared" ref="CY591" si="374">N632</f>
        <v>0</v>
      </c>
      <c r="CZ591" s="130">
        <f t="shared" ref="CZ591" si="375">O632</f>
        <v>50</v>
      </c>
      <c r="DA591" s="130">
        <f t="shared" ref="DA591" si="376">P632</f>
        <v>0</v>
      </c>
      <c r="DB591" s="130">
        <f t="shared" ref="DB591" si="377">N634</f>
        <v>450</v>
      </c>
      <c r="DC591" s="130">
        <f t="shared" ref="DC591" si="378">O634</f>
        <v>140</v>
      </c>
      <c r="DD591" s="130">
        <f t="shared" ref="DD591" si="379">P634</f>
        <v>520</v>
      </c>
    </row>
    <row r="592" spans="1:108" ht="15" customHeight="1" x14ac:dyDescent="0.25">
      <c r="A592" s="192"/>
      <c r="B592" s="190" t="s">
        <v>4</v>
      </c>
      <c r="C592" s="191"/>
      <c r="D592" s="191" t="s">
        <v>5</v>
      </c>
      <c r="E592" s="191"/>
      <c r="F592" s="191" t="s">
        <v>41</v>
      </c>
      <c r="G592" s="200"/>
      <c r="H592" s="190" t="s">
        <v>4</v>
      </c>
      <c r="I592" s="191"/>
      <c r="J592" s="191" t="s">
        <v>5</v>
      </c>
      <c r="K592" s="191"/>
      <c r="L592" s="191" t="s">
        <v>41</v>
      </c>
      <c r="M592" s="200"/>
      <c r="N592" s="190" t="s">
        <v>4</v>
      </c>
      <c r="O592" s="191"/>
      <c r="P592" s="191" t="s">
        <v>5</v>
      </c>
      <c r="Q592" s="191"/>
      <c r="R592" s="191" t="s">
        <v>41</v>
      </c>
      <c r="S592" s="192"/>
      <c r="T592" s="304"/>
      <c r="U592" s="277"/>
      <c r="V592" s="217"/>
      <c r="W592" s="139" t="s">
        <v>230</v>
      </c>
      <c r="X592" s="139" t="s">
        <v>108</v>
      </c>
    </row>
    <row r="593" spans="1:24" ht="22.5" x14ac:dyDescent="0.25">
      <c r="A593" s="192"/>
      <c r="B593" s="12" t="s">
        <v>6</v>
      </c>
      <c r="C593" s="2" t="s">
        <v>7</v>
      </c>
      <c r="D593" s="2" t="s">
        <v>6</v>
      </c>
      <c r="E593" s="2" t="s">
        <v>7</v>
      </c>
      <c r="F593" s="2" t="s">
        <v>6</v>
      </c>
      <c r="G593" s="13" t="s">
        <v>7</v>
      </c>
      <c r="H593" s="12" t="s">
        <v>6</v>
      </c>
      <c r="I593" s="2" t="s">
        <v>7</v>
      </c>
      <c r="J593" s="2" t="s">
        <v>6</v>
      </c>
      <c r="K593" s="2" t="s">
        <v>7</v>
      </c>
      <c r="L593" s="2" t="s">
        <v>6</v>
      </c>
      <c r="M593" s="13" t="s">
        <v>7</v>
      </c>
      <c r="N593" s="12" t="s">
        <v>6</v>
      </c>
      <c r="O593" s="2" t="s">
        <v>7</v>
      </c>
      <c r="P593" s="2" t="s">
        <v>6</v>
      </c>
      <c r="Q593" s="2" t="s">
        <v>7</v>
      </c>
      <c r="R593" s="2" t="s">
        <v>6</v>
      </c>
      <c r="S593" s="39" t="s">
        <v>7</v>
      </c>
      <c r="T593" s="304"/>
      <c r="U593" s="277"/>
      <c r="V593" s="217"/>
      <c r="W593" s="140"/>
      <c r="X593" s="140"/>
    </row>
    <row r="594" spans="1:24" ht="20.25" customHeight="1" x14ac:dyDescent="0.25">
      <c r="A594" s="9" t="s">
        <v>8</v>
      </c>
      <c r="B594" s="52"/>
      <c r="C594" s="53"/>
      <c r="D594" s="43"/>
      <c r="E594" s="43"/>
      <c r="F594" s="43"/>
      <c r="G594" s="44"/>
      <c r="H594" s="52">
        <v>8</v>
      </c>
      <c r="I594" s="53">
        <v>12</v>
      </c>
      <c r="J594" s="43"/>
      <c r="K594" s="43"/>
      <c r="L594" s="43"/>
      <c r="M594" s="44"/>
      <c r="N594" s="52"/>
      <c r="O594" s="53"/>
      <c r="P594" s="43"/>
      <c r="Q594" s="43"/>
      <c r="R594" s="43"/>
      <c r="S594" s="45"/>
      <c r="T594" s="144">
        <f>(T588*3.1/100)/12</f>
        <v>64.694416666666669</v>
      </c>
      <c r="U594" s="126">
        <f>SUM(B594:S594)</f>
        <v>20</v>
      </c>
      <c r="V594" s="40">
        <f>U594/T594</f>
        <v>0.30914568877015403</v>
      </c>
      <c r="W594" s="141" t="s">
        <v>231</v>
      </c>
      <c r="X594" s="142">
        <f>((U595-U611)*100)/U595</f>
        <v>4.918032786885246</v>
      </c>
    </row>
    <row r="595" spans="1:24" ht="20.25" customHeight="1" x14ac:dyDescent="0.25">
      <c r="A595" s="9" t="s">
        <v>9</v>
      </c>
      <c r="B595" s="52"/>
      <c r="C595" s="53"/>
      <c r="D595" s="43"/>
      <c r="E595" s="43"/>
      <c r="F595" s="43"/>
      <c r="G595" s="44"/>
      <c r="H595" s="52">
        <v>30</v>
      </c>
      <c r="I595" s="53">
        <v>31</v>
      </c>
      <c r="J595" s="43"/>
      <c r="K595" s="43"/>
      <c r="L595" s="43"/>
      <c r="M595" s="44"/>
      <c r="N595" s="52"/>
      <c r="O595" s="53"/>
      <c r="P595" s="43"/>
      <c r="Q595" s="43"/>
      <c r="R595" s="43"/>
      <c r="S595" s="45"/>
      <c r="T595" s="144">
        <f>T594</f>
        <v>64.694416666666669</v>
      </c>
      <c r="U595" s="126">
        <f t="shared" ref="U595:U613" si="380">SUM(B595:S595)</f>
        <v>61</v>
      </c>
      <c r="V595" s="40">
        <f t="shared" ref="V595:V613" si="381">U595/T595</f>
        <v>0.94289435074896977</v>
      </c>
      <c r="W595" s="143" t="s">
        <v>232</v>
      </c>
      <c r="X595" s="141">
        <f>((U597-U599)*100)/U597</f>
        <v>9.0909090909090917</v>
      </c>
    </row>
    <row r="596" spans="1:24" ht="20.25" customHeight="1" x14ac:dyDescent="0.25">
      <c r="A596" s="9" t="s">
        <v>10</v>
      </c>
      <c r="B596" s="52"/>
      <c r="C596" s="53"/>
      <c r="D596" s="43"/>
      <c r="E596" s="43"/>
      <c r="F596" s="43"/>
      <c r="G596" s="44"/>
      <c r="H596" s="52">
        <v>29</v>
      </c>
      <c r="I596" s="53">
        <v>31</v>
      </c>
      <c r="J596" s="43"/>
      <c r="K596" s="43"/>
      <c r="L596" s="43"/>
      <c r="M596" s="44"/>
      <c r="N596" s="52"/>
      <c r="O596" s="53"/>
      <c r="P596" s="43"/>
      <c r="Q596" s="43"/>
      <c r="R596" s="43"/>
      <c r="S596" s="45"/>
      <c r="T596" s="144">
        <f>T595</f>
        <v>64.694416666666669</v>
      </c>
      <c r="U596" s="126">
        <f t="shared" si="380"/>
        <v>60</v>
      </c>
      <c r="V596" s="40">
        <f t="shared" si="381"/>
        <v>0.92743706631046208</v>
      </c>
      <c r="W596" s="141" t="s">
        <v>233</v>
      </c>
      <c r="X596" s="141">
        <f>((U597-U608)*100)/U597</f>
        <v>3.6363636363636362</v>
      </c>
    </row>
    <row r="597" spans="1:24" ht="20.25" customHeight="1" x14ac:dyDescent="0.25">
      <c r="A597" s="9" t="s">
        <v>11</v>
      </c>
      <c r="B597" s="52"/>
      <c r="C597" s="53"/>
      <c r="D597" s="53"/>
      <c r="E597" s="53"/>
      <c r="F597" s="53"/>
      <c r="G597" s="54"/>
      <c r="H597" s="52">
        <v>27</v>
      </c>
      <c r="I597" s="53">
        <v>28</v>
      </c>
      <c r="J597" s="53"/>
      <c r="K597" s="53"/>
      <c r="L597" s="53"/>
      <c r="M597" s="54"/>
      <c r="N597" s="52"/>
      <c r="O597" s="53"/>
      <c r="P597" s="53"/>
      <c r="Q597" s="53"/>
      <c r="R597" s="53"/>
      <c r="S597" s="59"/>
      <c r="T597" s="144">
        <f>T596*0.94</f>
        <v>60.812751666666664</v>
      </c>
      <c r="U597" s="126">
        <f t="shared" si="380"/>
        <v>55</v>
      </c>
      <c r="V597" s="40">
        <f t="shared" si="381"/>
        <v>0.90441557884885493</v>
      </c>
      <c r="W597" s="141" t="s">
        <v>234</v>
      </c>
      <c r="X597" s="141">
        <f>((U600-U602)*100)/U600</f>
        <v>13.793103448275861</v>
      </c>
    </row>
    <row r="598" spans="1:24" ht="20.25" customHeight="1" x14ac:dyDescent="0.25">
      <c r="A598" s="9" t="s">
        <v>12</v>
      </c>
      <c r="B598" s="52"/>
      <c r="C598" s="53"/>
      <c r="D598" s="53"/>
      <c r="E598" s="53"/>
      <c r="F598" s="53"/>
      <c r="G598" s="54"/>
      <c r="H598" s="52">
        <v>26</v>
      </c>
      <c r="I598" s="53">
        <v>29</v>
      </c>
      <c r="J598" s="53"/>
      <c r="K598" s="53"/>
      <c r="L598" s="53"/>
      <c r="M598" s="54"/>
      <c r="N598" s="52"/>
      <c r="O598" s="53"/>
      <c r="P598" s="53"/>
      <c r="Q598" s="53"/>
      <c r="R598" s="53"/>
      <c r="S598" s="59"/>
      <c r="T598" s="144">
        <f t="shared" ref="T598:T612" si="382">T597</f>
        <v>60.812751666666664</v>
      </c>
      <c r="U598" s="126">
        <f t="shared" si="380"/>
        <v>55</v>
      </c>
      <c r="V598" s="40">
        <f t="shared" si="381"/>
        <v>0.90441557884885493</v>
      </c>
      <c r="W598" s="141" t="s">
        <v>235</v>
      </c>
      <c r="X598" s="141">
        <f>((U603-U605)*100)/U603</f>
        <v>13.793103448275861</v>
      </c>
    </row>
    <row r="599" spans="1:24" ht="20.25" customHeight="1" x14ac:dyDescent="0.25">
      <c r="A599" s="9" t="s">
        <v>13</v>
      </c>
      <c r="B599" s="52"/>
      <c r="C599" s="53"/>
      <c r="D599" s="53"/>
      <c r="E599" s="53"/>
      <c r="F599" s="53"/>
      <c r="G599" s="54"/>
      <c r="H599" s="52">
        <v>25</v>
      </c>
      <c r="I599" s="53">
        <v>25</v>
      </c>
      <c r="J599" s="53"/>
      <c r="K599" s="53"/>
      <c r="L599" s="53"/>
      <c r="M599" s="54"/>
      <c r="N599" s="52"/>
      <c r="O599" s="53"/>
      <c r="P599" s="53"/>
      <c r="Q599" s="53"/>
      <c r="R599" s="53"/>
      <c r="S599" s="59"/>
      <c r="T599" s="144">
        <f t="shared" si="382"/>
        <v>60.812751666666664</v>
      </c>
      <c r="U599" s="126">
        <f t="shared" si="380"/>
        <v>50</v>
      </c>
      <c r="V599" s="40">
        <f t="shared" si="381"/>
        <v>0.82219598077168632</v>
      </c>
      <c r="W599" s="141" t="s">
        <v>236</v>
      </c>
      <c r="X599" s="141">
        <f>((U600-U611)*100)/U600</f>
        <v>0</v>
      </c>
    </row>
    <row r="600" spans="1:24" ht="20.25" customHeight="1" x14ac:dyDescent="0.25">
      <c r="A600" s="9" t="s">
        <v>14</v>
      </c>
      <c r="B600" s="52"/>
      <c r="C600" s="53"/>
      <c r="D600" s="53"/>
      <c r="E600" s="53"/>
      <c r="F600" s="53"/>
      <c r="G600" s="54"/>
      <c r="H600" s="52">
        <v>29</v>
      </c>
      <c r="I600" s="53">
        <v>29</v>
      </c>
      <c r="J600" s="53"/>
      <c r="K600" s="53"/>
      <c r="L600" s="53"/>
      <c r="M600" s="54"/>
      <c r="N600" s="52"/>
      <c r="O600" s="53"/>
      <c r="P600" s="53"/>
      <c r="Q600" s="53"/>
      <c r="R600" s="53"/>
      <c r="S600" s="59"/>
      <c r="T600" s="144">
        <f t="shared" si="382"/>
        <v>60.812751666666664</v>
      </c>
      <c r="U600" s="126">
        <f t="shared" si="380"/>
        <v>58</v>
      </c>
      <c r="V600" s="40">
        <f t="shared" si="381"/>
        <v>0.95374733769515618</v>
      </c>
      <c r="W600" s="141" t="s">
        <v>237</v>
      </c>
      <c r="X600" s="141">
        <f>((U617-U618)*100)/U617</f>
        <v>3.3333333333333335</v>
      </c>
    </row>
    <row r="601" spans="1:24" ht="20.25" customHeight="1" x14ac:dyDescent="0.25">
      <c r="A601" s="9" t="s">
        <v>15</v>
      </c>
      <c r="B601" s="52"/>
      <c r="C601" s="53"/>
      <c r="D601" s="53"/>
      <c r="E601" s="53"/>
      <c r="F601" s="53"/>
      <c r="G601" s="54"/>
      <c r="H601" s="52">
        <v>26</v>
      </c>
      <c r="I601" s="53">
        <v>29</v>
      </c>
      <c r="J601" s="53"/>
      <c r="K601" s="53"/>
      <c r="L601" s="53"/>
      <c r="M601" s="54"/>
      <c r="N601" s="52"/>
      <c r="O601" s="53"/>
      <c r="P601" s="53"/>
      <c r="Q601" s="53"/>
      <c r="R601" s="53"/>
      <c r="S601" s="59"/>
      <c r="T601" s="144">
        <f t="shared" si="382"/>
        <v>60.812751666666664</v>
      </c>
      <c r="U601" s="126">
        <f t="shared" si="380"/>
        <v>55</v>
      </c>
      <c r="V601" s="40">
        <f t="shared" si="381"/>
        <v>0.90441557884885493</v>
      </c>
    </row>
    <row r="602" spans="1:24" ht="20.25" customHeight="1" x14ac:dyDescent="0.25">
      <c r="A602" s="9" t="s">
        <v>16</v>
      </c>
      <c r="B602" s="52"/>
      <c r="C602" s="53"/>
      <c r="D602" s="53"/>
      <c r="E602" s="53"/>
      <c r="F602" s="53"/>
      <c r="G602" s="54"/>
      <c r="H602" s="52">
        <v>25</v>
      </c>
      <c r="I602" s="53">
        <v>25</v>
      </c>
      <c r="J602" s="53"/>
      <c r="K602" s="53"/>
      <c r="L602" s="53"/>
      <c r="M602" s="54"/>
      <c r="N602" s="52"/>
      <c r="O602" s="53"/>
      <c r="P602" s="53"/>
      <c r="Q602" s="53"/>
      <c r="R602" s="53"/>
      <c r="S602" s="59"/>
      <c r="T602" s="144">
        <f t="shared" si="382"/>
        <v>60.812751666666664</v>
      </c>
      <c r="U602" s="126">
        <f t="shared" si="380"/>
        <v>50</v>
      </c>
      <c r="V602" s="40">
        <f t="shared" si="381"/>
        <v>0.82219598077168632</v>
      </c>
    </row>
    <row r="603" spans="1:24" ht="20.25" customHeight="1" x14ac:dyDescent="0.25">
      <c r="A603" s="9" t="s">
        <v>17</v>
      </c>
      <c r="B603" s="52"/>
      <c r="C603" s="53"/>
      <c r="D603" s="53"/>
      <c r="E603" s="53"/>
      <c r="F603" s="53"/>
      <c r="G603" s="54"/>
      <c r="H603" s="52">
        <v>29</v>
      </c>
      <c r="I603" s="53">
        <v>29</v>
      </c>
      <c r="J603" s="53"/>
      <c r="K603" s="53"/>
      <c r="L603" s="53"/>
      <c r="M603" s="54"/>
      <c r="N603" s="52"/>
      <c r="O603" s="53"/>
      <c r="P603" s="53"/>
      <c r="Q603" s="53"/>
      <c r="R603" s="53"/>
      <c r="S603" s="59"/>
      <c r="T603" s="144">
        <f t="shared" si="382"/>
        <v>60.812751666666664</v>
      </c>
      <c r="U603" s="126">
        <f t="shared" si="380"/>
        <v>58</v>
      </c>
      <c r="V603" s="40">
        <f t="shared" si="381"/>
        <v>0.95374733769515618</v>
      </c>
    </row>
    <row r="604" spans="1:24" ht="20.25" customHeight="1" x14ac:dyDescent="0.25">
      <c r="A604" s="9" t="s">
        <v>18</v>
      </c>
      <c r="B604" s="52"/>
      <c r="C604" s="53"/>
      <c r="D604" s="53"/>
      <c r="E604" s="53"/>
      <c r="F604" s="53"/>
      <c r="G604" s="54"/>
      <c r="H604" s="52">
        <v>26</v>
      </c>
      <c r="I604" s="53">
        <v>29</v>
      </c>
      <c r="J604" s="53"/>
      <c r="K604" s="53"/>
      <c r="L604" s="53"/>
      <c r="M604" s="54"/>
      <c r="N604" s="52"/>
      <c r="O604" s="53"/>
      <c r="P604" s="53"/>
      <c r="Q604" s="53"/>
      <c r="R604" s="53"/>
      <c r="S604" s="59"/>
      <c r="T604" s="144">
        <f t="shared" si="382"/>
        <v>60.812751666666664</v>
      </c>
      <c r="U604" s="126">
        <f t="shared" si="380"/>
        <v>55</v>
      </c>
      <c r="V604" s="40">
        <f t="shared" si="381"/>
        <v>0.90441557884885493</v>
      </c>
    </row>
    <row r="605" spans="1:24" ht="20.25" customHeight="1" x14ac:dyDescent="0.25">
      <c r="A605" s="9" t="s">
        <v>19</v>
      </c>
      <c r="B605" s="52"/>
      <c r="C605" s="53"/>
      <c r="D605" s="53"/>
      <c r="E605" s="53"/>
      <c r="F605" s="53"/>
      <c r="G605" s="54"/>
      <c r="H605" s="52">
        <v>25</v>
      </c>
      <c r="I605" s="53">
        <v>25</v>
      </c>
      <c r="J605" s="53"/>
      <c r="K605" s="53"/>
      <c r="L605" s="53"/>
      <c r="M605" s="54"/>
      <c r="N605" s="52"/>
      <c r="O605" s="53"/>
      <c r="P605" s="53"/>
      <c r="Q605" s="53"/>
      <c r="R605" s="53"/>
      <c r="S605" s="59"/>
      <c r="T605" s="144">
        <f t="shared" si="382"/>
        <v>60.812751666666664</v>
      </c>
      <c r="U605" s="126">
        <f t="shared" si="380"/>
        <v>50</v>
      </c>
      <c r="V605" s="40">
        <f t="shared" si="381"/>
        <v>0.82219598077168632</v>
      </c>
    </row>
    <row r="606" spans="1:24" ht="20.25" customHeight="1" x14ac:dyDescent="0.25">
      <c r="A606" s="9" t="s">
        <v>20</v>
      </c>
      <c r="B606" s="52"/>
      <c r="C606" s="53"/>
      <c r="D606" s="53"/>
      <c r="E606" s="53"/>
      <c r="F606" s="53"/>
      <c r="G606" s="54"/>
      <c r="H606" s="52">
        <v>29</v>
      </c>
      <c r="I606" s="53">
        <v>29</v>
      </c>
      <c r="J606" s="53"/>
      <c r="K606" s="53"/>
      <c r="L606" s="53"/>
      <c r="M606" s="54"/>
      <c r="N606" s="52"/>
      <c r="O606" s="53"/>
      <c r="P606" s="53"/>
      <c r="Q606" s="53"/>
      <c r="R606" s="53"/>
      <c r="S606" s="59"/>
      <c r="T606" s="144">
        <f t="shared" si="382"/>
        <v>60.812751666666664</v>
      </c>
      <c r="U606" s="126">
        <f t="shared" si="380"/>
        <v>58</v>
      </c>
      <c r="V606" s="40">
        <f t="shared" si="381"/>
        <v>0.95374733769515618</v>
      </c>
    </row>
    <row r="607" spans="1:24" ht="20.25" customHeight="1" x14ac:dyDescent="0.25">
      <c r="A607" s="9" t="s">
        <v>21</v>
      </c>
      <c r="B607" s="52"/>
      <c r="C607" s="53"/>
      <c r="D607" s="53"/>
      <c r="E607" s="53"/>
      <c r="F607" s="53"/>
      <c r="G607" s="54"/>
      <c r="H607" s="52">
        <v>26</v>
      </c>
      <c r="I607" s="53">
        <v>29</v>
      </c>
      <c r="J607" s="53"/>
      <c r="K607" s="53"/>
      <c r="L607" s="53"/>
      <c r="M607" s="54"/>
      <c r="N607" s="52"/>
      <c r="O607" s="53"/>
      <c r="P607" s="53"/>
      <c r="Q607" s="53"/>
      <c r="R607" s="53"/>
      <c r="S607" s="59"/>
      <c r="T607" s="144">
        <f t="shared" si="382"/>
        <v>60.812751666666664</v>
      </c>
      <c r="U607" s="126">
        <f t="shared" si="380"/>
        <v>55</v>
      </c>
      <c r="V607" s="40">
        <f t="shared" si="381"/>
        <v>0.90441557884885493</v>
      </c>
    </row>
    <row r="608" spans="1:24" ht="20.25" customHeight="1" x14ac:dyDescent="0.25">
      <c r="A608" s="9" t="s">
        <v>22</v>
      </c>
      <c r="B608" s="52"/>
      <c r="C608" s="53"/>
      <c r="D608" s="53"/>
      <c r="E608" s="53"/>
      <c r="F608" s="53"/>
      <c r="G608" s="54"/>
      <c r="H608" s="52">
        <v>25</v>
      </c>
      <c r="I608" s="53">
        <v>28</v>
      </c>
      <c r="J608" s="53"/>
      <c r="K608" s="53"/>
      <c r="L608" s="53"/>
      <c r="M608" s="54"/>
      <c r="N608" s="52"/>
      <c r="O608" s="53"/>
      <c r="P608" s="53"/>
      <c r="Q608" s="53"/>
      <c r="R608" s="53"/>
      <c r="S608" s="59"/>
      <c r="T608" s="144">
        <f t="shared" si="382"/>
        <v>60.812751666666664</v>
      </c>
      <c r="U608" s="126">
        <f t="shared" si="380"/>
        <v>53</v>
      </c>
      <c r="V608" s="40">
        <f t="shared" si="381"/>
        <v>0.87152773961798746</v>
      </c>
    </row>
    <row r="609" spans="1:24" ht="20.25" customHeight="1" x14ac:dyDescent="0.25">
      <c r="A609" s="9" t="s">
        <v>23</v>
      </c>
      <c r="B609" s="52"/>
      <c r="C609" s="53"/>
      <c r="D609" s="53"/>
      <c r="E609" s="53"/>
      <c r="F609" s="53"/>
      <c r="G609" s="54"/>
      <c r="H609" s="52">
        <v>28</v>
      </c>
      <c r="I609" s="53">
        <v>30</v>
      </c>
      <c r="J609" s="53"/>
      <c r="K609" s="53"/>
      <c r="L609" s="53"/>
      <c r="M609" s="54"/>
      <c r="N609" s="52"/>
      <c r="O609" s="53"/>
      <c r="P609" s="53"/>
      <c r="Q609" s="53"/>
      <c r="R609" s="53"/>
      <c r="S609" s="59"/>
      <c r="T609" s="144">
        <f t="shared" si="382"/>
        <v>60.812751666666664</v>
      </c>
      <c r="U609" s="126">
        <f t="shared" si="380"/>
        <v>58</v>
      </c>
      <c r="V609" s="40">
        <f t="shared" si="381"/>
        <v>0.95374733769515618</v>
      </c>
    </row>
    <row r="610" spans="1:24" ht="20.25" customHeight="1" x14ac:dyDescent="0.25">
      <c r="A610" s="9" t="s">
        <v>24</v>
      </c>
      <c r="B610" s="52"/>
      <c r="C610" s="53"/>
      <c r="D610" s="53"/>
      <c r="E610" s="53"/>
      <c r="F610" s="53"/>
      <c r="G610" s="54"/>
      <c r="H610" s="52">
        <v>20</v>
      </c>
      <c r="I610" s="53">
        <v>30</v>
      </c>
      <c r="J610" s="53"/>
      <c r="K610" s="53"/>
      <c r="L610" s="53"/>
      <c r="M610" s="54"/>
      <c r="N610" s="52"/>
      <c r="O610" s="53"/>
      <c r="P610" s="53"/>
      <c r="Q610" s="53"/>
      <c r="R610" s="53"/>
      <c r="S610" s="59"/>
      <c r="T610" s="144">
        <f t="shared" si="382"/>
        <v>60.812751666666664</v>
      </c>
      <c r="U610" s="126">
        <f t="shared" si="380"/>
        <v>50</v>
      </c>
      <c r="V610" s="40">
        <f t="shared" si="381"/>
        <v>0.82219598077168632</v>
      </c>
    </row>
    <row r="611" spans="1:24" ht="20.25" customHeight="1" x14ac:dyDescent="0.25">
      <c r="A611" s="9" t="s">
        <v>25</v>
      </c>
      <c r="B611" s="52"/>
      <c r="C611" s="53"/>
      <c r="D611" s="53"/>
      <c r="E611" s="53"/>
      <c r="F611" s="53"/>
      <c r="G611" s="54"/>
      <c r="H611" s="52">
        <v>28</v>
      </c>
      <c r="I611" s="53">
        <v>30</v>
      </c>
      <c r="J611" s="53"/>
      <c r="K611" s="53"/>
      <c r="L611" s="53"/>
      <c r="M611" s="54"/>
      <c r="N611" s="52"/>
      <c r="O611" s="53"/>
      <c r="P611" s="53"/>
      <c r="Q611" s="53"/>
      <c r="R611" s="53"/>
      <c r="S611" s="59"/>
      <c r="T611" s="144">
        <f t="shared" si="382"/>
        <v>60.812751666666664</v>
      </c>
      <c r="U611" s="126">
        <f t="shared" si="380"/>
        <v>58</v>
      </c>
      <c r="V611" s="40">
        <f t="shared" si="381"/>
        <v>0.95374733769515618</v>
      </c>
    </row>
    <row r="612" spans="1:24" ht="20.25" customHeight="1" x14ac:dyDescent="0.25">
      <c r="A612" s="9" t="s">
        <v>26</v>
      </c>
      <c r="B612" s="46"/>
      <c r="C612" s="43"/>
      <c r="D612" s="53"/>
      <c r="E612" s="53"/>
      <c r="F612" s="53"/>
      <c r="G612" s="54"/>
      <c r="H612" s="46"/>
      <c r="I612" s="43"/>
      <c r="J612" s="53">
        <v>28</v>
      </c>
      <c r="K612" s="53">
        <v>29</v>
      </c>
      <c r="L612" s="53"/>
      <c r="M612" s="54"/>
      <c r="N612" s="46"/>
      <c r="O612" s="43"/>
      <c r="P612" s="53"/>
      <c r="Q612" s="53"/>
      <c r="R612" s="53"/>
      <c r="S612" s="59"/>
      <c r="T612" s="144">
        <f t="shared" si="382"/>
        <v>60.812751666666664</v>
      </c>
      <c r="U612" s="126">
        <f t="shared" si="380"/>
        <v>57</v>
      </c>
      <c r="V612" s="40">
        <f t="shared" si="381"/>
        <v>0.93730341807972239</v>
      </c>
    </row>
    <row r="613" spans="1:24" ht="20.25" customHeight="1" thickBot="1" x14ac:dyDescent="0.3">
      <c r="A613" s="31" t="s">
        <v>27</v>
      </c>
      <c r="B613" s="47"/>
      <c r="C613" s="48"/>
      <c r="D613" s="55"/>
      <c r="E613" s="55"/>
      <c r="F613" s="55"/>
      <c r="G613" s="56"/>
      <c r="H613" s="47"/>
      <c r="I613" s="48"/>
      <c r="J613" s="55">
        <v>29</v>
      </c>
      <c r="K613" s="57">
        <v>30</v>
      </c>
      <c r="L613" s="57"/>
      <c r="M613" s="58"/>
      <c r="N613" s="49"/>
      <c r="O613" s="50"/>
      <c r="P613" s="57"/>
      <c r="Q613" s="57"/>
      <c r="R613" s="57"/>
      <c r="S613" s="60"/>
      <c r="T613" s="145">
        <f>T612*0.9</f>
        <v>54.731476499999999</v>
      </c>
      <c r="U613" s="126">
        <f t="shared" si="380"/>
        <v>59</v>
      </c>
      <c r="V613" s="40">
        <f t="shared" si="381"/>
        <v>1.0779902859006554</v>
      </c>
    </row>
    <row r="614" spans="1:24" ht="15.75" thickBot="1" x14ac:dyDescent="0.3">
      <c r="A614" s="29" t="s">
        <v>43</v>
      </c>
      <c r="B614" s="24"/>
      <c r="C614" s="24"/>
      <c r="D614" s="24"/>
      <c r="E614" s="24"/>
      <c r="F614" s="24"/>
      <c r="G614" s="24"/>
      <c r="H614" s="313" t="s">
        <v>318</v>
      </c>
      <c r="I614" s="313"/>
      <c r="J614" s="314"/>
      <c r="K614" s="30"/>
      <c r="L614" s="29" t="s">
        <v>48</v>
      </c>
      <c r="M614" s="24"/>
      <c r="N614" s="24"/>
      <c r="O614" s="24"/>
      <c r="P614" s="24"/>
      <c r="Q614" s="24"/>
      <c r="R614" s="24"/>
      <c r="S614" s="25"/>
      <c r="T614" s="138"/>
    </row>
    <row r="615" spans="1:24" ht="46.5" customHeight="1" x14ac:dyDescent="0.25">
      <c r="A615" s="234" t="s">
        <v>0</v>
      </c>
      <c r="B615" s="236" t="s">
        <v>44</v>
      </c>
      <c r="C615" s="236"/>
      <c r="D615" s="236" t="s">
        <v>45</v>
      </c>
      <c r="E615" s="236"/>
      <c r="F615" s="236" t="s">
        <v>46</v>
      </c>
      <c r="G615" s="236"/>
      <c r="H615" s="236" t="s">
        <v>47</v>
      </c>
      <c r="I615" s="236"/>
      <c r="J615" s="238"/>
      <c r="L615" s="309" t="s">
        <v>0</v>
      </c>
      <c r="M615" s="215"/>
      <c r="N615" s="210" t="s">
        <v>1</v>
      </c>
      <c r="O615" s="211"/>
      <c r="P615" s="210" t="s">
        <v>2</v>
      </c>
      <c r="Q615" s="211"/>
      <c r="R615" s="210" t="s">
        <v>3</v>
      </c>
      <c r="S615" s="212"/>
      <c r="T615" s="305" t="s">
        <v>224</v>
      </c>
      <c r="U615" s="277" t="s">
        <v>36</v>
      </c>
      <c r="V615" s="217" t="s">
        <v>108</v>
      </c>
    </row>
    <row r="616" spans="1:24" ht="48" x14ac:dyDescent="0.25">
      <c r="A616" s="235"/>
      <c r="B616" s="237"/>
      <c r="C616" s="237"/>
      <c r="D616" s="237"/>
      <c r="E616" s="237"/>
      <c r="F616" s="237"/>
      <c r="G616" s="237"/>
      <c r="H616" s="237"/>
      <c r="I616" s="237"/>
      <c r="J616" s="239"/>
      <c r="L616" s="217"/>
      <c r="M616" s="218"/>
      <c r="N616" s="15" t="s">
        <v>49</v>
      </c>
      <c r="O616" s="16" t="s">
        <v>50</v>
      </c>
      <c r="P616" s="15" t="s">
        <v>49</v>
      </c>
      <c r="Q616" s="16" t="s">
        <v>50</v>
      </c>
      <c r="R616" s="15" t="s">
        <v>49</v>
      </c>
      <c r="S616" s="41" t="s">
        <v>50</v>
      </c>
      <c r="T616" s="305"/>
      <c r="U616" s="277"/>
      <c r="V616" s="217"/>
    </row>
    <row r="617" spans="1:24" ht="25.5" x14ac:dyDescent="0.25">
      <c r="A617" s="17" t="s">
        <v>8</v>
      </c>
      <c r="B617" s="201">
        <v>20</v>
      </c>
      <c r="C617" s="201"/>
      <c r="D617" s="201">
        <v>0</v>
      </c>
      <c r="E617" s="201"/>
      <c r="F617" s="201">
        <v>0</v>
      </c>
      <c r="G617" s="201"/>
      <c r="H617" s="201">
        <v>0</v>
      </c>
      <c r="I617" s="201"/>
      <c r="J617" s="202"/>
      <c r="K617" s="4"/>
      <c r="L617" s="217" t="s">
        <v>51</v>
      </c>
      <c r="M617" s="218"/>
      <c r="N617" s="15"/>
      <c r="O617" s="16"/>
      <c r="P617" s="15">
        <v>60</v>
      </c>
      <c r="Q617" s="16"/>
      <c r="R617" s="15"/>
      <c r="S617" s="8"/>
      <c r="T617" s="156">
        <f>T594*1.02</f>
        <v>65.988304999999997</v>
      </c>
      <c r="U617" s="126">
        <f>SUM(N617:S617)</f>
        <v>60</v>
      </c>
      <c r="V617" s="40">
        <f t="shared" ref="V617:V621" si="383">U617/T617</f>
        <v>0.90925202579457076</v>
      </c>
    </row>
    <row r="618" spans="1:24" x14ac:dyDescent="0.25">
      <c r="A618" s="17" t="s">
        <v>9</v>
      </c>
      <c r="B618" s="201">
        <v>62</v>
      </c>
      <c r="C618" s="201"/>
      <c r="D618" s="201">
        <v>1</v>
      </c>
      <c r="E618" s="201"/>
      <c r="F618" s="201">
        <v>1</v>
      </c>
      <c r="G618" s="201"/>
      <c r="H618" s="201">
        <v>0</v>
      </c>
      <c r="I618" s="201"/>
      <c r="J618" s="202"/>
      <c r="L618" s="217" t="s">
        <v>52</v>
      </c>
      <c r="M618" s="218"/>
      <c r="N618" s="22"/>
      <c r="O618" s="127"/>
      <c r="P618" s="22">
        <v>58</v>
      </c>
      <c r="Q618" s="127"/>
      <c r="R618" s="22"/>
      <c r="S618" s="8"/>
      <c r="T618" s="156">
        <f>T617</f>
        <v>65.988304999999997</v>
      </c>
      <c r="U618" s="126">
        <f>SUM(N618:S618)</f>
        <v>58</v>
      </c>
      <c r="V618" s="40">
        <f t="shared" si="383"/>
        <v>0.87894362493475175</v>
      </c>
    </row>
    <row r="619" spans="1:24" x14ac:dyDescent="0.25">
      <c r="A619" s="17" t="s">
        <v>10</v>
      </c>
      <c r="B619" s="201">
        <v>62</v>
      </c>
      <c r="C619" s="201"/>
      <c r="D619" s="201">
        <v>1</v>
      </c>
      <c r="E619" s="201"/>
      <c r="F619" s="201">
        <v>1</v>
      </c>
      <c r="G619" s="201"/>
      <c r="H619" s="201">
        <v>0</v>
      </c>
      <c r="I619" s="201"/>
      <c r="J619" s="202"/>
      <c r="L619" s="217" t="s">
        <v>53</v>
      </c>
      <c r="M619" s="218"/>
      <c r="N619" s="22"/>
      <c r="O619" s="127"/>
      <c r="P619" s="22"/>
      <c r="Q619" s="127"/>
      <c r="R619" s="22"/>
      <c r="S619" s="8"/>
      <c r="T619" s="156">
        <f>T618</f>
        <v>65.988304999999997</v>
      </c>
      <c r="U619" s="126">
        <f>SUM(N619:S619)</f>
        <v>0</v>
      </c>
      <c r="V619" s="40">
        <f t="shared" si="383"/>
        <v>0</v>
      </c>
    </row>
    <row r="620" spans="1:24" x14ac:dyDescent="0.25">
      <c r="A620" s="17" t="s">
        <v>11</v>
      </c>
      <c r="B620" s="201">
        <v>53</v>
      </c>
      <c r="C620" s="201"/>
      <c r="D620" s="201"/>
      <c r="E620" s="201"/>
      <c r="F620" s="201">
        <v>1</v>
      </c>
      <c r="G620" s="201"/>
      <c r="H620" s="201">
        <v>0</v>
      </c>
      <c r="I620" s="201"/>
      <c r="J620" s="202"/>
      <c r="L620" s="217" t="s">
        <v>54</v>
      </c>
      <c r="M620" s="218"/>
      <c r="N620" s="22"/>
      <c r="O620" s="127"/>
      <c r="P620" s="22"/>
      <c r="Q620" s="127"/>
      <c r="R620" s="22"/>
      <c r="S620" s="8"/>
      <c r="T620" s="156">
        <f>T619</f>
        <v>65.988304999999997</v>
      </c>
      <c r="U620" s="126">
        <f>SUM(N620:S620)</f>
        <v>0</v>
      </c>
      <c r="V620" s="40">
        <f t="shared" si="383"/>
        <v>0</v>
      </c>
    </row>
    <row r="621" spans="1:24" ht="15.75" thickBot="1" x14ac:dyDescent="0.3">
      <c r="A621" s="17" t="s">
        <v>12</v>
      </c>
      <c r="B621" s="201">
        <v>52</v>
      </c>
      <c r="C621" s="201"/>
      <c r="D621" s="201">
        <v>1</v>
      </c>
      <c r="E621" s="201"/>
      <c r="F621" s="201">
        <v>1</v>
      </c>
      <c r="G621" s="201"/>
      <c r="H621" s="201">
        <v>1</v>
      </c>
      <c r="I621" s="201"/>
      <c r="J621" s="202"/>
      <c r="L621" s="217" t="s">
        <v>55</v>
      </c>
      <c r="M621" s="218"/>
      <c r="N621" s="36"/>
      <c r="O621" s="128"/>
      <c r="P621" s="36"/>
      <c r="Q621" s="128"/>
      <c r="R621" s="36"/>
      <c r="S621" s="42"/>
      <c r="T621" s="156">
        <f>T620</f>
        <v>65.988304999999997</v>
      </c>
      <c r="U621" s="126">
        <f>SUM(N621:S621)</f>
        <v>0</v>
      </c>
      <c r="V621" s="40">
        <f t="shared" si="383"/>
        <v>0</v>
      </c>
    </row>
    <row r="622" spans="1:24" ht="15.75" thickBot="1" x14ac:dyDescent="0.3">
      <c r="A622" s="17" t="s">
        <v>13</v>
      </c>
      <c r="B622" s="201">
        <v>48</v>
      </c>
      <c r="C622" s="201"/>
      <c r="D622" s="201">
        <v>1</v>
      </c>
      <c r="E622" s="201"/>
      <c r="F622" s="201">
        <v>0</v>
      </c>
      <c r="G622" s="201"/>
      <c r="H622" s="201">
        <v>1</v>
      </c>
      <c r="I622" s="201"/>
      <c r="J622" s="202"/>
      <c r="L622" t="s">
        <v>56</v>
      </c>
      <c r="T622" s="137"/>
    </row>
    <row r="623" spans="1:24" ht="15" customHeight="1" x14ac:dyDescent="0.25">
      <c r="A623" s="17" t="s">
        <v>14</v>
      </c>
      <c r="B623" s="201">
        <v>56</v>
      </c>
      <c r="C623" s="201"/>
      <c r="D623" s="201">
        <v>1</v>
      </c>
      <c r="E623" s="201"/>
      <c r="F623" s="201">
        <v>1</v>
      </c>
      <c r="G623" s="201"/>
      <c r="H623" s="201">
        <v>0</v>
      </c>
      <c r="I623" s="201"/>
      <c r="J623" s="202"/>
      <c r="L623" s="230" t="s">
        <v>57</v>
      </c>
      <c r="M623" s="231"/>
      <c r="N623" s="220" t="s">
        <v>58</v>
      </c>
      <c r="O623" s="220" t="s">
        <v>59</v>
      </c>
      <c r="P623" s="220" t="s">
        <v>60</v>
      </c>
      <c r="Q623" s="222" t="s">
        <v>61</v>
      </c>
      <c r="R623" s="224" t="s">
        <v>62</v>
      </c>
      <c r="S623" s="225"/>
      <c r="T623" s="306" t="s">
        <v>226</v>
      </c>
      <c r="U623" s="307" t="s">
        <v>227</v>
      </c>
      <c r="V623" s="255" t="s">
        <v>81</v>
      </c>
      <c r="W623" s="255" t="s">
        <v>228</v>
      </c>
      <c r="X623" s="308" t="s">
        <v>229</v>
      </c>
    </row>
    <row r="624" spans="1:24" x14ac:dyDescent="0.25">
      <c r="A624" s="17" t="s">
        <v>15</v>
      </c>
      <c r="B624" s="201">
        <v>52</v>
      </c>
      <c r="C624" s="201"/>
      <c r="D624" s="201">
        <v>1</v>
      </c>
      <c r="E624" s="201"/>
      <c r="F624" s="201">
        <v>1</v>
      </c>
      <c r="G624" s="201"/>
      <c r="H624" s="201">
        <v>1</v>
      </c>
      <c r="I624" s="201"/>
      <c r="J624" s="202"/>
      <c r="L624" s="232"/>
      <c r="M624" s="233"/>
      <c r="N624" s="221"/>
      <c r="O624" s="221"/>
      <c r="P624" s="221"/>
      <c r="Q624" s="223"/>
      <c r="R624" s="226"/>
      <c r="S624" s="227"/>
      <c r="T624" s="306"/>
      <c r="U624" s="307"/>
      <c r="V624" s="255"/>
      <c r="W624" s="255"/>
      <c r="X624" s="308"/>
    </row>
    <row r="625" spans="1:24" x14ac:dyDescent="0.25">
      <c r="A625" s="17" t="s">
        <v>16</v>
      </c>
      <c r="B625" s="201">
        <v>48</v>
      </c>
      <c r="C625" s="201"/>
      <c r="D625" s="201">
        <v>1</v>
      </c>
      <c r="E625" s="201"/>
      <c r="F625" s="201">
        <v>0</v>
      </c>
      <c r="G625" s="201"/>
      <c r="H625" s="201">
        <v>1</v>
      </c>
      <c r="I625" s="201"/>
      <c r="J625" s="202"/>
      <c r="L625" s="228" t="s">
        <v>8</v>
      </c>
      <c r="M625" s="229"/>
      <c r="N625" s="131">
        <v>30</v>
      </c>
      <c r="O625" s="131">
        <v>20</v>
      </c>
      <c r="P625" s="131">
        <v>30</v>
      </c>
      <c r="Q625" s="131"/>
      <c r="R625" s="195"/>
      <c r="S625" s="219"/>
      <c r="T625" s="157">
        <f>N625+O625</f>
        <v>50</v>
      </c>
      <c r="U625" s="130">
        <f>U594</f>
        <v>20</v>
      </c>
      <c r="V625" s="130">
        <f t="shared" ref="V625:V641" si="384">T625-P625</f>
        <v>20</v>
      </c>
      <c r="W625" s="130">
        <f>V625-U625</f>
        <v>0</v>
      </c>
      <c r="X625" s="33">
        <f>W625/T625*100</f>
        <v>0</v>
      </c>
    </row>
    <row r="626" spans="1:24" x14ac:dyDescent="0.25">
      <c r="A626" s="17" t="s">
        <v>17</v>
      </c>
      <c r="B626" s="201">
        <v>56</v>
      </c>
      <c r="C626" s="201"/>
      <c r="D626" s="201">
        <v>1</v>
      </c>
      <c r="E626" s="201"/>
      <c r="F626" s="201">
        <v>1</v>
      </c>
      <c r="G626" s="201"/>
      <c r="H626" s="201">
        <v>0</v>
      </c>
      <c r="I626" s="201"/>
      <c r="J626" s="202"/>
      <c r="L626" s="228" t="s">
        <v>9</v>
      </c>
      <c r="M626" s="229"/>
      <c r="N626" s="131">
        <v>1160</v>
      </c>
      <c r="O626" s="131">
        <v>100</v>
      </c>
      <c r="P626" s="131">
        <v>1160</v>
      </c>
      <c r="Q626" s="131"/>
      <c r="R626" s="195"/>
      <c r="S626" s="219"/>
      <c r="T626" s="157">
        <f t="shared" ref="T626:T641" si="385">N626+O626</f>
        <v>1260</v>
      </c>
      <c r="U626" s="130">
        <f>U595</f>
        <v>61</v>
      </c>
      <c r="V626" s="130">
        <f t="shared" si="384"/>
        <v>100</v>
      </c>
      <c r="W626" s="130">
        <f t="shared" ref="W626:W641" si="386">V626-U626</f>
        <v>39</v>
      </c>
      <c r="X626" s="33">
        <f t="shared" ref="X626:X641" si="387">W626/T626*100</f>
        <v>3.0952380952380953</v>
      </c>
    </row>
    <row r="627" spans="1:24" x14ac:dyDescent="0.25">
      <c r="A627" s="17" t="s">
        <v>18</v>
      </c>
      <c r="B627" s="201">
        <v>52</v>
      </c>
      <c r="C627" s="201"/>
      <c r="D627" s="201">
        <v>1</v>
      </c>
      <c r="E627" s="201"/>
      <c r="F627" s="201">
        <v>1</v>
      </c>
      <c r="G627" s="201"/>
      <c r="H627" s="201">
        <v>1</v>
      </c>
      <c r="I627" s="201"/>
      <c r="J627" s="202"/>
      <c r="L627" s="203" t="s">
        <v>63</v>
      </c>
      <c r="M627" s="204"/>
      <c r="N627" s="131">
        <v>0</v>
      </c>
      <c r="O627" s="131">
        <v>400</v>
      </c>
      <c r="P627" s="131">
        <v>140</v>
      </c>
      <c r="Q627" s="131"/>
      <c r="R627" s="195"/>
      <c r="S627" s="219"/>
      <c r="T627" s="157">
        <f t="shared" si="385"/>
        <v>400</v>
      </c>
      <c r="U627" s="130">
        <f>U596+U597+U598+U599</f>
        <v>220</v>
      </c>
      <c r="V627" s="130">
        <f t="shared" si="384"/>
        <v>260</v>
      </c>
      <c r="W627" s="130">
        <f t="shared" si="386"/>
        <v>40</v>
      </c>
      <c r="X627" s="33">
        <f t="shared" si="387"/>
        <v>10</v>
      </c>
    </row>
    <row r="628" spans="1:24" x14ac:dyDescent="0.25">
      <c r="A628" s="17" t="s">
        <v>19</v>
      </c>
      <c r="B628" s="201">
        <v>48</v>
      </c>
      <c r="C628" s="201"/>
      <c r="D628" s="201">
        <v>1</v>
      </c>
      <c r="E628" s="201"/>
      <c r="F628" s="201">
        <v>1</v>
      </c>
      <c r="G628" s="201"/>
      <c r="H628" s="201">
        <v>1</v>
      </c>
      <c r="I628" s="201"/>
      <c r="J628" s="202"/>
      <c r="L628" s="203" t="s">
        <v>64</v>
      </c>
      <c r="M628" s="204"/>
      <c r="N628" s="131">
        <v>0</v>
      </c>
      <c r="O628" s="131">
        <v>180</v>
      </c>
      <c r="P628" s="131">
        <v>16</v>
      </c>
      <c r="Q628" s="131"/>
      <c r="R628" s="195"/>
      <c r="S628" s="219"/>
      <c r="T628" s="157">
        <f t="shared" si="385"/>
        <v>180</v>
      </c>
      <c r="U628" s="130">
        <f>U600+U601+U602</f>
        <v>163</v>
      </c>
      <c r="V628" s="130">
        <f t="shared" si="384"/>
        <v>164</v>
      </c>
      <c r="W628" s="130">
        <f t="shared" si="386"/>
        <v>1</v>
      </c>
      <c r="X628" s="33">
        <f t="shared" si="387"/>
        <v>0.55555555555555558</v>
      </c>
    </row>
    <row r="629" spans="1:24" x14ac:dyDescent="0.25">
      <c r="A629" s="17" t="s">
        <v>20</v>
      </c>
      <c r="B629" s="201">
        <v>56</v>
      </c>
      <c r="C629" s="201"/>
      <c r="D629" s="201">
        <v>1</v>
      </c>
      <c r="E629" s="201"/>
      <c r="F629" s="201">
        <v>1</v>
      </c>
      <c r="G629" s="201"/>
      <c r="H629" s="201">
        <v>0</v>
      </c>
      <c r="I629" s="201"/>
      <c r="J629" s="202"/>
      <c r="L629" s="203" t="s">
        <v>65</v>
      </c>
      <c r="M629" s="204"/>
      <c r="N629" s="131">
        <v>0</v>
      </c>
      <c r="O629" s="131">
        <v>180</v>
      </c>
      <c r="P629" s="131">
        <v>16</v>
      </c>
      <c r="Q629" s="131"/>
      <c r="R629" s="195"/>
      <c r="S629" s="219"/>
      <c r="T629" s="157">
        <f t="shared" si="385"/>
        <v>180</v>
      </c>
      <c r="U629" s="130">
        <f>U603+U604+U605</f>
        <v>163</v>
      </c>
      <c r="V629" s="130">
        <f t="shared" si="384"/>
        <v>164</v>
      </c>
      <c r="W629" s="130">
        <f t="shared" si="386"/>
        <v>1</v>
      </c>
      <c r="X629" s="33">
        <f t="shared" si="387"/>
        <v>0.55555555555555558</v>
      </c>
    </row>
    <row r="630" spans="1:24" x14ac:dyDescent="0.25">
      <c r="A630" s="17" t="s">
        <v>21</v>
      </c>
      <c r="B630" s="201">
        <v>52</v>
      </c>
      <c r="C630" s="201"/>
      <c r="D630" s="201">
        <v>1</v>
      </c>
      <c r="E630" s="201"/>
      <c r="F630" s="201">
        <v>0</v>
      </c>
      <c r="G630" s="201"/>
      <c r="H630" s="201">
        <v>1</v>
      </c>
      <c r="I630" s="201"/>
      <c r="J630" s="202"/>
      <c r="L630" s="203" t="s">
        <v>66</v>
      </c>
      <c r="M630" s="204"/>
      <c r="N630" s="131">
        <v>48</v>
      </c>
      <c r="O630" s="131">
        <v>120</v>
      </c>
      <c r="P630" s="131">
        <v>50</v>
      </c>
      <c r="Q630" s="131"/>
      <c r="R630" s="195"/>
      <c r="S630" s="219"/>
      <c r="T630" s="157">
        <f t="shared" si="385"/>
        <v>168</v>
      </c>
      <c r="U630" s="130">
        <f>U606+U607</f>
        <v>113</v>
      </c>
      <c r="V630" s="130">
        <f t="shared" si="384"/>
        <v>118</v>
      </c>
      <c r="W630" s="130">
        <f t="shared" si="386"/>
        <v>5</v>
      </c>
      <c r="X630" s="33">
        <f t="shared" si="387"/>
        <v>2.9761904761904758</v>
      </c>
    </row>
    <row r="631" spans="1:24" x14ac:dyDescent="0.25">
      <c r="A631" s="17" t="s">
        <v>22</v>
      </c>
      <c r="B631" s="201">
        <v>51</v>
      </c>
      <c r="C631" s="201"/>
      <c r="D631" s="201">
        <v>1</v>
      </c>
      <c r="E631" s="201"/>
      <c r="F631" s="201">
        <v>0</v>
      </c>
      <c r="G631" s="201"/>
      <c r="H631" s="201">
        <v>1</v>
      </c>
      <c r="I631" s="201"/>
      <c r="J631" s="202"/>
      <c r="L631" s="203" t="s">
        <v>67</v>
      </c>
      <c r="M631" s="204"/>
      <c r="N631" s="131">
        <v>520</v>
      </c>
      <c r="O631" s="131">
        <v>0</v>
      </c>
      <c r="P631" s="131">
        <v>390</v>
      </c>
      <c r="Q631" s="131"/>
      <c r="R631" s="195"/>
      <c r="S631" s="219"/>
      <c r="T631" s="157">
        <f t="shared" si="385"/>
        <v>520</v>
      </c>
      <c r="U631" s="130">
        <f>U608+U609</f>
        <v>111</v>
      </c>
      <c r="V631" s="130">
        <f t="shared" si="384"/>
        <v>130</v>
      </c>
      <c r="W631" s="130">
        <f t="shared" si="386"/>
        <v>19</v>
      </c>
      <c r="X631" s="33">
        <f t="shared" si="387"/>
        <v>3.6538461538461542</v>
      </c>
    </row>
    <row r="632" spans="1:24" x14ac:dyDescent="0.25">
      <c r="A632" s="17" t="s">
        <v>23</v>
      </c>
      <c r="B632" s="201">
        <v>56</v>
      </c>
      <c r="C632" s="201"/>
      <c r="D632" s="201">
        <v>1</v>
      </c>
      <c r="E632" s="201"/>
      <c r="F632" s="201">
        <v>0</v>
      </c>
      <c r="G632" s="201"/>
      <c r="H632" s="201">
        <v>1</v>
      </c>
      <c r="I632" s="201"/>
      <c r="J632" s="202"/>
      <c r="L632" s="203" t="s">
        <v>24</v>
      </c>
      <c r="M632" s="204"/>
      <c r="N632" s="131">
        <v>0</v>
      </c>
      <c r="O632" s="131">
        <v>50</v>
      </c>
      <c r="P632" s="131">
        <v>0</v>
      </c>
      <c r="Q632" s="131"/>
      <c r="R632" s="195"/>
      <c r="S632" s="219"/>
      <c r="T632" s="157">
        <f t="shared" si="385"/>
        <v>50</v>
      </c>
      <c r="U632" s="130">
        <f>U610</f>
        <v>50</v>
      </c>
      <c r="V632" s="130">
        <f t="shared" si="384"/>
        <v>50</v>
      </c>
      <c r="W632" s="130">
        <f t="shared" si="386"/>
        <v>0</v>
      </c>
      <c r="X632" s="33">
        <f t="shared" si="387"/>
        <v>0</v>
      </c>
    </row>
    <row r="633" spans="1:24" x14ac:dyDescent="0.25">
      <c r="A633" s="17" t="s">
        <v>24</v>
      </c>
      <c r="B633" s="201">
        <v>48</v>
      </c>
      <c r="C633" s="201"/>
      <c r="D633" s="201">
        <v>1</v>
      </c>
      <c r="E633" s="201"/>
      <c r="F633" s="201">
        <v>0</v>
      </c>
      <c r="G633" s="201"/>
      <c r="H633" s="201">
        <v>1</v>
      </c>
      <c r="I633" s="201"/>
      <c r="J633" s="202"/>
      <c r="L633" s="203" t="s">
        <v>68</v>
      </c>
      <c r="M633" s="204"/>
      <c r="N633" s="131">
        <v>70</v>
      </c>
      <c r="O633" s="131">
        <v>180</v>
      </c>
      <c r="P633" s="131">
        <v>120</v>
      </c>
      <c r="Q633" s="131"/>
      <c r="R633" s="195"/>
      <c r="S633" s="219"/>
      <c r="T633" s="157">
        <f t="shared" si="385"/>
        <v>250</v>
      </c>
      <c r="U633" s="130">
        <f>U611+U612</f>
        <v>115</v>
      </c>
      <c r="V633" s="130">
        <f t="shared" si="384"/>
        <v>130</v>
      </c>
      <c r="W633" s="130">
        <f t="shared" si="386"/>
        <v>15</v>
      </c>
      <c r="X633" s="33">
        <f t="shared" si="387"/>
        <v>6</v>
      </c>
    </row>
    <row r="634" spans="1:24" x14ac:dyDescent="0.25">
      <c r="A634" s="17" t="s">
        <v>25</v>
      </c>
      <c r="B634" s="201">
        <v>56</v>
      </c>
      <c r="C634" s="201"/>
      <c r="D634" s="201">
        <v>1</v>
      </c>
      <c r="E634" s="201"/>
      <c r="F634" s="201">
        <v>1</v>
      </c>
      <c r="G634" s="201"/>
      <c r="H634" s="201">
        <v>1</v>
      </c>
      <c r="I634" s="201"/>
      <c r="J634" s="202"/>
      <c r="L634" s="203" t="s">
        <v>69</v>
      </c>
      <c r="M634" s="204"/>
      <c r="N634" s="131">
        <v>450</v>
      </c>
      <c r="O634" s="131">
        <v>140</v>
      </c>
      <c r="P634" s="131">
        <v>520</v>
      </c>
      <c r="Q634" s="131"/>
      <c r="R634" s="195"/>
      <c r="S634" s="219"/>
      <c r="T634" s="157">
        <f t="shared" si="385"/>
        <v>590</v>
      </c>
      <c r="U634" s="130">
        <f>U613</f>
        <v>59</v>
      </c>
      <c r="V634" s="130">
        <f t="shared" si="384"/>
        <v>70</v>
      </c>
      <c r="W634" s="130">
        <f t="shared" si="386"/>
        <v>11</v>
      </c>
      <c r="X634" s="33">
        <f t="shared" si="387"/>
        <v>1.8644067796610171</v>
      </c>
    </row>
    <row r="635" spans="1:24" x14ac:dyDescent="0.25">
      <c r="A635" s="17" t="s">
        <v>26</v>
      </c>
      <c r="B635" s="201">
        <v>55</v>
      </c>
      <c r="C635" s="201"/>
      <c r="D635" s="201">
        <v>1</v>
      </c>
      <c r="E635" s="201"/>
      <c r="F635" s="201">
        <v>0</v>
      </c>
      <c r="G635" s="201"/>
      <c r="H635" s="201">
        <v>0</v>
      </c>
      <c r="I635" s="201"/>
      <c r="J635" s="202"/>
      <c r="L635" s="203" t="s">
        <v>70</v>
      </c>
      <c r="M635" s="204"/>
      <c r="N635" s="131">
        <v>0</v>
      </c>
      <c r="O635" s="131">
        <v>120</v>
      </c>
      <c r="P635" s="131">
        <v>0</v>
      </c>
      <c r="Q635" s="131"/>
      <c r="R635" s="195"/>
      <c r="S635" s="219"/>
      <c r="T635" s="157">
        <f t="shared" si="385"/>
        <v>120</v>
      </c>
      <c r="U635" s="130">
        <f>U617+U618+U619+U620+U621</f>
        <v>118</v>
      </c>
      <c r="V635" s="130">
        <f t="shared" si="384"/>
        <v>120</v>
      </c>
      <c r="W635" s="130">
        <f t="shared" si="386"/>
        <v>2</v>
      </c>
      <c r="X635" s="33">
        <f t="shared" si="387"/>
        <v>1.6666666666666667</v>
      </c>
    </row>
    <row r="636" spans="1:24" ht="15.75" thickBot="1" x14ac:dyDescent="0.3">
      <c r="A636" s="18" t="s">
        <v>27</v>
      </c>
      <c r="B636" s="249">
        <v>59</v>
      </c>
      <c r="C636" s="249"/>
      <c r="D636" s="249">
        <v>0</v>
      </c>
      <c r="E636" s="249"/>
      <c r="F636" s="249">
        <v>0</v>
      </c>
      <c r="G636" s="249"/>
      <c r="H636" s="249">
        <v>0</v>
      </c>
      <c r="I636" s="249"/>
      <c r="J636" s="250"/>
      <c r="L636" s="247" t="s">
        <v>71</v>
      </c>
      <c r="M636" s="248"/>
      <c r="N636" s="131">
        <v>20</v>
      </c>
      <c r="O636" s="131">
        <v>50</v>
      </c>
      <c r="P636" s="131">
        <v>5</v>
      </c>
      <c r="Q636" s="131"/>
      <c r="R636" s="195"/>
      <c r="S636" s="219"/>
      <c r="T636" s="157">
        <f t="shared" si="385"/>
        <v>70</v>
      </c>
      <c r="U636" s="130"/>
      <c r="V636" s="130">
        <f t="shared" si="384"/>
        <v>65</v>
      </c>
      <c r="W636" s="130">
        <f t="shared" si="386"/>
        <v>65</v>
      </c>
      <c r="X636" s="33">
        <f t="shared" si="387"/>
        <v>92.857142857142861</v>
      </c>
    </row>
    <row r="637" spans="1:24" ht="15.75" thickBot="1" x14ac:dyDescent="0.3">
      <c r="A637" s="6" t="s">
        <v>77</v>
      </c>
      <c r="L637" s="247" t="s">
        <v>72</v>
      </c>
      <c r="M637" s="248"/>
      <c r="N637" s="131">
        <v>260</v>
      </c>
      <c r="O637" s="131">
        <v>1000</v>
      </c>
      <c r="P637" s="131">
        <v>480</v>
      </c>
      <c r="Q637" s="131"/>
      <c r="R637" s="195"/>
      <c r="S637" s="219"/>
      <c r="T637" s="157">
        <f t="shared" si="385"/>
        <v>1260</v>
      </c>
      <c r="U637" s="130"/>
      <c r="V637" s="130">
        <f t="shared" si="384"/>
        <v>780</v>
      </c>
      <c r="W637" s="130">
        <f t="shared" si="386"/>
        <v>780</v>
      </c>
      <c r="X637" s="33">
        <f t="shared" si="387"/>
        <v>61.904761904761905</v>
      </c>
    </row>
    <row r="638" spans="1:24" x14ac:dyDescent="0.25">
      <c r="A638" s="240" t="s">
        <v>78</v>
      </c>
      <c r="B638" s="241"/>
      <c r="C638" s="241"/>
      <c r="D638" s="206" t="s">
        <v>81</v>
      </c>
      <c r="E638" s="206"/>
      <c r="F638" s="206" t="s">
        <v>82</v>
      </c>
      <c r="G638" s="206"/>
      <c r="H638" s="206" t="s">
        <v>83</v>
      </c>
      <c r="I638" s="206"/>
      <c r="J638" s="207"/>
      <c r="L638" s="247" t="s">
        <v>73</v>
      </c>
      <c r="M638" s="248"/>
      <c r="N638" s="131">
        <v>1</v>
      </c>
      <c r="O638" s="131">
        <v>20</v>
      </c>
      <c r="P638" s="131">
        <v>16</v>
      </c>
      <c r="Q638" s="131"/>
      <c r="R638" s="195"/>
      <c r="S638" s="219"/>
      <c r="T638" s="157">
        <f t="shared" si="385"/>
        <v>21</v>
      </c>
      <c r="U638" s="130"/>
      <c r="V638" s="130">
        <f t="shared" si="384"/>
        <v>5</v>
      </c>
      <c r="W638" s="130">
        <f t="shared" si="386"/>
        <v>5</v>
      </c>
      <c r="X638" s="33">
        <f t="shared" si="387"/>
        <v>23.809523809523807</v>
      </c>
    </row>
    <row r="639" spans="1:24" x14ac:dyDescent="0.25">
      <c r="A639" s="242" t="s">
        <v>79</v>
      </c>
      <c r="B639" s="243"/>
      <c r="C639" s="243"/>
      <c r="D639" s="195">
        <v>9</v>
      </c>
      <c r="E639" s="195"/>
      <c r="F639" s="195">
        <v>9</v>
      </c>
      <c r="G639" s="195"/>
      <c r="H639" s="195"/>
      <c r="I639" s="195"/>
      <c r="J639" s="269"/>
      <c r="L639" s="247" t="s">
        <v>74</v>
      </c>
      <c r="M639" s="248"/>
      <c r="N639" s="131">
        <v>70</v>
      </c>
      <c r="O639" s="131">
        <v>18</v>
      </c>
      <c r="P639" s="131">
        <v>12</v>
      </c>
      <c r="Q639" s="131"/>
      <c r="R639" s="195"/>
      <c r="S639" s="219"/>
      <c r="T639" s="157">
        <f t="shared" si="385"/>
        <v>88</v>
      </c>
      <c r="U639" s="130"/>
      <c r="V639" s="130">
        <f t="shared" si="384"/>
        <v>76</v>
      </c>
      <c r="W639" s="130">
        <f t="shared" si="386"/>
        <v>76</v>
      </c>
      <c r="X639" s="33">
        <f t="shared" si="387"/>
        <v>86.36363636363636</v>
      </c>
    </row>
    <row r="640" spans="1:24" ht="15.75" thickBot="1" x14ac:dyDescent="0.3">
      <c r="A640" s="244" t="s">
        <v>80</v>
      </c>
      <c r="B640" s="245"/>
      <c r="C640" s="245"/>
      <c r="D640" s="246">
        <v>255</v>
      </c>
      <c r="E640" s="246"/>
      <c r="F640" s="246">
        <v>255</v>
      </c>
      <c r="G640" s="246"/>
      <c r="H640" s="246"/>
      <c r="I640" s="246"/>
      <c r="J640" s="270"/>
      <c r="L640" s="247" t="s">
        <v>75</v>
      </c>
      <c r="M640" s="248"/>
      <c r="N640" s="131">
        <v>0</v>
      </c>
      <c r="O640" s="131">
        <v>70</v>
      </c>
      <c r="P640" s="131">
        <v>6</v>
      </c>
      <c r="Q640" s="131"/>
      <c r="R640" s="195"/>
      <c r="S640" s="219"/>
      <c r="T640" s="157">
        <f t="shared" si="385"/>
        <v>70</v>
      </c>
      <c r="U640" s="130"/>
      <c r="V640" s="130">
        <f t="shared" si="384"/>
        <v>64</v>
      </c>
      <c r="W640" s="130">
        <f t="shared" si="386"/>
        <v>64</v>
      </c>
      <c r="X640" s="33">
        <f t="shared" si="387"/>
        <v>91.428571428571431</v>
      </c>
    </row>
    <row r="641" spans="1:108" ht="15.75" thickBot="1" x14ac:dyDescent="0.3">
      <c r="A641" s="1" t="s">
        <v>90</v>
      </c>
      <c r="B641" s="1"/>
      <c r="C641" s="1"/>
      <c r="D641" s="1"/>
      <c r="E641" s="1"/>
      <c r="F641" s="1"/>
      <c r="G641" s="1"/>
      <c r="H641" s="1"/>
      <c r="I641" s="1"/>
      <c r="J641" s="1"/>
      <c r="L641" s="284" t="s">
        <v>76</v>
      </c>
      <c r="M641" s="285"/>
      <c r="N641" s="122">
        <v>0</v>
      </c>
      <c r="O641" s="122">
        <v>120</v>
      </c>
      <c r="P641" s="122">
        <v>2</v>
      </c>
      <c r="Q641" s="122"/>
      <c r="R641" s="246"/>
      <c r="S641" s="286"/>
      <c r="T641" s="157">
        <f t="shared" si="385"/>
        <v>120</v>
      </c>
      <c r="U641" s="130"/>
      <c r="V641" s="130">
        <f t="shared" si="384"/>
        <v>118</v>
      </c>
      <c r="W641" s="130">
        <f t="shared" si="386"/>
        <v>118</v>
      </c>
      <c r="X641" s="33">
        <f t="shared" si="387"/>
        <v>98.333333333333329</v>
      </c>
    </row>
    <row r="642" spans="1:108" ht="15.75" thickBot="1" x14ac:dyDescent="0.3">
      <c r="A642" s="205" t="s">
        <v>91</v>
      </c>
      <c r="B642" s="206"/>
      <c r="C642" s="206"/>
      <c r="D642" s="207"/>
      <c r="F642" s="205" t="s">
        <v>96</v>
      </c>
      <c r="G642" s="206"/>
      <c r="H642" s="206"/>
      <c r="I642" s="206"/>
      <c r="J642" s="207"/>
      <c r="L642" t="s">
        <v>84</v>
      </c>
      <c r="Q642" s="7" t="s">
        <v>89</v>
      </c>
      <c r="T642" s="137"/>
    </row>
    <row r="643" spans="1:108" x14ac:dyDescent="0.25">
      <c r="A643" s="129" t="s">
        <v>92</v>
      </c>
      <c r="B643" s="217" t="s">
        <v>94</v>
      </c>
      <c r="C643" s="217"/>
      <c r="D643" s="261" t="s">
        <v>36</v>
      </c>
      <c r="F643" s="259" t="s">
        <v>92</v>
      </c>
      <c r="G643" s="217"/>
      <c r="H643" s="217" t="s">
        <v>94</v>
      </c>
      <c r="I643" s="217"/>
      <c r="J643" s="261" t="s">
        <v>36</v>
      </c>
      <c r="L643" s="262" t="s">
        <v>86</v>
      </c>
      <c r="M643" s="263"/>
      <c r="N643" s="263"/>
      <c r="O643" s="271">
        <v>6</v>
      </c>
      <c r="P643" s="272"/>
      <c r="Q643" s="123" t="s">
        <v>6</v>
      </c>
      <c r="R643" s="124" t="s">
        <v>7</v>
      </c>
      <c r="S643" s="125" t="s">
        <v>36</v>
      </c>
      <c r="T643" s="135"/>
    </row>
    <row r="644" spans="1:108" x14ac:dyDescent="0.25">
      <c r="A644" s="129" t="s">
        <v>93</v>
      </c>
      <c r="B644" s="217" t="s">
        <v>95</v>
      </c>
      <c r="C644" s="217"/>
      <c r="D644" s="261"/>
      <c r="F644" s="259" t="s">
        <v>93</v>
      </c>
      <c r="G644" s="217"/>
      <c r="H644" s="217" t="s">
        <v>95</v>
      </c>
      <c r="I644" s="217"/>
      <c r="J644" s="261"/>
      <c r="L644" s="264" t="s">
        <v>87</v>
      </c>
      <c r="M644" s="265"/>
      <c r="N644" s="265"/>
      <c r="O644" s="273">
        <v>0</v>
      </c>
      <c r="P644" s="274"/>
      <c r="Q644" s="268">
        <v>30</v>
      </c>
      <c r="R644" s="195">
        <v>34</v>
      </c>
      <c r="S644" s="269">
        <v>64</v>
      </c>
      <c r="T644" s="135"/>
    </row>
    <row r="645" spans="1:108" ht="15.75" thickBot="1" x14ac:dyDescent="0.3">
      <c r="A645" s="28"/>
      <c r="B645" s="246"/>
      <c r="C645" s="246"/>
      <c r="D645" s="132"/>
      <c r="F645" s="260"/>
      <c r="G645" s="246"/>
      <c r="H645" s="246"/>
      <c r="I645" s="246"/>
      <c r="J645" s="132"/>
      <c r="L645" s="266" t="s">
        <v>88</v>
      </c>
      <c r="M645" s="267"/>
      <c r="N645" s="267"/>
      <c r="O645" s="275">
        <v>3</v>
      </c>
      <c r="P645" s="276"/>
      <c r="Q645" s="260"/>
      <c r="R645" s="246"/>
      <c r="S645" s="270"/>
      <c r="T645" s="135"/>
    </row>
    <row r="646" spans="1:108" ht="15.75" thickBot="1" x14ac:dyDescent="0.3">
      <c r="A646" t="s">
        <v>102</v>
      </c>
      <c r="L646" t="s">
        <v>97</v>
      </c>
      <c r="T646" s="137"/>
    </row>
    <row r="647" spans="1:108" ht="15.75" thickBot="1" x14ac:dyDescent="0.3">
      <c r="A647" s="23" t="s">
        <v>103</v>
      </c>
      <c r="B647" s="24"/>
      <c r="C647" s="24" t="s">
        <v>104</v>
      </c>
      <c r="D647" s="24"/>
      <c r="E647" s="24"/>
      <c r="F647" s="24" t="s">
        <v>105</v>
      </c>
      <c r="G647" s="24"/>
      <c r="H647" s="24"/>
      <c r="I647" s="24" t="s">
        <v>106</v>
      </c>
      <c r="J647" s="25"/>
      <c r="L647" s="280" t="s">
        <v>59</v>
      </c>
      <c r="M647" s="281"/>
      <c r="N647" s="26" t="s">
        <v>98</v>
      </c>
      <c r="O647" s="26" t="s">
        <v>99</v>
      </c>
      <c r="P647" s="278" t="s">
        <v>100</v>
      </c>
      <c r="Q647" s="279"/>
      <c r="R647" s="282"/>
      <c r="S647" s="283"/>
      <c r="T647" s="135"/>
    </row>
    <row r="648" spans="1:108" ht="15.75" thickBot="1" x14ac:dyDescent="0.3">
      <c r="A648" t="s">
        <v>107</v>
      </c>
      <c r="L648" s="251" t="s">
        <v>101</v>
      </c>
      <c r="M648" s="252"/>
      <c r="N648" s="255"/>
      <c r="O648" s="255"/>
      <c r="P648" s="255"/>
      <c r="Q648" s="255"/>
      <c r="R648" s="255"/>
      <c r="S648" s="256"/>
      <c r="T648" s="135"/>
    </row>
    <row r="649" spans="1:108" ht="15.75" thickBot="1" x14ac:dyDescent="0.3">
      <c r="A649" s="23" t="s">
        <v>103</v>
      </c>
      <c r="B649" s="24"/>
      <c r="C649" s="24" t="s">
        <v>104</v>
      </c>
      <c r="D649" s="24"/>
      <c r="E649" s="24"/>
      <c r="F649" s="24" t="s">
        <v>105</v>
      </c>
      <c r="G649" s="24"/>
      <c r="H649" s="24"/>
      <c r="I649" s="24" t="s">
        <v>106</v>
      </c>
      <c r="J649" s="25"/>
      <c r="L649" s="253"/>
      <c r="M649" s="254"/>
      <c r="N649" s="257"/>
      <c r="O649" s="257"/>
      <c r="P649" s="257"/>
      <c r="Q649" s="257"/>
      <c r="R649" s="257"/>
      <c r="S649" s="258"/>
      <c r="T649" s="135"/>
    </row>
    <row r="651" spans="1:108" ht="18.75" x14ac:dyDescent="0.3">
      <c r="A651" s="193"/>
      <c r="B651" s="194" t="s">
        <v>28</v>
      </c>
      <c r="C651" s="194"/>
      <c r="D651" s="194"/>
      <c r="E651" s="194"/>
      <c r="F651" s="194"/>
      <c r="G651" s="194"/>
      <c r="H651" s="194"/>
      <c r="I651" s="194"/>
      <c r="J651" s="193" t="s">
        <v>29</v>
      </c>
      <c r="K651" s="193"/>
      <c r="L651" s="195" t="s">
        <v>285</v>
      </c>
      <c r="M651" s="195"/>
      <c r="N651" s="195"/>
      <c r="O651" s="193" t="s">
        <v>30</v>
      </c>
      <c r="P651" s="193"/>
      <c r="Q651" s="195">
        <v>2022</v>
      </c>
      <c r="R651" s="195"/>
      <c r="S651" s="195"/>
      <c r="T651" s="297"/>
      <c r="U651" s="298"/>
      <c r="V651" s="298"/>
      <c r="W651" s="298"/>
      <c r="X651" s="298"/>
    </row>
    <row r="652" spans="1:108" s="38" customFormat="1" ht="21.75" customHeight="1" thickBot="1" x14ac:dyDescent="0.3">
      <c r="A652" s="193"/>
      <c r="B652" s="189" t="s">
        <v>31</v>
      </c>
      <c r="C652" s="189"/>
      <c r="D652" s="188" t="s">
        <v>295</v>
      </c>
      <c r="E652" s="188"/>
      <c r="F652" s="189" t="s">
        <v>32</v>
      </c>
      <c r="G652" s="189"/>
      <c r="H652" s="188" t="s">
        <v>279</v>
      </c>
      <c r="I652" s="188"/>
      <c r="J652" s="189" t="s">
        <v>272</v>
      </c>
      <c r="K652" s="189"/>
      <c r="L652" s="188" t="s">
        <v>303</v>
      </c>
      <c r="M652" s="188"/>
      <c r="N652" s="188"/>
      <c r="O652" s="189" t="s">
        <v>34</v>
      </c>
      <c r="P652" s="189"/>
      <c r="Q652" s="299"/>
      <c r="R652" s="300"/>
      <c r="S652" s="301"/>
      <c r="T652" s="302" t="s">
        <v>225</v>
      </c>
      <c r="U652" s="303"/>
      <c r="V652" s="303"/>
    </row>
    <row r="653" spans="1:108" x14ac:dyDescent="0.25">
      <c r="A653" s="193"/>
      <c r="B653" s="205" t="s">
        <v>35</v>
      </c>
      <c r="C653" s="206"/>
      <c r="D653" s="206"/>
      <c r="E653" s="206"/>
      <c r="F653" s="206"/>
      <c r="G653" s="206"/>
      <c r="H653" s="206"/>
      <c r="I653" s="207"/>
      <c r="J653" s="205" t="s">
        <v>1</v>
      </c>
      <c r="K653" s="206"/>
      <c r="L653" s="206"/>
      <c r="M653" s="206"/>
      <c r="N653" s="207"/>
      <c r="O653" s="205" t="s">
        <v>2</v>
      </c>
      <c r="P653" s="206"/>
      <c r="Q653" s="206"/>
      <c r="R653" s="206"/>
      <c r="S653" s="207"/>
      <c r="T653" s="299">
        <v>24532</v>
      </c>
      <c r="U653" s="300"/>
      <c r="V653" s="301"/>
    </row>
    <row r="654" spans="1:108" s="38" customFormat="1" ht="24" customHeight="1" thickBot="1" x14ac:dyDescent="0.3">
      <c r="B654" s="133" t="s">
        <v>36</v>
      </c>
      <c r="C654" s="62">
        <v>0</v>
      </c>
      <c r="D654" s="63" t="s">
        <v>37</v>
      </c>
      <c r="E654" s="134"/>
      <c r="F654" s="62">
        <v>0</v>
      </c>
      <c r="G654" s="209" t="s">
        <v>38</v>
      </c>
      <c r="H654" s="209"/>
      <c r="I654" s="65">
        <v>0</v>
      </c>
      <c r="J654" s="208" t="s">
        <v>39</v>
      </c>
      <c r="K654" s="209"/>
      <c r="L654" s="62">
        <v>0</v>
      </c>
      <c r="M654" s="134" t="s">
        <v>40</v>
      </c>
      <c r="N654" s="65">
        <v>0</v>
      </c>
      <c r="O654" s="208" t="s">
        <v>39</v>
      </c>
      <c r="P654" s="209"/>
      <c r="Q654" s="62">
        <v>22</v>
      </c>
      <c r="R654" s="134" t="s">
        <v>40</v>
      </c>
      <c r="S654" s="65">
        <v>22</v>
      </c>
      <c r="T654" s="136"/>
      <c r="Z654" s="290" t="s">
        <v>238</v>
      </c>
      <c r="AA654" s="290"/>
      <c r="AB654" s="291" t="s">
        <v>239</v>
      </c>
      <c r="AC654" s="291"/>
      <c r="AD654" s="291" t="s">
        <v>171</v>
      </c>
      <c r="AE654" s="291"/>
      <c r="AF654" s="292" t="s">
        <v>240</v>
      </c>
      <c r="AG654" s="292"/>
      <c r="AH654" s="292" t="s">
        <v>241</v>
      </c>
      <c r="AI654" s="292"/>
      <c r="AJ654" s="292" t="s">
        <v>242</v>
      </c>
      <c r="AK654" s="292"/>
      <c r="AL654" s="292" t="s">
        <v>243</v>
      </c>
      <c r="AM654" s="292"/>
      <c r="AN654" s="287" t="s">
        <v>244</v>
      </c>
      <c r="AO654" s="287"/>
      <c r="AP654" s="287" t="s">
        <v>245</v>
      </c>
      <c r="AQ654" s="287"/>
      <c r="AR654" s="287" t="s">
        <v>246</v>
      </c>
      <c r="AS654" s="287"/>
      <c r="AT654" s="287" t="s">
        <v>247</v>
      </c>
      <c r="AU654" s="287"/>
      <c r="AV654" s="288" t="s">
        <v>248</v>
      </c>
      <c r="AW654" s="288"/>
      <c r="AX654" s="288" t="s">
        <v>249</v>
      </c>
      <c r="AY654" s="288"/>
      <c r="AZ654" s="288" t="s">
        <v>250</v>
      </c>
      <c r="BA654" s="288"/>
      <c r="BB654" s="288" t="s">
        <v>175</v>
      </c>
      <c r="BC654" s="288"/>
      <c r="BD654" s="289" t="s">
        <v>251</v>
      </c>
      <c r="BE654" s="289"/>
      <c r="BF654" s="289" t="s">
        <v>252</v>
      </c>
      <c r="BG654" s="289"/>
      <c r="BH654" s="289" t="s">
        <v>24</v>
      </c>
      <c r="BI654" s="289"/>
      <c r="BJ654" s="294" t="s">
        <v>253</v>
      </c>
      <c r="BK654" s="294"/>
      <c r="BL654" s="295" t="s">
        <v>69</v>
      </c>
      <c r="BM654" s="295"/>
      <c r="BN654" s="296" t="s">
        <v>254</v>
      </c>
      <c r="BO654" s="296" t="s">
        <v>161</v>
      </c>
      <c r="BP654" s="296" t="s">
        <v>255</v>
      </c>
      <c r="BQ654" s="296" t="s">
        <v>256</v>
      </c>
      <c r="BR654" s="296" t="s">
        <v>257</v>
      </c>
      <c r="BS654" s="296"/>
      <c r="BT654" s="296" t="s">
        <v>258</v>
      </c>
      <c r="BU654" s="296"/>
      <c r="BV654" s="296" t="s">
        <v>259</v>
      </c>
      <c r="BW654" s="296"/>
      <c r="BX654" s="293" t="s">
        <v>260</v>
      </c>
      <c r="BY654" s="293"/>
      <c r="BZ654" s="293"/>
      <c r="CA654" s="293" t="s">
        <v>239</v>
      </c>
      <c r="CB654" s="293"/>
      <c r="CC654" s="293"/>
      <c r="CD654" s="293" t="s">
        <v>261</v>
      </c>
      <c r="CE654" s="293"/>
      <c r="CF654" s="293"/>
      <c r="CG654" s="293" t="s">
        <v>262</v>
      </c>
      <c r="CH654" s="293"/>
      <c r="CI654" s="293"/>
      <c r="CJ654" s="293" t="s">
        <v>65</v>
      </c>
      <c r="CK654" s="293"/>
      <c r="CL654" s="293"/>
      <c r="CM654" s="293" t="s">
        <v>263</v>
      </c>
      <c r="CN654" s="293"/>
      <c r="CO654" s="293"/>
      <c r="CP654" s="293" t="s">
        <v>67</v>
      </c>
      <c r="CQ654" s="293"/>
      <c r="CR654" s="293"/>
      <c r="CS654" s="293" t="s">
        <v>264</v>
      </c>
      <c r="CT654" s="293"/>
      <c r="CU654" s="293"/>
      <c r="CV654" s="293" t="s">
        <v>265</v>
      </c>
      <c r="CW654" s="293"/>
      <c r="CX654" s="293"/>
      <c r="CY654" s="293" t="s">
        <v>24</v>
      </c>
      <c r="CZ654" s="293"/>
      <c r="DA654" s="293"/>
      <c r="DB654" s="293" t="s">
        <v>266</v>
      </c>
      <c r="DC654" s="293"/>
      <c r="DD654" s="293"/>
    </row>
    <row r="655" spans="1:108" ht="16.5" thickBot="1" x14ac:dyDescent="0.3">
      <c r="A655" t="s">
        <v>42</v>
      </c>
      <c r="F655" s="10"/>
      <c r="G655" s="11"/>
      <c r="H655" s="11"/>
      <c r="J655" s="14"/>
      <c r="K655" s="14"/>
      <c r="T655" s="137"/>
      <c r="Z655" s="146" t="s">
        <v>267</v>
      </c>
      <c r="AA655" s="146" t="s">
        <v>268</v>
      </c>
      <c r="AB655" s="146" t="s">
        <v>267</v>
      </c>
      <c r="AC655" s="146" t="s">
        <v>268</v>
      </c>
      <c r="AD655" s="146" t="s">
        <v>267</v>
      </c>
      <c r="AE655" s="146" t="s">
        <v>268</v>
      </c>
      <c r="AF655" s="147" t="s">
        <v>267</v>
      </c>
      <c r="AG655" s="147" t="s">
        <v>268</v>
      </c>
      <c r="AH655" s="147" t="s">
        <v>267</v>
      </c>
      <c r="AI655" s="147" t="s">
        <v>268</v>
      </c>
      <c r="AJ655" s="147" t="s">
        <v>267</v>
      </c>
      <c r="AK655" s="147" t="s">
        <v>268</v>
      </c>
      <c r="AL655" s="147" t="s">
        <v>267</v>
      </c>
      <c r="AM655" s="147" t="s">
        <v>268</v>
      </c>
      <c r="AN655" s="148" t="s">
        <v>267</v>
      </c>
      <c r="AO655" s="148" t="s">
        <v>268</v>
      </c>
      <c r="AP655" s="148" t="s">
        <v>267</v>
      </c>
      <c r="AQ655" s="148" t="s">
        <v>268</v>
      </c>
      <c r="AR655" s="148" t="s">
        <v>267</v>
      </c>
      <c r="AS655" s="148" t="s">
        <v>268</v>
      </c>
      <c r="AT655" s="148" t="s">
        <v>267</v>
      </c>
      <c r="AU655" s="148" t="s">
        <v>268</v>
      </c>
      <c r="AV655" s="149" t="s">
        <v>267</v>
      </c>
      <c r="AW655" s="149" t="s">
        <v>268</v>
      </c>
      <c r="AX655" s="149" t="s">
        <v>267</v>
      </c>
      <c r="AY655" s="149" t="s">
        <v>268</v>
      </c>
      <c r="AZ655" s="149" t="s">
        <v>267</v>
      </c>
      <c r="BA655" s="149" t="s">
        <v>268</v>
      </c>
      <c r="BB655" s="149" t="s">
        <v>267</v>
      </c>
      <c r="BC655" s="149" t="s">
        <v>268</v>
      </c>
      <c r="BD655" s="150" t="s">
        <v>267</v>
      </c>
      <c r="BE655" s="150" t="s">
        <v>268</v>
      </c>
      <c r="BF655" s="150" t="s">
        <v>267</v>
      </c>
      <c r="BG655" s="150" t="s">
        <v>268</v>
      </c>
      <c r="BH655" s="150" t="s">
        <v>267</v>
      </c>
      <c r="BI655" s="150" t="s">
        <v>268</v>
      </c>
      <c r="BJ655" s="151" t="s">
        <v>267</v>
      </c>
      <c r="BK655" s="151" t="s">
        <v>268</v>
      </c>
      <c r="BL655" s="152" t="s">
        <v>267</v>
      </c>
      <c r="BM655" s="152" t="s">
        <v>268</v>
      </c>
      <c r="BN655" s="153" t="s">
        <v>267</v>
      </c>
      <c r="BO655" s="153" t="s">
        <v>268</v>
      </c>
      <c r="BP655" s="153" t="s">
        <v>267</v>
      </c>
      <c r="BQ655" s="153" t="s">
        <v>268</v>
      </c>
      <c r="BR655" s="153" t="s">
        <v>267</v>
      </c>
      <c r="BS655" s="153" t="s">
        <v>268</v>
      </c>
      <c r="BT655" s="153" t="s">
        <v>267</v>
      </c>
      <c r="BU655" s="153" t="s">
        <v>268</v>
      </c>
      <c r="BV655" s="153" t="s">
        <v>267</v>
      </c>
      <c r="BW655" s="153" t="s">
        <v>268</v>
      </c>
      <c r="BX655" s="154" t="s">
        <v>269</v>
      </c>
      <c r="BY655" s="154" t="s">
        <v>270</v>
      </c>
      <c r="BZ655" s="154" t="s">
        <v>271</v>
      </c>
      <c r="CA655" s="154" t="s">
        <v>269</v>
      </c>
      <c r="CB655" s="154" t="s">
        <v>270</v>
      </c>
      <c r="CC655" s="154" t="s">
        <v>271</v>
      </c>
      <c r="CD655" s="154" t="s">
        <v>269</v>
      </c>
      <c r="CE655" s="154" t="s">
        <v>270</v>
      </c>
      <c r="CF655" s="154" t="s">
        <v>271</v>
      </c>
      <c r="CG655" s="154" t="s">
        <v>269</v>
      </c>
      <c r="CH655" s="154" t="s">
        <v>270</v>
      </c>
      <c r="CI655" s="154" t="s">
        <v>271</v>
      </c>
      <c r="CJ655" s="154" t="s">
        <v>269</v>
      </c>
      <c r="CK655" s="154" t="s">
        <v>270</v>
      </c>
      <c r="CL655" s="154" t="s">
        <v>271</v>
      </c>
      <c r="CM655" s="154" t="s">
        <v>269</v>
      </c>
      <c r="CN655" s="154" t="s">
        <v>270</v>
      </c>
      <c r="CO655" s="154" t="s">
        <v>271</v>
      </c>
      <c r="CP655" s="154" t="s">
        <v>269</v>
      </c>
      <c r="CQ655" s="154" t="s">
        <v>270</v>
      </c>
      <c r="CR655" s="154" t="s">
        <v>271</v>
      </c>
      <c r="CS655" s="154" t="s">
        <v>269</v>
      </c>
      <c r="CT655" s="154" t="s">
        <v>270</v>
      </c>
      <c r="CU655" s="154" t="s">
        <v>271</v>
      </c>
      <c r="CV655" s="154" t="s">
        <v>269</v>
      </c>
      <c r="CW655" s="154" t="s">
        <v>270</v>
      </c>
      <c r="CX655" s="154" t="s">
        <v>271</v>
      </c>
      <c r="CY655" s="154" t="s">
        <v>269</v>
      </c>
      <c r="CZ655" s="154" t="s">
        <v>270</v>
      </c>
      <c r="DA655" s="154" t="s">
        <v>271</v>
      </c>
      <c r="DB655" s="154" t="s">
        <v>269</v>
      </c>
      <c r="DC655" s="154" t="s">
        <v>270</v>
      </c>
      <c r="DD655" s="154" t="s">
        <v>271</v>
      </c>
    </row>
    <row r="656" spans="1:108" x14ac:dyDescent="0.25">
      <c r="A656" s="192" t="s">
        <v>0</v>
      </c>
      <c r="B656" s="196" t="s">
        <v>1</v>
      </c>
      <c r="C656" s="197"/>
      <c r="D656" s="197"/>
      <c r="E656" s="197"/>
      <c r="F656" s="197"/>
      <c r="G656" s="198"/>
      <c r="H656" s="196" t="s">
        <v>2</v>
      </c>
      <c r="I656" s="197"/>
      <c r="J656" s="197"/>
      <c r="K656" s="197"/>
      <c r="L656" s="197"/>
      <c r="M656" s="198"/>
      <c r="N656" s="196" t="s">
        <v>3</v>
      </c>
      <c r="O656" s="197"/>
      <c r="P656" s="197"/>
      <c r="Q656" s="197"/>
      <c r="R656" s="197"/>
      <c r="S656" s="199"/>
      <c r="T656" s="304" t="s">
        <v>224</v>
      </c>
      <c r="U656" s="277" t="s">
        <v>36</v>
      </c>
      <c r="V656" s="217" t="s">
        <v>108</v>
      </c>
      <c r="Y656" t="str">
        <f>L652</f>
        <v xml:space="preserve">M.20 Urban Muridke </v>
      </c>
      <c r="Z656" s="130">
        <f>B659+C659</f>
        <v>0</v>
      </c>
      <c r="AA656" s="130">
        <f>H659+I659</f>
        <v>10</v>
      </c>
      <c r="AB656" s="130">
        <f>B660+C660</f>
        <v>0</v>
      </c>
      <c r="AC656" s="130">
        <f>H660+I660</f>
        <v>62</v>
      </c>
      <c r="AD656" s="130">
        <f>B661+C661</f>
        <v>0</v>
      </c>
      <c r="AE656" s="130">
        <f>H661+I661</f>
        <v>62</v>
      </c>
      <c r="AF656" s="130">
        <f>SUM(B662:G662)</f>
        <v>0</v>
      </c>
      <c r="AG656" s="130">
        <f>SUM(H662:M662)</f>
        <v>60</v>
      </c>
      <c r="AH656" s="130">
        <f>SUM(B665:G665)</f>
        <v>0</v>
      </c>
      <c r="AI656" s="130">
        <f>SUM(H665:M665)</f>
        <v>60</v>
      </c>
      <c r="AJ656" s="130">
        <f>SUM(B668:G668)</f>
        <v>0</v>
      </c>
      <c r="AK656" s="130">
        <f>SUM(H668:M668)</f>
        <v>60</v>
      </c>
      <c r="AL656" s="130">
        <f>SUM(B671:G671)</f>
        <v>0</v>
      </c>
      <c r="AM656" s="130">
        <f>SUM(H671:M671)</f>
        <v>60</v>
      </c>
      <c r="AN656" s="130">
        <f>SUM(B663:G663)</f>
        <v>0</v>
      </c>
      <c r="AO656" s="130">
        <f>SUM(H663:M663)</f>
        <v>59</v>
      </c>
      <c r="AP656" s="130">
        <f>SUM(B666:G666)</f>
        <v>0</v>
      </c>
      <c r="AQ656" s="130">
        <f>SUM(H666:M666)</f>
        <v>59</v>
      </c>
      <c r="AR656" s="130">
        <f>SUM(B669:G669)</f>
        <v>0</v>
      </c>
      <c r="AS656" s="130">
        <f>SUM(H669:M669)</f>
        <v>59</v>
      </c>
      <c r="AT656" s="130">
        <f>SUM(B672:G672)</f>
        <v>0</v>
      </c>
      <c r="AU656" s="130">
        <f>SUM(H672:M672)</f>
        <v>59</v>
      </c>
      <c r="AV656" s="130">
        <f>SUM(B664:G664)</f>
        <v>0</v>
      </c>
      <c r="AW656" s="130">
        <f>SUM(H664:M664)</f>
        <v>58</v>
      </c>
      <c r="AX656" s="130">
        <f>SUM(B667:G667)</f>
        <v>0</v>
      </c>
      <c r="AY656" s="130">
        <f>SUM(H667:M667)</f>
        <v>58</v>
      </c>
      <c r="AZ656" s="130">
        <f>SUM(B670:G670)</f>
        <v>0</v>
      </c>
      <c r="BA656" s="130">
        <f>SUM(H670:M670)</f>
        <v>58</v>
      </c>
      <c r="BB656" s="130">
        <f>SUM(B673:G673)</f>
        <v>0</v>
      </c>
      <c r="BC656" s="130">
        <f>SUM(H673:M673)</f>
        <v>58</v>
      </c>
      <c r="BD656" s="130">
        <f>SUM(B676:G676)</f>
        <v>0</v>
      </c>
      <c r="BE656" s="130">
        <f>SUM(H676:M676)</f>
        <v>59</v>
      </c>
      <c r="BF656" s="130">
        <f>SUM(B674:G674)</f>
        <v>0</v>
      </c>
      <c r="BG656" s="130">
        <f>SUM(H674:M674)</f>
        <v>59</v>
      </c>
      <c r="BH656" s="130">
        <f>SUM(B675:G675)</f>
        <v>0</v>
      </c>
      <c r="BI656" s="130">
        <f>SUM(H675:M675)</f>
        <v>50</v>
      </c>
      <c r="BJ656" s="130">
        <f>SUM(B677:G677)</f>
        <v>0</v>
      </c>
      <c r="BK656" s="130">
        <f>SUM(H677:M677)</f>
        <v>58</v>
      </c>
      <c r="BL656" s="130">
        <f>SUM(B678:G678)</f>
        <v>0</v>
      </c>
      <c r="BM656" s="130">
        <f>SUM(H678:M678)</f>
        <v>58</v>
      </c>
      <c r="BN656" s="130">
        <f>N682+O682</f>
        <v>0</v>
      </c>
      <c r="BO656" s="130">
        <f>P682+Q682</f>
        <v>60</v>
      </c>
      <c r="BP656" s="130">
        <f>N683+O683</f>
        <v>0</v>
      </c>
      <c r="BQ656" s="130">
        <f>P683+Q683</f>
        <v>60</v>
      </c>
      <c r="BR656" s="130">
        <f>N684+O684</f>
        <v>0</v>
      </c>
      <c r="BS656" s="130">
        <f>P684+Q684</f>
        <v>0</v>
      </c>
      <c r="BT656" s="130">
        <f>N685+O685</f>
        <v>0</v>
      </c>
      <c r="BU656" s="155">
        <f>P685+Q685</f>
        <v>0</v>
      </c>
      <c r="BV656" s="130">
        <f>N686+O686</f>
        <v>0</v>
      </c>
      <c r="BW656" s="155">
        <f>P686+Q686</f>
        <v>0</v>
      </c>
      <c r="BX656" s="130">
        <f t="shared" ref="BX656" si="388">N690</f>
        <v>50</v>
      </c>
      <c r="BY656" s="130">
        <f t="shared" ref="BY656" si="389">O690</f>
        <v>20</v>
      </c>
      <c r="BZ656" s="130">
        <f t="shared" ref="BZ656" si="390">P690</f>
        <v>60</v>
      </c>
      <c r="CA656" s="130">
        <f t="shared" ref="CA656" si="391">N691</f>
        <v>500</v>
      </c>
      <c r="CB656" s="130">
        <f t="shared" ref="CB656" si="392">O691</f>
        <v>60</v>
      </c>
      <c r="CC656" s="130">
        <f t="shared" ref="CC656" si="393">P691</f>
        <v>480</v>
      </c>
      <c r="CD656" s="130">
        <f t="shared" ref="CD656" si="394">N692</f>
        <v>0</v>
      </c>
      <c r="CE656" s="130">
        <f t="shared" ref="CE656" si="395">O692</f>
        <v>340</v>
      </c>
      <c r="CF656" s="130">
        <f t="shared" ref="CF656" si="396">P692</f>
        <v>80</v>
      </c>
      <c r="CG656" s="130">
        <f t="shared" ref="CG656" si="397">N693</f>
        <v>80</v>
      </c>
      <c r="CH656" s="130">
        <f t="shared" ref="CH656" si="398">O693</f>
        <v>180</v>
      </c>
      <c r="CI656" s="130">
        <f t="shared" ref="CI656" si="399">P693</f>
        <v>80</v>
      </c>
      <c r="CJ656" s="130">
        <f t="shared" ref="CJ656" si="400">N694</f>
        <v>0</v>
      </c>
      <c r="CK656" s="130">
        <f t="shared" ref="CK656" si="401">O694</f>
        <v>180</v>
      </c>
      <c r="CL656" s="130">
        <f t="shared" ref="CL656" si="402">P694</f>
        <v>0</v>
      </c>
      <c r="CM656" s="130">
        <f t="shared" ref="CM656" si="403">N695</f>
        <v>95</v>
      </c>
      <c r="CN656" s="130">
        <f t="shared" ref="CN656" si="404">O695</f>
        <v>120</v>
      </c>
      <c r="CO656" s="130">
        <f t="shared" ref="CO656" si="405">P695</f>
        <v>90</v>
      </c>
      <c r="CP656" s="130">
        <f t="shared" ref="CP656" si="406">N696</f>
        <v>190</v>
      </c>
      <c r="CQ656" s="130">
        <f t="shared" ref="CQ656" si="407">O696</f>
        <v>90</v>
      </c>
      <c r="CR656" s="130">
        <f t="shared" ref="CR656" si="408">P696</f>
        <v>140</v>
      </c>
      <c r="CS656" s="130">
        <f t="shared" ref="CS656" si="409">N698</f>
        <v>20</v>
      </c>
      <c r="CT656" s="130">
        <f t="shared" ref="CT656" si="410">O698</f>
        <v>160</v>
      </c>
      <c r="CU656" s="130">
        <f t="shared" ref="CU656" si="411">P698</f>
        <v>50</v>
      </c>
      <c r="CV656" s="130">
        <f t="shared" ref="CV656" si="412">N700</f>
        <v>0</v>
      </c>
      <c r="CW656" s="130">
        <f t="shared" ref="CW656" si="413">O700</f>
        <v>120</v>
      </c>
      <c r="CX656" s="130">
        <f t="shared" ref="CX656" si="414">P700</f>
        <v>0</v>
      </c>
      <c r="CY656" s="130">
        <f t="shared" ref="CY656" si="415">N697</f>
        <v>0</v>
      </c>
      <c r="CZ656" s="130">
        <f t="shared" ref="CZ656" si="416">O697</f>
        <v>50</v>
      </c>
      <c r="DA656" s="130">
        <f t="shared" ref="DA656" si="417">P697</f>
        <v>0</v>
      </c>
      <c r="DB656" s="130">
        <f t="shared" ref="DB656" si="418">N699</f>
        <v>440</v>
      </c>
      <c r="DC656" s="130">
        <f t="shared" ref="DC656" si="419">O699</f>
        <v>140</v>
      </c>
      <c r="DD656" s="130">
        <f t="shared" ref="DD656" si="420">P699</f>
        <v>510</v>
      </c>
    </row>
    <row r="657" spans="1:24" ht="15" customHeight="1" x14ac:dyDescent="0.25">
      <c r="A657" s="192"/>
      <c r="B657" s="190" t="s">
        <v>4</v>
      </c>
      <c r="C657" s="191"/>
      <c r="D657" s="191" t="s">
        <v>5</v>
      </c>
      <c r="E657" s="191"/>
      <c r="F657" s="191" t="s">
        <v>41</v>
      </c>
      <c r="G657" s="200"/>
      <c r="H657" s="190" t="s">
        <v>4</v>
      </c>
      <c r="I657" s="191"/>
      <c r="J657" s="191" t="s">
        <v>5</v>
      </c>
      <c r="K657" s="191"/>
      <c r="L657" s="191" t="s">
        <v>41</v>
      </c>
      <c r="M657" s="200"/>
      <c r="N657" s="190" t="s">
        <v>4</v>
      </c>
      <c r="O657" s="191"/>
      <c r="P657" s="191" t="s">
        <v>5</v>
      </c>
      <c r="Q657" s="191"/>
      <c r="R657" s="191" t="s">
        <v>41</v>
      </c>
      <c r="S657" s="192"/>
      <c r="T657" s="304"/>
      <c r="U657" s="277"/>
      <c r="V657" s="217"/>
      <c r="W657" s="139" t="s">
        <v>230</v>
      </c>
      <c r="X657" s="139" t="s">
        <v>108</v>
      </c>
    </row>
    <row r="658" spans="1:24" ht="22.5" x14ac:dyDescent="0.25">
      <c r="A658" s="192"/>
      <c r="B658" s="12" t="s">
        <v>6</v>
      </c>
      <c r="C658" s="2" t="s">
        <v>7</v>
      </c>
      <c r="D658" s="2" t="s">
        <v>6</v>
      </c>
      <c r="E658" s="2" t="s">
        <v>7</v>
      </c>
      <c r="F658" s="2" t="s">
        <v>6</v>
      </c>
      <c r="G658" s="13" t="s">
        <v>7</v>
      </c>
      <c r="H658" s="12" t="s">
        <v>6</v>
      </c>
      <c r="I658" s="2" t="s">
        <v>7</v>
      </c>
      <c r="J658" s="2" t="s">
        <v>6</v>
      </c>
      <c r="K658" s="2" t="s">
        <v>7</v>
      </c>
      <c r="L658" s="2" t="s">
        <v>6</v>
      </c>
      <c r="M658" s="13" t="s">
        <v>7</v>
      </c>
      <c r="N658" s="12" t="s">
        <v>6</v>
      </c>
      <c r="O658" s="2" t="s">
        <v>7</v>
      </c>
      <c r="P658" s="2" t="s">
        <v>6</v>
      </c>
      <c r="Q658" s="2" t="s">
        <v>7</v>
      </c>
      <c r="R658" s="2" t="s">
        <v>6</v>
      </c>
      <c r="S658" s="39" t="s">
        <v>7</v>
      </c>
      <c r="T658" s="304"/>
      <c r="U658" s="277"/>
      <c r="V658" s="217"/>
      <c r="W658" s="140"/>
      <c r="X658" s="140"/>
    </row>
    <row r="659" spans="1:24" ht="20.25" customHeight="1" x14ac:dyDescent="0.25">
      <c r="A659" s="9" t="s">
        <v>8</v>
      </c>
      <c r="B659" s="52"/>
      <c r="C659" s="53"/>
      <c r="D659" s="43"/>
      <c r="E659" s="43"/>
      <c r="F659" s="43"/>
      <c r="G659" s="44"/>
      <c r="H659" s="52">
        <v>4</v>
      </c>
      <c r="I659" s="53">
        <v>6</v>
      </c>
      <c r="J659" s="43"/>
      <c r="K659" s="43"/>
      <c r="L659" s="43"/>
      <c r="M659" s="44"/>
      <c r="N659" s="52"/>
      <c r="O659" s="53"/>
      <c r="P659" s="43"/>
      <c r="Q659" s="43"/>
      <c r="R659" s="43"/>
      <c r="S659" s="45"/>
      <c r="T659" s="144">
        <f>(T653*3.1/100)/12</f>
        <v>63.374333333333333</v>
      </c>
      <c r="U659" s="126">
        <f>SUM(B659:S659)</f>
        <v>10</v>
      </c>
      <c r="V659" s="40">
        <f>U659/T659</f>
        <v>0.15779258690426723</v>
      </c>
      <c r="W659" s="141" t="s">
        <v>231</v>
      </c>
      <c r="X659" s="142">
        <f>((U660-U676)*100)/U660</f>
        <v>4.838709677419355</v>
      </c>
    </row>
    <row r="660" spans="1:24" ht="20.25" customHeight="1" x14ac:dyDescent="0.25">
      <c r="A660" s="9" t="s">
        <v>9</v>
      </c>
      <c r="B660" s="52"/>
      <c r="C660" s="53"/>
      <c r="D660" s="43"/>
      <c r="E660" s="43"/>
      <c r="F660" s="43"/>
      <c r="G660" s="44"/>
      <c r="H660" s="52">
        <v>30</v>
      </c>
      <c r="I660" s="53">
        <v>32</v>
      </c>
      <c r="J660" s="43"/>
      <c r="K660" s="43"/>
      <c r="L660" s="43"/>
      <c r="M660" s="44"/>
      <c r="N660" s="52"/>
      <c r="O660" s="53"/>
      <c r="P660" s="43"/>
      <c r="Q660" s="43"/>
      <c r="R660" s="43"/>
      <c r="S660" s="45"/>
      <c r="T660" s="144">
        <f>T659</f>
        <v>63.374333333333333</v>
      </c>
      <c r="U660" s="126">
        <f t="shared" ref="U660:U678" si="421">SUM(B660:S660)</f>
        <v>62</v>
      </c>
      <c r="V660" s="40">
        <f t="shared" ref="V660:V678" si="422">U660/T660</f>
        <v>0.97831403880645684</v>
      </c>
      <c r="W660" s="143" t="s">
        <v>232</v>
      </c>
      <c r="X660" s="141">
        <f>((U662-U664)*100)/U662</f>
        <v>3.3333333333333335</v>
      </c>
    </row>
    <row r="661" spans="1:24" ht="20.25" customHeight="1" x14ac:dyDescent="0.25">
      <c r="A661" s="9" t="s">
        <v>10</v>
      </c>
      <c r="B661" s="52"/>
      <c r="C661" s="53"/>
      <c r="D661" s="43"/>
      <c r="E661" s="43"/>
      <c r="F661" s="43"/>
      <c r="G661" s="44"/>
      <c r="H661" s="52">
        <v>30</v>
      </c>
      <c r="I661" s="53">
        <v>32</v>
      </c>
      <c r="J661" s="43"/>
      <c r="K661" s="43"/>
      <c r="L661" s="43"/>
      <c r="M661" s="44"/>
      <c r="N661" s="52"/>
      <c r="O661" s="53"/>
      <c r="P661" s="43"/>
      <c r="Q661" s="43"/>
      <c r="R661" s="43"/>
      <c r="S661" s="45"/>
      <c r="T661" s="144">
        <f>T660</f>
        <v>63.374333333333333</v>
      </c>
      <c r="U661" s="126">
        <f t="shared" si="421"/>
        <v>62</v>
      </c>
      <c r="V661" s="40">
        <f t="shared" si="422"/>
        <v>0.97831403880645684</v>
      </c>
      <c r="W661" s="141" t="s">
        <v>233</v>
      </c>
      <c r="X661" s="141">
        <f>((U662-U673)*100)/U662</f>
        <v>3.3333333333333335</v>
      </c>
    </row>
    <row r="662" spans="1:24" ht="20.25" customHeight="1" x14ac:dyDescent="0.25">
      <c r="A662" s="9" t="s">
        <v>11</v>
      </c>
      <c r="B662" s="52"/>
      <c r="C662" s="53"/>
      <c r="D662" s="53"/>
      <c r="E662" s="53"/>
      <c r="F662" s="53"/>
      <c r="G662" s="54"/>
      <c r="H662" s="52">
        <v>30</v>
      </c>
      <c r="I662" s="53">
        <v>30</v>
      </c>
      <c r="J662" s="53"/>
      <c r="K662" s="53"/>
      <c r="L662" s="53"/>
      <c r="M662" s="54"/>
      <c r="N662" s="52"/>
      <c r="O662" s="53"/>
      <c r="P662" s="53"/>
      <c r="Q662" s="53"/>
      <c r="R662" s="53"/>
      <c r="S662" s="59"/>
      <c r="T662" s="144">
        <f>T661*0.94</f>
        <v>59.571873333333329</v>
      </c>
      <c r="U662" s="126">
        <f t="shared" si="421"/>
        <v>60</v>
      </c>
      <c r="V662" s="40">
        <f t="shared" si="422"/>
        <v>1.0071867249208548</v>
      </c>
      <c r="W662" s="141" t="s">
        <v>234</v>
      </c>
      <c r="X662" s="141">
        <f>((U665-U667)*100)/U665</f>
        <v>3.3333333333333335</v>
      </c>
    </row>
    <row r="663" spans="1:24" ht="20.25" customHeight="1" x14ac:dyDescent="0.25">
      <c r="A663" s="9" t="s">
        <v>12</v>
      </c>
      <c r="B663" s="52"/>
      <c r="C663" s="53"/>
      <c r="D663" s="53"/>
      <c r="E663" s="53"/>
      <c r="F663" s="53"/>
      <c r="G663" s="54"/>
      <c r="H663" s="52">
        <v>29</v>
      </c>
      <c r="I663" s="53">
        <v>30</v>
      </c>
      <c r="J663" s="53"/>
      <c r="K663" s="53"/>
      <c r="L663" s="53"/>
      <c r="M663" s="54"/>
      <c r="N663" s="52"/>
      <c r="O663" s="53"/>
      <c r="P663" s="53"/>
      <c r="Q663" s="53"/>
      <c r="R663" s="53"/>
      <c r="S663" s="59"/>
      <c r="T663" s="144">
        <f t="shared" ref="T663:T677" si="423">T662</f>
        <v>59.571873333333329</v>
      </c>
      <c r="U663" s="126">
        <f t="shared" si="421"/>
        <v>59</v>
      </c>
      <c r="V663" s="40">
        <f t="shared" si="422"/>
        <v>0.99040027950550724</v>
      </c>
      <c r="W663" s="141" t="s">
        <v>235</v>
      </c>
      <c r="X663" s="141">
        <f>((U668-U670)*100)/U668</f>
        <v>3.3333333333333335</v>
      </c>
    </row>
    <row r="664" spans="1:24" ht="20.25" customHeight="1" x14ac:dyDescent="0.25">
      <c r="A664" s="9" t="s">
        <v>13</v>
      </c>
      <c r="B664" s="52"/>
      <c r="C664" s="53"/>
      <c r="D664" s="53"/>
      <c r="E664" s="53"/>
      <c r="F664" s="53"/>
      <c r="G664" s="54"/>
      <c r="H664" s="52">
        <v>28</v>
      </c>
      <c r="I664" s="53">
        <v>30</v>
      </c>
      <c r="J664" s="53"/>
      <c r="K664" s="53"/>
      <c r="L664" s="53"/>
      <c r="M664" s="54"/>
      <c r="N664" s="52"/>
      <c r="O664" s="53"/>
      <c r="P664" s="53"/>
      <c r="Q664" s="53"/>
      <c r="R664" s="53"/>
      <c r="S664" s="59"/>
      <c r="T664" s="144">
        <f t="shared" si="423"/>
        <v>59.571873333333329</v>
      </c>
      <c r="U664" s="126">
        <f t="shared" si="421"/>
        <v>58</v>
      </c>
      <c r="V664" s="40">
        <f t="shared" si="422"/>
        <v>0.97361383409015967</v>
      </c>
      <c r="W664" s="141" t="s">
        <v>236</v>
      </c>
      <c r="X664" s="141">
        <f>((U665-U676)*100)/U665</f>
        <v>1.6666666666666667</v>
      </c>
    </row>
    <row r="665" spans="1:24" ht="20.25" customHeight="1" x14ac:dyDescent="0.25">
      <c r="A665" s="9" t="s">
        <v>14</v>
      </c>
      <c r="B665" s="52"/>
      <c r="C665" s="53"/>
      <c r="D665" s="53"/>
      <c r="E665" s="53"/>
      <c r="F665" s="53"/>
      <c r="G665" s="54"/>
      <c r="H665" s="52">
        <v>30</v>
      </c>
      <c r="I665" s="53">
        <v>30</v>
      </c>
      <c r="J665" s="53"/>
      <c r="K665" s="53"/>
      <c r="L665" s="53"/>
      <c r="M665" s="54"/>
      <c r="N665" s="52"/>
      <c r="O665" s="53"/>
      <c r="P665" s="53"/>
      <c r="Q665" s="53"/>
      <c r="R665" s="53"/>
      <c r="S665" s="59"/>
      <c r="T665" s="144">
        <f t="shared" si="423"/>
        <v>59.571873333333329</v>
      </c>
      <c r="U665" s="126">
        <f t="shared" si="421"/>
        <v>60</v>
      </c>
      <c r="V665" s="40">
        <f t="shared" si="422"/>
        <v>1.0071867249208548</v>
      </c>
      <c r="W665" s="141" t="s">
        <v>237</v>
      </c>
      <c r="X665" s="141">
        <f>((U682-U683)*100)/U682</f>
        <v>0</v>
      </c>
    </row>
    <row r="666" spans="1:24" ht="20.25" customHeight="1" x14ac:dyDescent="0.25">
      <c r="A666" s="9" t="s">
        <v>15</v>
      </c>
      <c r="B666" s="52"/>
      <c r="C666" s="53"/>
      <c r="D666" s="53"/>
      <c r="E666" s="53"/>
      <c r="F666" s="53"/>
      <c r="G666" s="54"/>
      <c r="H666" s="52">
        <v>29</v>
      </c>
      <c r="I666" s="53">
        <v>30</v>
      </c>
      <c r="J666" s="53"/>
      <c r="K666" s="53"/>
      <c r="L666" s="53"/>
      <c r="M666" s="54"/>
      <c r="N666" s="52"/>
      <c r="O666" s="53"/>
      <c r="P666" s="53"/>
      <c r="Q666" s="53"/>
      <c r="R666" s="53"/>
      <c r="S666" s="59"/>
      <c r="T666" s="144">
        <f t="shared" si="423"/>
        <v>59.571873333333329</v>
      </c>
      <c r="U666" s="126">
        <f t="shared" si="421"/>
        <v>59</v>
      </c>
      <c r="V666" s="40">
        <f t="shared" si="422"/>
        <v>0.99040027950550724</v>
      </c>
    </row>
    <row r="667" spans="1:24" ht="20.25" customHeight="1" x14ac:dyDescent="0.25">
      <c r="A667" s="9" t="s">
        <v>16</v>
      </c>
      <c r="B667" s="52"/>
      <c r="C667" s="53"/>
      <c r="D667" s="53"/>
      <c r="E667" s="53"/>
      <c r="F667" s="53"/>
      <c r="G667" s="54"/>
      <c r="H667" s="52">
        <v>28</v>
      </c>
      <c r="I667" s="53">
        <v>30</v>
      </c>
      <c r="J667" s="53"/>
      <c r="K667" s="53"/>
      <c r="L667" s="53"/>
      <c r="M667" s="54"/>
      <c r="N667" s="52"/>
      <c r="O667" s="53"/>
      <c r="P667" s="53"/>
      <c r="Q667" s="53"/>
      <c r="R667" s="53"/>
      <c r="S667" s="59"/>
      <c r="T667" s="144">
        <f t="shared" si="423"/>
        <v>59.571873333333329</v>
      </c>
      <c r="U667" s="126">
        <f t="shared" si="421"/>
        <v>58</v>
      </c>
      <c r="V667" s="40">
        <f t="shared" si="422"/>
        <v>0.97361383409015967</v>
      </c>
    </row>
    <row r="668" spans="1:24" ht="20.25" customHeight="1" x14ac:dyDescent="0.25">
      <c r="A668" s="9" t="s">
        <v>17</v>
      </c>
      <c r="B668" s="52"/>
      <c r="C668" s="53"/>
      <c r="D668" s="53"/>
      <c r="E668" s="53"/>
      <c r="F668" s="53"/>
      <c r="G668" s="54"/>
      <c r="H668" s="52">
        <v>30</v>
      </c>
      <c r="I668" s="53">
        <v>30</v>
      </c>
      <c r="J668" s="53"/>
      <c r="K668" s="53"/>
      <c r="L668" s="53"/>
      <c r="M668" s="54"/>
      <c r="N668" s="52"/>
      <c r="O668" s="53"/>
      <c r="P668" s="53"/>
      <c r="Q668" s="53"/>
      <c r="R668" s="53"/>
      <c r="S668" s="59"/>
      <c r="T668" s="144">
        <f t="shared" si="423"/>
        <v>59.571873333333329</v>
      </c>
      <c r="U668" s="126">
        <f t="shared" si="421"/>
        <v>60</v>
      </c>
      <c r="V668" s="40">
        <f t="shared" si="422"/>
        <v>1.0071867249208548</v>
      </c>
    </row>
    <row r="669" spans="1:24" ht="20.25" customHeight="1" x14ac:dyDescent="0.25">
      <c r="A669" s="9" t="s">
        <v>18</v>
      </c>
      <c r="B669" s="52"/>
      <c r="C669" s="53"/>
      <c r="D669" s="53"/>
      <c r="E669" s="53"/>
      <c r="F669" s="53"/>
      <c r="G669" s="54"/>
      <c r="H669" s="52">
        <v>29</v>
      </c>
      <c r="I669" s="53">
        <v>30</v>
      </c>
      <c r="J669" s="53"/>
      <c r="K669" s="53"/>
      <c r="L669" s="53"/>
      <c r="M669" s="54"/>
      <c r="N669" s="52"/>
      <c r="O669" s="53"/>
      <c r="P669" s="53"/>
      <c r="Q669" s="53"/>
      <c r="R669" s="53"/>
      <c r="S669" s="59"/>
      <c r="T669" s="144">
        <f t="shared" si="423"/>
        <v>59.571873333333329</v>
      </c>
      <c r="U669" s="126">
        <f t="shared" si="421"/>
        <v>59</v>
      </c>
      <c r="V669" s="40">
        <f t="shared" si="422"/>
        <v>0.99040027950550724</v>
      </c>
    </row>
    <row r="670" spans="1:24" ht="20.25" customHeight="1" x14ac:dyDescent="0.25">
      <c r="A670" s="9" t="s">
        <v>19</v>
      </c>
      <c r="B670" s="52"/>
      <c r="C670" s="53"/>
      <c r="D670" s="53"/>
      <c r="E670" s="53"/>
      <c r="F670" s="53"/>
      <c r="G670" s="54"/>
      <c r="H670" s="52">
        <v>28</v>
      </c>
      <c r="I670" s="53">
        <v>30</v>
      </c>
      <c r="J670" s="53"/>
      <c r="K670" s="53"/>
      <c r="L670" s="53"/>
      <c r="M670" s="54"/>
      <c r="N670" s="52"/>
      <c r="O670" s="53"/>
      <c r="P670" s="53"/>
      <c r="Q670" s="53"/>
      <c r="R670" s="53"/>
      <c r="S670" s="59"/>
      <c r="T670" s="144">
        <f t="shared" si="423"/>
        <v>59.571873333333329</v>
      </c>
      <c r="U670" s="126">
        <f t="shared" si="421"/>
        <v>58</v>
      </c>
      <c r="V670" s="40">
        <f t="shared" si="422"/>
        <v>0.97361383409015967</v>
      </c>
    </row>
    <row r="671" spans="1:24" ht="20.25" customHeight="1" x14ac:dyDescent="0.25">
      <c r="A671" s="9" t="s">
        <v>20</v>
      </c>
      <c r="B671" s="52"/>
      <c r="C671" s="53"/>
      <c r="D671" s="53"/>
      <c r="E671" s="53"/>
      <c r="F671" s="53"/>
      <c r="G671" s="54"/>
      <c r="H671" s="52">
        <v>30</v>
      </c>
      <c r="I671" s="53">
        <v>30</v>
      </c>
      <c r="J671" s="53"/>
      <c r="K671" s="53"/>
      <c r="L671" s="53"/>
      <c r="M671" s="54"/>
      <c r="N671" s="52"/>
      <c r="O671" s="53"/>
      <c r="P671" s="53"/>
      <c r="Q671" s="53"/>
      <c r="R671" s="53"/>
      <c r="S671" s="59"/>
      <c r="T671" s="144">
        <f t="shared" si="423"/>
        <v>59.571873333333329</v>
      </c>
      <c r="U671" s="126">
        <f t="shared" si="421"/>
        <v>60</v>
      </c>
      <c r="V671" s="40">
        <f t="shared" si="422"/>
        <v>1.0071867249208548</v>
      </c>
    </row>
    <row r="672" spans="1:24" ht="20.25" customHeight="1" x14ac:dyDescent="0.25">
      <c r="A672" s="9" t="s">
        <v>21</v>
      </c>
      <c r="B672" s="52"/>
      <c r="C672" s="53"/>
      <c r="D672" s="53"/>
      <c r="E672" s="53"/>
      <c r="F672" s="53"/>
      <c r="G672" s="54"/>
      <c r="H672" s="52">
        <v>29</v>
      </c>
      <c r="I672" s="53">
        <v>30</v>
      </c>
      <c r="J672" s="53"/>
      <c r="K672" s="53"/>
      <c r="L672" s="53"/>
      <c r="M672" s="54"/>
      <c r="N672" s="52"/>
      <c r="O672" s="53"/>
      <c r="P672" s="53"/>
      <c r="Q672" s="53"/>
      <c r="R672" s="53"/>
      <c r="S672" s="59"/>
      <c r="T672" s="144">
        <f t="shared" si="423"/>
        <v>59.571873333333329</v>
      </c>
      <c r="U672" s="126">
        <f t="shared" si="421"/>
        <v>59</v>
      </c>
      <c r="V672" s="40">
        <f t="shared" si="422"/>
        <v>0.99040027950550724</v>
      </c>
    </row>
    <row r="673" spans="1:24" ht="20.25" customHeight="1" x14ac:dyDescent="0.25">
      <c r="A673" s="9" t="s">
        <v>22</v>
      </c>
      <c r="B673" s="52"/>
      <c r="C673" s="53"/>
      <c r="D673" s="53"/>
      <c r="E673" s="53"/>
      <c r="F673" s="53"/>
      <c r="G673" s="54"/>
      <c r="H673" s="52">
        <v>28</v>
      </c>
      <c r="I673" s="53">
        <v>30</v>
      </c>
      <c r="J673" s="53"/>
      <c r="K673" s="53"/>
      <c r="L673" s="53"/>
      <c r="M673" s="54"/>
      <c r="N673" s="52"/>
      <c r="O673" s="53"/>
      <c r="P673" s="53"/>
      <c r="Q673" s="53"/>
      <c r="R673" s="53"/>
      <c r="S673" s="59"/>
      <c r="T673" s="144">
        <f t="shared" si="423"/>
        <v>59.571873333333329</v>
      </c>
      <c r="U673" s="126">
        <f t="shared" si="421"/>
        <v>58</v>
      </c>
      <c r="V673" s="40">
        <f t="shared" si="422"/>
        <v>0.97361383409015967</v>
      </c>
    </row>
    <row r="674" spans="1:24" ht="20.25" customHeight="1" x14ac:dyDescent="0.25">
      <c r="A674" s="9" t="s">
        <v>23</v>
      </c>
      <c r="B674" s="52"/>
      <c r="C674" s="53"/>
      <c r="D674" s="53"/>
      <c r="E674" s="53"/>
      <c r="F674" s="53"/>
      <c r="G674" s="54"/>
      <c r="H674" s="52">
        <v>28</v>
      </c>
      <c r="I674" s="53">
        <v>31</v>
      </c>
      <c r="J674" s="53"/>
      <c r="K674" s="53"/>
      <c r="L674" s="53"/>
      <c r="M674" s="54"/>
      <c r="N674" s="52"/>
      <c r="O674" s="53"/>
      <c r="P674" s="53"/>
      <c r="Q674" s="53"/>
      <c r="R674" s="53"/>
      <c r="S674" s="59"/>
      <c r="T674" s="144">
        <f t="shared" si="423"/>
        <v>59.571873333333329</v>
      </c>
      <c r="U674" s="126">
        <f t="shared" si="421"/>
        <v>59</v>
      </c>
      <c r="V674" s="40">
        <f t="shared" si="422"/>
        <v>0.99040027950550724</v>
      </c>
    </row>
    <row r="675" spans="1:24" ht="20.25" customHeight="1" x14ac:dyDescent="0.25">
      <c r="A675" s="9" t="s">
        <v>24</v>
      </c>
      <c r="B675" s="52"/>
      <c r="C675" s="53"/>
      <c r="D675" s="53"/>
      <c r="E675" s="53"/>
      <c r="F675" s="53"/>
      <c r="G675" s="54"/>
      <c r="H675" s="52">
        <v>24</v>
      </c>
      <c r="I675" s="53">
        <v>26</v>
      </c>
      <c r="J675" s="53"/>
      <c r="K675" s="53"/>
      <c r="L675" s="53"/>
      <c r="M675" s="54"/>
      <c r="N675" s="52"/>
      <c r="O675" s="53"/>
      <c r="P675" s="53"/>
      <c r="Q675" s="53"/>
      <c r="R675" s="53"/>
      <c r="S675" s="59"/>
      <c r="T675" s="144">
        <f t="shared" si="423"/>
        <v>59.571873333333329</v>
      </c>
      <c r="U675" s="126">
        <f t="shared" si="421"/>
        <v>50</v>
      </c>
      <c r="V675" s="40">
        <f t="shared" si="422"/>
        <v>0.83932227076737898</v>
      </c>
    </row>
    <row r="676" spans="1:24" ht="20.25" customHeight="1" x14ac:dyDescent="0.25">
      <c r="A676" s="9" t="s">
        <v>25</v>
      </c>
      <c r="B676" s="52"/>
      <c r="C676" s="53"/>
      <c r="D676" s="53"/>
      <c r="E676" s="53"/>
      <c r="F676" s="53"/>
      <c r="G676" s="54"/>
      <c r="H676" s="52">
        <v>28</v>
      </c>
      <c r="I676" s="53">
        <v>31</v>
      </c>
      <c r="J676" s="53"/>
      <c r="K676" s="53"/>
      <c r="L676" s="53"/>
      <c r="M676" s="54"/>
      <c r="N676" s="52"/>
      <c r="O676" s="53"/>
      <c r="P676" s="53"/>
      <c r="Q676" s="53"/>
      <c r="R676" s="53"/>
      <c r="S676" s="59"/>
      <c r="T676" s="144">
        <f t="shared" si="423"/>
        <v>59.571873333333329</v>
      </c>
      <c r="U676" s="126">
        <f t="shared" si="421"/>
        <v>59</v>
      </c>
      <c r="V676" s="40">
        <f t="shared" si="422"/>
        <v>0.99040027950550724</v>
      </c>
    </row>
    <row r="677" spans="1:24" ht="20.25" customHeight="1" x14ac:dyDescent="0.25">
      <c r="A677" s="9" t="s">
        <v>26</v>
      </c>
      <c r="B677" s="46"/>
      <c r="C677" s="43"/>
      <c r="D677" s="53"/>
      <c r="E677" s="53"/>
      <c r="F677" s="53"/>
      <c r="G677" s="54"/>
      <c r="H677" s="46"/>
      <c r="I677" s="43"/>
      <c r="J677" s="53">
        <v>28</v>
      </c>
      <c r="K677" s="53">
        <v>30</v>
      </c>
      <c r="L677" s="53"/>
      <c r="M677" s="54"/>
      <c r="N677" s="46"/>
      <c r="O677" s="43"/>
      <c r="P677" s="53"/>
      <c r="Q677" s="53"/>
      <c r="R677" s="53"/>
      <c r="S677" s="59"/>
      <c r="T677" s="144">
        <f t="shared" si="423"/>
        <v>59.571873333333329</v>
      </c>
      <c r="U677" s="126">
        <f t="shared" si="421"/>
        <v>58</v>
      </c>
      <c r="V677" s="40">
        <f t="shared" si="422"/>
        <v>0.97361383409015967</v>
      </c>
    </row>
    <row r="678" spans="1:24" ht="20.25" customHeight="1" thickBot="1" x14ac:dyDescent="0.3">
      <c r="A678" s="31" t="s">
        <v>27</v>
      </c>
      <c r="B678" s="47"/>
      <c r="C678" s="48"/>
      <c r="D678" s="55"/>
      <c r="E678" s="55"/>
      <c r="F678" s="55"/>
      <c r="G678" s="56"/>
      <c r="H678" s="47"/>
      <c r="I678" s="48"/>
      <c r="J678" s="55">
        <v>28</v>
      </c>
      <c r="K678" s="57">
        <v>30</v>
      </c>
      <c r="L678" s="57"/>
      <c r="M678" s="58"/>
      <c r="N678" s="49"/>
      <c r="O678" s="50"/>
      <c r="P678" s="57"/>
      <c r="Q678" s="57"/>
      <c r="R678" s="57"/>
      <c r="S678" s="60"/>
      <c r="T678" s="145">
        <f>T677*0.9</f>
        <v>53.614685999999999</v>
      </c>
      <c r="U678" s="126">
        <f t="shared" si="421"/>
        <v>58</v>
      </c>
      <c r="V678" s="40">
        <f t="shared" si="422"/>
        <v>1.0817931489890662</v>
      </c>
    </row>
    <row r="679" spans="1:24" ht="15.75" thickBot="1" x14ac:dyDescent="0.3">
      <c r="A679" s="29" t="s">
        <v>43</v>
      </c>
      <c r="B679" s="24"/>
      <c r="C679" s="24"/>
      <c r="D679" s="24"/>
      <c r="E679" s="24"/>
      <c r="F679" s="24"/>
      <c r="G679" s="24"/>
      <c r="H679" s="313" t="s">
        <v>319</v>
      </c>
      <c r="I679" s="313"/>
      <c r="J679" s="314"/>
      <c r="K679" s="30"/>
      <c r="L679" s="29" t="s">
        <v>48</v>
      </c>
      <c r="M679" s="24"/>
      <c r="N679" s="24"/>
      <c r="O679" s="24"/>
      <c r="P679" s="24"/>
      <c r="Q679" s="24"/>
      <c r="R679" s="24"/>
      <c r="S679" s="25"/>
      <c r="T679" s="138"/>
    </row>
    <row r="680" spans="1:24" ht="46.5" customHeight="1" x14ac:dyDescent="0.25">
      <c r="A680" s="234" t="s">
        <v>0</v>
      </c>
      <c r="B680" s="236" t="s">
        <v>44</v>
      </c>
      <c r="C680" s="236"/>
      <c r="D680" s="236" t="s">
        <v>45</v>
      </c>
      <c r="E680" s="236"/>
      <c r="F680" s="236" t="s">
        <v>46</v>
      </c>
      <c r="G680" s="236"/>
      <c r="H680" s="236" t="s">
        <v>47</v>
      </c>
      <c r="I680" s="236"/>
      <c r="J680" s="238"/>
      <c r="L680" s="309" t="s">
        <v>0</v>
      </c>
      <c r="M680" s="215"/>
      <c r="N680" s="210" t="s">
        <v>1</v>
      </c>
      <c r="O680" s="211"/>
      <c r="P680" s="210" t="s">
        <v>2</v>
      </c>
      <c r="Q680" s="211"/>
      <c r="R680" s="210" t="s">
        <v>3</v>
      </c>
      <c r="S680" s="212"/>
      <c r="T680" s="305" t="s">
        <v>224</v>
      </c>
      <c r="U680" s="277" t="s">
        <v>36</v>
      </c>
      <c r="V680" s="217" t="s">
        <v>108</v>
      </c>
    </row>
    <row r="681" spans="1:24" ht="48" x14ac:dyDescent="0.25">
      <c r="A681" s="235"/>
      <c r="B681" s="237"/>
      <c r="C681" s="237"/>
      <c r="D681" s="237"/>
      <c r="E681" s="237"/>
      <c r="F681" s="237"/>
      <c r="G681" s="237"/>
      <c r="H681" s="237"/>
      <c r="I681" s="237"/>
      <c r="J681" s="239"/>
      <c r="L681" s="217"/>
      <c r="M681" s="218"/>
      <c r="N681" s="15" t="s">
        <v>49</v>
      </c>
      <c r="O681" s="16" t="s">
        <v>50</v>
      </c>
      <c r="P681" s="15" t="s">
        <v>49</v>
      </c>
      <c r="Q681" s="16" t="s">
        <v>50</v>
      </c>
      <c r="R681" s="15" t="s">
        <v>49</v>
      </c>
      <c r="S681" s="41" t="s">
        <v>50</v>
      </c>
      <c r="T681" s="305"/>
      <c r="U681" s="277"/>
      <c r="V681" s="217"/>
    </row>
    <row r="682" spans="1:24" ht="25.5" x14ac:dyDescent="0.25">
      <c r="A682" s="17" t="s">
        <v>8</v>
      </c>
      <c r="B682" s="201">
        <v>10</v>
      </c>
      <c r="C682" s="201"/>
      <c r="D682" s="201">
        <v>0</v>
      </c>
      <c r="E682" s="201"/>
      <c r="F682" s="201">
        <v>0</v>
      </c>
      <c r="G682" s="201"/>
      <c r="H682" s="201">
        <v>0</v>
      </c>
      <c r="I682" s="201"/>
      <c r="J682" s="202"/>
      <c r="K682" s="4"/>
      <c r="L682" s="217" t="s">
        <v>51</v>
      </c>
      <c r="M682" s="218"/>
      <c r="N682" s="15"/>
      <c r="O682" s="16"/>
      <c r="P682" s="15">
        <v>60</v>
      </c>
      <c r="Q682" s="16"/>
      <c r="R682" s="15"/>
      <c r="S682" s="8"/>
      <c r="T682" s="156">
        <f>T659*1.02</f>
        <v>64.641819999999996</v>
      </c>
      <c r="U682" s="126">
        <f>SUM(N682:S682)</f>
        <v>60</v>
      </c>
      <c r="V682" s="40">
        <f t="shared" ref="V682:V686" si="424">U682/T682</f>
        <v>0.92819168767216031</v>
      </c>
    </row>
    <row r="683" spans="1:24" x14ac:dyDescent="0.25">
      <c r="A683" s="17" t="s">
        <v>9</v>
      </c>
      <c r="B683" s="201">
        <v>60</v>
      </c>
      <c r="C683" s="201"/>
      <c r="D683" s="201">
        <v>2</v>
      </c>
      <c r="E683" s="201"/>
      <c r="F683" s="201">
        <v>0</v>
      </c>
      <c r="G683" s="201"/>
      <c r="H683" s="201">
        <v>0</v>
      </c>
      <c r="I683" s="201"/>
      <c r="J683" s="202"/>
      <c r="L683" s="217" t="s">
        <v>52</v>
      </c>
      <c r="M683" s="218"/>
      <c r="N683" s="22"/>
      <c r="O683" s="127"/>
      <c r="P683" s="22">
        <v>60</v>
      </c>
      <c r="Q683" s="127"/>
      <c r="R683" s="22"/>
      <c r="S683" s="8"/>
      <c r="T683" s="156">
        <f>T682</f>
        <v>64.641819999999996</v>
      </c>
      <c r="U683" s="126">
        <f>SUM(N683:S683)</f>
        <v>60</v>
      </c>
      <c r="V683" s="40">
        <f t="shared" si="424"/>
        <v>0.92819168767216031</v>
      </c>
    </row>
    <row r="684" spans="1:24" x14ac:dyDescent="0.25">
      <c r="A684" s="17" t="s">
        <v>10</v>
      </c>
      <c r="B684" s="201">
        <v>60</v>
      </c>
      <c r="C684" s="201"/>
      <c r="D684" s="201">
        <v>2</v>
      </c>
      <c r="E684" s="201"/>
      <c r="F684" s="201">
        <v>0</v>
      </c>
      <c r="G684" s="201"/>
      <c r="H684" s="201">
        <v>1</v>
      </c>
      <c r="I684" s="201"/>
      <c r="J684" s="202"/>
      <c r="L684" s="217" t="s">
        <v>53</v>
      </c>
      <c r="M684" s="218"/>
      <c r="N684" s="22"/>
      <c r="O684" s="127"/>
      <c r="P684" s="22"/>
      <c r="Q684" s="127"/>
      <c r="R684" s="22"/>
      <c r="S684" s="8"/>
      <c r="T684" s="156">
        <f>T683</f>
        <v>64.641819999999996</v>
      </c>
      <c r="U684" s="126">
        <f>SUM(N684:S684)</f>
        <v>0</v>
      </c>
      <c r="V684" s="40">
        <f t="shared" si="424"/>
        <v>0</v>
      </c>
    </row>
    <row r="685" spans="1:24" x14ac:dyDescent="0.25">
      <c r="A685" s="17" t="s">
        <v>11</v>
      </c>
      <c r="B685" s="201">
        <v>58</v>
      </c>
      <c r="C685" s="201"/>
      <c r="D685" s="201">
        <v>1</v>
      </c>
      <c r="E685" s="201"/>
      <c r="F685" s="201">
        <v>1</v>
      </c>
      <c r="G685" s="201"/>
      <c r="H685" s="201">
        <v>0</v>
      </c>
      <c r="I685" s="201"/>
      <c r="J685" s="202"/>
      <c r="L685" s="217" t="s">
        <v>54</v>
      </c>
      <c r="M685" s="218"/>
      <c r="N685" s="22"/>
      <c r="O685" s="127"/>
      <c r="P685" s="22"/>
      <c r="Q685" s="127"/>
      <c r="R685" s="22"/>
      <c r="S685" s="8"/>
      <c r="T685" s="156">
        <f>T684</f>
        <v>64.641819999999996</v>
      </c>
      <c r="U685" s="126">
        <f>SUM(N685:S685)</f>
        <v>0</v>
      </c>
      <c r="V685" s="40">
        <f t="shared" si="424"/>
        <v>0</v>
      </c>
    </row>
    <row r="686" spans="1:24" ht="15.75" thickBot="1" x14ac:dyDescent="0.3">
      <c r="A686" s="17" t="s">
        <v>12</v>
      </c>
      <c r="B686" s="201">
        <v>57</v>
      </c>
      <c r="C686" s="201"/>
      <c r="D686" s="201">
        <v>1</v>
      </c>
      <c r="E686" s="201"/>
      <c r="F686" s="201">
        <v>0</v>
      </c>
      <c r="G686" s="201"/>
      <c r="H686" s="201">
        <v>1</v>
      </c>
      <c r="I686" s="201"/>
      <c r="J686" s="202"/>
      <c r="L686" s="217" t="s">
        <v>55</v>
      </c>
      <c r="M686" s="218"/>
      <c r="N686" s="36"/>
      <c r="O686" s="128"/>
      <c r="P686" s="36"/>
      <c r="Q686" s="128"/>
      <c r="R686" s="36"/>
      <c r="S686" s="42"/>
      <c r="T686" s="156">
        <f>T685</f>
        <v>64.641819999999996</v>
      </c>
      <c r="U686" s="126">
        <f>SUM(N686:S686)</f>
        <v>0</v>
      </c>
      <c r="V686" s="40">
        <f t="shared" si="424"/>
        <v>0</v>
      </c>
    </row>
    <row r="687" spans="1:24" ht="15.75" thickBot="1" x14ac:dyDescent="0.3">
      <c r="A687" s="17" t="s">
        <v>13</v>
      </c>
      <c r="B687" s="201">
        <v>55</v>
      </c>
      <c r="C687" s="201"/>
      <c r="D687" s="201">
        <v>1</v>
      </c>
      <c r="E687" s="201"/>
      <c r="F687" s="201">
        <v>1</v>
      </c>
      <c r="G687" s="201"/>
      <c r="H687" s="201">
        <v>1</v>
      </c>
      <c r="I687" s="201"/>
      <c r="J687" s="202"/>
      <c r="L687" t="s">
        <v>56</v>
      </c>
      <c r="T687" s="137"/>
    </row>
    <row r="688" spans="1:24" ht="15" customHeight="1" x14ac:dyDescent="0.25">
      <c r="A688" s="17" t="s">
        <v>14</v>
      </c>
      <c r="B688" s="201">
        <v>58</v>
      </c>
      <c r="C688" s="201"/>
      <c r="D688" s="201">
        <v>1</v>
      </c>
      <c r="E688" s="201"/>
      <c r="F688" s="201">
        <v>1</v>
      </c>
      <c r="G688" s="201"/>
      <c r="H688" s="201">
        <v>0</v>
      </c>
      <c r="I688" s="201"/>
      <c r="J688" s="202"/>
      <c r="L688" s="230" t="s">
        <v>57</v>
      </c>
      <c r="M688" s="231"/>
      <c r="N688" s="220" t="s">
        <v>58</v>
      </c>
      <c r="O688" s="220" t="s">
        <v>59</v>
      </c>
      <c r="P688" s="220" t="s">
        <v>60</v>
      </c>
      <c r="Q688" s="222" t="s">
        <v>61</v>
      </c>
      <c r="R688" s="224" t="s">
        <v>62</v>
      </c>
      <c r="S688" s="225"/>
      <c r="T688" s="306" t="s">
        <v>226</v>
      </c>
      <c r="U688" s="307" t="s">
        <v>227</v>
      </c>
      <c r="V688" s="255" t="s">
        <v>81</v>
      </c>
      <c r="W688" s="255" t="s">
        <v>228</v>
      </c>
      <c r="X688" s="308" t="s">
        <v>229</v>
      </c>
    </row>
    <row r="689" spans="1:24" x14ac:dyDescent="0.25">
      <c r="A689" s="17" t="s">
        <v>15</v>
      </c>
      <c r="B689" s="201">
        <v>57</v>
      </c>
      <c r="C689" s="201"/>
      <c r="D689" s="201">
        <v>1</v>
      </c>
      <c r="E689" s="201"/>
      <c r="F689" s="201">
        <v>0</v>
      </c>
      <c r="G689" s="201"/>
      <c r="H689" s="201">
        <v>1</v>
      </c>
      <c r="I689" s="201"/>
      <c r="J689" s="202"/>
      <c r="L689" s="232"/>
      <c r="M689" s="233"/>
      <c r="N689" s="221"/>
      <c r="O689" s="221"/>
      <c r="P689" s="221"/>
      <c r="Q689" s="223"/>
      <c r="R689" s="226"/>
      <c r="S689" s="227"/>
      <c r="T689" s="306"/>
      <c r="U689" s="307"/>
      <c r="V689" s="255"/>
      <c r="W689" s="255"/>
      <c r="X689" s="308"/>
    </row>
    <row r="690" spans="1:24" x14ac:dyDescent="0.25">
      <c r="A690" s="17" t="s">
        <v>16</v>
      </c>
      <c r="B690" s="201">
        <v>55</v>
      </c>
      <c r="C690" s="201"/>
      <c r="D690" s="201">
        <v>1</v>
      </c>
      <c r="E690" s="201"/>
      <c r="F690" s="201">
        <v>1</v>
      </c>
      <c r="G690" s="201"/>
      <c r="H690" s="201">
        <v>1</v>
      </c>
      <c r="I690" s="201"/>
      <c r="J690" s="202"/>
      <c r="L690" s="228" t="s">
        <v>8</v>
      </c>
      <c r="M690" s="229"/>
      <c r="N690" s="131">
        <v>50</v>
      </c>
      <c r="O690" s="131">
        <v>20</v>
      </c>
      <c r="P690" s="131">
        <v>60</v>
      </c>
      <c r="Q690" s="131"/>
      <c r="R690" s="195"/>
      <c r="S690" s="219"/>
      <c r="T690" s="157">
        <f>N690+O690</f>
        <v>70</v>
      </c>
      <c r="U690" s="130">
        <f>U659</f>
        <v>10</v>
      </c>
      <c r="V690" s="130">
        <f t="shared" ref="V690:V706" si="425">T690-P690</f>
        <v>10</v>
      </c>
      <c r="W690" s="130">
        <f>V690-U690</f>
        <v>0</v>
      </c>
      <c r="X690" s="33">
        <f>W690/T690*100</f>
        <v>0</v>
      </c>
    </row>
    <row r="691" spans="1:24" x14ac:dyDescent="0.25">
      <c r="A691" s="17" t="s">
        <v>17</v>
      </c>
      <c r="B691" s="201">
        <v>52</v>
      </c>
      <c r="C691" s="201"/>
      <c r="D691" s="201">
        <v>1</v>
      </c>
      <c r="E691" s="201"/>
      <c r="F691" s="201">
        <v>1</v>
      </c>
      <c r="G691" s="201"/>
      <c r="H691" s="201">
        <v>0</v>
      </c>
      <c r="I691" s="201"/>
      <c r="J691" s="202"/>
      <c r="L691" s="228" t="s">
        <v>9</v>
      </c>
      <c r="M691" s="229"/>
      <c r="N691" s="131">
        <v>500</v>
      </c>
      <c r="O691" s="131">
        <v>60</v>
      </c>
      <c r="P691" s="131">
        <v>480</v>
      </c>
      <c r="Q691" s="131"/>
      <c r="R691" s="195"/>
      <c r="S691" s="219"/>
      <c r="T691" s="157">
        <f t="shared" ref="T691:T706" si="426">N691+O691</f>
        <v>560</v>
      </c>
      <c r="U691" s="130">
        <f>U660</f>
        <v>62</v>
      </c>
      <c r="V691" s="130">
        <f t="shared" si="425"/>
        <v>80</v>
      </c>
      <c r="W691" s="130">
        <f t="shared" ref="W691:W706" si="427">V691-U691</f>
        <v>18</v>
      </c>
      <c r="X691" s="33">
        <f t="shared" ref="X691:X706" si="428">W691/T691*100</f>
        <v>3.214285714285714</v>
      </c>
    </row>
    <row r="692" spans="1:24" x14ac:dyDescent="0.25">
      <c r="A692" s="17" t="s">
        <v>18</v>
      </c>
      <c r="B692" s="201">
        <v>52</v>
      </c>
      <c r="C692" s="201"/>
      <c r="D692" s="201">
        <v>1</v>
      </c>
      <c r="E692" s="201"/>
      <c r="F692" s="201">
        <v>1</v>
      </c>
      <c r="G692" s="201"/>
      <c r="H692" s="201">
        <v>1</v>
      </c>
      <c r="I692" s="201"/>
      <c r="J692" s="202"/>
      <c r="L692" s="203" t="s">
        <v>63</v>
      </c>
      <c r="M692" s="204"/>
      <c r="N692" s="131">
        <v>0</v>
      </c>
      <c r="O692" s="131">
        <v>340</v>
      </c>
      <c r="P692" s="131">
        <v>80</v>
      </c>
      <c r="Q692" s="131"/>
      <c r="R692" s="195"/>
      <c r="S692" s="219"/>
      <c r="T692" s="157">
        <f t="shared" si="426"/>
        <v>340</v>
      </c>
      <c r="U692" s="130">
        <f>U661+U662+U663+U664</f>
        <v>239</v>
      </c>
      <c r="V692" s="130">
        <f t="shared" si="425"/>
        <v>260</v>
      </c>
      <c r="W692" s="130">
        <f t="shared" si="427"/>
        <v>21</v>
      </c>
      <c r="X692" s="33">
        <f t="shared" si="428"/>
        <v>6.1764705882352944</v>
      </c>
    </row>
    <row r="693" spans="1:24" x14ac:dyDescent="0.25">
      <c r="A693" s="17" t="s">
        <v>19</v>
      </c>
      <c r="B693" s="201">
        <v>50</v>
      </c>
      <c r="C693" s="201"/>
      <c r="D693" s="201">
        <v>1</v>
      </c>
      <c r="E693" s="201"/>
      <c r="F693" s="201">
        <v>1</v>
      </c>
      <c r="G693" s="201"/>
      <c r="H693" s="201">
        <v>1</v>
      </c>
      <c r="I693" s="201"/>
      <c r="J693" s="202"/>
      <c r="L693" s="203" t="s">
        <v>64</v>
      </c>
      <c r="M693" s="204"/>
      <c r="N693" s="131">
        <v>80</v>
      </c>
      <c r="O693" s="131">
        <v>180</v>
      </c>
      <c r="P693" s="131">
        <v>80</v>
      </c>
      <c r="Q693" s="131"/>
      <c r="R693" s="195"/>
      <c r="S693" s="219"/>
      <c r="T693" s="157">
        <f t="shared" si="426"/>
        <v>260</v>
      </c>
      <c r="U693" s="130">
        <f>U665+U666+U667</f>
        <v>177</v>
      </c>
      <c r="V693" s="130">
        <f t="shared" si="425"/>
        <v>180</v>
      </c>
      <c r="W693" s="130">
        <f t="shared" si="427"/>
        <v>3</v>
      </c>
      <c r="X693" s="33">
        <f t="shared" si="428"/>
        <v>1.153846153846154</v>
      </c>
    </row>
    <row r="694" spans="1:24" x14ac:dyDescent="0.25">
      <c r="A694" s="17" t="s">
        <v>20</v>
      </c>
      <c r="B694" s="201">
        <v>58</v>
      </c>
      <c r="C694" s="201"/>
      <c r="D694" s="201">
        <v>1</v>
      </c>
      <c r="E694" s="201"/>
      <c r="F694" s="201">
        <v>0</v>
      </c>
      <c r="G694" s="201"/>
      <c r="H694" s="201">
        <v>0</v>
      </c>
      <c r="I694" s="201"/>
      <c r="J694" s="202"/>
      <c r="L694" s="203" t="s">
        <v>65</v>
      </c>
      <c r="M694" s="204"/>
      <c r="N694" s="131">
        <v>0</v>
      </c>
      <c r="O694" s="131">
        <v>180</v>
      </c>
      <c r="P694" s="131">
        <v>0</v>
      </c>
      <c r="Q694" s="131"/>
      <c r="R694" s="195"/>
      <c r="S694" s="219"/>
      <c r="T694" s="157">
        <f t="shared" si="426"/>
        <v>180</v>
      </c>
      <c r="U694" s="130">
        <f>U668+U669+U670</f>
        <v>177</v>
      </c>
      <c r="V694" s="130">
        <f t="shared" si="425"/>
        <v>180</v>
      </c>
      <c r="W694" s="130">
        <f t="shared" si="427"/>
        <v>3</v>
      </c>
      <c r="X694" s="33">
        <f t="shared" si="428"/>
        <v>1.6666666666666667</v>
      </c>
    </row>
    <row r="695" spans="1:24" x14ac:dyDescent="0.25">
      <c r="A695" s="17" t="s">
        <v>21</v>
      </c>
      <c r="B695" s="201">
        <v>57</v>
      </c>
      <c r="C695" s="201"/>
      <c r="D695" s="201">
        <v>1</v>
      </c>
      <c r="E695" s="201"/>
      <c r="F695" s="201">
        <v>1</v>
      </c>
      <c r="G695" s="201"/>
      <c r="H695" s="201">
        <v>1</v>
      </c>
      <c r="I695" s="201"/>
      <c r="J695" s="202"/>
      <c r="L695" s="203" t="s">
        <v>66</v>
      </c>
      <c r="M695" s="204"/>
      <c r="N695" s="131">
        <v>95</v>
      </c>
      <c r="O695" s="131">
        <v>120</v>
      </c>
      <c r="P695" s="131">
        <v>90</v>
      </c>
      <c r="Q695" s="131"/>
      <c r="R695" s="195"/>
      <c r="S695" s="219"/>
      <c r="T695" s="157">
        <f t="shared" si="426"/>
        <v>215</v>
      </c>
      <c r="U695" s="130">
        <f>U671+U672</f>
        <v>119</v>
      </c>
      <c r="V695" s="130">
        <f t="shared" si="425"/>
        <v>125</v>
      </c>
      <c r="W695" s="130">
        <f t="shared" si="427"/>
        <v>6</v>
      </c>
      <c r="X695" s="33">
        <f t="shared" si="428"/>
        <v>2.7906976744186047</v>
      </c>
    </row>
    <row r="696" spans="1:24" x14ac:dyDescent="0.25">
      <c r="A696" s="17" t="s">
        <v>22</v>
      </c>
      <c r="B696" s="201">
        <v>55</v>
      </c>
      <c r="C696" s="201"/>
      <c r="D696" s="201">
        <v>1</v>
      </c>
      <c r="E696" s="201"/>
      <c r="F696" s="201">
        <v>1</v>
      </c>
      <c r="G696" s="201"/>
      <c r="H696" s="201"/>
      <c r="I696" s="201"/>
      <c r="J696" s="202"/>
      <c r="L696" s="203" t="s">
        <v>67</v>
      </c>
      <c r="M696" s="204"/>
      <c r="N696" s="131">
        <v>190</v>
      </c>
      <c r="O696" s="131">
        <v>90</v>
      </c>
      <c r="P696" s="131">
        <v>140</v>
      </c>
      <c r="Q696" s="131"/>
      <c r="R696" s="195"/>
      <c r="S696" s="219"/>
      <c r="T696" s="157">
        <f t="shared" si="426"/>
        <v>280</v>
      </c>
      <c r="U696" s="130">
        <f>U673+U674</f>
        <v>117</v>
      </c>
      <c r="V696" s="130">
        <f t="shared" si="425"/>
        <v>140</v>
      </c>
      <c r="W696" s="130">
        <f t="shared" si="427"/>
        <v>23</v>
      </c>
      <c r="X696" s="33">
        <f t="shared" si="428"/>
        <v>8.2142857142857135</v>
      </c>
    </row>
    <row r="697" spans="1:24" x14ac:dyDescent="0.25">
      <c r="A697" s="17" t="s">
        <v>23</v>
      </c>
      <c r="B697" s="201">
        <v>56</v>
      </c>
      <c r="C697" s="201"/>
      <c r="D697" s="201">
        <v>1</v>
      </c>
      <c r="E697" s="201"/>
      <c r="F697" s="201">
        <v>1</v>
      </c>
      <c r="G697" s="201"/>
      <c r="H697" s="201">
        <v>1</v>
      </c>
      <c r="I697" s="201"/>
      <c r="J697" s="202"/>
      <c r="L697" s="203" t="s">
        <v>24</v>
      </c>
      <c r="M697" s="204"/>
      <c r="N697" s="131">
        <v>0</v>
      </c>
      <c r="O697" s="131">
        <v>50</v>
      </c>
      <c r="P697" s="131">
        <v>0</v>
      </c>
      <c r="Q697" s="131"/>
      <c r="R697" s="195"/>
      <c r="S697" s="219"/>
      <c r="T697" s="157">
        <f t="shared" si="426"/>
        <v>50</v>
      </c>
      <c r="U697" s="130">
        <f>U675</f>
        <v>50</v>
      </c>
      <c r="V697" s="130">
        <f t="shared" si="425"/>
        <v>50</v>
      </c>
      <c r="W697" s="130">
        <f t="shared" si="427"/>
        <v>0</v>
      </c>
      <c r="X697" s="33">
        <f t="shared" si="428"/>
        <v>0</v>
      </c>
    </row>
    <row r="698" spans="1:24" x14ac:dyDescent="0.25">
      <c r="A698" s="17" t="s">
        <v>24</v>
      </c>
      <c r="B698" s="201">
        <v>47</v>
      </c>
      <c r="C698" s="201"/>
      <c r="D698" s="201">
        <v>1</v>
      </c>
      <c r="E698" s="201"/>
      <c r="F698" s="201">
        <v>1</v>
      </c>
      <c r="G698" s="201"/>
      <c r="H698" s="201">
        <v>1</v>
      </c>
      <c r="I698" s="201"/>
      <c r="J698" s="202"/>
      <c r="L698" s="203" t="s">
        <v>68</v>
      </c>
      <c r="M698" s="204"/>
      <c r="N698" s="131">
        <v>20</v>
      </c>
      <c r="O698" s="131">
        <v>160</v>
      </c>
      <c r="P698" s="131">
        <v>50</v>
      </c>
      <c r="Q698" s="131"/>
      <c r="R698" s="195"/>
      <c r="S698" s="219"/>
      <c r="T698" s="157">
        <f t="shared" si="426"/>
        <v>180</v>
      </c>
      <c r="U698" s="130">
        <f>U676+U677</f>
        <v>117</v>
      </c>
      <c r="V698" s="130">
        <f t="shared" si="425"/>
        <v>130</v>
      </c>
      <c r="W698" s="130">
        <f t="shared" si="427"/>
        <v>13</v>
      </c>
      <c r="X698" s="33">
        <f t="shared" si="428"/>
        <v>7.2222222222222214</v>
      </c>
    </row>
    <row r="699" spans="1:24" x14ac:dyDescent="0.25">
      <c r="A699" s="17" t="s">
        <v>25</v>
      </c>
      <c r="B699" s="201">
        <v>56</v>
      </c>
      <c r="C699" s="201"/>
      <c r="D699" s="201">
        <v>1</v>
      </c>
      <c r="E699" s="201"/>
      <c r="F699" s="201">
        <v>1</v>
      </c>
      <c r="G699" s="201"/>
      <c r="H699" s="201">
        <v>1</v>
      </c>
      <c r="I699" s="201"/>
      <c r="J699" s="202"/>
      <c r="L699" s="203" t="s">
        <v>69</v>
      </c>
      <c r="M699" s="204"/>
      <c r="N699" s="131">
        <v>440</v>
      </c>
      <c r="O699" s="131">
        <v>140</v>
      </c>
      <c r="P699" s="131">
        <v>510</v>
      </c>
      <c r="Q699" s="131"/>
      <c r="R699" s="195"/>
      <c r="S699" s="219"/>
      <c r="T699" s="157">
        <f t="shared" si="426"/>
        <v>580</v>
      </c>
      <c r="U699" s="130">
        <f>U678</f>
        <v>58</v>
      </c>
      <c r="V699" s="130">
        <f t="shared" si="425"/>
        <v>70</v>
      </c>
      <c r="W699" s="130">
        <f t="shared" si="427"/>
        <v>12</v>
      </c>
      <c r="X699" s="33">
        <f t="shared" si="428"/>
        <v>2.0689655172413794</v>
      </c>
    </row>
    <row r="700" spans="1:24" x14ac:dyDescent="0.25">
      <c r="A700" s="17" t="s">
        <v>26</v>
      </c>
      <c r="B700" s="201">
        <v>56</v>
      </c>
      <c r="C700" s="201"/>
      <c r="D700" s="201">
        <v>1</v>
      </c>
      <c r="E700" s="201"/>
      <c r="F700" s="201">
        <v>0</v>
      </c>
      <c r="G700" s="201"/>
      <c r="H700" s="201">
        <v>1</v>
      </c>
      <c r="I700" s="201"/>
      <c r="J700" s="202"/>
      <c r="L700" s="203" t="s">
        <v>70</v>
      </c>
      <c r="M700" s="204"/>
      <c r="N700" s="131">
        <v>0</v>
      </c>
      <c r="O700" s="131">
        <v>120</v>
      </c>
      <c r="P700" s="131">
        <v>0</v>
      </c>
      <c r="Q700" s="131"/>
      <c r="R700" s="195"/>
      <c r="S700" s="219"/>
      <c r="T700" s="157">
        <f t="shared" si="426"/>
        <v>120</v>
      </c>
      <c r="U700" s="130">
        <f>U682+U683+U684+U685+U686</f>
        <v>120</v>
      </c>
      <c r="V700" s="130">
        <f t="shared" si="425"/>
        <v>120</v>
      </c>
      <c r="W700" s="130">
        <f t="shared" si="427"/>
        <v>0</v>
      </c>
      <c r="X700" s="33">
        <f t="shared" si="428"/>
        <v>0</v>
      </c>
    </row>
    <row r="701" spans="1:24" ht="15.75" thickBot="1" x14ac:dyDescent="0.3">
      <c r="A701" s="18" t="s">
        <v>27</v>
      </c>
      <c r="B701" s="249">
        <v>58</v>
      </c>
      <c r="C701" s="249"/>
      <c r="D701" s="249">
        <v>0</v>
      </c>
      <c r="E701" s="249"/>
      <c r="F701" s="249">
        <v>0</v>
      </c>
      <c r="G701" s="249"/>
      <c r="H701" s="249">
        <v>0</v>
      </c>
      <c r="I701" s="249"/>
      <c r="J701" s="250"/>
      <c r="L701" s="247" t="s">
        <v>71</v>
      </c>
      <c r="M701" s="248"/>
      <c r="N701" s="131">
        <v>40</v>
      </c>
      <c r="O701" s="131">
        <v>100</v>
      </c>
      <c r="P701" s="131">
        <v>77</v>
      </c>
      <c r="Q701" s="131"/>
      <c r="R701" s="195"/>
      <c r="S701" s="219"/>
      <c r="T701" s="157">
        <f t="shared" si="426"/>
        <v>140</v>
      </c>
      <c r="U701" s="130"/>
      <c r="V701" s="130">
        <f t="shared" si="425"/>
        <v>63</v>
      </c>
      <c r="W701" s="130">
        <f t="shared" si="427"/>
        <v>63</v>
      </c>
      <c r="X701" s="33">
        <f t="shared" si="428"/>
        <v>45</v>
      </c>
    </row>
    <row r="702" spans="1:24" ht="15.75" thickBot="1" x14ac:dyDescent="0.3">
      <c r="A702" s="6" t="s">
        <v>77</v>
      </c>
      <c r="L702" s="247" t="s">
        <v>72</v>
      </c>
      <c r="M702" s="248"/>
      <c r="N702" s="131">
        <v>50</v>
      </c>
      <c r="O702" s="131">
        <v>1000</v>
      </c>
      <c r="P702" s="131">
        <v>300</v>
      </c>
      <c r="Q702" s="131"/>
      <c r="R702" s="195"/>
      <c r="S702" s="219"/>
      <c r="T702" s="157">
        <f t="shared" si="426"/>
        <v>1050</v>
      </c>
      <c r="U702" s="130"/>
      <c r="V702" s="130">
        <f t="shared" si="425"/>
        <v>750</v>
      </c>
      <c r="W702" s="130">
        <f t="shared" si="427"/>
        <v>750</v>
      </c>
      <c r="X702" s="33">
        <f t="shared" si="428"/>
        <v>71.428571428571431</v>
      </c>
    </row>
    <row r="703" spans="1:24" x14ac:dyDescent="0.25">
      <c r="A703" s="240" t="s">
        <v>78</v>
      </c>
      <c r="B703" s="241"/>
      <c r="C703" s="241"/>
      <c r="D703" s="206" t="s">
        <v>81</v>
      </c>
      <c r="E703" s="206"/>
      <c r="F703" s="206" t="s">
        <v>82</v>
      </c>
      <c r="G703" s="206"/>
      <c r="H703" s="206" t="s">
        <v>83</v>
      </c>
      <c r="I703" s="206"/>
      <c r="J703" s="207"/>
      <c r="L703" s="247" t="s">
        <v>73</v>
      </c>
      <c r="M703" s="248"/>
      <c r="N703" s="131">
        <v>25</v>
      </c>
      <c r="O703" s="131">
        <v>3</v>
      </c>
      <c r="P703" s="131">
        <v>24</v>
      </c>
      <c r="Q703" s="131"/>
      <c r="R703" s="195"/>
      <c r="S703" s="219"/>
      <c r="T703" s="157">
        <f t="shared" si="426"/>
        <v>28</v>
      </c>
      <c r="U703" s="130"/>
      <c r="V703" s="130">
        <f t="shared" si="425"/>
        <v>4</v>
      </c>
      <c r="W703" s="130">
        <f t="shared" si="427"/>
        <v>4</v>
      </c>
      <c r="X703" s="33">
        <f t="shared" si="428"/>
        <v>14.285714285714285</v>
      </c>
    </row>
    <row r="704" spans="1:24" x14ac:dyDescent="0.25">
      <c r="A704" s="242" t="s">
        <v>79</v>
      </c>
      <c r="B704" s="243"/>
      <c r="C704" s="243"/>
      <c r="D704" s="195">
        <v>9</v>
      </c>
      <c r="E704" s="195"/>
      <c r="F704" s="195">
        <v>9</v>
      </c>
      <c r="G704" s="195"/>
      <c r="H704" s="195"/>
      <c r="I704" s="195"/>
      <c r="J704" s="269"/>
      <c r="L704" s="247" t="s">
        <v>74</v>
      </c>
      <c r="M704" s="248"/>
      <c r="N704" s="131">
        <v>2</v>
      </c>
      <c r="O704" s="131">
        <v>16</v>
      </c>
      <c r="P704" s="131">
        <v>5</v>
      </c>
      <c r="Q704" s="131"/>
      <c r="R704" s="195"/>
      <c r="S704" s="219"/>
      <c r="T704" s="157">
        <f t="shared" si="426"/>
        <v>18</v>
      </c>
      <c r="U704" s="130"/>
      <c r="V704" s="130">
        <f t="shared" si="425"/>
        <v>13</v>
      </c>
      <c r="W704" s="130">
        <f t="shared" si="427"/>
        <v>13</v>
      </c>
      <c r="X704" s="33">
        <f t="shared" si="428"/>
        <v>72.222222222222214</v>
      </c>
    </row>
    <row r="705" spans="1:108" ht="15.75" thickBot="1" x14ac:dyDescent="0.3">
      <c r="A705" s="244" t="s">
        <v>80</v>
      </c>
      <c r="B705" s="245"/>
      <c r="C705" s="245"/>
      <c r="D705" s="246">
        <v>249</v>
      </c>
      <c r="E705" s="246"/>
      <c r="F705" s="246">
        <v>249</v>
      </c>
      <c r="G705" s="246"/>
      <c r="H705" s="246"/>
      <c r="I705" s="246"/>
      <c r="J705" s="270"/>
      <c r="L705" s="247" t="s">
        <v>75</v>
      </c>
      <c r="M705" s="248"/>
      <c r="N705" s="131">
        <v>50</v>
      </c>
      <c r="O705" s="131">
        <v>100</v>
      </c>
      <c r="P705" s="131">
        <v>90</v>
      </c>
      <c r="Q705" s="131"/>
      <c r="R705" s="195"/>
      <c r="S705" s="219"/>
      <c r="T705" s="157">
        <f t="shared" si="426"/>
        <v>150</v>
      </c>
      <c r="U705" s="130"/>
      <c r="V705" s="130">
        <f t="shared" si="425"/>
        <v>60</v>
      </c>
      <c r="W705" s="130">
        <f t="shared" si="427"/>
        <v>60</v>
      </c>
      <c r="X705" s="33">
        <f t="shared" si="428"/>
        <v>40</v>
      </c>
    </row>
    <row r="706" spans="1:108" ht="15.75" thickBot="1" x14ac:dyDescent="0.3">
      <c r="A706" s="1" t="s">
        <v>90</v>
      </c>
      <c r="B706" s="1"/>
      <c r="C706" s="1"/>
      <c r="D706" s="1"/>
      <c r="E706" s="1"/>
      <c r="F706" s="1"/>
      <c r="G706" s="1"/>
      <c r="H706" s="1"/>
      <c r="I706" s="1"/>
      <c r="J706" s="1"/>
      <c r="L706" s="284" t="s">
        <v>76</v>
      </c>
      <c r="M706" s="285"/>
      <c r="N706" s="122">
        <v>0</v>
      </c>
      <c r="O706" s="122">
        <v>120</v>
      </c>
      <c r="P706" s="122">
        <v>0</v>
      </c>
      <c r="Q706" s="122"/>
      <c r="R706" s="246"/>
      <c r="S706" s="286"/>
      <c r="T706" s="157">
        <f t="shared" si="426"/>
        <v>120</v>
      </c>
      <c r="U706" s="130"/>
      <c r="V706" s="130">
        <f t="shared" si="425"/>
        <v>120</v>
      </c>
      <c r="W706" s="130">
        <f t="shared" si="427"/>
        <v>120</v>
      </c>
      <c r="X706" s="33">
        <f t="shared" si="428"/>
        <v>100</v>
      </c>
    </row>
    <row r="707" spans="1:108" ht="15.75" thickBot="1" x14ac:dyDescent="0.3">
      <c r="A707" s="205" t="s">
        <v>91</v>
      </c>
      <c r="B707" s="206"/>
      <c r="C707" s="206"/>
      <c r="D707" s="207"/>
      <c r="F707" s="205" t="s">
        <v>96</v>
      </c>
      <c r="G707" s="206"/>
      <c r="H707" s="206"/>
      <c r="I707" s="206"/>
      <c r="J707" s="207"/>
      <c r="L707" t="s">
        <v>84</v>
      </c>
      <c r="Q707" s="7" t="s">
        <v>89</v>
      </c>
      <c r="T707" s="137"/>
    </row>
    <row r="708" spans="1:108" x14ac:dyDescent="0.25">
      <c r="A708" s="129" t="s">
        <v>92</v>
      </c>
      <c r="B708" s="217" t="s">
        <v>94</v>
      </c>
      <c r="C708" s="217"/>
      <c r="D708" s="261" t="s">
        <v>36</v>
      </c>
      <c r="F708" s="259" t="s">
        <v>92</v>
      </c>
      <c r="G708" s="217"/>
      <c r="H708" s="217" t="s">
        <v>94</v>
      </c>
      <c r="I708" s="217"/>
      <c r="J708" s="261" t="s">
        <v>36</v>
      </c>
      <c r="L708" s="262" t="s">
        <v>86</v>
      </c>
      <c r="M708" s="263"/>
      <c r="N708" s="263"/>
      <c r="O708" s="271">
        <v>4</v>
      </c>
      <c r="P708" s="272"/>
      <c r="Q708" s="123" t="s">
        <v>6</v>
      </c>
      <c r="R708" s="124" t="s">
        <v>7</v>
      </c>
      <c r="S708" s="125" t="s">
        <v>36</v>
      </c>
      <c r="T708" s="135"/>
    </row>
    <row r="709" spans="1:108" x14ac:dyDescent="0.25">
      <c r="A709" s="129" t="s">
        <v>93</v>
      </c>
      <c r="B709" s="217" t="s">
        <v>95</v>
      </c>
      <c r="C709" s="217"/>
      <c r="D709" s="261"/>
      <c r="F709" s="259" t="s">
        <v>93</v>
      </c>
      <c r="G709" s="217"/>
      <c r="H709" s="217" t="s">
        <v>95</v>
      </c>
      <c r="I709" s="217"/>
      <c r="J709" s="261"/>
      <c r="L709" s="264" t="s">
        <v>87</v>
      </c>
      <c r="M709" s="265"/>
      <c r="N709" s="265"/>
      <c r="O709" s="273">
        <v>0</v>
      </c>
      <c r="P709" s="274"/>
      <c r="Q709" s="268">
        <v>30</v>
      </c>
      <c r="R709" s="195">
        <v>32</v>
      </c>
      <c r="S709" s="269">
        <v>62</v>
      </c>
      <c r="T709" s="135"/>
    </row>
    <row r="710" spans="1:108" ht="15.75" thickBot="1" x14ac:dyDescent="0.3">
      <c r="A710" s="28">
        <v>60</v>
      </c>
      <c r="B710" s="246">
        <v>2</v>
      </c>
      <c r="C710" s="246"/>
      <c r="D710" s="132">
        <v>62</v>
      </c>
      <c r="F710" s="260">
        <v>60</v>
      </c>
      <c r="G710" s="246"/>
      <c r="H710" s="246">
        <v>2</v>
      </c>
      <c r="I710" s="246"/>
      <c r="J710" s="132">
        <v>62</v>
      </c>
      <c r="L710" s="266" t="s">
        <v>88</v>
      </c>
      <c r="M710" s="267"/>
      <c r="N710" s="267"/>
      <c r="O710" s="275">
        <v>0</v>
      </c>
      <c r="P710" s="276"/>
      <c r="Q710" s="260"/>
      <c r="R710" s="246"/>
      <c r="S710" s="270"/>
      <c r="T710" s="135"/>
    </row>
    <row r="711" spans="1:108" ht="15.75" thickBot="1" x14ac:dyDescent="0.3">
      <c r="A711" t="s">
        <v>102</v>
      </c>
      <c r="L711" t="s">
        <v>97</v>
      </c>
      <c r="T711" s="137"/>
    </row>
    <row r="712" spans="1:108" ht="15.75" thickBot="1" x14ac:dyDescent="0.3">
      <c r="A712" s="23" t="s">
        <v>103</v>
      </c>
      <c r="B712" s="24"/>
      <c r="C712" s="24" t="s">
        <v>104</v>
      </c>
      <c r="D712" s="24"/>
      <c r="E712" s="24"/>
      <c r="F712" s="24" t="s">
        <v>105</v>
      </c>
      <c r="G712" s="24"/>
      <c r="H712" s="24"/>
      <c r="I712" s="24" t="s">
        <v>106</v>
      </c>
      <c r="J712" s="25"/>
      <c r="L712" s="280" t="s">
        <v>59</v>
      </c>
      <c r="M712" s="281"/>
      <c r="N712" s="26" t="s">
        <v>98</v>
      </c>
      <c r="O712" s="26" t="s">
        <v>99</v>
      </c>
      <c r="P712" s="278" t="s">
        <v>100</v>
      </c>
      <c r="Q712" s="279"/>
      <c r="R712" s="282"/>
      <c r="S712" s="283"/>
      <c r="T712" s="135"/>
    </row>
    <row r="713" spans="1:108" ht="15.75" thickBot="1" x14ac:dyDescent="0.3">
      <c r="A713" t="s">
        <v>107</v>
      </c>
      <c r="L713" s="251" t="s">
        <v>101</v>
      </c>
      <c r="M713" s="252"/>
      <c r="N713" s="255"/>
      <c r="O713" s="255"/>
      <c r="P713" s="255"/>
      <c r="Q713" s="255"/>
      <c r="R713" s="255"/>
      <c r="S713" s="256"/>
      <c r="T713" s="135"/>
    </row>
    <row r="714" spans="1:108" ht="15.75" thickBot="1" x14ac:dyDescent="0.3">
      <c r="A714" s="23" t="s">
        <v>103</v>
      </c>
      <c r="B714" s="24"/>
      <c r="C714" s="24" t="s">
        <v>104</v>
      </c>
      <c r="D714" s="24"/>
      <c r="E714" s="24"/>
      <c r="F714" s="24" t="s">
        <v>105</v>
      </c>
      <c r="G714" s="24"/>
      <c r="H714" s="24"/>
      <c r="I714" s="24" t="s">
        <v>106</v>
      </c>
      <c r="J714" s="25"/>
      <c r="L714" s="253"/>
      <c r="M714" s="254"/>
      <c r="N714" s="257"/>
      <c r="O714" s="257"/>
      <c r="P714" s="257"/>
      <c r="Q714" s="257"/>
      <c r="R714" s="257"/>
      <c r="S714" s="258"/>
      <c r="T714" s="135"/>
    </row>
    <row r="716" spans="1:108" ht="18.75" x14ac:dyDescent="0.3">
      <c r="A716" s="193"/>
      <c r="B716" s="194" t="s">
        <v>28</v>
      </c>
      <c r="C716" s="194"/>
      <c r="D716" s="194"/>
      <c r="E716" s="194"/>
      <c r="F716" s="194"/>
      <c r="G716" s="194"/>
      <c r="H716" s="194"/>
      <c r="I716" s="194"/>
      <c r="J716" s="193" t="s">
        <v>29</v>
      </c>
      <c r="K716" s="193"/>
      <c r="L716" s="195" t="s">
        <v>285</v>
      </c>
      <c r="M716" s="195"/>
      <c r="N716" s="195"/>
      <c r="O716" s="193" t="s">
        <v>30</v>
      </c>
      <c r="P716" s="193"/>
      <c r="Q716" s="195">
        <v>2022</v>
      </c>
      <c r="R716" s="195"/>
      <c r="S716" s="195"/>
      <c r="T716" s="297"/>
      <c r="U716" s="298"/>
      <c r="V716" s="298"/>
      <c r="W716" s="298"/>
      <c r="X716" s="298"/>
    </row>
    <row r="717" spans="1:108" s="38" customFormat="1" ht="21.75" customHeight="1" thickBot="1" x14ac:dyDescent="0.3">
      <c r="A717" s="193"/>
      <c r="B717" s="189" t="s">
        <v>31</v>
      </c>
      <c r="C717" s="189"/>
      <c r="D717" s="188" t="s">
        <v>295</v>
      </c>
      <c r="E717" s="188"/>
      <c r="F717" s="189" t="s">
        <v>32</v>
      </c>
      <c r="G717" s="189"/>
      <c r="H717" s="188" t="s">
        <v>279</v>
      </c>
      <c r="I717" s="188"/>
      <c r="J717" s="189" t="s">
        <v>272</v>
      </c>
      <c r="K717" s="189"/>
      <c r="L717" s="188" t="s">
        <v>304</v>
      </c>
      <c r="M717" s="188"/>
      <c r="N717" s="188"/>
      <c r="O717" s="189" t="s">
        <v>34</v>
      </c>
      <c r="P717" s="189"/>
      <c r="Q717" s="299" t="s">
        <v>305</v>
      </c>
      <c r="R717" s="300"/>
      <c r="S717" s="301"/>
      <c r="T717" s="302" t="s">
        <v>225</v>
      </c>
      <c r="U717" s="303"/>
      <c r="V717" s="303"/>
    </row>
    <row r="718" spans="1:108" x14ac:dyDescent="0.25">
      <c r="A718" s="193"/>
      <c r="B718" s="205" t="s">
        <v>35</v>
      </c>
      <c r="C718" s="206"/>
      <c r="D718" s="206"/>
      <c r="E718" s="206"/>
      <c r="F718" s="206"/>
      <c r="G718" s="206"/>
      <c r="H718" s="206"/>
      <c r="I718" s="207"/>
      <c r="J718" s="205" t="s">
        <v>1</v>
      </c>
      <c r="K718" s="206"/>
      <c r="L718" s="206"/>
      <c r="M718" s="206"/>
      <c r="N718" s="207"/>
      <c r="O718" s="205" t="s">
        <v>2</v>
      </c>
      <c r="P718" s="206"/>
      <c r="Q718" s="206"/>
      <c r="R718" s="206"/>
      <c r="S718" s="207"/>
      <c r="T718" s="299">
        <v>59876</v>
      </c>
      <c r="U718" s="300"/>
      <c r="V718" s="301"/>
    </row>
    <row r="719" spans="1:108" s="38" customFormat="1" ht="24" customHeight="1" thickBot="1" x14ac:dyDescent="0.3">
      <c r="B719" s="133" t="s">
        <v>36</v>
      </c>
      <c r="C719" s="62">
        <v>1</v>
      </c>
      <c r="D719" s="63" t="s">
        <v>37</v>
      </c>
      <c r="E719" s="134"/>
      <c r="F719" s="62">
        <v>1</v>
      </c>
      <c r="G719" s="209" t="s">
        <v>38</v>
      </c>
      <c r="H719" s="209"/>
      <c r="I719" s="65">
        <v>1</v>
      </c>
      <c r="J719" s="208" t="s">
        <v>39</v>
      </c>
      <c r="K719" s="209"/>
      <c r="L719" s="62">
        <v>22</v>
      </c>
      <c r="M719" s="134" t="s">
        <v>40</v>
      </c>
      <c r="N719" s="65">
        <v>22</v>
      </c>
      <c r="O719" s="208" t="s">
        <v>39</v>
      </c>
      <c r="P719" s="209"/>
      <c r="Q719" s="62">
        <v>22</v>
      </c>
      <c r="R719" s="134" t="s">
        <v>40</v>
      </c>
      <c r="S719" s="65">
        <v>22</v>
      </c>
      <c r="T719" s="136"/>
      <c r="Z719" s="290" t="s">
        <v>238</v>
      </c>
      <c r="AA719" s="290"/>
      <c r="AB719" s="291" t="s">
        <v>239</v>
      </c>
      <c r="AC719" s="291"/>
      <c r="AD719" s="291" t="s">
        <v>171</v>
      </c>
      <c r="AE719" s="291"/>
      <c r="AF719" s="292" t="s">
        <v>240</v>
      </c>
      <c r="AG719" s="292"/>
      <c r="AH719" s="292" t="s">
        <v>241</v>
      </c>
      <c r="AI719" s="292"/>
      <c r="AJ719" s="292" t="s">
        <v>242</v>
      </c>
      <c r="AK719" s="292"/>
      <c r="AL719" s="292" t="s">
        <v>243</v>
      </c>
      <c r="AM719" s="292"/>
      <c r="AN719" s="287" t="s">
        <v>244</v>
      </c>
      <c r="AO719" s="287"/>
      <c r="AP719" s="287" t="s">
        <v>245</v>
      </c>
      <c r="AQ719" s="287"/>
      <c r="AR719" s="287" t="s">
        <v>246</v>
      </c>
      <c r="AS719" s="287"/>
      <c r="AT719" s="287" t="s">
        <v>247</v>
      </c>
      <c r="AU719" s="287"/>
      <c r="AV719" s="288" t="s">
        <v>248</v>
      </c>
      <c r="AW719" s="288"/>
      <c r="AX719" s="288" t="s">
        <v>249</v>
      </c>
      <c r="AY719" s="288"/>
      <c r="AZ719" s="288" t="s">
        <v>250</v>
      </c>
      <c r="BA719" s="288"/>
      <c r="BB719" s="288" t="s">
        <v>175</v>
      </c>
      <c r="BC719" s="288"/>
      <c r="BD719" s="289" t="s">
        <v>251</v>
      </c>
      <c r="BE719" s="289"/>
      <c r="BF719" s="289" t="s">
        <v>252</v>
      </c>
      <c r="BG719" s="289"/>
      <c r="BH719" s="289" t="s">
        <v>24</v>
      </c>
      <c r="BI719" s="289"/>
      <c r="BJ719" s="294" t="s">
        <v>253</v>
      </c>
      <c r="BK719" s="294"/>
      <c r="BL719" s="295" t="s">
        <v>69</v>
      </c>
      <c r="BM719" s="295"/>
      <c r="BN719" s="296" t="s">
        <v>254</v>
      </c>
      <c r="BO719" s="296" t="s">
        <v>161</v>
      </c>
      <c r="BP719" s="296" t="s">
        <v>255</v>
      </c>
      <c r="BQ719" s="296" t="s">
        <v>256</v>
      </c>
      <c r="BR719" s="296" t="s">
        <v>257</v>
      </c>
      <c r="BS719" s="296"/>
      <c r="BT719" s="296" t="s">
        <v>258</v>
      </c>
      <c r="BU719" s="296"/>
      <c r="BV719" s="296" t="s">
        <v>259</v>
      </c>
      <c r="BW719" s="296"/>
      <c r="BX719" s="293" t="s">
        <v>260</v>
      </c>
      <c r="BY719" s="293"/>
      <c r="BZ719" s="293"/>
      <c r="CA719" s="293" t="s">
        <v>239</v>
      </c>
      <c r="CB719" s="293"/>
      <c r="CC719" s="293"/>
      <c r="CD719" s="293" t="s">
        <v>261</v>
      </c>
      <c r="CE719" s="293"/>
      <c r="CF719" s="293"/>
      <c r="CG719" s="293" t="s">
        <v>262</v>
      </c>
      <c r="CH719" s="293"/>
      <c r="CI719" s="293"/>
      <c r="CJ719" s="293" t="s">
        <v>65</v>
      </c>
      <c r="CK719" s="293"/>
      <c r="CL719" s="293"/>
      <c r="CM719" s="293" t="s">
        <v>263</v>
      </c>
      <c r="CN719" s="293"/>
      <c r="CO719" s="293"/>
      <c r="CP719" s="293" t="s">
        <v>67</v>
      </c>
      <c r="CQ719" s="293"/>
      <c r="CR719" s="293"/>
      <c r="CS719" s="293" t="s">
        <v>264</v>
      </c>
      <c r="CT719" s="293"/>
      <c r="CU719" s="293"/>
      <c r="CV719" s="293" t="s">
        <v>265</v>
      </c>
      <c r="CW719" s="293"/>
      <c r="CX719" s="293"/>
      <c r="CY719" s="293" t="s">
        <v>24</v>
      </c>
      <c r="CZ719" s="293"/>
      <c r="DA719" s="293"/>
      <c r="DB719" s="293" t="s">
        <v>266</v>
      </c>
      <c r="DC719" s="293"/>
      <c r="DD719" s="293"/>
    </row>
    <row r="720" spans="1:108" ht="16.5" thickBot="1" x14ac:dyDescent="0.3">
      <c r="A720" t="s">
        <v>42</v>
      </c>
      <c r="F720" s="10"/>
      <c r="G720" s="11"/>
      <c r="H720" s="11"/>
      <c r="J720" s="14"/>
      <c r="K720" s="14"/>
      <c r="T720" s="137"/>
      <c r="Z720" s="146" t="s">
        <v>267</v>
      </c>
      <c r="AA720" s="146" t="s">
        <v>268</v>
      </c>
      <c r="AB720" s="146" t="s">
        <v>267</v>
      </c>
      <c r="AC720" s="146" t="s">
        <v>268</v>
      </c>
      <c r="AD720" s="146" t="s">
        <v>267</v>
      </c>
      <c r="AE720" s="146" t="s">
        <v>268</v>
      </c>
      <c r="AF720" s="147" t="s">
        <v>267</v>
      </c>
      <c r="AG720" s="147" t="s">
        <v>268</v>
      </c>
      <c r="AH720" s="147" t="s">
        <v>267</v>
      </c>
      <c r="AI720" s="147" t="s">
        <v>268</v>
      </c>
      <c r="AJ720" s="147" t="s">
        <v>267</v>
      </c>
      <c r="AK720" s="147" t="s">
        <v>268</v>
      </c>
      <c r="AL720" s="147" t="s">
        <v>267</v>
      </c>
      <c r="AM720" s="147" t="s">
        <v>268</v>
      </c>
      <c r="AN720" s="148" t="s">
        <v>267</v>
      </c>
      <c r="AO720" s="148" t="s">
        <v>268</v>
      </c>
      <c r="AP720" s="148" t="s">
        <v>267</v>
      </c>
      <c r="AQ720" s="148" t="s">
        <v>268</v>
      </c>
      <c r="AR720" s="148" t="s">
        <v>267</v>
      </c>
      <c r="AS720" s="148" t="s">
        <v>268</v>
      </c>
      <c r="AT720" s="148" t="s">
        <v>267</v>
      </c>
      <c r="AU720" s="148" t="s">
        <v>268</v>
      </c>
      <c r="AV720" s="149" t="s">
        <v>267</v>
      </c>
      <c r="AW720" s="149" t="s">
        <v>268</v>
      </c>
      <c r="AX720" s="149" t="s">
        <v>267</v>
      </c>
      <c r="AY720" s="149" t="s">
        <v>268</v>
      </c>
      <c r="AZ720" s="149" t="s">
        <v>267</v>
      </c>
      <c r="BA720" s="149" t="s">
        <v>268</v>
      </c>
      <c r="BB720" s="149" t="s">
        <v>267</v>
      </c>
      <c r="BC720" s="149" t="s">
        <v>268</v>
      </c>
      <c r="BD720" s="150" t="s">
        <v>267</v>
      </c>
      <c r="BE720" s="150" t="s">
        <v>268</v>
      </c>
      <c r="BF720" s="150" t="s">
        <v>267</v>
      </c>
      <c r="BG720" s="150" t="s">
        <v>268</v>
      </c>
      <c r="BH720" s="150" t="s">
        <v>267</v>
      </c>
      <c r="BI720" s="150" t="s">
        <v>268</v>
      </c>
      <c r="BJ720" s="151" t="s">
        <v>267</v>
      </c>
      <c r="BK720" s="151" t="s">
        <v>268</v>
      </c>
      <c r="BL720" s="152" t="s">
        <v>267</v>
      </c>
      <c r="BM720" s="152" t="s">
        <v>268</v>
      </c>
      <c r="BN720" s="153" t="s">
        <v>267</v>
      </c>
      <c r="BO720" s="153" t="s">
        <v>268</v>
      </c>
      <c r="BP720" s="153" t="s">
        <v>267</v>
      </c>
      <c r="BQ720" s="153" t="s">
        <v>268</v>
      </c>
      <c r="BR720" s="153" t="s">
        <v>267</v>
      </c>
      <c r="BS720" s="153" t="s">
        <v>268</v>
      </c>
      <c r="BT720" s="153" t="s">
        <v>267</v>
      </c>
      <c r="BU720" s="153" t="s">
        <v>268</v>
      </c>
      <c r="BV720" s="153" t="s">
        <v>267</v>
      </c>
      <c r="BW720" s="153" t="s">
        <v>268</v>
      </c>
      <c r="BX720" s="154" t="s">
        <v>269</v>
      </c>
      <c r="BY720" s="154" t="s">
        <v>270</v>
      </c>
      <c r="BZ720" s="154" t="s">
        <v>271</v>
      </c>
      <c r="CA720" s="154" t="s">
        <v>269</v>
      </c>
      <c r="CB720" s="154" t="s">
        <v>270</v>
      </c>
      <c r="CC720" s="154" t="s">
        <v>271</v>
      </c>
      <c r="CD720" s="154" t="s">
        <v>269</v>
      </c>
      <c r="CE720" s="154" t="s">
        <v>270</v>
      </c>
      <c r="CF720" s="154" t="s">
        <v>271</v>
      </c>
      <c r="CG720" s="154" t="s">
        <v>269</v>
      </c>
      <c r="CH720" s="154" t="s">
        <v>270</v>
      </c>
      <c r="CI720" s="154" t="s">
        <v>271</v>
      </c>
      <c r="CJ720" s="154" t="s">
        <v>269</v>
      </c>
      <c r="CK720" s="154" t="s">
        <v>270</v>
      </c>
      <c r="CL720" s="154" t="s">
        <v>271</v>
      </c>
      <c r="CM720" s="154" t="s">
        <v>269</v>
      </c>
      <c r="CN720" s="154" t="s">
        <v>270</v>
      </c>
      <c r="CO720" s="154" t="s">
        <v>271</v>
      </c>
      <c r="CP720" s="154" t="s">
        <v>269</v>
      </c>
      <c r="CQ720" s="154" t="s">
        <v>270</v>
      </c>
      <c r="CR720" s="154" t="s">
        <v>271</v>
      </c>
      <c r="CS720" s="154" t="s">
        <v>269</v>
      </c>
      <c r="CT720" s="154" t="s">
        <v>270</v>
      </c>
      <c r="CU720" s="154" t="s">
        <v>271</v>
      </c>
      <c r="CV720" s="154" t="s">
        <v>269</v>
      </c>
      <c r="CW720" s="154" t="s">
        <v>270</v>
      </c>
      <c r="CX720" s="154" t="s">
        <v>271</v>
      </c>
      <c r="CY720" s="154" t="s">
        <v>269</v>
      </c>
      <c r="CZ720" s="154" t="s">
        <v>270</v>
      </c>
      <c r="DA720" s="154" t="s">
        <v>271</v>
      </c>
      <c r="DB720" s="154" t="s">
        <v>269</v>
      </c>
      <c r="DC720" s="154" t="s">
        <v>270</v>
      </c>
      <c r="DD720" s="154" t="s">
        <v>271</v>
      </c>
    </row>
    <row r="721" spans="1:108" x14ac:dyDescent="0.25">
      <c r="A721" s="192" t="s">
        <v>0</v>
      </c>
      <c r="B721" s="196" t="s">
        <v>1</v>
      </c>
      <c r="C721" s="197"/>
      <c r="D721" s="197"/>
      <c r="E721" s="197"/>
      <c r="F721" s="197"/>
      <c r="G721" s="198"/>
      <c r="H721" s="196" t="s">
        <v>2</v>
      </c>
      <c r="I721" s="197"/>
      <c r="J721" s="197"/>
      <c r="K721" s="197"/>
      <c r="L721" s="197"/>
      <c r="M721" s="198"/>
      <c r="N721" s="196" t="s">
        <v>3</v>
      </c>
      <c r="O721" s="197"/>
      <c r="P721" s="197"/>
      <c r="Q721" s="197"/>
      <c r="R721" s="197"/>
      <c r="S721" s="199"/>
      <c r="T721" s="304" t="s">
        <v>224</v>
      </c>
      <c r="U721" s="277" t="s">
        <v>36</v>
      </c>
      <c r="V721" s="217" t="s">
        <v>108</v>
      </c>
      <c r="Y721" t="str">
        <f>L717</f>
        <v xml:space="preserve">M.21 Noon </v>
      </c>
      <c r="Z721" s="130">
        <f>B724+C724</f>
        <v>35</v>
      </c>
      <c r="AA721" s="130">
        <f>H724+I724</f>
        <v>59</v>
      </c>
      <c r="AB721" s="130">
        <f>B725+C725</f>
        <v>11</v>
      </c>
      <c r="AC721" s="130">
        <f>H725+I725</f>
        <v>140</v>
      </c>
      <c r="AD721" s="130">
        <f>B726+C726</f>
        <v>11</v>
      </c>
      <c r="AE721" s="130">
        <f>H726+I726</f>
        <v>140</v>
      </c>
      <c r="AF721" s="130">
        <f>SUM(B727:G727)</f>
        <v>13</v>
      </c>
      <c r="AG721" s="130">
        <f>SUM(H727:M727)</f>
        <v>131</v>
      </c>
      <c r="AH721" s="130">
        <f>SUM(B730:G730)</f>
        <v>13</v>
      </c>
      <c r="AI721" s="130">
        <f>SUM(H730:M730)</f>
        <v>131</v>
      </c>
      <c r="AJ721" s="130">
        <f>SUM(B733:G733)</f>
        <v>13</v>
      </c>
      <c r="AK721" s="130">
        <f>SUM(H733:M733)</f>
        <v>131</v>
      </c>
      <c r="AL721" s="130">
        <f>SUM(B736:G736)</f>
        <v>13</v>
      </c>
      <c r="AM721" s="130">
        <f>SUM(H736:M736)</f>
        <v>131</v>
      </c>
      <c r="AN721" s="130">
        <f>SUM(B728:G728)</f>
        <v>9</v>
      </c>
      <c r="AO721" s="130">
        <f>SUM(H728:M728)</f>
        <v>105</v>
      </c>
      <c r="AP721" s="130">
        <f>SUM(B731:G731)</f>
        <v>9</v>
      </c>
      <c r="AQ721" s="130">
        <f>SUM(H731:M731)</f>
        <v>105</v>
      </c>
      <c r="AR721" s="130">
        <f>SUM(B734:G734)</f>
        <v>9</v>
      </c>
      <c r="AS721" s="130">
        <f>SUM(H734:M734)</f>
        <v>105</v>
      </c>
      <c r="AT721" s="130">
        <f>SUM(B737:G737)</f>
        <v>9</v>
      </c>
      <c r="AU721" s="130">
        <f>SUM(H737:M737)</f>
        <v>105</v>
      </c>
      <c r="AV721" s="130">
        <f>SUM(B729:G729)</f>
        <v>6</v>
      </c>
      <c r="AW721" s="130">
        <f>SUM(H729:M729)</f>
        <v>136</v>
      </c>
      <c r="AX721" s="130">
        <f>SUM(B732:G732)</f>
        <v>6</v>
      </c>
      <c r="AY721" s="130">
        <f>SUM(H732:M732)</f>
        <v>136</v>
      </c>
      <c r="AZ721" s="130">
        <f>SUM(B735:G735)</f>
        <v>6</v>
      </c>
      <c r="BA721" s="130">
        <f>SUM(H735:M735)</f>
        <v>136</v>
      </c>
      <c r="BB721" s="130">
        <f>SUM(B738:G738)</f>
        <v>6</v>
      </c>
      <c r="BC721" s="130">
        <f>SUM(H738:M738)</f>
        <v>136</v>
      </c>
      <c r="BD721" s="130">
        <f>SUM(B741:G741)</f>
        <v>11</v>
      </c>
      <c r="BE721" s="130">
        <f>SUM(H741:M741)</f>
        <v>133</v>
      </c>
      <c r="BF721" s="130">
        <f>SUM(B739:G739)</f>
        <v>11</v>
      </c>
      <c r="BG721" s="130">
        <f>SUM(H739:M739)</f>
        <v>138</v>
      </c>
      <c r="BH721" s="130">
        <f>SUM(B740:G740)</f>
        <v>11</v>
      </c>
      <c r="BI721" s="130">
        <f>SUM(H740:M740)</f>
        <v>129</v>
      </c>
      <c r="BJ721" s="130">
        <f>SUM(B742:G742)</f>
        <v>3</v>
      </c>
      <c r="BK721" s="130">
        <f>SUM(H742:M742)</f>
        <v>145</v>
      </c>
      <c r="BL721" s="130">
        <f>SUM(B743:G743)</f>
        <v>0</v>
      </c>
      <c r="BM721" s="130">
        <f>SUM(H743:M743)</f>
        <v>136</v>
      </c>
      <c r="BN721" s="130">
        <f>N747+O747</f>
        <v>58</v>
      </c>
      <c r="BO721" s="130">
        <f>P747+Q747</f>
        <v>45</v>
      </c>
      <c r="BP721" s="130">
        <f>N748+O748</f>
        <v>51</v>
      </c>
      <c r="BQ721" s="130">
        <f>P748+Q748</f>
        <v>45</v>
      </c>
      <c r="BR721" s="130">
        <f>N749+O749</f>
        <v>0</v>
      </c>
      <c r="BS721" s="130">
        <f>P749+Q749</f>
        <v>0</v>
      </c>
      <c r="BT721" s="130">
        <f>N750+O750</f>
        <v>0</v>
      </c>
      <c r="BU721" s="155">
        <f>P750+Q750</f>
        <v>0</v>
      </c>
      <c r="BV721" s="130">
        <f>N751+O751</f>
        <v>0</v>
      </c>
      <c r="BW721" s="155">
        <f>P751+Q751</f>
        <v>0</v>
      </c>
      <c r="BX721" s="130">
        <f t="shared" ref="BX721" si="429">N755</f>
        <v>14</v>
      </c>
      <c r="BY721" s="130">
        <f t="shared" ref="BY721" si="430">O755</f>
        <v>80</v>
      </c>
      <c r="BZ721" s="130">
        <f t="shared" ref="BZ721" si="431">P755</f>
        <v>0</v>
      </c>
      <c r="CA721" s="130">
        <f t="shared" ref="CA721" si="432">N756</f>
        <v>240</v>
      </c>
      <c r="CB721" s="130">
        <f t="shared" ref="CB721" si="433">O756</f>
        <v>260</v>
      </c>
      <c r="CC721" s="130">
        <f t="shared" ref="CC721" si="434">P756</f>
        <v>200</v>
      </c>
      <c r="CD721" s="130">
        <f t="shared" ref="CD721" si="435">N757</f>
        <v>20</v>
      </c>
      <c r="CE721" s="130">
        <f t="shared" ref="CE721" si="436">O757</f>
        <v>600</v>
      </c>
      <c r="CF721" s="130">
        <f t="shared" ref="CF721" si="437">P757</f>
        <v>60</v>
      </c>
      <c r="CG721" s="130">
        <f t="shared" ref="CG721" si="438">N758</f>
        <v>100</v>
      </c>
      <c r="CH721" s="130">
        <f t="shared" ref="CH721" si="439">O758</f>
        <v>400</v>
      </c>
      <c r="CI721" s="130">
        <f t="shared" ref="CI721" si="440">P758</f>
        <v>100</v>
      </c>
      <c r="CJ721" s="130">
        <f t="shared" ref="CJ721" si="441">N759</f>
        <v>0</v>
      </c>
      <c r="CK721" s="130">
        <f t="shared" ref="CK721" si="442">O759</f>
        <v>400</v>
      </c>
      <c r="CL721" s="130">
        <f t="shared" ref="CL721" si="443">P759</f>
        <v>0</v>
      </c>
      <c r="CM721" s="130">
        <f t="shared" ref="CM721" si="444">N760</f>
        <v>223</v>
      </c>
      <c r="CN721" s="130">
        <f t="shared" ref="CN721" si="445">O760</f>
        <v>200</v>
      </c>
      <c r="CO721" s="130">
        <f t="shared" ref="CO721" si="446">P760</f>
        <v>165</v>
      </c>
      <c r="CP721" s="130">
        <f t="shared" ref="CP721" si="447">N761</f>
        <v>0</v>
      </c>
      <c r="CQ721" s="130">
        <f t="shared" ref="CQ721" si="448">O761</f>
        <v>400</v>
      </c>
      <c r="CR721" s="130">
        <f t="shared" ref="CR721" si="449">P761</f>
        <v>100</v>
      </c>
      <c r="CS721" s="130">
        <f t="shared" ref="CS721" si="450">N763</f>
        <v>50</v>
      </c>
      <c r="CT721" s="130">
        <f t="shared" ref="CT721" si="451">O763</f>
        <v>400</v>
      </c>
      <c r="CU721" s="130">
        <f t="shared" ref="CU721" si="452">P763</f>
        <v>130</v>
      </c>
      <c r="CV721" s="130">
        <f t="shared" ref="CV721" si="453">N765</f>
        <v>0</v>
      </c>
      <c r="CW721" s="130">
        <f t="shared" ref="CW721" si="454">O765</f>
        <v>200</v>
      </c>
      <c r="CX721" s="130">
        <f t="shared" ref="CX721" si="455">P765</f>
        <v>0</v>
      </c>
      <c r="CY721" s="130">
        <f t="shared" ref="CY721" si="456">N762</f>
        <v>0</v>
      </c>
      <c r="CZ721" s="130">
        <f t="shared" ref="CZ721" si="457">O762</f>
        <v>140</v>
      </c>
      <c r="DA721" s="130">
        <f t="shared" ref="DA721" si="458">P762</f>
        <v>0</v>
      </c>
      <c r="DB721" s="130">
        <f t="shared" ref="DB721" si="459">N764</f>
        <v>420</v>
      </c>
      <c r="DC721" s="130">
        <f t="shared" ref="DC721" si="460">O764</f>
        <v>140</v>
      </c>
      <c r="DD721" s="130">
        <f t="shared" ref="DD721" si="461">P764</f>
        <v>400</v>
      </c>
    </row>
    <row r="722" spans="1:108" ht="15" customHeight="1" x14ac:dyDescent="0.25">
      <c r="A722" s="192"/>
      <c r="B722" s="190" t="s">
        <v>4</v>
      </c>
      <c r="C722" s="191"/>
      <c r="D722" s="191" t="s">
        <v>5</v>
      </c>
      <c r="E722" s="191"/>
      <c r="F722" s="191" t="s">
        <v>41</v>
      </c>
      <c r="G722" s="200"/>
      <c r="H722" s="190" t="s">
        <v>4</v>
      </c>
      <c r="I722" s="191"/>
      <c r="J722" s="191" t="s">
        <v>5</v>
      </c>
      <c r="K722" s="191"/>
      <c r="L722" s="191" t="s">
        <v>41</v>
      </c>
      <c r="M722" s="200"/>
      <c r="N722" s="190" t="s">
        <v>4</v>
      </c>
      <c r="O722" s="191"/>
      <c r="P722" s="191" t="s">
        <v>5</v>
      </c>
      <c r="Q722" s="191"/>
      <c r="R722" s="191" t="s">
        <v>41</v>
      </c>
      <c r="S722" s="192"/>
      <c r="T722" s="304"/>
      <c r="U722" s="277"/>
      <c r="V722" s="217"/>
      <c r="W722" s="139" t="s">
        <v>230</v>
      </c>
      <c r="X722" s="139" t="s">
        <v>108</v>
      </c>
    </row>
    <row r="723" spans="1:108" ht="22.5" x14ac:dyDescent="0.25">
      <c r="A723" s="192"/>
      <c r="B723" s="12" t="s">
        <v>6</v>
      </c>
      <c r="C723" s="2" t="s">
        <v>7</v>
      </c>
      <c r="D723" s="2" t="s">
        <v>6</v>
      </c>
      <c r="E723" s="2" t="s">
        <v>7</v>
      </c>
      <c r="F723" s="2" t="s">
        <v>6</v>
      </c>
      <c r="G723" s="13" t="s">
        <v>7</v>
      </c>
      <c r="H723" s="12" t="s">
        <v>6</v>
      </c>
      <c r="I723" s="2" t="s">
        <v>7</v>
      </c>
      <c r="J723" s="2" t="s">
        <v>6</v>
      </c>
      <c r="K723" s="2" t="s">
        <v>7</v>
      </c>
      <c r="L723" s="2" t="s">
        <v>6</v>
      </c>
      <c r="M723" s="13" t="s">
        <v>7</v>
      </c>
      <c r="N723" s="12" t="s">
        <v>6</v>
      </c>
      <c r="O723" s="2" t="s">
        <v>7</v>
      </c>
      <c r="P723" s="2" t="s">
        <v>6</v>
      </c>
      <c r="Q723" s="2" t="s">
        <v>7</v>
      </c>
      <c r="R723" s="2" t="s">
        <v>6</v>
      </c>
      <c r="S723" s="39" t="s">
        <v>7</v>
      </c>
      <c r="T723" s="304"/>
      <c r="U723" s="277"/>
      <c r="V723" s="217"/>
      <c r="W723" s="140"/>
      <c r="X723" s="140"/>
    </row>
    <row r="724" spans="1:108" ht="20.25" customHeight="1" x14ac:dyDescent="0.25">
      <c r="A724" s="9" t="s">
        <v>8</v>
      </c>
      <c r="B724" s="52">
        <v>14</v>
      </c>
      <c r="C724" s="53">
        <v>21</v>
      </c>
      <c r="D724" s="43"/>
      <c r="E724" s="43"/>
      <c r="F724" s="43"/>
      <c r="G724" s="44"/>
      <c r="H724" s="52">
        <v>32</v>
      </c>
      <c r="I724" s="53">
        <v>27</v>
      </c>
      <c r="J724" s="43"/>
      <c r="K724" s="43"/>
      <c r="L724" s="43"/>
      <c r="M724" s="44"/>
      <c r="N724" s="52"/>
      <c r="O724" s="53"/>
      <c r="P724" s="43"/>
      <c r="Q724" s="43"/>
      <c r="R724" s="43"/>
      <c r="S724" s="45"/>
      <c r="T724" s="144">
        <f>(T718*3.1/100)/12</f>
        <v>154.67966666666666</v>
      </c>
      <c r="U724" s="126">
        <f>SUM(B724:S724)</f>
        <v>94</v>
      </c>
      <c r="V724" s="40">
        <f>U724/T724</f>
        <v>0.60770754182299336</v>
      </c>
      <c r="W724" s="141" t="s">
        <v>231</v>
      </c>
      <c r="X724" s="142">
        <f>((U725-U741)*100)/U725</f>
        <v>4.6357615894039732</v>
      </c>
    </row>
    <row r="725" spans="1:108" ht="20.25" customHeight="1" x14ac:dyDescent="0.25">
      <c r="A725" s="9" t="s">
        <v>9</v>
      </c>
      <c r="B725" s="52">
        <v>4</v>
      </c>
      <c r="C725" s="53">
        <v>7</v>
      </c>
      <c r="D725" s="43"/>
      <c r="E725" s="43"/>
      <c r="F725" s="43"/>
      <c r="G725" s="44"/>
      <c r="H725" s="52">
        <v>70</v>
      </c>
      <c r="I725" s="53">
        <v>70</v>
      </c>
      <c r="J725" s="43"/>
      <c r="K725" s="43"/>
      <c r="L725" s="43"/>
      <c r="M725" s="44"/>
      <c r="N725" s="52"/>
      <c r="O725" s="53"/>
      <c r="P725" s="43"/>
      <c r="Q725" s="43"/>
      <c r="R725" s="43"/>
      <c r="S725" s="45"/>
      <c r="T725" s="144">
        <f>T724</f>
        <v>154.67966666666666</v>
      </c>
      <c r="U725" s="126">
        <f t="shared" ref="U725:U743" si="462">SUM(B725:S725)</f>
        <v>151</v>
      </c>
      <c r="V725" s="40">
        <f t="shared" ref="V725:V743" si="463">U725/T725</f>
        <v>0.97621105122629781</v>
      </c>
      <c r="W725" s="143" t="s">
        <v>232</v>
      </c>
      <c r="X725" s="141">
        <f>((U727-U729)*100)/U727</f>
        <v>1.3888888888888888</v>
      </c>
    </row>
    <row r="726" spans="1:108" ht="20.25" customHeight="1" x14ac:dyDescent="0.25">
      <c r="A726" s="9" t="s">
        <v>10</v>
      </c>
      <c r="B726" s="52">
        <v>4</v>
      </c>
      <c r="C726" s="53">
        <v>7</v>
      </c>
      <c r="D726" s="43"/>
      <c r="E726" s="43"/>
      <c r="F726" s="43"/>
      <c r="G726" s="44"/>
      <c r="H726" s="52">
        <v>70</v>
      </c>
      <c r="I726" s="53">
        <v>70</v>
      </c>
      <c r="J726" s="43"/>
      <c r="K726" s="43"/>
      <c r="L726" s="43"/>
      <c r="M726" s="44"/>
      <c r="N726" s="52"/>
      <c r="O726" s="53"/>
      <c r="P726" s="43"/>
      <c r="Q726" s="43"/>
      <c r="R726" s="43"/>
      <c r="S726" s="45"/>
      <c r="T726" s="144">
        <f>T725</f>
        <v>154.67966666666666</v>
      </c>
      <c r="U726" s="126">
        <f t="shared" si="462"/>
        <v>151</v>
      </c>
      <c r="V726" s="40">
        <f t="shared" si="463"/>
        <v>0.97621105122629781</v>
      </c>
      <c r="W726" s="141" t="s">
        <v>233</v>
      </c>
      <c r="X726" s="141">
        <f>((U727-U738)*100)/U727</f>
        <v>1.3888888888888888</v>
      </c>
    </row>
    <row r="727" spans="1:108" ht="20.25" customHeight="1" x14ac:dyDescent="0.25">
      <c r="A727" s="9" t="s">
        <v>11</v>
      </c>
      <c r="B727" s="52">
        <v>9</v>
      </c>
      <c r="C727" s="53">
        <v>4</v>
      </c>
      <c r="D727" s="53"/>
      <c r="E727" s="53"/>
      <c r="F727" s="53"/>
      <c r="G727" s="54"/>
      <c r="H727" s="52">
        <v>61</v>
      </c>
      <c r="I727" s="53">
        <v>70</v>
      </c>
      <c r="J727" s="53"/>
      <c r="K727" s="53"/>
      <c r="L727" s="53"/>
      <c r="M727" s="54"/>
      <c r="N727" s="52"/>
      <c r="O727" s="53"/>
      <c r="P727" s="53"/>
      <c r="Q727" s="53"/>
      <c r="R727" s="53"/>
      <c r="S727" s="59"/>
      <c r="T727" s="144">
        <f>T726*0.94</f>
        <v>145.39888666666664</v>
      </c>
      <c r="U727" s="126">
        <f t="shared" si="462"/>
        <v>144</v>
      </c>
      <c r="V727" s="40">
        <f t="shared" si="463"/>
        <v>0.99037897264046015</v>
      </c>
      <c r="W727" s="141" t="s">
        <v>234</v>
      </c>
      <c r="X727" s="141">
        <f>((U730-U732)*100)/U730</f>
        <v>1.3888888888888888</v>
      </c>
    </row>
    <row r="728" spans="1:108" ht="20.25" customHeight="1" x14ac:dyDescent="0.25">
      <c r="A728" s="9" t="s">
        <v>12</v>
      </c>
      <c r="B728" s="52">
        <v>3</v>
      </c>
      <c r="C728" s="53">
        <v>6</v>
      </c>
      <c r="D728" s="53"/>
      <c r="E728" s="53"/>
      <c r="F728" s="53"/>
      <c r="G728" s="54"/>
      <c r="H728" s="52">
        <v>54</v>
      </c>
      <c r="I728" s="53">
        <v>51</v>
      </c>
      <c r="J728" s="53"/>
      <c r="K728" s="53"/>
      <c r="L728" s="53"/>
      <c r="M728" s="54"/>
      <c r="N728" s="52"/>
      <c r="O728" s="53"/>
      <c r="P728" s="53"/>
      <c r="Q728" s="53"/>
      <c r="R728" s="53"/>
      <c r="S728" s="59"/>
      <c r="T728" s="144">
        <f t="shared" ref="T728:T742" si="464">T727</f>
        <v>145.39888666666664</v>
      </c>
      <c r="U728" s="126">
        <f t="shared" si="462"/>
        <v>114</v>
      </c>
      <c r="V728" s="40">
        <f t="shared" si="463"/>
        <v>0.78405002000703095</v>
      </c>
      <c r="W728" s="141" t="s">
        <v>235</v>
      </c>
      <c r="X728" s="141">
        <f>((U733-U735)*100)/U733</f>
        <v>1.3888888888888888</v>
      </c>
    </row>
    <row r="729" spans="1:108" ht="20.25" customHeight="1" x14ac:dyDescent="0.25">
      <c r="A729" s="9" t="s">
        <v>13</v>
      </c>
      <c r="B729" s="52">
        <v>2</v>
      </c>
      <c r="C729" s="53">
        <v>4</v>
      </c>
      <c r="D729" s="53"/>
      <c r="E729" s="53"/>
      <c r="F729" s="53"/>
      <c r="G729" s="54"/>
      <c r="H729" s="52">
        <v>69</v>
      </c>
      <c r="I729" s="53">
        <v>67</v>
      </c>
      <c r="J729" s="53"/>
      <c r="K729" s="53"/>
      <c r="L729" s="53"/>
      <c r="M729" s="54"/>
      <c r="N729" s="52"/>
      <c r="O729" s="53"/>
      <c r="P729" s="53"/>
      <c r="Q729" s="53"/>
      <c r="R729" s="53"/>
      <c r="S729" s="59"/>
      <c r="T729" s="144">
        <f t="shared" si="464"/>
        <v>145.39888666666664</v>
      </c>
      <c r="U729" s="126">
        <f t="shared" si="462"/>
        <v>142</v>
      </c>
      <c r="V729" s="40">
        <f t="shared" si="463"/>
        <v>0.97662370913156482</v>
      </c>
      <c r="W729" s="141" t="s">
        <v>236</v>
      </c>
      <c r="X729" s="141">
        <f>((U730-U741)*100)/U730</f>
        <v>0</v>
      </c>
    </row>
    <row r="730" spans="1:108" ht="20.25" customHeight="1" x14ac:dyDescent="0.25">
      <c r="A730" s="9" t="s">
        <v>14</v>
      </c>
      <c r="B730" s="52">
        <v>9</v>
      </c>
      <c r="C730" s="53">
        <v>4</v>
      </c>
      <c r="D730" s="53"/>
      <c r="E730" s="53"/>
      <c r="F730" s="53"/>
      <c r="G730" s="54"/>
      <c r="H730" s="52">
        <v>61</v>
      </c>
      <c r="I730" s="53">
        <v>70</v>
      </c>
      <c r="J730" s="53"/>
      <c r="K730" s="53"/>
      <c r="L730" s="53"/>
      <c r="M730" s="54"/>
      <c r="N730" s="52"/>
      <c r="O730" s="53"/>
      <c r="P730" s="53"/>
      <c r="Q730" s="53"/>
      <c r="R730" s="53"/>
      <c r="S730" s="59"/>
      <c r="T730" s="144">
        <f t="shared" si="464"/>
        <v>145.39888666666664</v>
      </c>
      <c r="U730" s="126">
        <f t="shared" si="462"/>
        <v>144</v>
      </c>
      <c r="V730" s="40">
        <f t="shared" si="463"/>
        <v>0.99037897264046015</v>
      </c>
      <c r="W730" s="141" t="s">
        <v>237</v>
      </c>
      <c r="X730" s="141">
        <f>((U747-U748)*100)/U747</f>
        <v>6.7961165048543686</v>
      </c>
    </row>
    <row r="731" spans="1:108" ht="20.25" customHeight="1" x14ac:dyDescent="0.25">
      <c r="A731" s="9" t="s">
        <v>15</v>
      </c>
      <c r="B731" s="52">
        <v>3</v>
      </c>
      <c r="C731" s="53">
        <v>6</v>
      </c>
      <c r="D731" s="53"/>
      <c r="E731" s="53"/>
      <c r="F731" s="53"/>
      <c r="G731" s="54"/>
      <c r="H731" s="52">
        <v>54</v>
      </c>
      <c r="I731" s="53">
        <v>51</v>
      </c>
      <c r="J731" s="53"/>
      <c r="K731" s="53"/>
      <c r="L731" s="53"/>
      <c r="M731" s="54"/>
      <c r="N731" s="52"/>
      <c r="O731" s="53"/>
      <c r="P731" s="53"/>
      <c r="Q731" s="53"/>
      <c r="R731" s="53"/>
      <c r="S731" s="59"/>
      <c r="T731" s="144">
        <f t="shared" si="464"/>
        <v>145.39888666666664</v>
      </c>
      <c r="U731" s="126">
        <f t="shared" si="462"/>
        <v>114</v>
      </c>
      <c r="V731" s="40">
        <f t="shared" si="463"/>
        <v>0.78405002000703095</v>
      </c>
    </row>
    <row r="732" spans="1:108" ht="20.25" customHeight="1" x14ac:dyDescent="0.25">
      <c r="A732" s="9" t="s">
        <v>16</v>
      </c>
      <c r="B732" s="52">
        <v>2</v>
      </c>
      <c r="C732" s="53">
        <v>4</v>
      </c>
      <c r="D732" s="53"/>
      <c r="E732" s="53"/>
      <c r="F732" s="53"/>
      <c r="G732" s="54"/>
      <c r="H732" s="52">
        <v>69</v>
      </c>
      <c r="I732" s="53">
        <v>67</v>
      </c>
      <c r="J732" s="53"/>
      <c r="K732" s="53"/>
      <c r="L732" s="53"/>
      <c r="M732" s="54"/>
      <c r="N732" s="52"/>
      <c r="O732" s="53"/>
      <c r="P732" s="53"/>
      <c r="Q732" s="53"/>
      <c r="R732" s="53"/>
      <c r="S732" s="59"/>
      <c r="T732" s="144">
        <f t="shared" si="464"/>
        <v>145.39888666666664</v>
      </c>
      <c r="U732" s="126">
        <f t="shared" si="462"/>
        <v>142</v>
      </c>
      <c r="V732" s="40">
        <f t="shared" si="463"/>
        <v>0.97662370913156482</v>
      </c>
    </row>
    <row r="733" spans="1:108" ht="20.25" customHeight="1" x14ac:dyDescent="0.25">
      <c r="A733" s="9" t="s">
        <v>17</v>
      </c>
      <c r="B733" s="52">
        <v>9</v>
      </c>
      <c r="C733" s="53">
        <v>4</v>
      </c>
      <c r="D733" s="53"/>
      <c r="E733" s="53"/>
      <c r="F733" s="53"/>
      <c r="G733" s="54"/>
      <c r="H733" s="52">
        <v>61</v>
      </c>
      <c r="I733" s="53">
        <v>70</v>
      </c>
      <c r="J733" s="53"/>
      <c r="K733" s="53"/>
      <c r="L733" s="53"/>
      <c r="M733" s="54"/>
      <c r="N733" s="52"/>
      <c r="O733" s="53"/>
      <c r="P733" s="53"/>
      <c r="Q733" s="53"/>
      <c r="R733" s="53"/>
      <c r="S733" s="59"/>
      <c r="T733" s="144">
        <f t="shared" si="464"/>
        <v>145.39888666666664</v>
      </c>
      <c r="U733" s="126">
        <f t="shared" si="462"/>
        <v>144</v>
      </c>
      <c r="V733" s="40">
        <f t="shared" si="463"/>
        <v>0.99037897264046015</v>
      </c>
    </row>
    <row r="734" spans="1:108" ht="20.25" customHeight="1" x14ac:dyDescent="0.25">
      <c r="A734" s="9" t="s">
        <v>18</v>
      </c>
      <c r="B734" s="52">
        <v>3</v>
      </c>
      <c r="C734" s="53">
        <v>6</v>
      </c>
      <c r="D734" s="53"/>
      <c r="E734" s="53"/>
      <c r="F734" s="53"/>
      <c r="G734" s="54"/>
      <c r="H734" s="52">
        <v>54</v>
      </c>
      <c r="I734" s="53">
        <v>51</v>
      </c>
      <c r="J734" s="53"/>
      <c r="K734" s="53"/>
      <c r="L734" s="53"/>
      <c r="M734" s="54"/>
      <c r="N734" s="52"/>
      <c r="O734" s="53"/>
      <c r="P734" s="53"/>
      <c r="Q734" s="53"/>
      <c r="R734" s="53"/>
      <c r="S734" s="59"/>
      <c r="T734" s="144">
        <f t="shared" si="464"/>
        <v>145.39888666666664</v>
      </c>
      <c r="U734" s="126">
        <f t="shared" si="462"/>
        <v>114</v>
      </c>
      <c r="V734" s="40">
        <f t="shared" si="463"/>
        <v>0.78405002000703095</v>
      </c>
    </row>
    <row r="735" spans="1:108" ht="20.25" customHeight="1" x14ac:dyDescent="0.25">
      <c r="A735" s="9" t="s">
        <v>19</v>
      </c>
      <c r="B735" s="52">
        <v>2</v>
      </c>
      <c r="C735" s="53">
        <v>4</v>
      </c>
      <c r="D735" s="53"/>
      <c r="E735" s="53"/>
      <c r="F735" s="53"/>
      <c r="G735" s="54"/>
      <c r="H735" s="52">
        <v>69</v>
      </c>
      <c r="I735" s="53">
        <v>67</v>
      </c>
      <c r="J735" s="53"/>
      <c r="K735" s="53"/>
      <c r="L735" s="53"/>
      <c r="M735" s="54"/>
      <c r="N735" s="52"/>
      <c r="O735" s="53"/>
      <c r="P735" s="53"/>
      <c r="Q735" s="53"/>
      <c r="R735" s="53"/>
      <c r="S735" s="59"/>
      <c r="T735" s="144">
        <f t="shared" si="464"/>
        <v>145.39888666666664</v>
      </c>
      <c r="U735" s="126">
        <f t="shared" si="462"/>
        <v>142</v>
      </c>
      <c r="V735" s="40">
        <f t="shared" si="463"/>
        <v>0.97662370913156482</v>
      </c>
    </row>
    <row r="736" spans="1:108" ht="20.25" customHeight="1" x14ac:dyDescent="0.25">
      <c r="A736" s="9" t="s">
        <v>20</v>
      </c>
      <c r="B736" s="52">
        <v>9</v>
      </c>
      <c r="C736" s="53">
        <v>4</v>
      </c>
      <c r="D736" s="53"/>
      <c r="E736" s="53"/>
      <c r="F736" s="53"/>
      <c r="G736" s="54"/>
      <c r="H736" s="52">
        <v>61</v>
      </c>
      <c r="I736" s="53">
        <v>70</v>
      </c>
      <c r="J736" s="53"/>
      <c r="K736" s="53"/>
      <c r="L736" s="53"/>
      <c r="M736" s="54"/>
      <c r="N736" s="52"/>
      <c r="O736" s="53"/>
      <c r="P736" s="53"/>
      <c r="Q736" s="53"/>
      <c r="R736" s="53"/>
      <c r="S736" s="59"/>
      <c r="T736" s="144">
        <f t="shared" si="464"/>
        <v>145.39888666666664</v>
      </c>
      <c r="U736" s="126">
        <f t="shared" si="462"/>
        <v>144</v>
      </c>
      <c r="V736" s="40">
        <f t="shared" si="463"/>
        <v>0.99037897264046015</v>
      </c>
    </row>
    <row r="737" spans="1:22" ht="20.25" customHeight="1" x14ac:dyDescent="0.25">
      <c r="A737" s="9" t="s">
        <v>21</v>
      </c>
      <c r="B737" s="52">
        <v>3</v>
      </c>
      <c r="C737" s="53">
        <v>6</v>
      </c>
      <c r="D737" s="53"/>
      <c r="E737" s="53"/>
      <c r="F737" s="53"/>
      <c r="G737" s="54"/>
      <c r="H737" s="52">
        <v>54</v>
      </c>
      <c r="I737" s="53">
        <v>51</v>
      </c>
      <c r="J737" s="53"/>
      <c r="K737" s="53"/>
      <c r="L737" s="53"/>
      <c r="M737" s="54"/>
      <c r="N737" s="52"/>
      <c r="O737" s="53"/>
      <c r="P737" s="53"/>
      <c r="Q737" s="53"/>
      <c r="R737" s="53"/>
      <c r="S737" s="59"/>
      <c r="T737" s="144">
        <f t="shared" si="464"/>
        <v>145.39888666666664</v>
      </c>
      <c r="U737" s="126">
        <f t="shared" si="462"/>
        <v>114</v>
      </c>
      <c r="V737" s="40">
        <f t="shared" si="463"/>
        <v>0.78405002000703095</v>
      </c>
    </row>
    <row r="738" spans="1:22" ht="20.25" customHeight="1" x14ac:dyDescent="0.25">
      <c r="A738" s="9" t="s">
        <v>22</v>
      </c>
      <c r="B738" s="52">
        <v>2</v>
      </c>
      <c r="C738" s="53">
        <v>4</v>
      </c>
      <c r="D738" s="53"/>
      <c r="E738" s="53"/>
      <c r="F738" s="53"/>
      <c r="G738" s="54"/>
      <c r="H738" s="52">
        <v>69</v>
      </c>
      <c r="I738" s="53">
        <v>67</v>
      </c>
      <c r="J738" s="53"/>
      <c r="K738" s="53"/>
      <c r="L738" s="53"/>
      <c r="M738" s="54"/>
      <c r="N738" s="52"/>
      <c r="O738" s="53"/>
      <c r="P738" s="53"/>
      <c r="Q738" s="53"/>
      <c r="R738" s="53"/>
      <c r="S738" s="59"/>
      <c r="T738" s="144">
        <f t="shared" si="464"/>
        <v>145.39888666666664</v>
      </c>
      <c r="U738" s="126">
        <f t="shared" si="462"/>
        <v>142</v>
      </c>
      <c r="V738" s="40">
        <f t="shared" si="463"/>
        <v>0.97662370913156482</v>
      </c>
    </row>
    <row r="739" spans="1:22" ht="20.25" customHeight="1" x14ac:dyDescent="0.25">
      <c r="A739" s="9" t="s">
        <v>23</v>
      </c>
      <c r="B739" s="52">
        <v>8</v>
      </c>
      <c r="C739" s="53">
        <v>3</v>
      </c>
      <c r="D739" s="53"/>
      <c r="E739" s="53"/>
      <c r="F739" s="53"/>
      <c r="G739" s="54"/>
      <c r="H739" s="52">
        <v>67</v>
      </c>
      <c r="I739" s="53">
        <v>71</v>
      </c>
      <c r="J739" s="53"/>
      <c r="K739" s="53"/>
      <c r="L739" s="53"/>
      <c r="M739" s="54"/>
      <c r="N739" s="52"/>
      <c r="O739" s="53"/>
      <c r="P739" s="53"/>
      <c r="Q739" s="53"/>
      <c r="R739" s="53"/>
      <c r="S739" s="59"/>
      <c r="T739" s="144">
        <f t="shared" si="464"/>
        <v>145.39888666666664</v>
      </c>
      <c r="U739" s="126">
        <f t="shared" si="462"/>
        <v>149</v>
      </c>
      <c r="V739" s="40">
        <f t="shared" si="463"/>
        <v>1.0247671314126983</v>
      </c>
    </row>
    <row r="740" spans="1:22" ht="20.25" customHeight="1" x14ac:dyDescent="0.25">
      <c r="A740" s="9" t="s">
        <v>24</v>
      </c>
      <c r="B740" s="52">
        <v>8</v>
      </c>
      <c r="C740" s="53">
        <v>3</v>
      </c>
      <c r="D740" s="53"/>
      <c r="E740" s="53"/>
      <c r="F740" s="53"/>
      <c r="G740" s="54"/>
      <c r="H740" s="52">
        <v>60</v>
      </c>
      <c r="I740" s="53">
        <v>69</v>
      </c>
      <c r="J740" s="53"/>
      <c r="K740" s="53"/>
      <c r="L740" s="53"/>
      <c r="M740" s="54"/>
      <c r="N740" s="52"/>
      <c r="O740" s="53"/>
      <c r="P740" s="53"/>
      <c r="Q740" s="53"/>
      <c r="R740" s="53"/>
      <c r="S740" s="59"/>
      <c r="T740" s="144">
        <f t="shared" si="464"/>
        <v>145.39888666666664</v>
      </c>
      <c r="U740" s="126">
        <f t="shared" si="462"/>
        <v>140</v>
      </c>
      <c r="V740" s="40">
        <f t="shared" si="463"/>
        <v>0.96286844562266949</v>
      </c>
    </row>
    <row r="741" spans="1:22" ht="20.25" customHeight="1" x14ac:dyDescent="0.25">
      <c r="A741" s="9" t="s">
        <v>25</v>
      </c>
      <c r="B741" s="52">
        <v>8</v>
      </c>
      <c r="C741" s="53">
        <v>3</v>
      </c>
      <c r="D741" s="53"/>
      <c r="E741" s="53"/>
      <c r="F741" s="53"/>
      <c r="G741" s="54"/>
      <c r="H741" s="52">
        <v>66</v>
      </c>
      <c r="I741" s="53">
        <v>67</v>
      </c>
      <c r="J741" s="53"/>
      <c r="K741" s="53"/>
      <c r="L741" s="53"/>
      <c r="M741" s="54"/>
      <c r="N741" s="52"/>
      <c r="O741" s="53"/>
      <c r="P741" s="53"/>
      <c r="Q741" s="53"/>
      <c r="R741" s="53"/>
      <c r="S741" s="59"/>
      <c r="T741" s="144">
        <f t="shared" si="464"/>
        <v>145.39888666666664</v>
      </c>
      <c r="U741" s="126">
        <f t="shared" si="462"/>
        <v>144</v>
      </c>
      <c r="V741" s="40">
        <f t="shared" si="463"/>
        <v>0.99037897264046015</v>
      </c>
    </row>
    <row r="742" spans="1:22" ht="20.25" customHeight="1" x14ac:dyDescent="0.25">
      <c r="A742" s="9" t="s">
        <v>26</v>
      </c>
      <c r="B742" s="46"/>
      <c r="C742" s="43"/>
      <c r="D742" s="53">
        <v>1</v>
      </c>
      <c r="E742" s="53">
        <v>2</v>
      </c>
      <c r="F742" s="53"/>
      <c r="G742" s="54"/>
      <c r="H742" s="46"/>
      <c r="I742" s="43"/>
      <c r="J742" s="53">
        <v>71</v>
      </c>
      <c r="K742" s="53">
        <v>74</v>
      </c>
      <c r="L742" s="53"/>
      <c r="M742" s="54"/>
      <c r="N742" s="46"/>
      <c r="O742" s="43"/>
      <c r="P742" s="53"/>
      <c r="Q742" s="53"/>
      <c r="R742" s="53"/>
      <c r="S742" s="59"/>
      <c r="T742" s="144">
        <f t="shared" si="464"/>
        <v>145.39888666666664</v>
      </c>
      <c r="U742" s="126">
        <f t="shared" si="462"/>
        <v>148</v>
      </c>
      <c r="V742" s="40">
        <f t="shared" si="463"/>
        <v>1.0178894996582506</v>
      </c>
    </row>
    <row r="743" spans="1:22" ht="20.25" customHeight="1" thickBot="1" x14ac:dyDescent="0.3">
      <c r="A743" s="31" t="s">
        <v>27</v>
      </c>
      <c r="B743" s="47"/>
      <c r="C743" s="48"/>
      <c r="D743" s="55">
        <v>0</v>
      </c>
      <c r="E743" s="55">
        <v>0</v>
      </c>
      <c r="F743" s="55"/>
      <c r="G743" s="56"/>
      <c r="H743" s="47"/>
      <c r="I743" s="48"/>
      <c r="J743" s="55">
        <v>65</v>
      </c>
      <c r="K743" s="57">
        <v>71</v>
      </c>
      <c r="L743" s="57"/>
      <c r="M743" s="58"/>
      <c r="N743" s="49"/>
      <c r="O743" s="50"/>
      <c r="P743" s="57"/>
      <c r="Q743" s="57"/>
      <c r="R743" s="57"/>
      <c r="S743" s="60"/>
      <c r="T743" s="145">
        <f>T742*0.9</f>
        <v>130.85899799999999</v>
      </c>
      <c r="U743" s="126">
        <f t="shared" si="462"/>
        <v>136</v>
      </c>
      <c r="V743" s="40">
        <f t="shared" si="463"/>
        <v>1.0392865762276433</v>
      </c>
    </row>
    <row r="744" spans="1:22" ht="15.75" thickBot="1" x14ac:dyDescent="0.3">
      <c r="A744" s="29" t="s">
        <v>43</v>
      </c>
      <c r="B744" s="24"/>
      <c r="C744" s="24"/>
      <c r="D744" s="24"/>
      <c r="E744" s="24"/>
      <c r="F744" s="24"/>
      <c r="G744" s="24"/>
      <c r="H744" s="313" t="s">
        <v>320</v>
      </c>
      <c r="I744" s="313"/>
      <c r="J744" s="314"/>
      <c r="K744" s="30"/>
      <c r="L744" s="29" t="s">
        <v>48</v>
      </c>
      <c r="M744" s="24"/>
      <c r="N744" s="24"/>
      <c r="O744" s="24"/>
      <c r="P744" s="24"/>
      <c r="Q744" s="24"/>
      <c r="R744" s="24"/>
      <c r="S744" s="25"/>
      <c r="T744" s="138"/>
    </row>
    <row r="745" spans="1:22" ht="46.5" customHeight="1" x14ac:dyDescent="0.25">
      <c r="A745" s="234" t="s">
        <v>0</v>
      </c>
      <c r="B745" s="236" t="s">
        <v>44</v>
      </c>
      <c r="C745" s="236"/>
      <c r="D745" s="236" t="s">
        <v>45</v>
      </c>
      <c r="E745" s="236"/>
      <c r="F745" s="236" t="s">
        <v>46</v>
      </c>
      <c r="G745" s="236"/>
      <c r="H745" s="236" t="s">
        <v>47</v>
      </c>
      <c r="I745" s="236"/>
      <c r="J745" s="238"/>
      <c r="L745" s="309" t="s">
        <v>0</v>
      </c>
      <c r="M745" s="215"/>
      <c r="N745" s="210" t="s">
        <v>1</v>
      </c>
      <c r="O745" s="211"/>
      <c r="P745" s="210" t="s">
        <v>2</v>
      </c>
      <c r="Q745" s="211"/>
      <c r="R745" s="210" t="s">
        <v>3</v>
      </c>
      <c r="S745" s="212"/>
      <c r="T745" s="305" t="s">
        <v>224</v>
      </c>
      <c r="U745" s="277" t="s">
        <v>36</v>
      </c>
      <c r="V745" s="217" t="s">
        <v>108</v>
      </c>
    </row>
    <row r="746" spans="1:22" ht="48" x14ac:dyDescent="0.25">
      <c r="A746" s="235"/>
      <c r="B746" s="237"/>
      <c r="C746" s="237"/>
      <c r="D746" s="237"/>
      <c r="E746" s="237"/>
      <c r="F746" s="237"/>
      <c r="G746" s="237"/>
      <c r="H746" s="237"/>
      <c r="I746" s="237"/>
      <c r="J746" s="239"/>
      <c r="L746" s="217"/>
      <c r="M746" s="218"/>
      <c r="N746" s="15" t="s">
        <v>49</v>
      </c>
      <c r="O746" s="16" t="s">
        <v>50</v>
      </c>
      <c r="P746" s="15" t="s">
        <v>49</v>
      </c>
      <c r="Q746" s="16" t="s">
        <v>50</v>
      </c>
      <c r="R746" s="15" t="s">
        <v>49</v>
      </c>
      <c r="S746" s="41" t="s">
        <v>50</v>
      </c>
      <c r="T746" s="305"/>
      <c r="U746" s="277"/>
      <c r="V746" s="217"/>
    </row>
    <row r="747" spans="1:22" ht="25.5" x14ac:dyDescent="0.25">
      <c r="A747" s="17" t="s">
        <v>8</v>
      </c>
      <c r="B747" s="201">
        <v>91</v>
      </c>
      <c r="C747" s="201"/>
      <c r="D747" s="201">
        <v>0</v>
      </c>
      <c r="E747" s="201"/>
      <c r="F747" s="201">
        <v>2</v>
      </c>
      <c r="G747" s="201"/>
      <c r="H747" s="201">
        <v>1</v>
      </c>
      <c r="I747" s="201"/>
      <c r="J747" s="202"/>
      <c r="K747" s="4"/>
      <c r="L747" s="217" t="s">
        <v>51</v>
      </c>
      <c r="M747" s="218"/>
      <c r="N747" s="15">
        <v>58</v>
      </c>
      <c r="O747" s="16"/>
      <c r="P747" s="15">
        <v>45</v>
      </c>
      <c r="Q747" s="16"/>
      <c r="R747" s="15"/>
      <c r="S747" s="8"/>
      <c r="T747" s="156">
        <f>T724*1.02</f>
        <v>157.77325999999999</v>
      </c>
      <c r="U747" s="126">
        <f>SUM(N747:S747)</f>
        <v>103</v>
      </c>
      <c r="V747" s="40">
        <f t="shared" ref="V747:V751" si="465">U747/T747</f>
        <v>0.65283559457413765</v>
      </c>
    </row>
    <row r="748" spans="1:22" x14ac:dyDescent="0.25">
      <c r="A748" s="17" t="s">
        <v>9</v>
      </c>
      <c r="B748" s="201">
        <v>143</v>
      </c>
      <c r="C748" s="201"/>
      <c r="D748" s="201">
        <v>3</v>
      </c>
      <c r="E748" s="201"/>
      <c r="F748" s="201">
        <v>4</v>
      </c>
      <c r="G748" s="201"/>
      <c r="H748" s="201">
        <v>1</v>
      </c>
      <c r="I748" s="201"/>
      <c r="J748" s="202"/>
      <c r="L748" s="217" t="s">
        <v>52</v>
      </c>
      <c r="M748" s="218"/>
      <c r="N748" s="22">
        <v>51</v>
      </c>
      <c r="O748" s="127"/>
      <c r="P748" s="22">
        <v>45</v>
      </c>
      <c r="Q748" s="127"/>
      <c r="R748" s="22"/>
      <c r="S748" s="8"/>
      <c r="T748" s="156">
        <f>T747</f>
        <v>157.77325999999999</v>
      </c>
      <c r="U748" s="126">
        <f>SUM(N748:S748)</f>
        <v>96</v>
      </c>
      <c r="V748" s="40">
        <f t="shared" si="465"/>
        <v>0.60846812698172048</v>
      </c>
    </row>
    <row r="749" spans="1:22" x14ac:dyDescent="0.25">
      <c r="A749" s="17" t="s">
        <v>10</v>
      </c>
      <c r="B749" s="201">
        <v>143</v>
      </c>
      <c r="C749" s="201"/>
      <c r="D749" s="201">
        <v>3</v>
      </c>
      <c r="E749" s="201"/>
      <c r="F749" s="201">
        <v>4</v>
      </c>
      <c r="G749" s="201"/>
      <c r="H749" s="201">
        <v>1</v>
      </c>
      <c r="I749" s="201"/>
      <c r="J749" s="202"/>
      <c r="L749" s="217" t="s">
        <v>53</v>
      </c>
      <c r="M749" s="218"/>
      <c r="N749" s="22"/>
      <c r="O749" s="127"/>
      <c r="P749" s="22"/>
      <c r="Q749" s="127"/>
      <c r="R749" s="22"/>
      <c r="S749" s="8"/>
      <c r="T749" s="156">
        <f>T748</f>
        <v>157.77325999999999</v>
      </c>
      <c r="U749" s="126">
        <f>SUM(N749:S749)</f>
        <v>0</v>
      </c>
      <c r="V749" s="40">
        <f t="shared" si="465"/>
        <v>0</v>
      </c>
    </row>
    <row r="750" spans="1:22" x14ac:dyDescent="0.25">
      <c r="A750" s="17" t="s">
        <v>11</v>
      </c>
      <c r="B750" s="201">
        <v>134</v>
      </c>
      <c r="C750" s="201"/>
      <c r="D750" s="201">
        <v>8</v>
      </c>
      <c r="E750" s="201"/>
      <c r="F750" s="201">
        <v>2</v>
      </c>
      <c r="G750" s="201"/>
      <c r="H750" s="201">
        <v>0</v>
      </c>
      <c r="I750" s="201"/>
      <c r="J750" s="202"/>
      <c r="L750" s="217" t="s">
        <v>54</v>
      </c>
      <c r="M750" s="218"/>
      <c r="N750" s="22"/>
      <c r="O750" s="127"/>
      <c r="P750" s="22"/>
      <c r="Q750" s="127"/>
      <c r="R750" s="22"/>
      <c r="S750" s="8"/>
      <c r="T750" s="156">
        <f>T749</f>
        <v>157.77325999999999</v>
      </c>
      <c r="U750" s="126">
        <f>SUM(N750:S750)</f>
        <v>0</v>
      </c>
      <c r="V750" s="40">
        <f t="shared" si="465"/>
        <v>0</v>
      </c>
    </row>
    <row r="751" spans="1:22" ht="15.75" thickBot="1" x14ac:dyDescent="0.3">
      <c r="A751" s="17" t="s">
        <v>12</v>
      </c>
      <c r="B751" s="201">
        <v>108</v>
      </c>
      <c r="C751" s="201"/>
      <c r="D751" s="201">
        <v>4</v>
      </c>
      <c r="E751" s="201"/>
      <c r="F751" s="201">
        <v>1</v>
      </c>
      <c r="G751" s="201"/>
      <c r="H751" s="201">
        <v>1</v>
      </c>
      <c r="I751" s="201"/>
      <c r="J751" s="202"/>
      <c r="L751" s="217" t="s">
        <v>55</v>
      </c>
      <c r="M751" s="218"/>
      <c r="N751" s="36"/>
      <c r="O751" s="128"/>
      <c r="P751" s="36"/>
      <c r="Q751" s="128"/>
      <c r="R751" s="36"/>
      <c r="S751" s="42"/>
      <c r="T751" s="156">
        <f>T750</f>
        <v>157.77325999999999</v>
      </c>
      <c r="U751" s="126">
        <f>SUM(N751:S751)</f>
        <v>0</v>
      </c>
      <c r="V751" s="40">
        <f t="shared" si="465"/>
        <v>0</v>
      </c>
    </row>
    <row r="752" spans="1:22" ht="15.75" thickBot="1" x14ac:dyDescent="0.3">
      <c r="A752" s="17" t="s">
        <v>13</v>
      </c>
      <c r="B752" s="201">
        <v>133</v>
      </c>
      <c r="C752" s="201"/>
      <c r="D752" s="201">
        <v>5</v>
      </c>
      <c r="E752" s="201"/>
      <c r="F752" s="201">
        <v>2</v>
      </c>
      <c r="G752" s="201"/>
      <c r="H752" s="201">
        <v>2</v>
      </c>
      <c r="I752" s="201"/>
      <c r="J752" s="202"/>
      <c r="L752" t="s">
        <v>56</v>
      </c>
      <c r="T752" s="137"/>
    </row>
    <row r="753" spans="1:24" ht="15" customHeight="1" x14ac:dyDescent="0.25">
      <c r="A753" s="17" t="s">
        <v>14</v>
      </c>
      <c r="B753" s="201">
        <v>134</v>
      </c>
      <c r="C753" s="201"/>
      <c r="D753" s="201">
        <v>8</v>
      </c>
      <c r="E753" s="201"/>
      <c r="F753" s="201">
        <v>2</v>
      </c>
      <c r="G753" s="201"/>
      <c r="H753" s="201">
        <v>0</v>
      </c>
      <c r="I753" s="201"/>
      <c r="J753" s="202"/>
      <c r="L753" s="230" t="s">
        <v>57</v>
      </c>
      <c r="M753" s="231"/>
      <c r="N753" s="220" t="s">
        <v>58</v>
      </c>
      <c r="O753" s="220" t="s">
        <v>59</v>
      </c>
      <c r="P753" s="220" t="s">
        <v>60</v>
      </c>
      <c r="Q753" s="222" t="s">
        <v>61</v>
      </c>
      <c r="R753" s="224" t="s">
        <v>62</v>
      </c>
      <c r="S753" s="225"/>
      <c r="T753" s="306" t="s">
        <v>226</v>
      </c>
      <c r="U753" s="307" t="s">
        <v>227</v>
      </c>
      <c r="V753" s="255" t="s">
        <v>81</v>
      </c>
      <c r="W753" s="255" t="s">
        <v>228</v>
      </c>
      <c r="X753" s="308" t="s">
        <v>229</v>
      </c>
    </row>
    <row r="754" spans="1:24" x14ac:dyDescent="0.25">
      <c r="A754" s="17" t="s">
        <v>15</v>
      </c>
      <c r="B754" s="201">
        <v>108</v>
      </c>
      <c r="C754" s="201"/>
      <c r="D754" s="201">
        <v>4</v>
      </c>
      <c r="E754" s="201"/>
      <c r="F754" s="201">
        <v>1</v>
      </c>
      <c r="G754" s="201"/>
      <c r="H754" s="201">
        <v>1</v>
      </c>
      <c r="I754" s="201"/>
      <c r="J754" s="202"/>
      <c r="L754" s="232"/>
      <c r="M754" s="233"/>
      <c r="N754" s="221"/>
      <c r="O754" s="221"/>
      <c r="P754" s="221"/>
      <c r="Q754" s="223"/>
      <c r="R754" s="226"/>
      <c r="S754" s="227"/>
      <c r="T754" s="306"/>
      <c r="U754" s="307"/>
      <c r="V754" s="255"/>
      <c r="W754" s="255"/>
      <c r="X754" s="308"/>
    </row>
    <row r="755" spans="1:24" x14ac:dyDescent="0.25">
      <c r="A755" s="17" t="s">
        <v>16</v>
      </c>
      <c r="B755" s="201">
        <v>133</v>
      </c>
      <c r="C755" s="201"/>
      <c r="D755" s="201">
        <v>5</v>
      </c>
      <c r="E755" s="201"/>
      <c r="F755" s="201">
        <v>2</v>
      </c>
      <c r="G755" s="201"/>
      <c r="H755" s="201">
        <v>2</v>
      </c>
      <c r="I755" s="201"/>
      <c r="J755" s="202"/>
      <c r="L755" s="228" t="s">
        <v>8</v>
      </c>
      <c r="M755" s="229"/>
      <c r="N755" s="131">
        <v>14</v>
      </c>
      <c r="O755" s="131">
        <v>80</v>
      </c>
      <c r="P755" s="131">
        <v>0</v>
      </c>
      <c r="Q755" s="131"/>
      <c r="R755" s="195"/>
      <c r="S755" s="219"/>
      <c r="T755" s="157">
        <f>N755+O755</f>
        <v>94</v>
      </c>
      <c r="U755" s="130">
        <f>U724</f>
        <v>94</v>
      </c>
      <c r="V755" s="130">
        <f t="shared" ref="V755:V771" si="466">T755-P755</f>
        <v>94</v>
      </c>
      <c r="W755" s="130">
        <f>V755-U755</f>
        <v>0</v>
      </c>
      <c r="X755" s="33">
        <f>W755/T755*100</f>
        <v>0</v>
      </c>
    </row>
    <row r="756" spans="1:24" x14ac:dyDescent="0.25">
      <c r="A756" s="17" t="s">
        <v>17</v>
      </c>
      <c r="B756" s="201">
        <v>134</v>
      </c>
      <c r="C756" s="201"/>
      <c r="D756" s="201">
        <v>8</v>
      </c>
      <c r="E756" s="201"/>
      <c r="F756" s="201">
        <v>2</v>
      </c>
      <c r="G756" s="201"/>
      <c r="H756" s="201">
        <v>0</v>
      </c>
      <c r="I756" s="201"/>
      <c r="J756" s="202"/>
      <c r="L756" s="228" t="s">
        <v>9</v>
      </c>
      <c r="M756" s="229"/>
      <c r="N756" s="131">
        <v>240</v>
      </c>
      <c r="O756" s="131">
        <v>260</v>
      </c>
      <c r="P756" s="131">
        <v>200</v>
      </c>
      <c r="Q756" s="131"/>
      <c r="R756" s="195"/>
      <c r="S756" s="219"/>
      <c r="T756" s="157">
        <f t="shared" ref="T756:T771" si="467">N756+O756</f>
        <v>500</v>
      </c>
      <c r="U756" s="130">
        <f>U725</f>
        <v>151</v>
      </c>
      <c r="V756" s="130">
        <f t="shared" si="466"/>
        <v>300</v>
      </c>
      <c r="W756" s="130">
        <f t="shared" ref="W756:W771" si="468">V756-U756</f>
        <v>149</v>
      </c>
      <c r="X756" s="33">
        <f t="shared" ref="X756:X771" si="469">W756/T756*100</f>
        <v>29.799999999999997</v>
      </c>
    </row>
    <row r="757" spans="1:24" x14ac:dyDescent="0.25">
      <c r="A757" s="17" t="s">
        <v>18</v>
      </c>
      <c r="B757" s="201">
        <v>108</v>
      </c>
      <c r="C757" s="201"/>
      <c r="D757" s="201">
        <v>4</v>
      </c>
      <c r="E757" s="201"/>
      <c r="F757" s="201">
        <v>1</v>
      </c>
      <c r="G757" s="201"/>
      <c r="H757" s="201">
        <v>1</v>
      </c>
      <c r="I757" s="201"/>
      <c r="J757" s="202"/>
      <c r="L757" s="203" t="s">
        <v>63</v>
      </c>
      <c r="M757" s="204"/>
      <c r="N757" s="131">
        <v>20</v>
      </c>
      <c r="O757" s="131">
        <v>600</v>
      </c>
      <c r="P757" s="131">
        <v>60</v>
      </c>
      <c r="Q757" s="131"/>
      <c r="R757" s="195"/>
      <c r="S757" s="219"/>
      <c r="T757" s="157">
        <f t="shared" si="467"/>
        <v>620</v>
      </c>
      <c r="U757" s="130">
        <f>U726+U727+U728+U729</f>
        <v>551</v>
      </c>
      <c r="V757" s="130">
        <f t="shared" si="466"/>
        <v>560</v>
      </c>
      <c r="W757" s="130">
        <f t="shared" si="468"/>
        <v>9</v>
      </c>
      <c r="X757" s="33">
        <f t="shared" si="469"/>
        <v>1.4516129032258065</v>
      </c>
    </row>
    <row r="758" spans="1:24" x14ac:dyDescent="0.25">
      <c r="A758" s="17" t="s">
        <v>19</v>
      </c>
      <c r="B758" s="201">
        <v>133</v>
      </c>
      <c r="C758" s="201"/>
      <c r="D758" s="201">
        <v>5</v>
      </c>
      <c r="E758" s="201"/>
      <c r="F758" s="201">
        <v>2</v>
      </c>
      <c r="G758" s="201"/>
      <c r="H758" s="201">
        <v>2</v>
      </c>
      <c r="I758" s="201"/>
      <c r="J758" s="202"/>
      <c r="L758" s="203" t="s">
        <v>64</v>
      </c>
      <c r="M758" s="204"/>
      <c r="N758" s="131">
        <v>100</v>
      </c>
      <c r="O758" s="131">
        <v>400</v>
      </c>
      <c r="P758" s="131">
        <v>100</v>
      </c>
      <c r="Q758" s="131"/>
      <c r="R758" s="195"/>
      <c r="S758" s="219"/>
      <c r="T758" s="157">
        <f t="shared" si="467"/>
        <v>500</v>
      </c>
      <c r="U758" s="130">
        <f>U730+U731+U732</f>
        <v>400</v>
      </c>
      <c r="V758" s="130">
        <f t="shared" si="466"/>
        <v>400</v>
      </c>
      <c r="W758" s="130">
        <f t="shared" si="468"/>
        <v>0</v>
      </c>
      <c r="X758" s="33">
        <f t="shared" si="469"/>
        <v>0</v>
      </c>
    </row>
    <row r="759" spans="1:24" x14ac:dyDescent="0.25">
      <c r="A759" s="17" t="s">
        <v>20</v>
      </c>
      <c r="B759" s="201">
        <v>134</v>
      </c>
      <c r="C759" s="201"/>
      <c r="D759" s="201">
        <v>8</v>
      </c>
      <c r="E759" s="201"/>
      <c r="F759" s="201">
        <v>2</v>
      </c>
      <c r="G759" s="201"/>
      <c r="H759" s="201">
        <v>0</v>
      </c>
      <c r="I759" s="201"/>
      <c r="J759" s="202"/>
      <c r="L759" s="203" t="s">
        <v>65</v>
      </c>
      <c r="M759" s="204"/>
      <c r="N759" s="131">
        <v>0</v>
      </c>
      <c r="O759" s="131">
        <v>400</v>
      </c>
      <c r="P759" s="131">
        <v>0</v>
      </c>
      <c r="Q759" s="131"/>
      <c r="R759" s="195"/>
      <c r="S759" s="219"/>
      <c r="T759" s="157">
        <f t="shared" si="467"/>
        <v>400</v>
      </c>
      <c r="U759" s="130">
        <f>U733+U734+U735</f>
        <v>400</v>
      </c>
      <c r="V759" s="130">
        <f t="shared" si="466"/>
        <v>400</v>
      </c>
      <c r="W759" s="130">
        <f t="shared" si="468"/>
        <v>0</v>
      </c>
      <c r="X759" s="33">
        <f t="shared" si="469"/>
        <v>0</v>
      </c>
    </row>
    <row r="760" spans="1:24" x14ac:dyDescent="0.25">
      <c r="A760" s="17" t="s">
        <v>21</v>
      </c>
      <c r="B760" s="201">
        <v>108</v>
      </c>
      <c r="C760" s="201"/>
      <c r="D760" s="201">
        <v>4</v>
      </c>
      <c r="E760" s="201"/>
      <c r="F760" s="201">
        <v>1</v>
      </c>
      <c r="G760" s="201"/>
      <c r="H760" s="201">
        <v>1</v>
      </c>
      <c r="I760" s="201"/>
      <c r="J760" s="202"/>
      <c r="L760" s="203" t="s">
        <v>66</v>
      </c>
      <c r="M760" s="204"/>
      <c r="N760" s="131">
        <v>223</v>
      </c>
      <c r="O760" s="131">
        <v>200</v>
      </c>
      <c r="P760" s="131">
        <v>165</v>
      </c>
      <c r="Q760" s="131"/>
      <c r="R760" s="195"/>
      <c r="S760" s="219"/>
      <c r="T760" s="157">
        <f t="shared" si="467"/>
        <v>423</v>
      </c>
      <c r="U760" s="130">
        <f>U736+U737</f>
        <v>258</v>
      </c>
      <c r="V760" s="130">
        <f t="shared" si="466"/>
        <v>258</v>
      </c>
      <c r="W760" s="130">
        <f t="shared" si="468"/>
        <v>0</v>
      </c>
      <c r="X760" s="33">
        <f t="shared" si="469"/>
        <v>0</v>
      </c>
    </row>
    <row r="761" spans="1:24" x14ac:dyDescent="0.25">
      <c r="A761" s="17" t="s">
        <v>22</v>
      </c>
      <c r="B761" s="201">
        <v>133</v>
      </c>
      <c r="C761" s="201"/>
      <c r="D761" s="201">
        <v>5</v>
      </c>
      <c r="E761" s="201"/>
      <c r="F761" s="201">
        <v>2</v>
      </c>
      <c r="G761" s="201"/>
      <c r="H761" s="201">
        <v>2</v>
      </c>
      <c r="I761" s="201"/>
      <c r="J761" s="202"/>
      <c r="L761" s="203" t="s">
        <v>67</v>
      </c>
      <c r="M761" s="204"/>
      <c r="N761" s="131">
        <v>0</v>
      </c>
      <c r="O761" s="131">
        <v>400</v>
      </c>
      <c r="P761" s="131">
        <v>100</v>
      </c>
      <c r="Q761" s="131"/>
      <c r="R761" s="195"/>
      <c r="S761" s="219"/>
      <c r="T761" s="157">
        <f t="shared" si="467"/>
        <v>400</v>
      </c>
      <c r="U761" s="130">
        <f>U738+U739</f>
        <v>291</v>
      </c>
      <c r="V761" s="130">
        <f t="shared" si="466"/>
        <v>300</v>
      </c>
      <c r="W761" s="130">
        <f t="shared" si="468"/>
        <v>9</v>
      </c>
      <c r="X761" s="33">
        <f t="shared" si="469"/>
        <v>2.25</v>
      </c>
    </row>
    <row r="762" spans="1:24" x14ac:dyDescent="0.25">
      <c r="A762" s="17" t="s">
        <v>23</v>
      </c>
      <c r="B762" s="201">
        <v>136</v>
      </c>
      <c r="C762" s="201"/>
      <c r="D762" s="201">
        <v>8</v>
      </c>
      <c r="E762" s="201"/>
      <c r="F762" s="201">
        <v>4</v>
      </c>
      <c r="G762" s="201"/>
      <c r="H762" s="201">
        <v>1</v>
      </c>
      <c r="I762" s="201"/>
      <c r="J762" s="202"/>
      <c r="L762" s="203" t="s">
        <v>24</v>
      </c>
      <c r="M762" s="204"/>
      <c r="N762" s="131">
        <v>0</v>
      </c>
      <c r="O762" s="131">
        <v>140</v>
      </c>
      <c r="P762" s="131">
        <v>0</v>
      </c>
      <c r="Q762" s="131"/>
      <c r="R762" s="195"/>
      <c r="S762" s="219"/>
      <c r="T762" s="157">
        <f t="shared" si="467"/>
        <v>140</v>
      </c>
      <c r="U762" s="130">
        <f>U740</f>
        <v>140</v>
      </c>
      <c r="V762" s="130">
        <f t="shared" si="466"/>
        <v>140</v>
      </c>
      <c r="W762" s="130">
        <f t="shared" si="468"/>
        <v>0</v>
      </c>
      <c r="X762" s="33">
        <f t="shared" si="469"/>
        <v>0</v>
      </c>
    </row>
    <row r="763" spans="1:24" x14ac:dyDescent="0.25">
      <c r="A763" s="17" t="s">
        <v>24</v>
      </c>
      <c r="B763" s="201">
        <v>136</v>
      </c>
      <c r="C763" s="201"/>
      <c r="D763" s="201">
        <v>8</v>
      </c>
      <c r="E763" s="201"/>
      <c r="F763" s="201">
        <v>4</v>
      </c>
      <c r="G763" s="201"/>
      <c r="H763" s="201">
        <v>1</v>
      </c>
      <c r="I763" s="201"/>
      <c r="J763" s="202"/>
      <c r="L763" s="203" t="s">
        <v>68</v>
      </c>
      <c r="M763" s="204"/>
      <c r="N763" s="131">
        <v>50</v>
      </c>
      <c r="O763" s="131">
        <v>400</v>
      </c>
      <c r="P763" s="131">
        <v>130</v>
      </c>
      <c r="Q763" s="131"/>
      <c r="R763" s="195"/>
      <c r="S763" s="219"/>
      <c r="T763" s="157">
        <f t="shared" si="467"/>
        <v>450</v>
      </c>
      <c r="U763" s="130">
        <f>U741+U742</f>
        <v>292</v>
      </c>
      <c r="V763" s="130">
        <f t="shared" si="466"/>
        <v>320</v>
      </c>
      <c r="W763" s="130">
        <f t="shared" si="468"/>
        <v>28</v>
      </c>
      <c r="X763" s="33">
        <f t="shared" si="469"/>
        <v>6.2222222222222223</v>
      </c>
    </row>
    <row r="764" spans="1:24" x14ac:dyDescent="0.25">
      <c r="A764" s="17" t="s">
        <v>25</v>
      </c>
      <c r="B764" s="201">
        <v>136</v>
      </c>
      <c r="C764" s="201"/>
      <c r="D764" s="201">
        <v>8</v>
      </c>
      <c r="E764" s="201"/>
      <c r="F764" s="201">
        <v>4</v>
      </c>
      <c r="G764" s="201"/>
      <c r="H764" s="201">
        <v>1</v>
      </c>
      <c r="I764" s="201"/>
      <c r="J764" s="202"/>
      <c r="L764" s="203" t="s">
        <v>69</v>
      </c>
      <c r="M764" s="204"/>
      <c r="N764" s="131">
        <v>420</v>
      </c>
      <c r="O764" s="131">
        <v>140</v>
      </c>
      <c r="P764" s="131">
        <v>400</v>
      </c>
      <c r="Q764" s="131"/>
      <c r="R764" s="195"/>
      <c r="S764" s="219"/>
      <c r="T764" s="157">
        <f t="shared" si="467"/>
        <v>560</v>
      </c>
      <c r="U764" s="130">
        <f>U743</f>
        <v>136</v>
      </c>
      <c r="V764" s="130">
        <f t="shared" si="466"/>
        <v>160</v>
      </c>
      <c r="W764" s="130">
        <f t="shared" si="468"/>
        <v>24</v>
      </c>
      <c r="X764" s="33">
        <f t="shared" si="469"/>
        <v>4.2857142857142856</v>
      </c>
    </row>
    <row r="765" spans="1:24" x14ac:dyDescent="0.25">
      <c r="A765" s="17" t="s">
        <v>26</v>
      </c>
      <c r="B765" s="201">
        <v>139</v>
      </c>
      <c r="C765" s="201"/>
      <c r="D765" s="201">
        <v>6</v>
      </c>
      <c r="E765" s="201"/>
      <c r="F765" s="201">
        <v>3</v>
      </c>
      <c r="G765" s="201"/>
      <c r="H765" s="201">
        <v>0</v>
      </c>
      <c r="I765" s="201"/>
      <c r="J765" s="202"/>
      <c r="L765" s="203" t="s">
        <v>70</v>
      </c>
      <c r="M765" s="204"/>
      <c r="N765" s="131">
        <v>0</v>
      </c>
      <c r="O765" s="131">
        <v>200</v>
      </c>
      <c r="P765" s="131">
        <v>0</v>
      </c>
      <c r="Q765" s="131"/>
      <c r="R765" s="195"/>
      <c r="S765" s="219"/>
      <c r="T765" s="157">
        <f t="shared" si="467"/>
        <v>200</v>
      </c>
      <c r="U765" s="130">
        <f>U747+U748+U749+U750+U751</f>
        <v>199</v>
      </c>
      <c r="V765" s="130">
        <f t="shared" si="466"/>
        <v>200</v>
      </c>
      <c r="W765" s="130">
        <f t="shared" si="468"/>
        <v>1</v>
      </c>
      <c r="X765" s="33">
        <f t="shared" si="469"/>
        <v>0.5</v>
      </c>
    </row>
    <row r="766" spans="1:24" ht="15.75" thickBot="1" x14ac:dyDescent="0.3">
      <c r="A766" s="18" t="s">
        <v>27</v>
      </c>
      <c r="B766" s="249">
        <v>122</v>
      </c>
      <c r="C766" s="249"/>
      <c r="D766" s="249">
        <v>7</v>
      </c>
      <c r="E766" s="249"/>
      <c r="F766" s="249">
        <v>4</v>
      </c>
      <c r="G766" s="249"/>
      <c r="H766" s="249">
        <v>3</v>
      </c>
      <c r="I766" s="249"/>
      <c r="J766" s="250"/>
      <c r="L766" s="247" t="s">
        <v>71</v>
      </c>
      <c r="M766" s="248"/>
      <c r="N766" s="131">
        <v>95</v>
      </c>
      <c r="O766" s="131">
        <v>100</v>
      </c>
      <c r="P766" s="131">
        <v>40</v>
      </c>
      <c r="Q766" s="131"/>
      <c r="R766" s="195"/>
      <c r="S766" s="219"/>
      <c r="T766" s="157">
        <f t="shared" si="467"/>
        <v>195</v>
      </c>
      <c r="U766" s="130"/>
      <c r="V766" s="130">
        <f t="shared" si="466"/>
        <v>155</v>
      </c>
      <c r="W766" s="130">
        <f t="shared" si="468"/>
        <v>155</v>
      </c>
      <c r="X766" s="33">
        <f t="shared" si="469"/>
        <v>79.487179487179489</v>
      </c>
    </row>
    <row r="767" spans="1:24" ht="15.75" thickBot="1" x14ac:dyDescent="0.3">
      <c r="A767" s="6" t="s">
        <v>77</v>
      </c>
      <c r="L767" s="247" t="s">
        <v>72</v>
      </c>
      <c r="M767" s="248"/>
      <c r="N767" s="131">
        <v>150</v>
      </c>
      <c r="O767" s="131">
        <v>2000</v>
      </c>
      <c r="P767" s="131">
        <v>150</v>
      </c>
      <c r="Q767" s="131"/>
      <c r="R767" s="195"/>
      <c r="S767" s="219"/>
      <c r="T767" s="157">
        <f t="shared" si="467"/>
        <v>2150</v>
      </c>
      <c r="U767" s="130"/>
      <c r="V767" s="130">
        <f t="shared" si="466"/>
        <v>2000</v>
      </c>
      <c r="W767" s="130">
        <f t="shared" si="468"/>
        <v>2000</v>
      </c>
      <c r="X767" s="33">
        <f t="shared" si="469"/>
        <v>93.023255813953483</v>
      </c>
    </row>
    <row r="768" spans="1:24" x14ac:dyDescent="0.25">
      <c r="A768" s="240" t="s">
        <v>78</v>
      </c>
      <c r="B768" s="241"/>
      <c r="C768" s="241"/>
      <c r="D768" s="206" t="s">
        <v>81</v>
      </c>
      <c r="E768" s="206"/>
      <c r="F768" s="206" t="s">
        <v>82</v>
      </c>
      <c r="G768" s="206"/>
      <c r="H768" s="206" t="s">
        <v>83</v>
      </c>
      <c r="I768" s="206"/>
      <c r="J768" s="207"/>
      <c r="L768" s="247" t="s">
        <v>73</v>
      </c>
      <c r="M768" s="248"/>
      <c r="N768" s="131">
        <v>22</v>
      </c>
      <c r="O768" s="131">
        <v>8</v>
      </c>
      <c r="P768" s="131">
        <v>15</v>
      </c>
      <c r="Q768" s="131"/>
      <c r="R768" s="195"/>
      <c r="S768" s="219"/>
      <c r="T768" s="157">
        <f t="shared" si="467"/>
        <v>30</v>
      </c>
      <c r="U768" s="130"/>
      <c r="V768" s="130">
        <f t="shared" si="466"/>
        <v>15</v>
      </c>
      <c r="W768" s="130">
        <f t="shared" si="468"/>
        <v>15</v>
      </c>
      <c r="X768" s="33">
        <f t="shared" si="469"/>
        <v>50</v>
      </c>
    </row>
    <row r="769" spans="1:108" x14ac:dyDescent="0.25">
      <c r="A769" s="242" t="s">
        <v>79</v>
      </c>
      <c r="B769" s="243"/>
      <c r="C769" s="243"/>
      <c r="D769" s="195">
        <v>23</v>
      </c>
      <c r="E769" s="195"/>
      <c r="F769" s="195">
        <v>23</v>
      </c>
      <c r="G769" s="195"/>
      <c r="H769" s="195"/>
      <c r="I769" s="195"/>
      <c r="J769" s="269"/>
      <c r="L769" s="247" t="s">
        <v>74</v>
      </c>
      <c r="M769" s="248"/>
      <c r="N769" s="131">
        <v>0</v>
      </c>
      <c r="O769" s="131">
        <v>35</v>
      </c>
      <c r="P769" s="131">
        <v>3</v>
      </c>
      <c r="Q769" s="131"/>
      <c r="R769" s="195"/>
      <c r="S769" s="219"/>
      <c r="T769" s="157">
        <f t="shared" si="467"/>
        <v>35</v>
      </c>
      <c r="U769" s="130"/>
      <c r="V769" s="130">
        <f t="shared" si="466"/>
        <v>32</v>
      </c>
      <c r="W769" s="130">
        <f t="shared" si="468"/>
        <v>32</v>
      </c>
      <c r="X769" s="33">
        <f t="shared" si="469"/>
        <v>91.428571428571431</v>
      </c>
    </row>
    <row r="770" spans="1:108" ht="15.75" thickBot="1" x14ac:dyDescent="0.3">
      <c r="A770" s="244" t="s">
        <v>80</v>
      </c>
      <c r="B770" s="245"/>
      <c r="C770" s="245"/>
      <c r="D770" s="246">
        <v>664</v>
      </c>
      <c r="E770" s="246"/>
      <c r="F770" s="246">
        <v>664</v>
      </c>
      <c r="G770" s="246"/>
      <c r="H770" s="246"/>
      <c r="I770" s="246"/>
      <c r="J770" s="270"/>
      <c r="L770" s="247" t="s">
        <v>75</v>
      </c>
      <c r="M770" s="248"/>
      <c r="N770" s="131">
        <v>0</v>
      </c>
      <c r="O770" s="131">
        <v>0</v>
      </c>
      <c r="P770" s="131">
        <v>0</v>
      </c>
      <c r="Q770" s="131"/>
      <c r="R770" s="195"/>
      <c r="S770" s="219"/>
      <c r="T770" s="157">
        <f t="shared" si="467"/>
        <v>0</v>
      </c>
      <c r="U770" s="130"/>
      <c r="V770" s="130">
        <f t="shared" si="466"/>
        <v>0</v>
      </c>
      <c r="W770" s="130">
        <f t="shared" si="468"/>
        <v>0</v>
      </c>
      <c r="X770" s="33" t="e">
        <f t="shared" si="469"/>
        <v>#DIV/0!</v>
      </c>
    </row>
    <row r="771" spans="1:108" ht="15.75" thickBot="1" x14ac:dyDescent="0.3">
      <c r="A771" s="1" t="s">
        <v>90</v>
      </c>
      <c r="B771" s="1"/>
      <c r="C771" s="1"/>
      <c r="D771" s="1"/>
      <c r="E771" s="1"/>
      <c r="F771" s="1"/>
      <c r="G771" s="1"/>
      <c r="H771" s="1"/>
      <c r="I771" s="1"/>
      <c r="J771" s="1"/>
      <c r="L771" s="284" t="s">
        <v>76</v>
      </c>
      <c r="M771" s="285"/>
      <c r="N771" s="122">
        <v>0</v>
      </c>
      <c r="O771" s="122">
        <v>0</v>
      </c>
      <c r="P771" s="122">
        <v>0</v>
      </c>
      <c r="Q771" s="122"/>
      <c r="R771" s="246"/>
      <c r="S771" s="286"/>
      <c r="T771" s="157">
        <f t="shared" si="467"/>
        <v>0</v>
      </c>
      <c r="U771" s="130"/>
      <c r="V771" s="130">
        <f t="shared" si="466"/>
        <v>0</v>
      </c>
      <c r="W771" s="130">
        <f t="shared" si="468"/>
        <v>0</v>
      </c>
      <c r="X771" s="33" t="e">
        <f t="shared" si="469"/>
        <v>#DIV/0!</v>
      </c>
    </row>
    <row r="772" spans="1:108" ht="15.75" thickBot="1" x14ac:dyDescent="0.3">
      <c r="A772" s="205" t="s">
        <v>91</v>
      </c>
      <c r="B772" s="206"/>
      <c r="C772" s="206"/>
      <c r="D772" s="207"/>
      <c r="F772" s="205" t="s">
        <v>96</v>
      </c>
      <c r="G772" s="206"/>
      <c r="H772" s="206"/>
      <c r="I772" s="206"/>
      <c r="J772" s="207"/>
      <c r="L772" t="s">
        <v>84</v>
      </c>
      <c r="Q772" s="7" t="s">
        <v>89</v>
      </c>
      <c r="T772" s="137"/>
    </row>
    <row r="773" spans="1:108" x14ac:dyDescent="0.25">
      <c r="A773" s="129" t="s">
        <v>92</v>
      </c>
      <c r="B773" s="217" t="s">
        <v>94</v>
      </c>
      <c r="C773" s="217"/>
      <c r="D773" s="261" t="s">
        <v>36</v>
      </c>
      <c r="F773" s="259" t="s">
        <v>92</v>
      </c>
      <c r="G773" s="217"/>
      <c r="H773" s="217" t="s">
        <v>94</v>
      </c>
      <c r="I773" s="217"/>
      <c r="J773" s="261" t="s">
        <v>36</v>
      </c>
      <c r="L773" s="262" t="s">
        <v>86</v>
      </c>
      <c r="M773" s="263"/>
      <c r="N773" s="263"/>
      <c r="O773" s="271">
        <v>16</v>
      </c>
      <c r="P773" s="272"/>
      <c r="Q773" s="123" t="s">
        <v>6</v>
      </c>
      <c r="R773" s="124" t="s">
        <v>7</v>
      </c>
      <c r="S773" s="125" t="s">
        <v>36</v>
      </c>
      <c r="T773" s="135"/>
    </row>
    <row r="774" spans="1:108" x14ac:dyDescent="0.25">
      <c r="A774" s="129" t="s">
        <v>93</v>
      </c>
      <c r="B774" s="217" t="s">
        <v>95</v>
      </c>
      <c r="C774" s="217"/>
      <c r="D774" s="261"/>
      <c r="F774" s="259" t="s">
        <v>93</v>
      </c>
      <c r="G774" s="217"/>
      <c r="H774" s="217" t="s">
        <v>95</v>
      </c>
      <c r="I774" s="217"/>
      <c r="J774" s="261"/>
      <c r="L774" s="264" t="s">
        <v>87</v>
      </c>
      <c r="M774" s="265"/>
      <c r="N774" s="265"/>
      <c r="O774" s="273">
        <v>8</v>
      </c>
      <c r="P774" s="274"/>
      <c r="Q774" s="268">
        <v>74</v>
      </c>
      <c r="R774" s="195">
        <v>77</v>
      </c>
      <c r="S774" s="269">
        <v>151</v>
      </c>
      <c r="T774" s="135"/>
    </row>
    <row r="775" spans="1:108" ht="15.75" thickBot="1" x14ac:dyDescent="0.3">
      <c r="A775" s="28">
        <v>148</v>
      </c>
      <c r="B775" s="246">
        <v>3</v>
      </c>
      <c r="C775" s="246"/>
      <c r="D775" s="132">
        <v>151</v>
      </c>
      <c r="F775" s="260">
        <v>148</v>
      </c>
      <c r="G775" s="246"/>
      <c r="H775" s="246">
        <v>3</v>
      </c>
      <c r="I775" s="246"/>
      <c r="J775" s="132">
        <v>151</v>
      </c>
      <c r="L775" s="266" t="s">
        <v>88</v>
      </c>
      <c r="M775" s="267"/>
      <c r="N775" s="267"/>
      <c r="O775" s="275">
        <v>16</v>
      </c>
      <c r="P775" s="276"/>
      <c r="Q775" s="260"/>
      <c r="R775" s="246"/>
      <c r="S775" s="270"/>
      <c r="T775" s="135"/>
    </row>
    <row r="776" spans="1:108" ht="15.75" thickBot="1" x14ac:dyDescent="0.3">
      <c r="A776" t="s">
        <v>102</v>
      </c>
      <c r="L776" t="s">
        <v>97</v>
      </c>
      <c r="T776" s="137"/>
    </row>
    <row r="777" spans="1:108" ht="15.75" thickBot="1" x14ac:dyDescent="0.3">
      <c r="A777" s="23" t="s">
        <v>103</v>
      </c>
      <c r="B777" s="24"/>
      <c r="C777" s="24" t="s">
        <v>104</v>
      </c>
      <c r="D777" s="24"/>
      <c r="E777" s="24"/>
      <c r="F777" s="24" t="s">
        <v>105</v>
      </c>
      <c r="G777" s="24"/>
      <c r="H777" s="24"/>
      <c r="I777" s="24" t="s">
        <v>106</v>
      </c>
      <c r="J777" s="25"/>
      <c r="L777" s="280" t="s">
        <v>59</v>
      </c>
      <c r="M777" s="281"/>
      <c r="N777" s="26" t="s">
        <v>98</v>
      </c>
      <c r="O777" s="26" t="s">
        <v>99</v>
      </c>
      <c r="P777" s="278" t="s">
        <v>100</v>
      </c>
      <c r="Q777" s="279"/>
      <c r="R777" s="282"/>
      <c r="S777" s="283"/>
      <c r="T777" s="135"/>
    </row>
    <row r="778" spans="1:108" ht="15.75" thickBot="1" x14ac:dyDescent="0.3">
      <c r="A778" t="s">
        <v>107</v>
      </c>
      <c r="L778" s="251" t="s">
        <v>101</v>
      </c>
      <c r="M778" s="252"/>
      <c r="N778" s="255"/>
      <c r="O778" s="255"/>
      <c r="P778" s="255"/>
      <c r="Q778" s="255"/>
      <c r="R778" s="255"/>
      <c r="S778" s="256"/>
      <c r="T778" s="135"/>
    </row>
    <row r="779" spans="1:108" ht="15.75" thickBot="1" x14ac:dyDescent="0.3">
      <c r="A779" s="23" t="s">
        <v>103</v>
      </c>
      <c r="B779" s="24"/>
      <c r="C779" s="24" t="s">
        <v>104</v>
      </c>
      <c r="D779" s="24"/>
      <c r="E779" s="24"/>
      <c r="F779" s="24" t="s">
        <v>105</v>
      </c>
      <c r="G779" s="24"/>
      <c r="H779" s="24"/>
      <c r="I779" s="24" t="s">
        <v>106</v>
      </c>
      <c r="J779" s="25"/>
      <c r="L779" s="253"/>
      <c r="M779" s="254"/>
      <c r="N779" s="257"/>
      <c r="O779" s="257"/>
      <c r="P779" s="257"/>
      <c r="Q779" s="257"/>
      <c r="R779" s="257"/>
      <c r="S779" s="258"/>
      <c r="T779" s="135"/>
    </row>
    <row r="781" spans="1:108" ht="18.75" x14ac:dyDescent="0.3">
      <c r="A781" s="193"/>
      <c r="B781" s="194" t="s">
        <v>28</v>
      </c>
      <c r="C781" s="194"/>
      <c r="D781" s="194"/>
      <c r="E781" s="194"/>
      <c r="F781" s="194"/>
      <c r="G781" s="194"/>
      <c r="H781" s="194"/>
      <c r="I781" s="194"/>
      <c r="J781" s="193" t="s">
        <v>29</v>
      </c>
      <c r="K781" s="193"/>
      <c r="L781" s="195" t="s">
        <v>285</v>
      </c>
      <c r="M781" s="195"/>
      <c r="N781" s="195"/>
      <c r="O781" s="193" t="s">
        <v>30</v>
      </c>
      <c r="P781" s="193"/>
      <c r="Q781" s="195">
        <v>2022</v>
      </c>
      <c r="R781" s="195"/>
      <c r="S781" s="195"/>
      <c r="T781" s="297"/>
      <c r="U781" s="298"/>
      <c r="V781" s="298"/>
      <c r="W781" s="298"/>
      <c r="X781" s="298"/>
    </row>
    <row r="782" spans="1:108" s="38" customFormat="1" ht="21.75" customHeight="1" thickBot="1" x14ac:dyDescent="0.3">
      <c r="A782" s="193"/>
      <c r="B782" s="189" t="s">
        <v>31</v>
      </c>
      <c r="C782" s="189"/>
      <c r="D782" s="188" t="s">
        <v>295</v>
      </c>
      <c r="E782" s="188"/>
      <c r="F782" s="189" t="s">
        <v>32</v>
      </c>
      <c r="G782" s="189"/>
      <c r="H782" s="188" t="s">
        <v>279</v>
      </c>
      <c r="I782" s="188"/>
      <c r="J782" s="189" t="s">
        <v>272</v>
      </c>
      <c r="K782" s="189"/>
      <c r="L782" s="188" t="s">
        <v>306</v>
      </c>
      <c r="M782" s="188"/>
      <c r="N782" s="188"/>
      <c r="O782" s="189" t="s">
        <v>34</v>
      </c>
      <c r="P782" s="189"/>
      <c r="Q782" s="310" t="s">
        <v>307</v>
      </c>
      <c r="R782" s="311"/>
      <c r="S782" s="312"/>
      <c r="T782" s="302" t="s">
        <v>225</v>
      </c>
      <c r="U782" s="303"/>
      <c r="V782" s="303"/>
    </row>
    <row r="783" spans="1:108" x14ac:dyDescent="0.25">
      <c r="A783" s="193"/>
      <c r="B783" s="205" t="s">
        <v>35</v>
      </c>
      <c r="C783" s="206"/>
      <c r="D783" s="206"/>
      <c r="E783" s="206"/>
      <c r="F783" s="206"/>
      <c r="G783" s="206"/>
      <c r="H783" s="206"/>
      <c r="I783" s="207"/>
      <c r="J783" s="205" t="s">
        <v>1</v>
      </c>
      <c r="K783" s="206"/>
      <c r="L783" s="206"/>
      <c r="M783" s="206"/>
      <c r="N783" s="207"/>
      <c r="O783" s="205" t="s">
        <v>2</v>
      </c>
      <c r="P783" s="206"/>
      <c r="Q783" s="206"/>
      <c r="R783" s="206"/>
      <c r="S783" s="207"/>
      <c r="T783" s="299">
        <v>28176</v>
      </c>
      <c r="U783" s="300"/>
      <c r="V783" s="301"/>
    </row>
    <row r="784" spans="1:108" s="38" customFormat="1" ht="24" customHeight="1" thickBot="1" x14ac:dyDescent="0.3">
      <c r="B784" s="133" t="s">
        <v>36</v>
      </c>
      <c r="C784" s="62">
        <v>2</v>
      </c>
      <c r="D784" s="63" t="s">
        <v>37</v>
      </c>
      <c r="E784" s="134"/>
      <c r="F784" s="62">
        <v>2</v>
      </c>
      <c r="G784" s="209" t="s">
        <v>38</v>
      </c>
      <c r="H784" s="209"/>
      <c r="I784" s="65">
        <v>2</v>
      </c>
      <c r="J784" s="208" t="s">
        <v>39</v>
      </c>
      <c r="K784" s="209"/>
      <c r="L784" s="62">
        <v>22</v>
      </c>
      <c r="M784" s="134" t="s">
        <v>40</v>
      </c>
      <c r="N784" s="65">
        <v>22</v>
      </c>
      <c r="O784" s="208" t="s">
        <v>39</v>
      </c>
      <c r="P784" s="209"/>
      <c r="Q784" s="62">
        <v>22</v>
      </c>
      <c r="R784" s="134" t="s">
        <v>40</v>
      </c>
      <c r="S784" s="65">
        <v>22</v>
      </c>
      <c r="T784" s="136"/>
      <c r="Z784" s="290" t="s">
        <v>238</v>
      </c>
      <c r="AA784" s="290"/>
      <c r="AB784" s="291" t="s">
        <v>239</v>
      </c>
      <c r="AC784" s="291"/>
      <c r="AD784" s="291" t="s">
        <v>171</v>
      </c>
      <c r="AE784" s="291"/>
      <c r="AF784" s="292" t="s">
        <v>240</v>
      </c>
      <c r="AG784" s="292"/>
      <c r="AH784" s="292" t="s">
        <v>241</v>
      </c>
      <c r="AI784" s="292"/>
      <c r="AJ784" s="292" t="s">
        <v>242</v>
      </c>
      <c r="AK784" s="292"/>
      <c r="AL784" s="292" t="s">
        <v>243</v>
      </c>
      <c r="AM784" s="292"/>
      <c r="AN784" s="287" t="s">
        <v>244</v>
      </c>
      <c r="AO784" s="287"/>
      <c r="AP784" s="287" t="s">
        <v>245</v>
      </c>
      <c r="AQ784" s="287"/>
      <c r="AR784" s="287" t="s">
        <v>246</v>
      </c>
      <c r="AS784" s="287"/>
      <c r="AT784" s="287" t="s">
        <v>247</v>
      </c>
      <c r="AU784" s="287"/>
      <c r="AV784" s="288" t="s">
        <v>248</v>
      </c>
      <c r="AW784" s="288"/>
      <c r="AX784" s="288" t="s">
        <v>249</v>
      </c>
      <c r="AY784" s="288"/>
      <c r="AZ784" s="288" t="s">
        <v>250</v>
      </c>
      <c r="BA784" s="288"/>
      <c r="BB784" s="288" t="s">
        <v>175</v>
      </c>
      <c r="BC784" s="288"/>
      <c r="BD784" s="289" t="s">
        <v>251</v>
      </c>
      <c r="BE784" s="289"/>
      <c r="BF784" s="289" t="s">
        <v>252</v>
      </c>
      <c r="BG784" s="289"/>
      <c r="BH784" s="289" t="s">
        <v>24</v>
      </c>
      <c r="BI784" s="289"/>
      <c r="BJ784" s="294" t="s">
        <v>253</v>
      </c>
      <c r="BK784" s="294"/>
      <c r="BL784" s="295" t="s">
        <v>69</v>
      </c>
      <c r="BM784" s="295"/>
      <c r="BN784" s="296" t="s">
        <v>254</v>
      </c>
      <c r="BO784" s="296" t="s">
        <v>161</v>
      </c>
      <c r="BP784" s="296" t="s">
        <v>255</v>
      </c>
      <c r="BQ784" s="296" t="s">
        <v>256</v>
      </c>
      <c r="BR784" s="296" t="s">
        <v>257</v>
      </c>
      <c r="BS784" s="296"/>
      <c r="BT784" s="296" t="s">
        <v>258</v>
      </c>
      <c r="BU784" s="296"/>
      <c r="BV784" s="296" t="s">
        <v>259</v>
      </c>
      <c r="BW784" s="296"/>
      <c r="BX784" s="293" t="s">
        <v>260</v>
      </c>
      <c r="BY784" s="293"/>
      <c r="BZ784" s="293"/>
      <c r="CA784" s="293" t="s">
        <v>239</v>
      </c>
      <c r="CB784" s="293"/>
      <c r="CC784" s="293"/>
      <c r="CD784" s="293" t="s">
        <v>261</v>
      </c>
      <c r="CE784" s="293"/>
      <c r="CF784" s="293"/>
      <c r="CG784" s="293" t="s">
        <v>262</v>
      </c>
      <c r="CH784" s="293"/>
      <c r="CI784" s="293"/>
      <c r="CJ784" s="293" t="s">
        <v>65</v>
      </c>
      <c r="CK784" s="293"/>
      <c r="CL784" s="293"/>
      <c r="CM784" s="293" t="s">
        <v>263</v>
      </c>
      <c r="CN784" s="293"/>
      <c r="CO784" s="293"/>
      <c r="CP784" s="293" t="s">
        <v>67</v>
      </c>
      <c r="CQ784" s="293"/>
      <c r="CR784" s="293"/>
      <c r="CS784" s="293" t="s">
        <v>264</v>
      </c>
      <c r="CT784" s="293"/>
      <c r="CU784" s="293"/>
      <c r="CV784" s="293" t="s">
        <v>265</v>
      </c>
      <c r="CW784" s="293"/>
      <c r="CX784" s="293"/>
      <c r="CY784" s="293" t="s">
        <v>24</v>
      </c>
      <c r="CZ784" s="293"/>
      <c r="DA784" s="293"/>
      <c r="DB784" s="293" t="s">
        <v>266</v>
      </c>
      <c r="DC784" s="293"/>
      <c r="DD784" s="293"/>
    </row>
    <row r="785" spans="1:108" ht="16.5" thickBot="1" x14ac:dyDescent="0.3">
      <c r="A785" t="s">
        <v>42</v>
      </c>
      <c r="F785" s="10"/>
      <c r="G785" s="11"/>
      <c r="H785" s="11"/>
      <c r="J785" s="14"/>
      <c r="K785" s="14"/>
      <c r="T785" s="137"/>
      <c r="Z785" s="146" t="s">
        <v>267</v>
      </c>
      <c r="AA785" s="146" t="s">
        <v>268</v>
      </c>
      <c r="AB785" s="146" t="s">
        <v>267</v>
      </c>
      <c r="AC785" s="146" t="s">
        <v>268</v>
      </c>
      <c r="AD785" s="146" t="s">
        <v>267</v>
      </c>
      <c r="AE785" s="146" t="s">
        <v>268</v>
      </c>
      <c r="AF785" s="147" t="s">
        <v>267</v>
      </c>
      <c r="AG785" s="147" t="s">
        <v>268</v>
      </c>
      <c r="AH785" s="147" t="s">
        <v>267</v>
      </c>
      <c r="AI785" s="147" t="s">
        <v>268</v>
      </c>
      <c r="AJ785" s="147" t="s">
        <v>267</v>
      </c>
      <c r="AK785" s="147" t="s">
        <v>268</v>
      </c>
      <c r="AL785" s="147" t="s">
        <v>267</v>
      </c>
      <c r="AM785" s="147" t="s">
        <v>268</v>
      </c>
      <c r="AN785" s="148" t="s">
        <v>267</v>
      </c>
      <c r="AO785" s="148" t="s">
        <v>268</v>
      </c>
      <c r="AP785" s="148" t="s">
        <v>267</v>
      </c>
      <c r="AQ785" s="148" t="s">
        <v>268</v>
      </c>
      <c r="AR785" s="148" t="s">
        <v>267</v>
      </c>
      <c r="AS785" s="148" t="s">
        <v>268</v>
      </c>
      <c r="AT785" s="148" t="s">
        <v>267</v>
      </c>
      <c r="AU785" s="148" t="s">
        <v>268</v>
      </c>
      <c r="AV785" s="149" t="s">
        <v>267</v>
      </c>
      <c r="AW785" s="149" t="s">
        <v>268</v>
      </c>
      <c r="AX785" s="149" t="s">
        <v>267</v>
      </c>
      <c r="AY785" s="149" t="s">
        <v>268</v>
      </c>
      <c r="AZ785" s="149" t="s">
        <v>267</v>
      </c>
      <c r="BA785" s="149" t="s">
        <v>268</v>
      </c>
      <c r="BB785" s="149" t="s">
        <v>267</v>
      </c>
      <c r="BC785" s="149" t="s">
        <v>268</v>
      </c>
      <c r="BD785" s="150" t="s">
        <v>267</v>
      </c>
      <c r="BE785" s="150" t="s">
        <v>268</v>
      </c>
      <c r="BF785" s="150" t="s">
        <v>267</v>
      </c>
      <c r="BG785" s="150" t="s">
        <v>268</v>
      </c>
      <c r="BH785" s="150" t="s">
        <v>267</v>
      </c>
      <c r="BI785" s="150" t="s">
        <v>268</v>
      </c>
      <c r="BJ785" s="151" t="s">
        <v>267</v>
      </c>
      <c r="BK785" s="151" t="s">
        <v>268</v>
      </c>
      <c r="BL785" s="152" t="s">
        <v>267</v>
      </c>
      <c r="BM785" s="152" t="s">
        <v>268</v>
      </c>
      <c r="BN785" s="153" t="s">
        <v>267</v>
      </c>
      <c r="BO785" s="153" t="s">
        <v>268</v>
      </c>
      <c r="BP785" s="153" t="s">
        <v>267</v>
      </c>
      <c r="BQ785" s="153" t="s">
        <v>268</v>
      </c>
      <c r="BR785" s="153" t="s">
        <v>267</v>
      </c>
      <c r="BS785" s="153" t="s">
        <v>268</v>
      </c>
      <c r="BT785" s="153" t="s">
        <v>267</v>
      </c>
      <c r="BU785" s="153" t="s">
        <v>268</v>
      </c>
      <c r="BV785" s="153" t="s">
        <v>267</v>
      </c>
      <c r="BW785" s="153" t="s">
        <v>268</v>
      </c>
      <c r="BX785" s="154" t="s">
        <v>269</v>
      </c>
      <c r="BY785" s="154" t="s">
        <v>270</v>
      </c>
      <c r="BZ785" s="154" t="s">
        <v>271</v>
      </c>
      <c r="CA785" s="154" t="s">
        <v>269</v>
      </c>
      <c r="CB785" s="154" t="s">
        <v>270</v>
      </c>
      <c r="CC785" s="154" t="s">
        <v>271</v>
      </c>
      <c r="CD785" s="154" t="s">
        <v>269</v>
      </c>
      <c r="CE785" s="154" t="s">
        <v>270</v>
      </c>
      <c r="CF785" s="154" t="s">
        <v>271</v>
      </c>
      <c r="CG785" s="154" t="s">
        <v>269</v>
      </c>
      <c r="CH785" s="154" t="s">
        <v>270</v>
      </c>
      <c r="CI785" s="154" t="s">
        <v>271</v>
      </c>
      <c r="CJ785" s="154" t="s">
        <v>269</v>
      </c>
      <c r="CK785" s="154" t="s">
        <v>270</v>
      </c>
      <c r="CL785" s="154" t="s">
        <v>271</v>
      </c>
      <c r="CM785" s="154" t="s">
        <v>269</v>
      </c>
      <c r="CN785" s="154" t="s">
        <v>270</v>
      </c>
      <c r="CO785" s="154" t="s">
        <v>271</v>
      </c>
      <c r="CP785" s="154" t="s">
        <v>269</v>
      </c>
      <c r="CQ785" s="154" t="s">
        <v>270</v>
      </c>
      <c r="CR785" s="154" t="s">
        <v>271</v>
      </c>
      <c r="CS785" s="154" t="s">
        <v>269</v>
      </c>
      <c r="CT785" s="154" t="s">
        <v>270</v>
      </c>
      <c r="CU785" s="154" t="s">
        <v>271</v>
      </c>
      <c r="CV785" s="154" t="s">
        <v>269</v>
      </c>
      <c r="CW785" s="154" t="s">
        <v>270</v>
      </c>
      <c r="CX785" s="154" t="s">
        <v>271</v>
      </c>
      <c r="CY785" s="154" t="s">
        <v>269</v>
      </c>
      <c r="CZ785" s="154" t="s">
        <v>270</v>
      </c>
      <c r="DA785" s="154" t="s">
        <v>271</v>
      </c>
      <c r="DB785" s="154" t="s">
        <v>269</v>
      </c>
      <c r="DC785" s="154" t="s">
        <v>270</v>
      </c>
      <c r="DD785" s="154" t="s">
        <v>271</v>
      </c>
    </row>
    <row r="786" spans="1:108" x14ac:dyDescent="0.25">
      <c r="A786" s="192" t="s">
        <v>0</v>
      </c>
      <c r="B786" s="196" t="s">
        <v>1</v>
      </c>
      <c r="C786" s="197"/>
      <c r="D786" s="197"/>
      <c r="E786" s="197"/>
      <c r="F786" s="197"/>
      <c r="G786" s="198"/>
      <c r="H786" s="196" t="s">
        <v>2</v>
      </c>
      <c r="I786" s="197"/>
      <c r="J786" s="197"/>
      <c r="K786" s="197"/>
      <c r="L786" s="197"/>
      <c r="M786" s="198"/>
      <c r="N786" s="196" t="s">
        <v>3</v>
      </c>
      <c r="O786" s="197"/>
      <c r="P786" s="197"/>
      <c r="Q786" s="197"/>
      <c r="R786" s="197"/>
      <c r="S786" s="199"/>
      <c r="T786" s="304" t="s">
        <v>224</v>
      </c>
      <c r="U786" s="277" t="s">
        <v>36</v>
      </c>
      <c r="V786" s="217" t="s">
        <v>108</v>
      </c>
      <c r="Y786" t="str">
        <f>L782</f>
        <v>M.25 Bhianwala</v>
      </c>
      <c r="Z786" s="130">
        <f>B789+C789</f>
        <v>20</v>
      </c>
      <c r="AA786" s="130">
        <f>H789+I789</f>
        <v>35</v>
      </c>
      <c r="AB786" s="130">
        <f>B790+C790</f>
        <v>20</v>
      </c>
      <c r="AC786" s="130">
        <f>H790+I790</f>
        <v>42</v>
      </c>
      <c r="AD786" s="130">
        <f>B791+C791</f>
        <v>20</v>
      </c>
      <c r="AE786" s="130">
        <f>H791+I791</f>
        <v>51</v>
      </c>
      <c r="AF786" s="130">
        <f>SUM(B792:G792)</f>
        <v>11</v>
      </c>
      <c r="AG786" s="130">
        <f>SUM(H792:M792)</f>
        <v>56</v>
      </c>
      <c r="AH786" s="130">
        <f>SUM(B795:G795)</f>
        <v>11</v>
      </c>
      <c r="AI786" s="130">
        <f>SUM(H795:M795)</f>
        <v>48</v>
      </c>
      <c r="AJ786" s="130">
        <f>SUM(B798:G798)</f>
        <v>14</v>
      </c>
      <c r="AK786" s="130">
        <f>SUM(H798:M798)</f>
        <v>48</v>
      </c>
      <c r="AL786" s="130">
        <f>SUM(B801:G801)</f>
        <v>11</v>
      </c>
      <c r="AM786" s="130">
        <f>SUM(H801:M801)</f>
        <v>56</v>
      </c>
      <c r="AN786" s="130">
        <f>SUM(B793:G793)</f>
        <v>14</v>
      </c>
      <c r="AO786" s="130">
        <f>SUM(H793:M793)</f>
        <v>53</v>
      </c>
      <c r="AP786" s="130">
        <f>SUM(B796:G796)</f>
        <v>14</v>
      </c>
      <c r="AQ786" s="130">
        <f>SUM(H796:M796)</f>
        <v>47</v>
      </c>
      <c r="AR786" s="130">
        <f>SUM(B799:G799)</f>
        <v>14</v>
      </c>
      <c r="AS786" s="130">
        <f>SUM(H799:M799)</f>
        <v>44</v>
      </c>
      <c r="AT786" s="130">
        <f>SUM(B802:G802)</f>
        <v>14</v>
      </c>
      <c r="AU786" s="130">
        <f>SUM(H802:M802)</f>
        <v>52</v>
      </c>
      <c r="AV786" s="130">
        <f>SUM(B794:G794)</f>
        <v>20</v>
      </c>
      <c r="AW786" s="130">
        <f>SUM(H794:M794)</f>
        <v>47</v>
      </c>
      <c r="AX786" s="130">
        <f>SUM(B797:G797)</f>
        <v>20</v>
      </c>
      <c r="AY786" s="130">
        <f>SUM(H797:M797)</f>
        <v>39</v>
      </c>
      <c r="AZ786" s="130">
        <f>SUM(B800:G800)</f>
        <v>20</v>
      </c>
      <c r="BA786" s="130">
        <f>SUM(H800:M800)</f>
        <v>40</v>
      </c>
      <c r="BB786" s="130">
        <f>SUM(B803:G803)</f>
        <v>20</v>
      </c>
      <c r="BC786" s="130">
        <f>SUM(H803:M803)</f>
        <v>47</v>
      </c>
      <c r="BD786" s="130">
        <f>SUM(B806:G806)</f>
        <v>13</v>
      </c>
      <c r="BE786" s="130">
        <f>SUM(H806:M806)</f>
        <v>46</v>
      </c>
      <c r="BF786" s="130">
        <f>SUM(B804:G804)</f>
        <v>13</v>
      </c>
      <c r="BG786" s="130">
        <f>SUM(H804:M804)</f>
        <v>54</v>
      </c>
      <c r="BH786" s="130">
        <f>SUM(B805:G805)</f>
        <v>13</v>
      </c>
      <c r="BI786" s="130">
        <f>SUM(H805:M805)</f>
        <v>37</v>
      </c>
      <c r="BJ786" s="130">
        <f>SUM(B807:G807)</f>
        <v>7</v>
      </c>
      <c r="BK786" s="130">
        <f>SUM(H807:M807)</f>
        <v>27</v>
      </c>
      <c r="BL786" s="130">
        <f>SUM(B808:G808)</f>
        <v>7</v>
      </c>
      <c r="BM786" s="130">
        <f>SUM(H808:M808)</f>
        <v>26</v>
      </c>
      <c r="BN786" s="130">
        <f>N812+O812</f>
        <v>17</v>
      </c>
      <c r="BO786" s="130">
        <f>P812+Q812</f>
        <v>18</v>
      </c>
      <c r="BP786" s="130">
        <f>N813+O813</f>
        <v>13</v>
      </c>
      <c r="BQ786" s="130">
        <f>P813+Q813</f>
        <v>20</v>
      </c>
      <c r="BR786" s="130">
        <f>N814+O814</f>
        <v>0</v>
      </c>
      <c r="BS786" s="130">
        <f>P814+Q814</f>
        <v>0</v>
      </c>
      <c r="BT786" s="130">
        <f>N815+O815</f>
        <v>0</v>
      </c>
      <c r="BU786" s="155">
        <f>P815+Q815</f>
        <v>0</v>
      </c>
      <c r="BV786" s="130">
        <f>N816+O816</f>
        <v>0</v>
      </c>
      <c r="BW786" s="155">
        <f>P816+Q816</f>
        <v>0</v>
      </c>
      <c r="BX786" s="130">
        <f t="shared" ref="BX786" si="470">N820</f>
        <v>67</v>
      </c>
      <c r="BY786" s="130">
        <f t="shared" ref="BY786" si="471">O820</f>
        <v>30</v>
      </c>
      <c r="BZ786" s="130">
        <f t="shared" ref="BZ786" si="472">P820</f>
        <v>42</v>
      </c>
      <c r="CA786" s="130">
        <f t="shared" ref="CA786" si="473">N821</f>
        <v>240</v>
      </c>
      <c r="CB786" s="130">
        <f t="shared" ref="CB786" si="474">O821</f>
        <v>120</v>
      </c>
      <c r="CC786" s="130">
        <f t="shared" ref="CC786" si="475">P821</f>
        <v>240</v>
      </c>
      <c r="CD786" s="130">
        <f t="shared" ref="CD786" si="476">N822</f>
        <v>0</v>
      </c>
      <c r="CE786" s="130">
        <f t="shared" ref="CE786" si="477">O822</f>
        <v>340</v>
      </c>
      <c r="CF786" s="130">
        <f t="shared" ref="CF786" si="478">P822</f>
        <v>60</v>
      </c>
      <c r="CG786" s="130">
        <f t="shared" ref="CG786" si="479">N823</f>
        <v>0</v>
      </c>
      <c r="CH786" s="130">
        <f t="shared" ref="CH786" si="480">O823</f>
        <v>180</v>
      </c>
      <c r="CI786" s="130">
        <f t="shared" ref="CI786" si="481">P823</f>
        <v>0</v>
      </c>
      <c r="CJ786" s="130">
        <f t="shared" ref="CJ786" si="482">N824</f>
        <v>0</v>
      </c>
      <c r="CK786" s="130">
        <f t="shared" ref="CK786" si="483">O824</f>
        <v>180</v>
      </c>
      <c r="CL786" s="130">
        <f t="shared" ref="CL786" si="484">P824</f>
        <v>0</v>
      </c>
      <c r="CM786" s="130">
        <f t="shared" ref="CM786" si="485">N825</f>
        <v>32</v>
      </c>
      <c r="CN786" s="130">
        <f t="shared" ref="CN786" si="486">O825</f>
        <v>150</v>
      </c>
      <c r="CO786" s="130">
        <f t="shared" ref="CO786" si="487">P825</f>
        <v>48</v>
      </c>
      <c r="CP786" s="130">
        <f t="shared" ref="CP786" si="488">N826</f>
        <v>90</v>
      </c>
      <c r="CQ786" s="130">
        <f t="shared" ref="CQ786" si="489">O826</f>
        <v>100</v>
      </c>
      <c r="CR786" s="130">
        <f t="shared" ref="CR786" si="490">P826</f>
        <v>50</v>
      </c>
      <c r="CS786" s="130">
        <f t="shared" ref="CS786" si="491">N828</f>
        <v>20</v>
      </c>
      <c r="CT786" s="130">
        <f t="shared" ref="CT786" si="492">O828</f>
        <v>150</v>
      </c>
      <c r="CU786" s="130">
        <f t="shared" ref="CU786" si="493">P828</f>
        <v>60</v>
      </c>
      <c r="CV786" s="130">
        <f t="shared" ref="CV786" si="494">N830</f>
        <v>45</v>
      </c>
      <c r="CW786" s="130">
        <f t="shared" ref="CW786" si="495">O830</f>
        <v>60</v>
      </c>
      <c r="CX786" s="130">
        <f t="shared" ref="CX786" si="496">P830</f>
        <v>25</v>
      </c>
      <c r="CY786" s="130">
        <f t="shared" ref="CY786" si="497">N827</f>
        <v>0</v>
      </c>
      <c r="CZ786" s="130">
        <f t="shared" ref="CZ786" si="498">O827</f>
        <v>50</v>
      </c>
      <c r="DA786" s="130">
        <f t="shared" ref="DA786" si="499">P827</f>
        <v>0</v>
      </c>
      <c r="DB786" s="130">
        <f t="shared" ref="DB786" si="500">N829</f>
        <v>280</v>
      </c>
      <c r="DC786" s="130">
        <f t="shared" ref="DC786" si="501">O829</f>
        <v>140</v>
      </c>
      <c r="DD786" s="130">
        <f t="shared" ref="DD786" si="502">P829</f>
        <v>340</v>
      </c>
    </row>
    <row r="787" spans="1:108" ht="15" customHeight="1" x14ac:dyDescent="0.25">
      <c r="A787" s="192"/>
      <c r="B787" s="190" t="s">
        <v>4</v>
      </c>
      <c r="C787" s="191"/>
      <c r="D787" s="191" t="s">
        <v>5</v>
      </c>
      <c r="E787" s="191"/>
      <c r="F787" s="191" t="s">
        <v>41</v>
      </c>
      <c r="G787" s="200"/>
      <c r="H787" s="190" t="s">
        <v>4</v>
      </c>
      <c r="I787" s="191"/>
      <c r="J787" s="191" t="s">
        <v>5</v>
      </c>
      <c r="K787" s="191"/>
      <c r="L787" s="191" t="s">
        <v>41</v>
      </c>
      <c r="M787" s="200"/>
      <c r="N787" s="190" t="s">
        <v>4</v>
      </c>
      <c r="O787" s="191"/>
      <c r="P787" s="191" t="s">
        <v>5</v>
      </c>
      <c r="Q787" s="191"/>
      <c r="R787" s="191" t="s">
        <v>41</v>
      </c>
      <c r="S787" s="192"/>
      <c r="T787" s="304"/>
      <c r="U787" s="277"/>
      <c r="V787" s="217"/>
      <c r="W787" s="139" t="s">
        <v>230</v>
      </c>
      <c r="X787" s="139" t="s">
        <v>108</v>
      </c>
    </row>
    <row r="788" spans="1:108" ht="22.5" x14ac:dyDescent="0.25">
      <c r="A788" s="192"/>
      <c r="B788" s="12" t="s">
        <v>6</v>
      </c>
      <c r="C788" s="2" t="s">
        <v>7</v>
      </c>
      <c r="D788" s="2" t="s">
        <v>6</v>
      </c>
      <c r="E788" s="2" t="s">
        <v>7</v>
      </c>
      <c r="F788" s="2" t="s">
        <v>6</v>
      </c>
      <c r="G788" s="13" t="s">
        <v>7</v>
      </c>
      <c r="H788" s="12" t="s">
        <v>6</v>
      </c>
      <c r="I788" s="2" t="s">
        <v>7</v>
      </c>
      <c r="J788" s="2" t="s">
        <v>6</v>
      </c>
      <c r="K788" s="2" t="s">
        <v>7</v>
      </c>
      <c r="L788" s="2" t="s">
        <v>6</v>
      </c>
      <c r="M788" s="13" t="s">
        <v>7</v>
      </c>
      <c r="N788" s="12" t="s">
        <v>6</v>
      </c>
      <c r="O788" s="2" t="s">
        <v>7</v>
      </c>
      <c r="P788" s="2" t="s">
        <v>6</v>
      </c>
      <c r="Q788" s="2" t="s">
        <v>7</v>
      </c>
      <c r="R788" s="2" t="s">
        <v>6</v>
      </c>
      <c r="S788" s="39" t="s">
        <v>7</v>
      </c>
      <c r="T788" s="304"/>
      <c r="U788" s="277"/>
      <c r="V788" s="217"/>
      <c r="W788" s="140"/>
      <c r="X788" s="140"/>
    </row>
    <row r="789" spans="1:108" ht="20.25" customHeight="1" x14ac:dyDescent="0.25">
      <c r="A789" s="9" t="s">
        <v>8</v>
      </c>
      <c r="B789" s="52">
        <v>9</v>
      </c>
      <c r="C789" s="53">
        <v>11</v>
      </c>
      <c r="D789" s="43"/>
      <c r="E789" s="43"/>
      <c r="F789" s="43"/>
      <c r="G789" s="44"/>
      <c r="H789" s="52">
        <v>17</v>
      </c>
      <c r="I789" s="53">
        <v>18</v>
      </c>
      <c r="J789" s="43"/>
      <c r="K789" s="43"/>
      <c r="L789" s="43"/>
      <c r="M789" s="44"/>
      <c r="N789" s="52"/>
      <c r="O789" s="53"/>
      <c r="P789" s="43"/>
      <c r="Q789" s="43"/>
      <c r="R789" s="43"/>
      <c r="S789" s="45"/>
      <c r="T789" s="144">
        <f>(T783*3.1/100)/12</f>
        <v>72.787999999999997</v>
      </c>
      <c r="U789" s="126">
        <f>SUM(B789:S789)</f>
        <v>55</v>
      </c>
      <c r="V789" s="40">
        <f>U789/T789</f>
        <v>0.75561905808649776</v>
      </c>
      <c r="W789" s="141" t="s">
        <v>231</v>
      </c>
      <c r="X789" s="142">
        <f>((U790-U806)*100)/U790</f>
        <v>4.838709677419355</v>
      </c>
    </row>
    <row r="790" spans="1:108" ht="20.25" customHeight="1" x14ac:dyDescent="0.25">
      <c r="A790" s="9" t="s">
        <v>9</v>
      </c>
      <c r="B790" s="52">
        <v>9</v>
      </c>
      <c r="C790" s="53">
        <v>11</v>
      </c>
      <c r="D790" s="43"/>
      <c r="E790" s="43"/>
      <c r="F790" s="43"/>
      <c r="G790" s="44"/>
      <c r="H790" s="52">
        <v>21</v>
      </c>
      <c r="I790" s="53">
        <v>21</v>
      </c>
      <c r="J790" s="43"/>
      <c r="K790" s="43"/>
      <c r="L790" s="43"/>
      <c r="M790" s="44"/>
      <c r="N790" s="52"/>
      <c r="O790" s="53"/>
      <c r="P790" s="43"/>
      <c r="Q790" s="43"/>
      <c r="R790" s="43"/>
      <c r="S790" s="45"/>
      <c r="T790" s="144">
        <f>T789</f>
        <v>72.787999999999997</v>
      </c>
      <c r="U790" s="126">
        <f t="shared" ref="U790:U808" si="503">SUM(B790:S790)</f>
        <v>62</v>
      </c>
      <c r="V790" s="40">
        <f t="shared" ref="V790:V808" si="504">U790/T790</f>
        <v>0.85178875638841567</v>
      </c>
      <c r="W790" s="143" t="s">
        <v>232</v>
      </c>
      <c r="X790" s="141">
        <f>((U792-U794)*100)/U792</f>
        <v>0</v>
      </c>
    </row>
    <row r="791" spans="1:108" ht="20.25" customHeight="1" x14ac:dyDescent="0.25">
      <c r="A791" s="9" t="s">
        <v>10</v>
      </c>
      <c r="B791" s="52">
        <v>9</v>
      </c>
      <c r="C791" s="53">
        <v>11</v>
      </c>
      <c r="D791" s="43"/>
      <c r="E791" s="43"/>
      <c r="F791" s="43"/>
      <c r="G791" s="44"/>
      <c r="H791" s="52">
        <v>25</v>
      </c>
      <c r="I791" s="53">
        <v>26</v>
      </c>
      <c r="J791" s="43"/>
      <c r="K791" s="43"/>
      <c r="L791" s="43"/>
      <c r="M791" s="44"/>
      <c r="N791" s="52"/>
      <c r="O791" s="53"/>
      <c r="P791" s="43"/>
      <c r="Q791" s="43"/>
      <c r="R791" s="43"/>
      <c r="S791" s="45"/>
      <c r="T791" s="144">
        <f>T790</f>
        <v>72.787999999999997</v>
      </c>
      <c r="U791" s="126">
        <f t="shared" si="503"/>
        <v>71</v>
      </c>
      <c r="V791" s="40">
        <f t="shared" si="504"/>
        <v>0.97543551134802442</v>
      </c>
      <c r="W791" s="141" t="s">
        <v>233</v>
      </c>
      <c r="X791" s="141">
        <f>((U792-U803)*100)/U792</f>
        <v>0</v>
      </c>
    </row>
    <row r="792" spans="1:108" ht="20.25" customHeight="1" x14ac:dyDescent="0.25">
      <c r="A792" s="9" t="s">
        <v>11</v>
      </c>
      <c r="B792" s="52">
        <v>5</v>
      </c>
      <c r="C792" s="53">
        <v>6</v>
      </c>
      <c r="D792" s="53"/>
      <c r="E792" s="53"/>
      <c r="F792" s="53"/>
      <c r="G792" s="54"/>
      <c r="H792" s="52">
        <v>27</v>
      </c>
      <c r="I792" s="53">
        <v>29</v>
      </c>
      <c r="J792" s="53"/>
      <c r="K792" s="53"/>
      <c r="L792" s="53"/>
      <c r="M792" s="54"/>
      <c r="N792" s="52"/>
      <c r="O792" s="53"/>
      <c r="P792" s="53"/>
      <c r="Q792" s="53"/>
      <c r="R792" s="53"/>
      <c r="S792" s="59"/>
      <c r="T792" s="144">
        <f>T791*0.94</f>
        <v>68.420719999999989</v>
      </c>
      <c r="U792" s="126">
        <f t="shared" si="503"/>
        <v>67</v>
      </c>
      <c r="V792" s="40">
        <f t="shared" si="504"/>
        <v>0.97923552982196049</v>
      </c>
      <c r="W792" s="141" t="s">
        <v>234</v>
      </c>
      <c r="X792" s="141">
        <f>((U795-U797)*100)/U795</f>
        <v>0</v>
      </c>
    </row>
    <row r="793" spans="1:108" ht="20.25" customHeight="1" x14ac:dyDescent="0.25">
      <c r="A793" s="9" t="s">
        <v>12</v>
      </c>
      <c r="B793" s="52">
        <v>7</v>
      </c>
      <c r="C793" s="53">
        <v>7</v>
      </c>
      <c r="D793" s="53"/>
      <c r="E793" s="53"/>
      <c r="F793" s="53"/>
      <c r="G793" s="54"/>
      <c r="H793" s="52">
        <v>24</v>
      </c>
      <c r="I793" s="53">
        <v>29</v>
      </c>
      <c r="J793" s="53"/>
      <c r="K793" s="53"/>
      <c r="L793" s="53"/>
      <c r="M793" s="54"/>
      <c r="N793" s="52"/>
      <c r="O793" s="53"/>
      <c r="P793" s="53"/>
      <c r="Q793" s="53"/>
      <c r="R793" s="53"/>
      <c r="S793" s="59"/>
      <c r="T793" s="144">
        <f t="shared" ref="T793:T807" si="505">T792</f>
        <v>68.420719999999989</v>
      </c>
      <c r="U793" s="126">
        <f t="shared" si="503"/>
        <v>67</v>
      </c>
      <c r="V793" s="40">
        <f t="shared" si="504"/>
        <v>0.97923552982196049</v>
      </c>
      <c r="W793" s="141" t="s">
        <v>235</v>
      </c>
      <c r="X793" s="141">
        <f>((U798-U800)*100)/U798</f>
        <v>3.225806451612903</v>
      </c>
    </row>
    <row r="794" spans="1:108" ht="20.25" customHeight="1" x14ac:dyDescent="0.25">
      <c r="A794" s="9" t="s">
        <v>13</v>
      </c>
      <c r="B794" s="52">
        <v>9</v>
      </c>
      <c r="C794" s="53">
        <v>11</v>
      </c>
      <c r="D794" s="53"/>
      <c r="E794" s="53"/>
      <c r="F794" s="53"/>
      <c r="G794" s="54"/>
      <c r="H794" s="52">
        <v>23</v>
      </c>
      <c r="I794" s="53">
        <v>24</v>
      </c>
      <c r="J794" s="53"/>
      <c r="K794" s="53"/>
      <c r="L794" s="53"/>
      <c r="M794" s="54"/>
      <c r="N794" s="52"/>
      <c r="O794" s="53"/>
      <c r="P794" s="53"/>
      <c r="Q794" s="53"/>
      <c r="R794" s="53"/>
      <c r="S794" s="59"/>
      <c r="T794" s="144">
        <f t="shared" si="505"/>
        <v>68.420719999999989</v>
      </c>
      <c r="U794" s="126">
        <f t="shared" si="503"/>
        <v>67</v>
      </c>
      <c r="V794" s="40">
        <f t="shared" si="504"/>
        <v>0.97923552982196049</v>
      </c>
      <c r="W794" s="141" t="s">
        <v>236</v>
      </c>
      <c r="X794" s="141">
        <f>((U795-U806)*100)/U795</f>
        <v>0</v>
      </c>
    </row>
    <row r="795" spans="1:108" ht="20.25" customHeight="1" x14ac:dyDescent="0.25">
      <c r="A795" s="9" t="s">
        <v>14</v>
      </c>
      <c r="B795" s="52">
        <v>5</v>
      </c>
      <c r="C795" s="53">
        <v>6</v>
      </c>
      <c r="D795" s="53"/>
      <c r="E795" s="53"/>
      <c r="F795" s="53"/>
      <c r="G795" s="54"/>
      <c r="H795" s="52">
        <v>23</v>
      </c>
      <c r="I795" s="53">
        <v>25</v>
      </c>
      <c r="J795" s="53"/>
      <c r="K795" s="53"/>
      <c r="L795" s="53"/>
      <c r="M795" s="54"/>
      <c r="N795" s="52"/>
      <c r="O795" s="53"/>
      <c r="P795" s="53"/>
      <c r="Q795" s="53"/>
      <c r="R795" s="53"/>
      <c r="S795" s="59"/>
      <c r="T795" s="144">
        <f t="shared" si="505"/>
        <v>68.420719999999989</v>
      </c>
      <c r="U795" s="126">
        <f t="shared" si="503"/>
        <v>59</v>
      </c>
      <c r="V795" s="40">
        <f t="shared" si="504"/>
        <v>0.86231188447008467</v>
      </c>
      <c r="W795" s="141" t="s">
        <v>237</v>
      </c>
      <c r="X795" s="141">
        <f>((U812-U813)*100)/U812</f>
        <v>5.7142857142857144</v>
      </c>
    </row>
    <row r="796" spans="1:108" ht="20.25" customHeight="1" x14ac:dyDescent="0.25">
      <c r="A796" s="9" t="s">
        <v>15</v>
      </c>
      <c r="B796" s="52">
        <v>7</v>
      </c>
      <c r="C796" s="53">
        <v>7</v>
      </c>
      <c r="D796" s="53"/>
      <c r="E796" s="53"/>
      <c r="F796" s="53"/>
      <c r="G796" s="54"/>
      <c r="H796" s="52">
        <v>22</v>
      </c>
      <c r="I796" s="53">
        <v>25</v>
      </c>
      <c r="J796" s="53"/>
      <c r="K796" s="53"/>
      <c r="L796" s="53"/>
      <c r="M796" s="54"/>
      <c r="N796" s="52"/>
      <c r="O796" s="53"/>
      <c r="P796" s="53"/>
      <c r="Q796" s="53"/>
      <c r="R796" s="53"/>
      <c r="S796" s="59"/>
      <c r="T796" s="144">
        <f t="shared" si="505"/>
        <v>68.420719999999989</v>
      </c>
      <c r="U796" s="126">
        <f t="shared" si="503"/>
        <v>61</v>
      </c>
      <c r="V796" s="40">
        <f t="shared" si="504"/>
        <v>0.89154279580805362</v>
      </c>
    </row>
    <row r="797" spans="1:108" ht="20.25" customHeight="1" x14ac:dyDescent="0.25">
      <c r="A797" s="9" t="s">
        <v>16</v>
      </c>
      <c r="B797" s="52">
        <v>9</v>
      </c>
      <c r="C797" s="53">
        <v>11</v>
      </c>
      <c r="D797" s="53"/>
      <c r="E797" s="53"/>
      <c r="F797" s="53"/>
      <c r="G797" s="54"/>
      <c r="H797" s="52">
        <v>20</v>
      </c>
      <c r="I797" s="53">
        <v>19</v>
      </c>
      <c r="J797" s="53"/>
      <c r="K797" s="53"/>
      <c r="L797" s="53"/>
      <c r="M797" s="54"/>
      <c r="N797" s="52"/>
      <c r="O797" s="53"/>
      <c r="P797" s="53"/>
      <c r="Q797" s="53"/>
      <c r="R797" s="53"/>
      <c r="S797" s="59"/>
      <c r="T797" s="144">
        <f t="shared" si="505"/>
        <v>68.420719999999989</v>
      </c>
      <c r="U797" s="126">
        <f t="shared" si="503"/>
        <v>59</v>
      </c>
      <c r="V797" s="40">
        <f t="shared" si="504"/>
        <v>0.86231188447008467</v>
      </c>
    </row>
    <row r="798" spans="1:108" ht="20.25" customHeight="1" x14ac:dyDescent="0.25">
      <c r="A798" s="9" t="s">
        <v>17</v>
      </c>
      <c r="B798" s="52">
        <v>5</v>
      </c>
      <c r="C798" s="53">
        <v>9</v>
      </c>
      <c r="D798" s="53"/>
      <c r="E798" s="53"/>
      <c r="F798" s="53"/>
      <c r="G798" s="54"/>
      <c r="H798" s="52">
        <v>23</v>
      </c>
      <c r="I798" s="53">
        <v>25</v>
      </c>
      <c r="J798" s="53"/>
      <c r="K798" s="53"/>
      <c r="L798" s="53"/>
      <c r="M798" s="54"/>
      <c r="N798" s="52"/>
      <c r="O798" s="53"/>
      <c r="P798" s="53"/>
      <c r="Q798" s="53"/>
      <c r="R798" s="53"/>
      <c r="S798" s="59"/>
      <c r="T798" s="144">
        <f t="shared" si="505"/>
        <v>68.420719999999989</v>
      </c>
      <c r="U798" s="126">
        <f t="shared" si="503"/>
        <v>62</v>
      </c>
      <c r="V798" s="40">
        <f t="shared" si="504"/>
        <v>0.9061582514770381</v>
      </c>
    </row>
    <row r="799" spans="1:108" ht="20.25" customHeight="1" x14ac:dyDescent="0.25">
      <c r="A799" s="9" t="s">
        <v>18</v>
      </c>
      <c r="B799" s="52">
        <v>7</v>
      </c>
      <c r="C799" s="53">
        <v>7</v>
      </c>
      <c r="D799" s="53"/>
      <c r="E799" s="53"/>
      <c r="F799" s="53"/>
      <c r="G799" s="54"/>
      <c r="H799" s="52">
        <v>22</v>
      </c>
      <c r="I799" s="53">
        <v>22</v>
      </c>
      <c r="J799" s="53"/>
      <c r="K799" s="53"/>
      <c r="L799" s="53"/>
      <c r="M799" s="54"/>
      <c r="N799" s="52"/>
      <c r="O799" s="53"/>
      <c r="P799" s="53"/>
      <c r="Q799" s="53"/>
      <c r="R799" s="53"/>
      <c r="S799" s="59"/>
      <c r="T799" s="144">
        <f t="shared" si="505"/>
        <v>68.420719999999989</v>
      </c>
      <c r="U799" s="126">
        <f t="shared" si="503"/>
        <v>58</v>
      </c>
      <c r="V799" s="40">
        <f t="shared" si="504"/>
        <v>0.84769642880110019</v>
      </c>
    </row>
    <row r="800" spans="1:108" ht="20.25" customHeight="1" x14ac:dyDescent="0.25">
      <c r="A800" s="9" t="s">
        <v>19</v>
      </c>
      <c r="B800" s="52">
        <v>9</v>
      </c>
      <c r="C800" s="53">
        <v>11</v>
      </c>
      <c r="D800" s="53"/>
      <c r="E800" s="53"/>
      <c r="F800" s="53"/>
      <c r="G800" s="54"/>
      <c r="H800" s="52">
        <v>20</v>
      </c>
      <c r="I800" s="53">
        <v>20</v>
      </c>
      <c r="J800" s="53"/>
      <c r="K800" s="53"/>
      <c r="L800" s="53"/>
      <c r="M800" s="54"/>
      <c r="N800" s="52"/>
      <c r="O800" s="53"/>
      <c r="P800" s="53"/>
      <c r="Q800" s="53"/>
      <c r="R800" s="53"/>
      <c r="S800" s="59"/>
      <c r="T800" s="144">
        <f t="shared" si="505"/>
        <v>68.420719999999989</v>
      </c>
      <c r="U800" s="126">
        <f t="shared" si="503"/>
        <v>60</v>
      </c>
      <c r="V800" s="40">
        <f t="shared" si="504"/>
        <v>0.87692734013906914</v>
      </c>
    </row>
    <row r="801" spans="1:22" ht="20.25" customHeight="1" x14ac:dyDescent="0.25">
      <c r="A801" s="9" t="s">
        <v>20</v>
      </c>
      <c r="B801" s="52">
        <v>5</v>
      </c>
      <c r="C801" s="53">
        <v>6</v>
      </c>
      <c r="D801" s="53"/>
      <c r="E801" s="53"/>
      <c r="F801" s="53"/>
      <c r="G801" s="54"/>
      <c r="H801" s="52">
        <v>27</v>
      </c>
      <c r="I801" s="53">
        <v>29</v>
      </c>
      <c r="J801" s="53"/>
      <c r="K801" s="53"/>
      <c r="L801" s="53"/>
      <c r="M801" s="54"/>
      <c r="N801" s="52"/>
      <c r="O801" s="53"/>
      <c r="P801" s="53"/>
      <c r="Q801" s="53"/>
      <c r="R801" s="53"/>
      <c r="S801" s="59"/>
      <c r="T801" s="144">
        <f t="shared" si="505"/>
        <v>68.420719999999989</v>
      </c>
      <c r="U801" s="126">
        <f t="shared" si="503"/>
        <v>67</v>
      </c>
      <c r="V801" s="40">
        <f t="shared" si="504"/>
        <v>0.97923552982196049</v>
      </c>
    </row>
    <row r="802" spans="1:22" ht="20.25" customHeight="1" x14ac:dyDescent="0.25">
      <c r="A802" s="9" t="s">
        <v>21</v>
      </c>
      <c r="B802" s="52">
        <v>7</v>
      </c>
      <c r="C802" s="53">
        <v>7</v>
      </c>
      <c r="D802" s="53"/>
      <c r="E802" s="53"/>
      <c r="F802" s="53"/>
      <c r="G802" s="54"/>
      <c r="H802" s="52">
        <v>24</v>
      </c>
      <c r="I802" s="53">
        <v>28</v>
      </c>
      <c r="J802" s="53"/>
      <c r="K802" s="53"/>
      <c r="L802" s="53"/>
      <c r="M802" s="54"/>
      <c r="N802" s="52"/>
      <c r="O802" s="53"/>
      <c r="P802" s="53"/>
      <c r="Q802" s="53"/>
      <c r="R802" s="53"/>
      <c r="S802" s="59"/>
      <c r="T802" s="144">
        <f t="shared" si="505"/>
        <v>68.420719999999989</v>
      </c>
      <c r="U802" s="126">
        <f t="shared" si="503"/>
        <v>66</v>
      </c>
      <c r="V802" s="40">
        <f t="shared" si="504"/>
        <v>0.96462007415297601</v>
      </c>
    </row>
    <row r="803" spans="1:22" ht="20.25" customHeight="1" x14ac:dyDescent="0.25">
      <c r="A803" s="9" t="s">
        <v>22</v>
      </c>
      <c r="B803" s="52">
        <v>9</v>
      </c>
      <c r="C803" s="53">
        <v>11</v>
      </c>
      <c r="D803" s="53"/>
      <c r="E803" s="53"/>
      <c r="F803" s="53"/>
      <c r="G803" s="54"/>
      <c r="H803" s="52">
        <v>23</v>
      </c>
      <c r="I803" s="53">
        <v>24</v>
      </c>
      <c r="J803" s="53"/>
      <c r="K803" s="53"/>
      <c r="L803" s="53"/>
      <c r="M803" s="54"/>
      <c r="N803" s="52"/>
      <c r="O803" s="53"/>
      <c r="P803" s="53"/>
      <c r="Q803" s="53"/>
      <c r="R803" s="53"/>
      <c r="S803" s="59"/>
      <c r="T803" s="144">
        <f t="shared" si="505"/>
        <v>68.420719999999989</v>
      </c>
      <c r="U803" s="126">
        <f t="shared" si="503"/>
        <v>67</v>
      </c>
      <c r="V803" s="40">
        <f t="shared" si="504"/>
        <v>0.97923552982196049</v>
      </c>
    </row>
    <row r="804" spans="1:22" ht="20.25" customHeight="1" x14ac:dyDescent="0.25">
      <c r="A804" s="9" t="s">
        <v>23</v>
      </c>
      <c r="B804" s="52">
        <v>5</v>
      </c>
      <c r="C804" s="53">
        <v>8</v>
      </c>
      <c r="D804" s="53"/>
      <c r="E804" s="53"/>
      <c r="F804" s="53"/>
      <c r="G804" s="54"/>
      <c r="H804" s="52">
        <v>27</v>
      </c>
      <c r="I804" s="53">
        <v>27</v>
      </c>
      <c r="J804" s="53"/>
      <c r="K804" s="53"/>
      <c r="L804" s="53"/>
      <c r="M804" s="54"/>
      <c r="N804" s="52"/>
      <c r="O804" s="53"/>
      <c r="P804" s="53"/>
      <c r="Q804" s="53"/>
      <c r="R804" s="53"/>
      <c r="S804" s="59"/>
      <c r="T804" s="144">
        <f t="shared" si="505"/>
        <v>68.420719999999989</v>
      </c>
      <c r="U804" s="126">
        <f t="shared" si="503"/>
        <v>67</v>
      </c>
      <c r="V804" s="40">
        <f t="shared" si="504"/>
        <v>0.97923552982196049</v>
      </c>
    </row>
    <row r="805" spans="1:22" ht="20.25" customHeight="1" x14ac:dyDescent="0.25">
      <c r="A805" s="9" t="s">
        <v>24</v>
      </c>
      <c r="B805" s="52">
        <v>5</v>
      </c>
      <c r="C805" s="53">
        <v>8</v>
      </c>
      <c r="D805" s="53"/>
      <c r="E805" s="53"/>
      <c r="F805" s="53"/>
      <c r="G805" s="54"/>
      <c r="H805" s="52">
        <v>19</v>
      </c>
      <c r="I805" s="53">
        <v>18</v>
      </c>
      <c r="J805" s="53"/>
      <c r="K805" s="53"/>
      <c r="L805" s="53"/>
      <c r="M805" s="54"/>
      <c r="N805" s="52"/>
      <c r="O805" s="53"/>
      <c r="P805" s="53"/>
      <c r="Q805" s="53"/>
      <c r="R805" s="53"/>
      <c r="S805" s="59"/>
      <c r="T805" s="144">
        <f t="shared" si="505"/>
        <v>68.420719999999989</v>
      </c>
      <c r="U805" s="126">
        <f t="shared" si="503"/>
        <v>50</v>
      </c>
      <c r="V805" s="40">
        <f t="shared" si="504"/>
        <v>0.73077278344922425</v>
      </c>
    </row>
    <row r="806" spans="1:22" ht="20.25" customHeight="1" x14ac:dyDescent="0.25">
      <c r="A806" s="9" t="s">
        <v>25</v>
      </c>
      <c r="B806" s="52">
        <v>5</v>
      </c>
      <c r="C806" s="53">
        <v>8</v>
      </c>
      <c r="D806" s="53"/>
      <c r="E806" s="53"/>
      <c r="F806" s="53"/>
      <c r="G806" s="54"/>
      <c r="H806" s="52">
        <v>23</v>
      </c>
      <c r="I806" s="53">
        <v>23</v>
      </c>
      <c r="J806" s="53"/>
      <c r="K806" s="53"/>
      <c r="L806" s="53"/>
      <c r="M806" s="54"/>
      <c r="N806" s="52"/>
      <c r="O806" s="53"/>
      <c r="P806" s="53"/>
      <c r="Q806" s="53"/>
      <c r="R806" s="53"/>
      <c r="S806" s="59"/>
      <c r="T806" s="144">
        <f t="shared" si="505"/>
        <v>68.420719999999989</v>
      </c>
      <c r="U806" s="126">
        <f t="shared" si="503"/>
        <v>59</v>
      </c>
      <c r="V806" s="40">
        <f t="shared" si="504"/>
        <v>0.86231188447008467</v>
      </c>
    </row>
    <row r="807" spans="1:22" ht="20.25" customHeight="1" x14ac:dyDescent="0.25">
      <c r="A807" s="9" t="s">
        <v>26</v>
      </c>
      <c r="B807" s="46"/>
      <c r="C807" s="43"/>
      <c r="D807" s="53">
        <v>3</v>
      </c>
      <c r="E807" s="53">
        <v>4</v>
      </c>
      <c r="F807" s="53"/>
      <c r="G807" s="54"/>
      <c r="H807" s="46"/>
      <c r="I807" s="43"/>
      <c r="J807" s="53">
        <v>12</v>
      </c>
      <c r="K807" s="53">
        <v>15</v>
      </c>
      <c r="L807" s="53"/>
      <c r="M807" s="54"/>
      <c r="N807" s="46"/>
      <c r="O807" s="43"/>
      <c r="P807" s="53"/>
      <c r="Q807" s="53"/>
      <c r="R807" s="53"/>
      <c r="S807" s="59"/>
      <c r="T807" s="144">
        <f t="shared" si="505"/>
        <v>68.420719999999989</v>
      </c>
      <c r="U807" s="126">
        <f t="shared" si="503"/>
        <v>34</v>
      </c>
      <c r="V807" s="40">
        <f t="shared" si="504"/>
        <v>0.49692549274547249</v>
      </c>
    </row>
    <row r="808" spans="1:22" ht="20.25" customHeight="1" thickBot="1" x14ac:dyDescent="0.3">
      <c r="A808" s="31" t="s">
        <v>27</v>
      </c>
      <c r="B808" s="47"/>
      <c r="C808" s="48"/>
      <c r="D808" s="55">
        <v>3</v>
      </c>
      <c r="E808" s="55">
        <v>4</v>
      </c>
      <c r="F808" s="55"/>
      <c r="G808" s="56"/>
      <c r="H808" s="47"/>
      <c r="I808" s="48"/>
      <c r="J808" s="55">
        <v>13</v>
      </c>
      <c r="K808" s="57">
        <v>13</v>
      </c>
      <c r="L808" s="57"/>
      <c r="M808" s="58"/>
      <c r="N808" s="49"/>
      <c r="O808" s="50"/>
      <c r="P808" s="57"/>
      <c r="Q808" s="57"/>
      <c r="R808" s="57"/>
      <c r="S808" s="60"/>
      <c r="T808" s="145">
        <f>T807*0.9</f>
        <v>61.578647999999994</v>
      </c>
      <c r="U808" s="126">
        <f t="shared" si="503"/>
        <v>33</v>
      </c>
      <c r="V808" s="40">
        <f t="shared" si="504"/>
        <v>0.5359000411960978</v>
      </c>
    </row>
    <row r="809" spans="1:22" ht="15.75" thickBot="1" x14ac:dyDescent="0.3">
      <c r="A809" s="29" t="s">
        <v>43</v>
      </c>
      <c r="B809" s="24"/>
      <c r="C809" s="24"/>
      <c r="D809" s="24"/>
      <c r="E809" s="24"/>
      <c r="F809" s="24"/>
      <c r="G809" s="24"/>
      <c r="H809" s="313" t="s">
        <v>321</v>
      </c>
      <c r="I809" s="313"/>
      <c r="J809" s="314"/>
      <c r="K809" s="30"/>
      <c r="L809" s="29" t="s">
        <v>48</v>
      </c>
      <c r="M809" s="24"/>
      <c r="N809" s="24"/>
      <c r="O809" s="24"/>
      <c r="P809" s="24"/>
      <c r="Q809" s="24"/>
      <c r="R809" s="24"/>
      <c r="S809" s="25"/>
      <c r="T809" s="138"/>
    </row>
    <row r="810" spans="1:22" ht="46.5" customHeight="1" x14ac:dyDescent="0.25">
      <c r="A810" s="234" t="s">
        <v>0</v>
      </c>
      <c r="B810" s="236" t="s">
        <v>44</v>
      </c>
      <c r="C810" s="236"/>
      <c r="D810" s="236" t="s">
        <v>45</v>
      </c>
      <c r="E810" s="236"/>
      <c r="F810" s="236" t="s">
        <v>46</v>
      </c>
      <c r="G810" s="236"/>
      <c r="H810" s="236" t="s">
        <v>47</v>
      </c>
      <c r="I810" s="236"/>
      <c r="J810" s="238"/>
      <c r="L810" s="309" t="s">
        <v>0</v>
      </c>
      <c r="M810" s="215"/>
      <c r="N810" s="210" t="s">
        <v>1</v>
      </c>
      <c r="O810" s="211"/>
      <c r="P810" s="210" t="s">
        <v>2</v>
      </c>
      <c r="Q810" s="211"/>
      <c r="R810" s="210" t="s">
        <v>3</v>
      </c>
      <c r="S810" s="212"/>
      <c r="T810" s="305" t="s">
        <v>224</v>
      </c>
      <c r="U810" s="277" t="s">
        <v>36</v>
      </c>
      <c r="V810" s="217" t="s">
        <v>108</v>
      </c>
    </row>
    <row r="811" spans="1:22" ht="48" x14ac:dyDescent="0.25">
      <c r="A811" s="235"/>
      <c r="B811" s="237"/>
      <c r="C811" s="237"/>
      <c r="D811" s="237"/>
      <c r="E811" s="237"/>
      <c r="F811" s="237"/>
      <c r="G811" s="237"/>
      <c r="H811" s="237"/>
      <c r="I811" s="237"/>
      <c r="J811" s="239"/>
      <c r="L811" s="217"/>
      <c r="M811" s="218"/>
      <c r="N811" s="15" t="s">
        <v>49</v>
      </c>
      <c r="O811" s="16" t="s">
        <v>50</v>
      </c>
      <c r="P811" s="15" t="s">
        <v>49</v>
      </c>
      <c r="Q811" s="16" t="s">
        <v>50</v>
      </c>
      <c r="R811" s="15" t="s">
        <v>49</v>
      </c>
      <c r="S811" s="41" t="s">
        <v>50</v>
      </c>
      <c r="T811" s="305"/>
      <c r="U811" s="277"/>
      <c r="V811" s="217"/>
    </row>
    <row r="812" spans="1:22" ht="15" customHeight="1" x14ac:dyDescent="0.25">
      <c r="A812" s="17" t="s">
        <v>8</v>
      </c>
      <c r="B812" s="201">
        <v>10</v>
      </c>
      <c r="C812" s="201"/>
      <c r="D812" s="201">
        <v>0</v>
      </c>
      <c r="E812" s="201"/>
      <c r="F812" s="201">
        <v>0</v>
      </c>
      <c r="G812" s="201"/>
      <c r="H812" s="201">
        <v>0</v>
      </c>
      <c r="I812" s="201"/>
      <c r="J812" s="202"/>
      <c r="K812" s="4"/>
      <c r="L812" s="217" t="s">
        <v>51</v>
      </c>
      <c r="M812" s="218"/>
      <c r="N812" s="15">
        <v>17</v>
      </c>
      <c r="O812" s="16"/>
      <c r="P812" s="15">
        <v>18</v>
      </c>
      <c r="Q812" s="16"/>
      <c r="R812" s="15"/>
      <c r="S812" s="8"/>
      <c r="T812" s="156">
        <f>T789*1.02</f>
        <v>74.243759999999995</v>
      </c>
      <c r="U812" s="126">
        <f>SUM(N812:S812)</f>
        <v>35</v>
      </c>
      <c r="V812" s="40">
        <f t="shared" ref="V812:V816" si="506">U812/T812</f>
        <v>0.47142008971528387</v>
      </c>
    </row>
    <row r="813" spans="1:22" x14ac:dyDescent="0.25">
      <c r="A813" s="17" t="s">
        <v>9</v>
      </c>
      <c r="B813" s="201">
        <v>60</v>
      </c>
      <c r="C813" s="201"/>
      <c r="D813" s="201">
        <v>2</v>
      </c>
      <c r="E813" s="201"/>
      <c r="F813" s="201">
        <v>0</v>
      </c>
      <c r="G813" s="201"/>
      <c r="H813" s="201">
        <v>0</v>
      </c>
      <c r="I813" s="201"/>
      <c r="J813" s="202"/>
      <c r="L813" s="217" t="s">
        <v>52</v>
      </c>
      <c r="M813" s="218"/>
      <c r="N813" s="22">
        <v>13</v>
      </c>
      <c r="O813" s="127"/>
      <c r="P813" s="22">
        <v>20</v>
      </c>
      <c r="Q813" s="127"/>
      <c r="R813" s="22"/>
      <c r="S813" s="8"/>
      <c r="T813" s="156">
        <f>T812</f>
        <v>74.243759999999995</v>
      </c>
      <c r="U813" s="126">
        <f>SUM(N813:S813)</f>
        <v>33</v>
      </c>
      <c r="V813" s="40">
        <f t="shared" si="506"/>
        <v>0.44448179887441047</v>
      </c>
    </row>
    <row r="814" spans="1:22" x14ac:dyDescent="0.25">
      <c r="A814" s="17" t="s">
        <v>10</v>
      </c>
      <c r="B814" s="201">
        <v>60</v>
      </c>
      <c r="C814" s="201"/>
      <c r="D814" s="201">
        <v>2</v>
      </c>
      <c r="E814" s="201"/>
      <c r="F814" s="201">
        <v>0</v>
      </c>
      <c r="G814" s="201"/>
      <c r="H814" s="201">
        <v>1</v>
      </c>
      <c r="I814" s="201"/>
      <c r="J814" s="202"/>
      <c r="L814" s="217" t="s">
        <v>53</v>
      </c>
      <c r="M814" s="218"/>
      <c r="N814" s="22"/>
      <c r="O814" s="127"/>
      <c r="P814" s="22"/>
      <c r="Q814" s="127"/>
      <c r="R814" s="22"/>
      <c r="S814" s="8"/>
      <c r="T814" s="156">
        <f>T813</f>
        <v>74.243759999999995</v>
      </c>
      <c r="U814" s="126">
        <f>SUM(N814:S814)</f>
        <v>0</v>
      </c>
      <c r="V814" s="40">
        <f t="shared" si="506"/>
        <v>0</v>
      </c>
    </row>
    <row r="815" spans="1:22" x14ac:dyDescent="0.25">
      <c r="A815" s="17" t="s">
        <v>11</v>
      </c>
      <c r="B815" s="201">
        <v>58</v>
      </c>
      <c r="C815" s="201"/>
      <c r="D815" s="201">
        <v>1</v>
      </c>
      <c r="E815" s="201"/>
      <c r="F815" s="201">
        <v>1</v>
      </c>
      <c r="G815" s="201"/>
      <c r="H815" s="201">
        <v>0</v>
      </c>
      <c r="I815" s="201"/>
      <c r="J815" s="202"/>
      <c r="L815" s="217" t="s">
        <v>54</v>
      </c>
      <c r="M815" s="218"/>
      <c r="N815" s="22"/>
      <c r="O815" s="127"/>
      <c r="P815" s="22"/>
      <c r="Q815" s="127"/>
      <c r="R815" s="22"/>
      <c r="S815" s="8"/>
      <c r="T815" s="156">
        <f>T814</f>
        <v>74.243759999999995</v>
      </c>
      <c r="U815" s="126">
        <f>SUM(N815:S815)</f>
        <v>0</v>
      </c>
      <c r="V815" s="40">
        <f t="shared" si="506"/>
        <v>0</v>
      </c>
    </row>
    <row r="816" spans="1:22" ht="15.75" thickBot="1" x14ac:dyDescent="0.3">
      <c r="A816" s="17" t="s">
        <v>12</v>
      </c>
      <c r="B816" s="201">
        <v>57</v>
      </c>
      <c r="C816" s="201"/>
      <c r="D816" s="201">
        <v>1</v>
      </c>
      <c r="E816" s="201"/>
      <c r="F816" s="201">
        <v>0</v>
      </c>
      <c r="G816" s="201"/>
      <c r="H816" s="201">
        <v>1</v>
      </c>
      <c r="I816" s="201"/>
      <c r="J816" s="202"/>
      <c r="L816" s="217" t="s">
        <v>55</v>
      </c>
      <c r="M816" s="218"/>
      <c r="N816" s="36"/>
      <c r="O816" s="128"/>
      <c r="P816" s="36"/>
      <c r="Q816" s="128"/>
      <c r="R816" s="36"/>
      <c r="S816" s="42"/>
      <c r="T816" s="156">
        <f>T815</f>
        <v>74.243759999999995</v>
      </c>
      <c r="U816" s="126">
        <f>SUM(N816:S816)</f>
        <v>0</v>
      </c>
      <c r="V816" s="40">
        <f t="shared" si="506"/>
        <v>0</v>
      </c>
    </row>
    <row r="817" spans="1:24" ht="15.75" thickBot="1" x14ac:dyDescent="0.3">
      <c r="A817" s="17" t="s">
        <v>13</v>
      </c>
      <c r="B817" s="201">
        <v>55</v>
      </c>
      <c r="C817" s="201"/>
      <c r="D817" s="201">
        <v>1</v>
      </c>
      <c r="E817" s="201"/>
      <c r="F817" s="201">
        <v>1</v>
      </c>
      <c r="G817" s="201"/>
      <c r="H817" s="201">
        <v>1</v>
      </c>
      <c r="I817" s="201"/>
      <c r="J817" s="202"/>
      <c r="L817" t="s">
        <v>56</v>
      </c>
      <c r="T817" s="137"/>
    </row>
    <row r="818" spans="1:24" ht="15" customHeight="1" x14ac:dyDescent="0.25">
      <c r="A818" s="17" t="s">
        <v>14</v>
      </c>
      <c r="B818" s="201">
        <v>58</v>
      </c>
      <c r="C818" s="201"/>
      <c r="D818" s="201">
        <v>1</v>
      </c>
      <c r="E818" s="201"/>
      <c r="F818" s="201">
        <v>1</v>
      </c>
      <c r="G818" s="201"/>
      <c r="H818" s="201">
        <v>0</v>
      </c>
      <c r="I818" s="201"/>
      <c r="J818" s="202"/>
      <c r="L818" s="230" t="s">
        <v>57</v>
      </c>
      <c r="M818" s="231"/>
      <c r="N818" s="220" t="s">
        <v>58</v>
      </c>
      <c r="O818" s="220" t="s">
        <v>59</v>
      </c>
      <c r="P818" s="220" t="s">
        <v>60</v>
      </c>
      <c r="Q818" s="222" t="s">
        <v>61</v>
      </c>
      <c r="R818" s="224" t="s">
        <v>62</v>
      </c>
      <c r="S818" s="225"/>
      <c r="T818" s="306" t="s">
        <v>226</v>
      </c>
      <c r="U818" s="307" t="s">
        <v>227</v>
      </c>
      <c r="V818" s="255" t="s">
        <v>81</v>
      </c>
      <c r="W818" s="255" t="s">
        <v>228</v>
      </c>
      <c r="X818" s="308" t="s">
        <v>229</v>
      </c>
    </row>
    <row r="819" spans="1:24" x14ac:dyDescent="0.25">
      <c r="A819" s="17" t="s">
        <v>15</v>
      </c>
      <c r="B819" s="201">
        <v>57</v>
      </c>
      <c r="C819" s="201"/>
      <c r="D819" s="201">
        <v>1</v>
      </c>
      <c r="E819" s="201"/>
      <c r="F819" s="201">
        <v>0</v>
      </c>
      <c r="G819" s="201"/>
      <c r="H819" s="201">
        <v>1</v>
      </c>
      <c r="I819" s="201"/>
      <c r="J819" s="202"/>
      <c r="L819" s="232"/>
      <c r="M819" s="233"/>
      <c r="N819" s="221"/>
      <c r="O819" s="221"/>
      <c r="P819" s="221"/>
      <c r="Q819" s="223"/>
      <c r="R819" s="226"/>
      <c r="S819" s="227"/>
      <c r="T819" s="306"/>
      <c r="U819" s="307"/>
      <c r="V819" s="255"/>
      <c r="W819" s="255"/>
      <c r="X819" s="308"/>
    </row>
    <row r="820" spans="1:24" x14ac:dyDescent="0.25">
      <c r="A820" s="17" t="s">
        <v>16</v>
      </c>
      <c r="B820" s="201">
        <v>55</v>
      </c>
      <c r="C820" s="201"/>
      <c r="D820" s="201">
        <v>1</v>
      </c>
      <c r="E820" s="201"/>
      <c r="F820" s="201">
        <v>1</v>
      </c>
      <c r="G820" s="201"/>
      <c r="H820" s="201">
        <v>1</v>
      </c>
      <c r="I820" s="201"/>
      <c r="J820" s="202"/>
      <c r="L820" s="228" t="s">
        <v>8</v>
      </c>
      <c r="M820" s="229"/>
      <c r="N820" s="131">
        <v>67</v>
      </c>
      <c r="O820" s="131">
        <v>30</v>
      </c>
      <c r="P820" s="131">
        <v>42</v>
      </c>
      <c r="Q820" s="131"/>
      <c r="R820" s="195"/>
      <c r="S820" s="219"/>
      <c r="T820" s="157">
        <f>N820+O820</f>
        <v>97</v>
      </c>
      <c r="U820" s="130">
        <f>U789</f>
        <v>55</v>
      </c>
      <c r="V820" s="130">
        <f t="shared" ref="V820:V836" si="507">T820-P820</f>
        <v>55</v>
      </c>
      <c r="W820" s="130">
        <f>V820-U820</f>
        <v>0</v>
      </c>
      <c r="X820" s="33">
        <f>W820/T820*100</f>
        <v>0</v>
      </c>
    </row>
    <row r="821" spans="1:24" x14ac:dyDescent="0.25">
      <c r="A821" s="17" t="s">
        <v>17</v>
      </c>
      <c r="B821" s="201">
        <v>52</v>
      </c>
      <c r="C821" s="201"/>
      <c r="D821" s="201">
        <v>1</v>
      </c>
      <c r="E821" s="201"/>
      <c r="F821" s="201">
        <v>1</v>
      </c>
      <c r="G821" s="201"/>
      <c r="H821" s="201">
        <v>0</v>
      </c>
      <c r="I821" s="201"/>
      <c r="J821" s="202"/>
      <c r="L821" s="228" t="s">
        <v>9</v>
      </c>
      <c r="M821" s="229"/>
      <c r="N821" s="131">
        <v>240</v>
      </c>
      <c r="O821" s="131">
        <v>120</v>
      </c>
      <c r="P821" s="131">
        <v>240</v>
      </c>
      <c r="Q821" s="131"/>
      <c r="R821" s="195"/>
      <c r="S821" s="219"/>
      <c r="T821" s="157">
        <f t="shared" ref="T821:T836" si="508">N821+O821</f>
        <v>360</v>
      </c>
      <c r="U821" s="130">
        <f>U790</f>
        <v>62</v>
      </c>
      <c r="V821" s="130">
        <f t="shared" si="507"/>
        <v>120</v>
      </c>
      <c r="W821" s="130">
        <f t="shared" ref="W821:W836" si="509">V821-U821</f>
        <v>58</v>
      </c>
      <c r="X821" s="33">
        <f t="shared" ref="X821:X836" si="510">W821/T821*100</f>
        <v>16.111111111111111</v>
      </c>
    </row>
    <row r="822" spans="1:24" x14ac:dyDescent="0.25">
      <c r="A822" s="17" t="s">
        <v>18</v>
      </c>
      <c r="B822" s="201">
        <v>52</v>
      </c>
      <c r="C822" s="201"/>
      <c r="D822" s="201">
        <v>1</v>
      </c>
      <c r="E822" s="201"/>
      <c r="F822" s="201">
        <v>1</v>
      </c>
      <c r="G822" s="201"/>
      <c r="H822" s="201">
        <v>1</v>
      </c>
      <c r="I822" s="201"/>
      <c r="J822" s="202"/>
      <c r="L822" s="203" t="s">
        <v>63</v>
      </c>
      <c r="M822" s="204"/>
      <c r="N822" s="131">
        <v>0</v>
      </c>
      <c r="O822" s="131">
        <v>340</v>
      </c>
      <c r="P822" s="131">
        <v>60</v>
      </c>
      <c r="Q822" s="131"/>
      <c r="R822" s="195"/>
      <c r="S822" s="219"/>
      <c r="T822" s="157">
        <f t="shared" si="508"/>
        <v>340</v>
      </c>
      <c r="U822" s="130">
        <f>U791+U792+U793+U794</f>
        <v>272</v>
      </c>
      <c r="V822" s="130">
        <f t="shared" si="507"/>
        <v>280</v>
      </c>
      <c r="W822" s="130">
        <f t="shared" si="509"/>
        <v>8</v>
      </c>
      <c r="X822" s="33">
        <f t="shared" si="510"/>
        <v>2.3529411764705883</v>
      </c>
    </row>
    <row r="823" spans="1:24" x14ac:dyDescent="0.25">
      <c r="A823" s="17" t="s">
        <v>19</v>
      </c>
      <c r="B823" s="201">
        <v>50</v>
      </c>
      <c r="C823" s="201"/>
      <c r="D823" s="201">
        <v>1</v>
      </c>
      <c r="E823" s="201"/>
      <c r="F823" s="201">
        <v>1</v>
      </c>
      <c r="G823" s="201"/>
      <c r="H823" s="201">
        <v>1</v>
      </c>
      <c r="I823" s="201"/>
      <c r="J823" s="202"/>
      <c r="L823" s="203" t="s">
        <v>64</v>
      </c>
      <c r="M823" s="204"/>
      <c r="N823" s="131">
        <v>0</v>
      </c>
      <c r="O823" s="131">
        <v>180</v>
      </c>
      <c r="P823" s="131">
        <v>0</v>
      </c>
      <c r="Q823" s="131"/>
      <c r="R823" s="195"/>
      <c r="S823" s="219"/>
      <c r="T823" s="157">
        <f t="shared" si="508"/>
        <v>180</v>
      </c>
      <c r="U823" s="130">
        <f>U795+U796+U797</f>
        <v>179</v>
      </c>
      <c r="V823" s="130">
        <f t="shared" si="507"/>
        <v>180</v>
      </c>
      <c r="W823" s="130">
        <f t="shared" si="509"/>
        <v>1</v>
      </c>
      <c r="X823" s="33">
        <f t="shared" si="510"/>
        <v>0.55555555555555558</v>
      </c>
    </row>
    <row r="824" spans="1:24" x14ac:dyDescent="0.25">
      <c r="A824" s="17" t="s">
        <v>20</v>
      </c>
      <c r="B824" s="201">
        <v>58</v>
      </c>
      <c r="C824" s="201"/>
      <c r="D824" s="201">
        <v>1</v>
      </c>
      <c r="E824" s="201"/>
      <c r="F824" s="201">
        <v>0</v>
      </c>
      <c r="G824" s="201"/>
      <c r="H824" s="201">
        <v>0</v>
      </c>
      <c r="I824" s="201"/>
      <c r="J824" s="202"/>
      <c r="L824" s="203" t="s">
        <v>65</v>
      </c>
      <c r="M824" s="204"/>
      <c r="N824" s="131">
        <v>0</v>
      </c>
      <c r="O824" s="131">
        <v>180</v>
      </c>
      <c r="P824" s="131">
        <v>0</v>
      </c>
      <c r="Q824" s="131"/>
      <c r="R824" s="195"/>
      <c r="S824" s="219"/>
      <c r="T824" s="157">
        <f t="shared" si="508"/>
        <v>180</v>
      </c>
      <c r="U824" s="130">
        <f>U798+U799+U800</f>
        <v>180</v>
      </c>
      <c r="V824" s="130">
        <f t="shared" si="507"/>
        <v>180</v>
      </c>
      <c r="W824" s="130">
        <f t="shared" si="509"/>
        <v>0</v>
      </c>
      <c r="X824" s="33">
        <f t="shared" si="510"/>
        <v>0</v>
      </c>
    </row>
    <row r="825" spans="1:24" x14ac:dyDescent="0.25">
      <c r="A825" s="17" t="s">
        <v>21</v>
      </c>
      <c r="B825" s="201">
        <v>57</v>
      </c>
      <c r="C825" s="201"/>
      <c r="D825" s="201">
        <v>1</v>
      </c>
      <c r="E825" s="201"/>
      <c r="F825" s="201">
        <v>1</v>
      </c>
      <c r="G825" s="201"/>
      <c r="H825" s="201">
        <v>1</v>
      </c>
      <c r="I825" s="201"/>
      <c r="J825" s="202"/>
      <c r="L825" s="203" t="s">
        <v>66</v>
      </c>
      <c r="M825" s="204"/>
      <c r="N825" s="131">
        <v>32</v>
      </c>
      <c r="O825" s="131">
        <v>150</v>
      </c>
      <c r="P825" s="131">
        <v>48</v>
      </c>
      <c r="Q825" s="131"/>
      <c r="R825" s="195"/>
      <c r="S825" s="219"/>
      <c r="T825" s="157">
        <f t="shared" si="508"/>
        <v>182</v>
      </c>
      <c r="U825" s="130">
        <f>U801+U802</f>
        <v>133</v>
      </c>
      <c r="V825" s="130">
        <f t="shared" si="507"/>
        <v>134</v>
      </c>
      <c r="W825" s="130">
        <f t="shared" si="509"/>
        <v>1</v>
      </c>
      <c r="X825" s="33">
        <f t="shared" si="510"/>
        <v>0.5494505494505495</v>
      </c>
    </row>
    <row r="826" spans="1:24" x14ac:dyDescent="0.25">
      <c r="A826" s="17" t="s">
        <v>22</v>
      </c>
      <c r="B826" s="201">
        <v>55</v>
      </c>
      <c r="C826" s="201"/>
      <c r="D826" s="201">
        <v>1</v>
      </c>
      <c r="E826" s="201"/>
      <c r="F826" s="201">
        <v>1</v>
      </c>
      <c r="G826" s="201"/>
      <c r="H826" s="201"/>
      <c r="I826" s="201"/>
      <c r="J826" s="202"/>
      <c r="L826" s="203" t="s">
        <v>67</v>
      </c>
      <c r="M826" s="204"/>
      <c r="N826" s="131">
        <v>90</v>
      </c>
      <c r="O826" s="131">
        <v>100</v>
      </c>
      <c r="P826" s="131">
        <v>50</v>
      </c>
      <c r="Q826" s="131"/>
      <c r="R826" s="195"/>
      <c r="S826" s="219"/>
      <c r="T826" s="157">
        <f t="shared" si="508"/>
        <v>190</v>
      </c>
      <c r="U826" s="130">
        <f>U803+U804</f>
        <v>134</v>
      </c>
      <c r="V826" s="130">
        <f t="shared" si="507"/>
        <v>140</v>
      </c>
      <c r="W826" s="130">
        <f t="shared" si="509"/>
        <v>6</v>
      </c>
      <c r="X826" s="33">
        <f t="shared" si="510"/>
        <v>3.1578947368421053</v>
      </c>
    </row>
    <row r="827" spans="1:24" x14ac:dyDescent="0.25">
      <c r="A827" s="17" t="s">
        <v>23</v>
      </c>
      <c r="B827" s="201">
        <v>56</v>
      </c>
      <c r="C827" s="201"/>
      <c r="D827" s="201">
        <v>1</v>
      </c>
      <c r="E827" s="201"/>
      <c r="F827" s="201">
        <v>1</v>
      </c>
      <c r="G827" s="201"/>
      <c r="H827" s="201">
        <v>1</v>
      </c>
      <c r="I827" s="201"/>
      <c r="J827" s="202"/>
      <c r="L827" s="203" t="s">
        <v>24</v>
      </c>
      <c r="M827" s="204"/>
      <c r="N827" s="131">
        <v>0</v>
      </c>
      <c r="O827" s="131">
        <v>50</v>
      </c>
      <c r="P827" s="131">
        <v>0</v>
      </c>
      <c r="Q827" s="131"/>
      <c r="R827" s="195"/>
      <c r="S827" s="219"/>
      <c r="T827" s="157">
        <f t="shared" si="508"/>
        <v>50</v>
      </c>
      <c r="U827" s="130">
        <f>U805</f>
        <v>50</v>
      </c>
      <c r="V827" s="130">
        <f t="shared" si="507"/>
        <v>50</v>
      </c>
      <c r="W827" s="130">
        <f t="shared" si="509"/>
        <v>0</v>
      </c>
      <c r="X827" s="33">
        <f t="shared" si="510"/>
        <v>0</v>
      </c>
    </row>
    <row r="828" spans="1:24" x14ac:dyDescent="0.25">
      <c r="A828" s="17" t="s">
        <v>24</v>
      </c>
      <c r="B828" s="201">
        <v>47</v>
      </c>
      <c r="C828" s="201"/>
      <c r="D828" s="201">
        <v>1</v>
      </c>
      <c r="E828" s="201"/>
      <c r="F828" s="201">
        <v>1</v>
      </c>
      <c r="G828" s="201"/>
      <c r="H828" s="201">
        <v>1</v>
      </c>
      <c r="I828" s="201"/>
      <c r="J828" s="202"/>
      <c r="L828" s="203" t="s">
        <v>68</v>
      </c>
      <c r="M828" s="204"/>
      <c r="N828" s="131">
        <v>20</v>
      </c>
      <c r="O828" s="131">
        <v>150</v>
      </c>
      <c r="P828" s="131">
        <v>60</v>
      </c>
      <c r="Q828" s="131"/>
      <c r="R828" s="195"/>
      <c r="S828" s="219"/>
      <c r="T828" s="157">
        <f t="shared" si="508"/>
        <v>170</v>
      </c>
      <c r="U828" s="130">
        <f>U806+U807</f>
        <v>93</v>
      </c>
      <c r="V828" s="130">
        <f t="shared" si="507"/>
        <v>110</v>
      </c>
      <c r="W828" s="130">
        <f t="shared" si="509"/>
        <v>17</v>
      </c>
      <c r="X828" s="33">
        <f t="shared" si="510"/>
        <v>10</v>
      </c>
    </row>
    <row r="829" spans="1:24" x14ac:dyDescent="0.25">
      <c r="A829" s="17" t="s">
        <v>25</v>
      </c>
      <c r="B829" s="201">
        <v>56</v>
      </c>
      <c r="C829" s="201"/>
      <c r="D829" s="201">
        <v>1</v>
      </c>
      <c r="E829" s="201"/>
      <c r="F829" s="201">
        <v>1</v>
      </c>
      <c r="G829" s="201"/>
      <c r="H829" s="201">
        <v>1</v>
      </c>
      <c r="I829" s="201"/>
      <c r="J829" s="202"/>
      <c r="L829" s="203" t="s">
        <v>69</v>
      </c>
      <c r="M829" s="204"/>
      <c r="N829" s="131">
        <v>280</v>
      </c>
      <c r="O829" s="131">
        <v>140</v>
      </c>
      <c r="P829" s="131">
        <v>340</v>
      </c>
      <c r="Q829" s="131"/>
      <c r="R829" s="195"/>
      <c r="S829" s="219"/>
      <c r="T829" s="157">
        <f t="shared" si="508"/>
        <v>420</v>
      </c>
      <c r="U829" s="130">
        <f>U808</f>
        <v>33</v>
      </c>
      <c r="V829" s="130">
        <f t="shared" si="507"/>
        <v>80</v>
      </c>
      <c r="W829" s="130">
        <f t="shared" si="509"/>
        <v>47</v>
      </c>
      <c r="X829" s="33">
        <f t="shared" si="510"/>
        <v>11.190476190476192</v>
      </c>
    </row>
    <row r="830" spans="1:24" x14ac:dyDescent="0.25">
      <c r="A830" s="17" t="s">
        <v>26</v>
      </c>
      <c r="B830" s="201">
        <v>56</v>
      </c>
      <c r="C830" s="201"/>
      <c r="D830" s="201">
        <v>1</v>
      </c>
      <c r="E830" s="201"/>
      <c r="F830" s="201">
        <v>0</v>
      </c>
      <c r="G830" s="201"/>
      <c r="H830" s="201">
        <v>1</v>
      </c>
      <c r="I830" s="201"/>
      <c r="J830" s="202"/>
      <c r="L830" s="203" t="s">
        <v>70</v>
      </c>
      <c r="M830" s="204"/>
      <c r="N830" s="131">
        <v>45</v>
      </c>
      <c r="O830" s="131">
        <v>60</v>
      </c>
      <c r="P830" s="131">
        <v>25</v>
      </c>
      <c r="Q830" s="131"/>
      <c r="R830" s="195"/>
      <c r="S830" s="219"/>
      <c r="T830" s="157">
        <f t="shared" si="508"/>
        <v>105</v>
      </c>
      <c r="U830" s="130">
        <f>U812+U813+U814+U815+U816</f>
        <v>68</v>
      </c>
      <c r="V830" s="130">
        <f t="shared" si="507"/>
        <v>80</v>
      </c>
      <c r="W830" s="130">
        <f t="shared" si="509"/>
        <v>12</v>
      </c>
      <c r="X830" s="33">
        <f t="shared" si="510"/>
        <v>11.428571428571429</v>
      </c>
    </row>
    <row r="831" spans="1:24" ht="15.75" thickBot="1" x14ac:dyDescent="0.3">
      <c r="A831" s="18" t="s">
        <v>27</v>
      </c>
      <c r="B831" s="249">
        <v>58</v>
      </c>
      <c r="C831" s="249"/>
      <c r="D831" s="249">
        <v>0</v>
      </c>
      <c r="E831" s="249"/>
      <c r="F831" s="249">
        <v>0</v>
      </c>
      <c r="G831" s="249"/>
      <c r="H831" s="249">
        <v>0</v>
      </c>
      <c r="I831" s="249"/>
      <c r="J831" s="250"/>
      <c r="L831" s="247" t="s">
        <v>71</v>
      </c>
      <c r="M831" s="248"/>
      <c r="N831" s="131">
        <v>160</v>
      </c>
      <c r="O831" s="131">
        <v>10</v>
      </c>
      <c r="P831" s="131">
        <v>90</v>
      </c>
      <c r="Q831" s="131"/>
      <c r="R831" s="195"/>
      <c r="S831" s="219"/>
      <c r="T831" s="157">
        <f t="shared" si="508"/>
        <v>170</v>
      </c>
      <c r="U831" s="130"/>
      <c r="V831" s="130">
        <f t="shared" si="507"/>
        <v>80</v>
      </c>
      <c r="W831" s="130">
        <f t="shared" si="509"/>
        <v>80</v>
      </c>
      <c r="X831" s="33">
        <f t="shared" si="510"/>
        <v>47.058823529411761</v>
      </c>
    </row>
    <row r="832" spans="1:24" ht="15.75" thickBot="1" x14ac:dyDescent="0.3">
      <c r="A832" s="6" t="s">
        <v>77</v>
      </c>
      <c r="L832" s="247" t="s">
        <v>72</v>
      </c>
      <c r="M832" s="248"/>
      <c r="N832" s="131">
        <v>180</v>
      </c>
      <c r="O832" s="131">
        <v>800</v>
      </c>
      <c r="P832" s="131">
        <v>100</v>
      </c>
      <c r="Q832" s="131"/>
      <c r="R832" s="195"/>
      <c r="S832" s="219"/>
      <c r="T832" s="157">
        <f t="shared" si="508"/>
        <v>980</v>
      </c>
      <c r="U832" s="130"/>
      <c r="V832" s="130">
        <f t="shared" si="507"/>
        <v>880</v>
      </c>
      <c r="W832" s="130">
        <f t="shared" si="509"/>
        <v>880</v>
      </c>
      <c r="X832" s="33">
        <f t="shared" si="510"/>
        <v>89.795918367346943</v>
      </c>
    </row>
    <row r="833" spans="1:24" x14ac:dyDescent="0.25">
      <c r="A833" s="240" t="s">
        <v>78</v>
      </c>
      <c r="B833" s="241"/>
      <c r="C833" s="241"/>
      <c r="D833" s="206" t="s">
        <v>81</v>
      </c>
      <c r="E833" s="206"/>
      <c r="F833" s="206" t="s">
        <v>82</v>
      </c>
      <c r="G833" s="206"/>
      <c r="H833" s="206" t="s">
        <v>83</v>
      </c>
      <c r="I833" s="206"/>
      <c r="J833" s="207"/>
      <c r="L833" s="247" t="s">
        <v>73</v>
      </c>
      <c r="M833" s="248"/>
      <c r="N833" s="131">
        <v>6</v>
      </c>
      <c r="O833" s="131">
        <v>6</v>
      </c>
      <c r="P833" s="131">
        <v>6</v>
      </c>
      <c r="Q833" s="131"/>
      <c r="R833" s="195"/>
      <c r="S833" s="219"/>
      <c r="T833" s="157">
        <f t="shared" si="508"/>
        <v>12</v>
      </c>
      <c r="U833" s="130"/>
      <c r="V833" s="130">
        <f t="shared" si="507"/>
        <v>6</v>
      </c>
      <c r="W833" s="130">
        <f t="shared" si="509"/>
        <v>6</v>
      </c>
      <c r="X833" s="33">
        <f t="shared" si="510"/>
        <v>50</v>
      </c>
    </row>
    <row r="834" spans="1:24" x14ac:dyDescent="0.25">
      <c r="A834" s="242" t="s">
        <v>79</v>
      </c>
      <c r="B834" s="243"/>
      <c r="C834" s="243"/>
      <c r="D834" s="195">
        <v>15</v>
      </c>
      <c r="E834" s="195"/>
      <c r="F834" s="195">
        <v>15</v>
      </c>
      <c r="G834" s="195"/>
      <c r="H834" s="195"/>
      <c r="I834" s="195"/>
      <c r="J834" s="269"/>
      <c r="L834" s="247" t="s">
        <v>74</v>
      </c>
      <c r="M834" s="248"/>
      <c r="N834" s="131">
        <v>5</v>
      </c>
      <c r="O834" s="131">
        <v>180</v>
      </c>
      <c r="P834" s="131">
        <v>9</v>
      </c>
      <c r="Q834" s="131"/>
      <c r="R834" s="195"/>
      <c r="S834" s="219"/>
      <c r="T834" s="157">
        <f t="shared" si="508"/>
        <v>185</v>
      </c>
      <c r="U834" s="130"/>
      <c r="V834" s="130">
        <f t="shared" si="507"/>
        <v>176</v>
      </c>
      <c r="W834" s="130">
        <f t="shared" si="509"/>
        <v>176</v>
      </c>
      <c r="X834" s="33">
        <f t="shared" si="510"/>
        <v>95.135135135135144</v>
      </c>
    </row>
    <row r="835" spans="1:24" ht="15.75" thickBot="1" x14ac:dyDescent="0.3">
      <c r="A835" s="244" t="s">
        <v>80</v>
      </c>
      <c r="B835" s="245"/>
      <c r="C835" s="245"/>
      <c r="D835" s="246">
        <v>351</v>
      </c>
      <c r="E835" s="246"/>
      <c r="F835" s="246">
        <v>351</v>
      </c>
      <c r="G835" s="246"/>
      <c r="H835" s="246"/>
      <c r="I835" s="246"/>
      <c r="J835" s="270"/>
      <c r="L835" s="247" t="s">
        <v>75</v>
      </c>
      <c r="M835" s="248"/>
      <c r="N835" s="131">
        <v>15</v>
      </c>
      <c r="O835" s="131">
        <v>70</v>
      </c>
      <c r="P835" s="131">
        <v>7</v>
      </c>
      <c r="Q835" s="131"/>
      <c r="R835" s="195"/>
      <c r="S835" s="219"/>
      <c r="T835" s="157">
        <f t="shared" si="508"/>
        <v>85</v>
      </c>
      <c r="U835" s="130"/>
      <c r="V835" s="130">
        <f t="shared" si="507"/>
        <v>78</v>
      </c>
      <c r="W835" s="130">
        <f t="shared" si="509"/>
        <v>78</v>
      </c>
      <c r="X835" s="33">
        <f t="shared" si="510"/>
        <v>91.764705882352942</v>
      </c>
    </row>
    <row r="836" spans="1:24" ht="15.75" thickBot="1" x14ac:dyDescent="0.3">
      <c r="A836" s="1" t="s">
        <v>90</v>
      </c>
      <c r="B836" s="1"/>
      <c r="C836" s="1"/>
      <c r="D836" s="1"/>
      <c r="E836" s="1"/>
      <c r="F836" s="1"/>
      <c r="G836" s="1"/>
      <c r="H836" s="1"/>
      <c r="I836" s="1"/>
      <c r="J836" s="1"/>
      <c r="L836" s="284" t="s">
        <v>76</v>
      </c>
      <c r="M836" s="285"/>
      <c r="N836" s="122">
        <v>10</v>
      </c>
      <c r="O836" s="122">
        <v>65</v>
      </c>
      <c r="P836" s="122">
        <v>9</v>
      </c>
      <c r="Q836" s="122"/>
      <c r="R836" s="246"/>
      <c r="S836" s="286"/>
      <c r="T836" s="157">
        <f t="shared" si="508"/>
        <v>75</v>
      </c>
      <c r="U836" s="130"/>
      <c r="V836" s="130">
        <f t="shared" si="507"/>
        <v>66</v>
      </c>
      <c r="W836" s="130">
        <f t="shared" si="509"/>
        <v>66</v>
      </c>
      <c r="X836" s="33">
        <f t="shared" si="510"/>
        <v>88</v>
      </c>
    </row>
    <row r="837" spans="1:24" ht="15.75" thickBot="1" x14ac:dyDescent="0.3">
      <c r="A837" s="205" t="s">
        <v>91</v>
      </c>
      <c r="B837" s="206"/>
      <c r="C837" s="206"/>
      <c r="D837" s="207"/>
      <c r="F837" s="205" t="s">
        <v>96</v>
      </c>
      <c r="G837" s="206"/>
      <c r="H837" s="206"/>
      <c r="I837" s="206"/>
      <c r="J837" s="207"/>
      <c r="L837" t="s">
        <v>84</v>
      </c>
      <c r="Q837" s="7" t="s">
        <v>89</v>
      </c>
      <c r="T837" s="137"/>
    </row>
    <row r="838" spans="1:24" x14ac:dyDescent="0.25">
      <c r="A838" s="129" t="s">
        <v>92</v>
      </c>
      <c r="B838" s="217" t="s">
        <v>94</v>
      </c>
      <c r="C838" s="217"/>
      <c r="D838" s="261" t="s">
        <v>36</v>
      </c>
      <c r="F838" s="259" t="s">
        <v>92</v>
      </c>
      <c r="G838" s="217"/>
      <c r="H838" s="217" t="s">
        <v>94</v>
      </c>
      <c r="I838" s="217"/>
      <c r="J838" s="261" t="s">
        <v>36</v>
      </c>
      <c r="L838" s="262" t="s">
        <v>86</v>
      </c>
      <c r="M838" s="263"/>
      <c r="N838" s="263"/>
      <c r="O838" s="271">
        <v>9</v>
      </c>
      <c r="P838" s="272"/>
      <c r="Q838" s="123" t="s">
        <v>6</v>
      </c>
      <c r="R838" s="124" t="s">
        <v>7</v>
      </c>
      <c r="S838" s="125" t="s">
        <v>36</v>
      </c>
      <c r="T838" s="135"/>
    </row>
    <row r="839" spans="1:24" x14ac:dyDescent="0.25">
      <c r="A839" s="129" t="s">
        <v>93</v>
      </c>
      <c r="B839" s="217" t="s">
        <v>95</v>
      </c>
      <c r="C839" s="217"/>
      <c r="D839" s="261"/>
      <c r="F839" s="259" t="s">
        <v>93</v>
      </c>
      <c r="G839" s="217"/>
      <c r="H839" s="217" t="s">
        <v>95</v>
      </c>
      <c r="I839" s="217"/>
      <c r="J839" s="261"/>
      <c r="L839" s="264" t="s">
        <v>87</v>
      </c>
      <c r="M839" s="265"/>
      <c r="N839" s="265"/>
      <c r="O839" s="273">
        <v>0</v>
      </c>
      <c r="P839" s="274"/>
      <c r="Q839" s="268">
        <v>30</v>
      </c>
      <c r="R839" s="195">
        <v>30</v>
      </c>
      <c r="S839" s="269">
        <v>60</v>
      </c>
      <c r="T839" s="135"/>
    </row>
    <row r="840" spans="1:24" ht="15.75" thickBot="1" x14ac:dyDescent="0.3">
      <c r="A840" s="28">
        <v>69</v>
      </c>
      <c r="B840" s="246">
        <v>2</v>
      </c>
      <c r="C840" s="246"/>
      <c r="D840" s="132">
        <v>71</v>
      </c>
      <c r="F840" s="260">
        <v>69</v>
      </c>
      <c r="G840" s="246"/>
      <c r="H840" s="246">
        <v>2</v>
      </c>
      <c r="I840" s="246"/>
      <c r="J840" s="132">
        <v>71</v>
      </c>
      <c r="L840" s="266" t="s">
        <v>88</v>
      </c>
      <c r="M840" s="267"/>
      <c r="N840" s="267"/>
      <c r="O840" s="275">
        <v>2</v>
      </c>
      <c r="P840" s="276"/>
      <c r="Q840" s="260"/>
      <c r="R840" s="246"/>
      <c r="S840" s="270"/>
      <c r="T840" s="135"/>
    </row>
    <row r="841" spans="1:24" ht="15.75" thickBot="1" x14ac:dyDescent="0.3">
      <c r="A841" t="s">
        <v>102</v>
      </c>
      <c r="L841" t="s">
        <v>97</v>
      </c>
      <c r="T841" s="137"/>
    </row>
    <row r="842" spans="1:24" ht="15.75" thickBot="1" x14ac:dyDescent="0.3">
      <c r="A842" s="23" t="s">
        <v>103</v>
      </c>
      <c r="B842" s="24"/>
      <c r="C842" s="24" t="s">
        <v>104</v>
      </c>
      <c r="D842" s="24"/>
      <c r="E842" s="24"/>
      <c r="F842" s="24" t="s">
        <v>105</v>
      </c>
      <c r="G842" s="24"/>
      <c r="H842" s="24"/>
      <c r="I842" s="24" t="s">
        <v>106</v>
      </c>
      <c r="J842" s="25"/>
      <c r="L842" s="280" t="s">
        <v>59</v>
      </c>
      <c r="M842" s="281"/>
      <c r="N842" s="26" t="s">
        <v>98</v>
      </c>
      <c r="O842" s="26" t="s">
        <v>99</v>
      </c>
      <c r="P842" s="278" t="s">
        <v>100</v>
      </c>
      <c r="Q842" s="279"/>
      <c r="R842" s="282"/>
      <c r="S842" s="283"/>
      <c r="T842" s="135"/>
    </row>
    <row r="843" spans="1:24" ht="15.75" thickBot="1" x14ac:dyDescent="0.3">
      <c r="A843" t="s">
        <v>107</v>
      </c>
      <c r="L843" s="251" t="s">
        <v>101</v>
      </c>
      <c r="M843" s="252"/>
      <c r="N843" s="255"/>
      <c r="O843" s="255"/>
      <c r="P843" s="255"/>
      <c r="Q843" s="255"/>
      <c r="R843" s="255"/>
      <c r="S843" s="256"/>
      <c r="T843" s="135"/>
    </row>
    <row r="844" spans="1:24" ht="15.75" thickBot="1" x14ac:dyDescent="0.3">
      <c r="A844" s="23" t="s">
        <v>103</v>
      </c>
      <c r="B844" s="24"/>
      <c r="C844" s="24" t="s">
        <v>104</v>
      </c>
      <c r="D844" s="24"/>
      <c r="E844" s="24"/>
      <c r="F844" s="24" t="s">
        <v>105</v>
      </c>
      <c r="G844" s="24"/>
      <c r="H844" s="24"/>
      <c r="I844" s="24" t="s">
        <v>106</v>
      </c>
      <c r="J844" s="25"/>
      <c r="L844" s="253"/>
      <c r="M844" s="254"/>
      <c r="N844" s="257"/>
      <c r="O844" s="257"/>
      <c r="P844" s="257"/>
      <c r="Q844" s="257"/>
      <c r="R844" s="257"/>
      <c r="S844" s="258"/>
      <c r="T844" s="135"/>
    </row>
  </sheetData>
  <mergeCells count="3345">
    <mergeCell ref="L843:M844"/>
    <mergeCell ref="N843:S844"/>
    <mergeCell ref="H29:J29"/>
    <mergeCell ref="H94:J94"/>
    <mergeCell ref="H159:J159"/>
    <mergeCell ref="H224:J224"/>
    <mergeCell ref="H289:J289"/>
    <mergeCell ref="H354:J354"/>
    <mergeCell ref="H419:J419"/>
    <mergeCell ref="H484:J484"/>
    <mergeCell ref="H549:J549"/>
    <mergeCell ref="H614:J614"/>
    <mergeCell ref="H679:J679"/>
    <mergeCell ref="H744:J744"/>
    <mergeCell ref="H809:J809"/>
    <mergeCell ref="Q839:Q840"/>
    <mergeCell ref="R839:R840"/>
    <mergeCell ref="S839:S840"/>
    <mergeCell ref="R818:S819"/>
    <mergeCell ref="L778:M779"/>
    <mergeCell ref="N778:S779"/>
    <mergeCell ref="Q774:Q775"/>
    <mergeCell ref="R774:R775"/>
    <mergeCell ref="S774:S775"/>
    <mergeCell ref="R753:S754"/>
    <mergeCell ref="L713:M714"/>
    <mergeCell ref="N713:S714"/>
    <mergeCell ref="Q709:Q710"/>
    <mergeCell ref="R709:R710"/>
    <mergeCell ref="S709:S710"/>
    <mergeCell ref="R688:S689"/>
    <mergeCell ref="L648:M649"/>
    <mergeCell ref="B840:C840"/>
    <mergeCell ref="F840:G840"/>
    <mergeCell ref="H840:I840"/>
    <mergeCell ref="L840:N840"/>
    <mergeCell ref="O840:P840"/>
    <mergeCell ref="L842:M842"/>
    <mergeCell ref="P842:Q842"/>
    <mergeCell ref="R842:S842"/>
    <mergeCell ref="B838:C838"/>
    <mergeCell ref="D838:D839"/>
    <mergeCell ref="F838:G838"/>
    <mergeCell ref="H838:I838"/>
    <mergeCell ref="J838:J839"/>
    <mergeCell ref="L838:N838"/>
    <mergeCell ref="O838:P838"/>
    <mergeCell ref="B839:C839"/>
    <mergeCell ref="F839:G839"/>
    <mergeCell ref="H839:I839"/>
    <mergeCell ref="L839:N839"/>
    <mergeCell ref="O839:P839"/>
    <mergeCell ref="A835:C835"/>
    <mergeCell ref="D835:E835"/>
    <mergeCell ref="F835:G835"/>
    <mergeCell ref="H835:J835"/>
    <mergeCell ref="L835:M835"/>
    <mergeCell ref="R835:S835"/>
    <mergeCell ref="L836:M836"/>
    <mergeCell ref="R836:S836"/>
    <mergeCell ref="A837:D837"/>
    <mergeCell ref="F837:J837"/>
    <mergeCell ref="L832:M832"/>
    <mergeCell ref="R832:S832"/>
    <mergeCell ref="A833:C833"/>
    <mergeCell ref="D833:E833"/>
    <mergeCell ref="F833:G833"/>
    <mergeCell ref="H833:J833"/>
    <mergeCell ref="L833:M833"/>
    <mergeCell ref="R833:S833"/>
    <mergeCell ref="A834:C834"/>
    <mergeCell ref="D834:E834"/>
    <mergeCell ref="F834:G834"/>
    <mergeCell ref="H834:J834"/>
    <mergeCell ref="L834:M834"/>
    <mergeCell ref="R834:S834"/>
    <mergeCell ref="B830:C830"/>
    <mergeCell ref="D830:E830"/>
    <mergeCell ref="F830:G830"/>
    <mergeCell ref="H830:J830"/>
    <mergeCell ref="L830:M830"/>
    <mergeCell ref="R830:S830"/>
    <mergeCell ref="B831:C831"/>
    <mergeCell ref="D831:E831"/>
    <mergeCell ref="F831:G831"/>
    <mergeCell ref="H831:J831"/>
    <mergeCell ref="L831:M831"/>
    <mergeCell ref="R831:S831"/>
    <mergeCell ref="B828:C828"/>
    <mergeCell ref="D828:E828"/>
    <mergeCell ref="F828:G828"/>
    <mergeCell ref="H828:J828"/>
    <mergeCell ref="L828:M828"/>
    <mergeCell ref="R828:S828"/>
    <mergeCell ref="B829:C829"/>
    <mergeCell ref="D829:E829"/>
    <mergeCell ref="F829:G829"/>
    <mergeCell ref="H829:J829"/>
    <mergeCell ref="L829:M829"/>
    <mergeCell ref="R829:S829"/>
    <mergeCell ref="B826:C826"/>
    <mergeCell ref="D826:E826"/>
    <mergeCell ref="F826:G826"/>
    <mergeCell ref="H826:J826"/>
    <mergeCell ref="L826:M826"/>
    <mergeCell ref="R826:S826"/>
    <mergeCell ref="B827:C827"/>
    <mergeCell ref="D827:E827"/>
    <mergeCell ref="F827:G827"/>
    <mergeCell ref="H827:J827"/>
    <mergeCell ref="L827:M827"/>
    <mergeCell ref="R827:S827"/>
    <mergeCell ref="B824:C824"/>
    <mergeCell ref="D824:E824"/>
    <mergeCell ref="F824:G824"/>
    <mergeCell ref="H824:J824"/>
    <mergeCell ref="L824:M824"/>
    <mergeCell ref="R824:S824"/>
    <mergeCell ref="B825:C825"/>
    <mergeCell ref="D825:E825"/>
    <mergeCell ref="F825:G825"/>
    <mergeCell ref="H825:J825"/>
    <mergeCell ref="L825:M825"/>
    <mergeCell ref="R825:S825"/>
    <mergeCell ref="B822:C822"/>
    <mergeCell ref="D822:E822"/>
    <mergeCell ref="F822:G822"/>
    <mergeCell ref="H822:J822"/>
    <mergeCell ref="L822:M822"/>
    <mergeCell ref="R822:S822"/>
    <mergeCell ref="B823:C823"/>
    <mergeCell ref="D823:E823"/>
    <mergeCell ref="F823:G823"/>
    <mergeCell ref="H823:J823"/>
    <mergeCell ref="L823:M823"/>
    <mergeCell ref="R823:S823"/>
    <mergeCell ref="B820:C820"/>
    <mergeCell ref="D820:E820"/>
    <mergeCell ref="F820:G820"/>
    <mergeCell ref="H820:J820"/>
    <mergeCell ref="L820:M820"/>
    <mergeCell ref="R820:S820"/>
    <mergeCell ref="B821:C821"/>
    <mergeCell ref="D821:E821"/>
    <mergeCell ref="F821:G821"/>
    <mergeCell ref="H821:J821"/>
    <mergeCell ref="L821:M821"/>
    <mergeCell ref="R821:S821"/>
    <mergeCell ref="T818:T819"/>
    <mergeCell ref="U818:U819"/>
    <mergeCell ref="V818:V819"/>
    <mergeCell ref="W818:W819"/>
    <mergeCell ref="X818:X819"/>
    <mergeCell ref="B819:C819"/>
    <mergeCell ref="D819:E819"/>
    <mergeCell ref="F819:G819"/>
    <mergeCell ref="H819:J819"/>
    <mergeCell ref="B818:C818"/>
    <mergeCell ref="D818:E818"/>
    <mergeCell ref="F818:G818"/>
    <mergeCell ref="H818:J818"/>
    <mergeCell ref="L818:M819"/>
    <mergeCell ref="N818:N819"/>
    <mergeCell ref="O818:O819"/>
    <mergeCell ref="P818:P819"/>
    <mergeCell ref="Q818:Q819"/>
    <mergeCell ref="B816:C816"/>
    <mergeCell ref="D816:E816"/>
    <mergeCell ref="F816:G816"/>
    <mergeCell ref="H816:J816"/>
    <mergeCell ref="L816:M816"/>
    <mergeCell ref="B817:C817"/>
    <mergeCell ref="D817:E817"/>
    <mergeCell ref="F817:G817"/>
    <mergeCell ref="H817:J817"/>
    <mergeCell ref="B814:C814"/>
    <mergeCell ref="D814:E814"/>
    <mergeCell ref="F814:G814"/>
    <mergeCell ref="H814:J814"/>
    <mergeCell ref="L814:M814"/>
    <mergeCell ref="B815:C815"/>
    <mergeCell ref="D815:E815"/>
    <mergeCell ref="F815:G815"/>
    <mergeCell ref="H815:J815"/>
    <mergeCell ref="L815:M815"/>
    <mergeCell ref="T810:T811"/>
    <mergeCell ref="U810:U811"/>
    <mergeCell ref="V810:V811"/>
    <mergeCell ref="B812:C812"/>
    <mergeCell ref="D812:E812"/>
    <mergeCell ref="F812:G812"/>
    <mergeCell ref="H812:J812"/>
    <mergeCell ref="L812:M812"/>
    <mergeCell ref="B813:C813"/>
    <mergeCell ref="D813:E813"/>
    <mergeCell ref="F813:G813"/>
    <mergeCell ref="H813:J813"/>
    <mergeCell ref="L813:M813"/>
    <mergeCell ref="A810:A811"/>
    <mergeCell ref="B810:C811"/>
    <mergeCell ref="D810:E811"/>
    <mergeCell ref="F810:G811"/>
    <mergeCell ref="H810:J811"/>
    <mergeCell ref="L810:M811"/>
    <mergeCell ref="N810:O810"/>
    <mergeCell ref="P810:Q810"/>
    <mergeCell ref="R810:S810"/>
    <mergeCell ref="CV784:CX784"/>
    <mergeCell ref="CY784:DA784"/>
    <mergeCell ref="DB784:DD784"/>
    <mergeCell ref="A786:A788"/>
    <mergeCell ref="B786:G786"/>
    <mergeCell ref="H786:M786"/>
    <mergeCell ref="N786:S786"/>
    <mergeCell ref="T786:T788"/>
    <mergeCell ref="U786:U788"/>
    <mergeCell ref="V786:V788"/>
    <mergeCell ref="B787:C787"/>
    <mergeCell ref="D787:E787"/>
    <mergeCell ref="F787:G787"/>
    <mergeCell ref="H787:I787"/>
    <mergeCell ref="J787:K787"/>
    <mergeCell ref="L787:M787"/>
    <mergeCell ref="N787:O787"/>
    <mergeCell ref="P787:Q787"/>
    <mergeCell ref="R787:S787"/>
    <mergeCell ref="BV784:BW784"/>
    <mergeCell ref="BX784:BZ784"/>
    <mergeCell ref="CA784:CC784"/>
    <mergeCell ref="CD784:CF784"/>
    <mergeCell ref="CG784:CI784"/>
    <mergeCell ref="CJ784:CL784"/>
    <mergeCell ref="CM784:CO784"/>
    <mergeCell ref="CP784:CR784"/>
    <mergeCell ref="CS784:CU784"/>
    <mergeCell ref="BD784:BE784"/>
    <mergeCell ref="BF784:BG784"/>
    <mergeCell ref="BH784:BI784"/>
    <mergeCell ref="BJ784:BK784"/>
    <mergeCell ref="BL784:BM784"/>
    <mergeCell ref="BN784:BO784"/>
    <mergeCell ref="BP784:BQ784"/>
    <mergeCell ref="BR784:BS784"/>
    <mergeCell ref="BT784:BU784"/>
    <mergeCell ref="AL784:AM784"/>
    <mergeCell ref="AN784:AO784"/>
    <mergeCell ref="AP784:AQ784"/>
    <mergeCell ref="AR784:AS784"/>
    <mergeCell ref="AT784:AU784"/>
    <mergeCell ref="AV784:AW784"/>
    <mergeCell ref="AX784:AY784"/>
    <mergeCell ref="AZ784:BA784"/>
    <mergeCell ref="BB784:BC784"/>
    <mergeCell ref="G784:H784"/>
    <mergeCell ref="J784:K784"/>
    <mergeCell ref="O784:P784"/>
    <mergeCell ref="Z784:AA784"/>
    <mergeCell ref="AB784:AC784"/>
    <mergeCell ref="AD784:AE784"/>
    <mergeCell ref="AF784:AG784"/>
    <mergeCell ref="AH784:AI784"/>
    <mergeCell ref="AJ784:AK784"/>
    <mergeCell ref="A781:A783"/>
    <mergeCell ref="B781:I781"/>
    <mergeCell ref="J781:K781"/>
    <mergeCell ref="L781:N781"/>
    <mergeCell ref="O781:P781"/>
    <mergeCell ref="Q781:S781"/>
    <mergeCell ref="T781:X781"/>
    <mergeCell ref="B782:C782"/>
    <mergeCell ref="D782:E782"/>
    <mergeCell ref="F782:G782"/>
    <mergeCell ref="H782:I782"/>
    <mergeCell ref="J782:K782"/>
    <mergeCell ref="L782:N782"/>
    <mergeCell ref="O782:P782"/>
    <mergeCell ref="Q782:S782"/>
    <mergeCell ref="T782:V782"/>
    <mergeCell ref="B783:I783"/>
    <mergeCell ref="J783:N783"/>
    <mergeCell ref="O783:S783"/>
    <mergeCell ref="T783:V783"/>
    <mergeCell ref="B775:C775"/>
    <mergeCell ref="F775:G775"/>
    <mergeCell ref="H775:I775"/>
    <mergeCell ref="L775:N775"/>
    <mergeCell ref="O775:P775"/>
    <mergeCell ref="L777:M777"/>
    <mergeCell ref="P777:Q777"/>
    <mergeCell ref="R777:S777"/>
    <mergeCell ref="B773:C773"/>
    <mergeCell ref="D773:D774"/>
    <mergeCell ref="F773:G773"/>
    <mergeCell ref="H773:I773"/>
    <mergeCell ref="J773:J774"/>
    <mergeCell ref="L773:N773"/>
    <mergeCell ref="O773:P773"/>
    <mergeCell ref="B774:C774"/>
    <mergeCell ref="F774:G774"/>
    <mergeCell ref="H774:I774"/>
    <mergeCell ref="L774:N774"/>
    <mergeCell ref="O774:P774"/>
    <mergeCell ref="A770:C770"/>
    <mergeCell ref="D770:E770"/>
    <mergeCell ref="F770:G770"/>
    <mergeCell ref="H770:J770"/>
    <mergeCell ref="L770:M770"/>
    <mergeCell ref="R770:S770"/>
    <mergeCell ref="L771:M771"/>
    <mergeCell ref="R771:S771"/>
    <mergeCell ref="A772:D772"/>
    <mergeCell ref="F772:J772"/>
    <mergeCell ref="L767:M767"/>
    <mergeCell ref="R767:S767"/>
    <mergeCell ref="A768:C768"/>
    <mergeCell ref="D768:E768"/>
    <mergeCell ref="F768:G768"/>
    <mergeCell ref="H768:J768"/>
    <mergeCell ref="L768:M768"/>
    <mergeCell ref="R768:S768"/>
    <mergeCell ref="A769:C769"/>
    <mergeCell ref="D769:E769"/>
    <mergeCell ref="F769:G769"/>
    <mergeCell ref="H769:J769"/>
    <mergeCell ref="L769:M769"/>
    <mergeCell ref="R769:S769"/>
    <mergeCell ref="B765:C765"/>
    <mergeCell ref="D765:E765"/>
    <mergeCell ref="F765:G765"/>
    <mergeCell ref="H765:J765"/>
    <mergeCell ref="L765:M765"/>
    <mergeCell ref="R765:S765"/>
    <mergeCell ref="B766:C766"/>
    <mergeCell ref="D766:E766"/>
    <mergeCell ref="F766:G766"/>
    <mergeCell ref="H766:J766"/>
    <mergeCell ref="L766:M766"/>
    <mergeCell ref="R766:S766"/>
    <mergeCell ref="B763:C763"/>
    <mergeCell ref="D763:E763"/>
    <mergeCell ref="F763:G763"/>
    <mergeCell ref="H763:J763"/>
    <mergeCell ref="L763:M763"/>
    <mergeCell ref="R763:S763"/>
    <mergeCell ref="B764:C764"/>
    <mergeCell ref="D764:E764"/>
    <mergeCell ref="F764:G764"/>
    <mergeCell ref="H764:J764"/>
    <mergeCell ref="L764:M764"/>
    <mergeCell ref="R764:S764"/>
    <mergeCell ref="B761:C761"/>
    <mergeCell ref="D761:E761"/>
    <mergeCell ref="F761:G761"/>
    <mergeCell ref="H761:J761"/>
    <mergeCell ref="L761:M761"/>
    <mergeCell ref="R761:S761"/>
    <mergeCell ref="B762:C762"/>
    <mergeCell ref="D762:E762"/>
    <mergeCell ref="F762:G762"/>
    <mergeCell ref="H762:J762"/>
    <mergeCell ref="L762:M762"/>
    <mergeCell ref="R762:S762"/>
    <mergeCell ref="B759:C759"/>
    <mergeCell ref="D759:E759"/>
    <mergeCell ref="F759:G759"/>
    <mergeCell ref="H759:J759"/>
    <mergeCell ref="L759:M759"/>
    <mergeCell ref="R759:S759"/>
    <mergeCell ref="B760:C760"/>
    <mergeCell ref="D760:E760"/>
    <mergeCell ref="F760:G760"/>
    <mergeCell ref="H760:J760"/>
    <mergeCell ref="L760:M760"/>
    <mergeCell ref="R760:S760"/>
    <mergeCell ref="B757:C757"/>
    <mergeCell ref="D757:E757"/>
    <mergeCell ref="F757:G757"/>
    <mergeCell ref="H757:J757"/>
    <mergeCell ref="L757:M757"/>
    <mergeCell ref="R757:S757"/>
    <mergeCell ref="B758:C758"/>
    <mergeCell ref="D758:E758"/>
    <mergeCell ref="F758:G758"/>
    <mergeCell ref="H758:J758"/>
    <mergeCell ref="L758:M758"/>
    <mergeCell ref="R758:S758"/>
    <mergeCell ref="B755:C755"/>
    <mergeCell ref="D755:E755"/>
    <mergeCell ref="F755:G755"/>
    <mergeCell ref="H755:J755"/>
    <mergeCell ref="L755:M755"/>
    <mergeCell ref="R755:S755"/>
    <mergeCell ref="B756:C756"/>
    <mergeCell ref="D756:E756"/>
    <mergeCell ref="F756:G756"/>
    <mergeCell ref="H756:J756"/>
    <mergeCell ref="L756:M756"/>
    <mergeCell ref="R756:S756"/>
    <mergeCell ref="T753:T754"/>
    <mergeCell ref="U753:U754"/>
    <mergeCell ref="V753:V754"/>
    <mergeCell ref="W753:W754"/>
    <mergeCell ref="X753:X754"/>
    <mergeCell ref="B754:C754"/>
    <mergeCell ref="D754:E754"/>
    <mergeCell ref="F754:G754"/>
    <mergeCell ref="H754:J754"/>
    <mergeCell ref="B753:C753"/>
    <mergeCell ref="D753:E753"/>
    <mergeCell ref="F753:G753"/>
    <mergeCell ref="H753:J753"/>
    <mergeCell ref="L753:M754"/>
    <mergeCell ref="N753:N754"/>
    <mergeCell ref="O753:O754"/>
    <mergeCell ref="P753:P754"/>
    <mergeCell ref="Q753:Q754"/>
    <mergeCell ref="B751:C751"/>
    <mergeCell ref="D751:E751"/>
    <mergeCell ref="F751:G751"/>
    <mergeCell ref="H751:J751"/>
    <mergeCell ref="L751:M751"/>
    <mergeCell ref="B752:C752"/>
    <mergeCell ref="D752:E752"/>
    <mergeCell ref="F752:G752"/>
    <mergeCell ref="H752:J752"/>
    <mergeCell ref="B749:C749"/>
    <mergeCell ref="D749:E749"/>
    <mergeCell ref="F749:G749"/>
    <mergeCell ref="H749:J749"/>
    <mergeCell ref="L749:M749"/>
    <mergeCell ref="B750:C750"/>
    <mergeCell ref="D750:E750"/>
    <mergeCell ref="F750:G750"/>
    <mergeCell ref="H750:J750"/>
    <mergeCell ref="L750:M750"/>
    <mergeCell ref="T745:T746"/>
    <mergeCell ref="U745:U746"/>
    <mergeCell ref="V745:V746"/>
    <mergeCell ref="B747:C747"/>
    <mergeCell ref="D747:E747"/>
    <mergeCell ref="F747:G747"/>
    <mergeCell ref="H747:J747"/>
    <mergeCell ref="L747:M747"/>
    <mergeCell ref="B748:C748"/>
    <mergeCell ref="D748:E748"/>
    <mergeCell ref="F748:G748"/>
    <mergeCell ref="H748:J748"/>
    <mergeCell ref="L748:M748"/>
    <mergeCell ref="A745:A746"/>
    <mergeCell ref="B745:C746"/>
    <mergeCell ref="D745:E746"/>
    <mergeCell ref="F745:G746"/>
    <mergeCell ref="H745:J746"/>
    <mergeCell ref="L745:M746"/>
    <mergeCell ref="N745:O745"/>
    <mergeCell ref="P745:Q745"/>
    <mergeCell ref="R745:S745"/>
    <mergeCell ref="CV719:CX719"/>
    <mergeCell ref="CY719:DA719"/>
    <mergeCell ref="DB719:DD719"/>
    <mergeCell ref="A721:A723"/>
    <mergeCell ref="B721:G721"/>
    <mergeCell ref="H721:M721"/>
    <mergeCell ref="N721:S721"/>
    <mergeCell ref="T721:T723"/>
    <mergeCell ref="U721:U723"/>
    <mergeCell ref="V721:V723"/>
    <mergeCell ref="B722:C722"/>
    <mergeCell ref="D722:E722"/>
    <mergeCell ref="F722:G722"/>
    <mergeCell ref="H722:I722"/>
    <mergeCell ref="J722:K722"/>
    <mergeCell ref="L722:M722"/>
    <mergeCell ref="N722:O722"/>
    <mergeCell ref="P722:Q722"/>
    <mergeCell ref="R722:S722"/>
    <mergeCell ref="BV719:BW719"/>
    <mergeCell ref="BX719:BZ719"/>
    <mergeCell ref="CA719:CC719"/>
    <mergeCell ref="CD719:CF719"/>
    <mergeCell ref="CG719:CI719"/>
    <mergeCell ref="CJ719:CL719"/>
    <mergeCell ref="CM719:CO719"/>
    <mergeCell ref="CP719:CR719"/>
    <mergeCell ref="CS719:CU719"/>
    <mergeCell ref="BD719:BE719"/>
    <mergeCell ref="BF719:BG719"/>
    <mergeCell ref="BH719:BI719"/>
    <mergeCell ref="BJ719:BK719"/>
    <mergeCell ref="BL719:BM719"/>
    <mergeCell ref="BN719:BO719"/>
    <mergeCell ref="BP719:BQ719"/>
    <mergeCell ref="BR719:BS719"/>
    <mergeCell ref="BT719:BU719"/>
    <mergeCell ref="AL719:AM719"/>
    <mergeCell ref="AN719:AO719"/>
    <mergeCell ref="AP719:AQ719"/>
    <mergeCell ref="AR719:AS719"/>
    <mergeCell ref="AT719:AU719"/>
    <mergeCell ref="AV719:AW719"/>
    <mergeCell ref="AX719:AY719"/>
    <mergeCell ref="AZ719:BA719"/>
    <mergeCell ref="BB719:BC719"/>
    <mergeCell ref="G719:H719"/>
    <mergeCell ref="J719:K719"/>
    <mergeCell ref="O719:P719"/>
    <mergeCell ref="Z719:AA719"/>
    <mergeCell ref="AB719:AC719"/>
    <mergeCell ref="AD719:AE719"/>
    <mergeCell ref="AF719:AG719"/>
    <mergeCell ref="AH719:AI719"/>
    <mergeCell ref="AJ719:AK719"/>
    <mergeCell ref="A716:A718"/>
    <mergeCell ref="B716:I716"/>
    <mergeCell ref="J716:K716"/>
    <mergeCell ref="L716:N716"/>
    <mergeCell ref="O716:P716"/>
    <mergeCell ref="Q716:S716"/>
    <mergeCell ref="T716:X716"/>
    <mergeCell ref="B717:C717"/>
    <mergeCell ref="D717:E717"/>
    <mergeCell ref="F717:G717"/>
    <mergeCell ref="H717:I717"/>
    <mergeCell ref="J717:K717"/>
    <mergeCell ref="L717:N717"/>
    <mergeCell ref="O717:P717"/>
    <mergeCell ref="Q717:S717"/>
    <mergeCell ref="T717:V717"/>
    <mergeCell ref="B718:I718"/>
    <mergeCell ref="J718:N718"/>
    <mergeCell ref="O718:S718"/>
    <mergeCell ref="T718:V718"/>
    <mergeCell ref="B710:C710"/>
    <mergeCell ref="F710:G710"/>
    <mergeCell ref="H710:I710"/>
    <mergeCell ref="L710:N710"/>
    <mergeCell ref="O710:P710"/>
    <mergeCell ref="L712:M712"/>
    <mergeCell ref="P712:Q712"/>
    <mergeCell ref="R712:S712"/>
    <mergeCell ref="B708:C708"/>
    <mergeCell ref="D708:D709"/>
    <mergeCell ref="F708:G708"/>
    <mergeCell ref="H708:I708"/>
    <mergeCell ref="J708:J709"/>
    <mergeCell ref="L708:N708"/>
    <mergeCell ref="O708:P708"/>
    <mergeCell ref="B709:C709"/>
    <mergeCell ref="F709:G709"/>
    <mergeCell ref="H709:I709"/>
    <mergeCell ref="L709:N709"/>
    <mergeCell ref="O709:P709"/>
    <mergeCell ref="A705:C705"/>
    <mergeCell ref="D705:E705"/>
    <mergeCell ref="F705:G705"/>
    <mergeCell ref="H705:J705"/>
    <mergeCell ref="L705:M705"/>
    <mergeCell ref="R705:S705"/>
    <mergeCell ref="L706:M706"/>
    <mergeCell ref="R706:S706"/>
    <mergeCell ref="A707:D707"/>
    <mergeCell ref="F707:J707"/>
    <mergeCell ref="L702:M702"/>
    <mergeCell ref="R702:S702"/>
    <mergeCell ref="A703:C703"/>
    <mergeCell ref="D703:E703"/>
    <mergeCell ref="F703:G703"/>
    <mergeCell ref="H703:J703"/>
    <mergeCell ref="L703:M703"/>
    <mergeCell ref="R703:S703"/>
    <mergeCell ref="A704:C704"/>
    <mergeCell ref="D704:E704"/>
    <mergeCell ref="F704:G704"/>
    <mergeCell ref="H704:J704"/>
    <mergeCell ref="L704:M704"/>
    <mergeCell ref="R704:S704"/>
    <mergeCell ref="B700:C700"/>
    <mergeCell ref="D700:E700"/>
    <mergeCell ref="F700:G700"/>
    <mergeCell ref="H700:J700"/>
    <mergeCell ref="L700:M700"/>
    <mergeCell ref="R700:S700"/>
    <mergeCell ref="B701:C701"/>
    <mergeCell ref="D701:E701"/>
    <mergeCell ref="F701:G701"/>
    <mergeCell ref="H701:J701"/>
    <mergeCell ref="L701:M701"/>
    <mergeCell ref="R701:S701"/>
    <mergeCell ref="B698:C698"/>
    <mergeCell ref="D698:E698"/>
    <mergeCell ref="F698:G698"/>
    <mergeCell ref="H698:J698"/>
    <mergeCell ref="L698:M698"/>
    <mergeCell ref="R698:S698"/>
    <mergeCell ref="B699:C699"/>
    <mergeCell ref="D699:E699"/>
    <mergeCell ref="F699:G699"/>
    <mergeCell ref="H699:J699"/>
    <mergeCell ref="L699:M699"/>
    <mergeCell ref="R699:S699"/>
    <mergeCell ref="B696:C696"/>
    <mergeCell ref="D696:E696"/>
    <mergeCell ref="F696:G696"/>
    <mergeCell ref="H696:J696"/>
    <mergeCell ref="L696:M696"/>
    <mergeCell ref="R696:S696"/>
    <mergeCell ref="B697:C697"/>
    <mergeCell ref="D697:E697"/>
    <mergeCell ref="F697:G697"/>
    <mergeCell ref="H697:J697"/>
    <mergeCell ref="L697:M697"/>
    <mergeCell ref="R697:S697"/>
    <mergeCell ref="B694:C694"/>
    <mergeCell ref="D694:E694"/>
    <mergeCell ref="F694:G694"/>
    <mergeCell ref="H694:J694"/>
    <mergeCell ref="L694:M694"/>
    <mergeCell ref="R694:S694"/>
    <mergeCell ref="B695:C695"/>
    <mergeCell ref="D695:E695"/>
    <mergeCell ref="F695:G695"/>
    <mergeCell ref="H695:J695"/>
    <mergeCell ref="L695:M695"/>
    <mergeCell ref="R695:S695"/>
    <mergeCell ref="B692:C692"/>
    <mergeCell ref="D692:E692"/>
    <mergeCell ref="F692:G692"/>
    <mergeCell ref="H692:J692"/>
    <mergeCell ref="L692:M692"/>
    <mergeCell ref="R692:S692"/>
    <mergeCell ref="B693:C693"/>
    <mergeCell ref="D693:E693"/>
    <mergeCell ref="F693:G693"/>
    <mergeCell ref="H693:J693"/>
    <mergeCell ref="L693:M693"/>
    <mergeCell ref="R693:S693"/>
    <mergeCell ref="B690:C690"/>
    <mergeCell ref="D690:E690"/>
    <mergeCell ref="F690:G690"/>
    <mergeCell ref="H690:J690"/>
    <mergeCell ref="L690:M690"/>
    <mergeCell ref="R690:S690"/>
    <mergeCell ref="B691:C691"/>
    <mergeCell ref="D691:E691"/>
    <mergeCell ref="F691:G691"/>
    <mergeCell ref="H691:J691"/>
    <mergeCell ref="L691:M691"/>
    <mergeCell ref="R691:S691"/>
    <mergeCell ref="T688:T689"/>
    <mergeCell ref="U688:U689"/>
    <mergeCell ref="V688:V689"/>
    <mergeCell ref="W688:W689"/>
    <mergeCell ref="X688:X689"/>
    <mergeCell ref="B689:C689"/>
    <mergeCell ref="D689:E689"/>
    <mergeCell ref="F689:G689"/>
    <mergeCell ref="H689:J689"/>
    <mergeCell ref="B688:C688"/>
    <mergeCell ref="D688:E688"/>
    <mergeCell ref="F688:G688"/>
    <mergeCell ref="H688:J688"/>
    <mergeCell ref="L688:M689"/>
    <mergeCell ref="N688:N689"/>
    <mergeCell ref="O688:O689"/>
    <mergeCell ref="P688:P689"/>
    <mergeCell ref="Q688:Q689"/>
    <mergeCell ref="B686:C686"/>
    <mergeCell ref="D686:E686"/>
    <mergeCell ref="F686:G686"/>
    <mergeCell ref="H686:J686"/>
    <mergeCell ref="L686:M686"/>
    <mergeCell ref="B687:C687"/>
    <mergeCell ref="D687:E687"/>
    <mergeCell ref="F687:G687"/>
    <mergeCell ref="H687:J687"/>
    <mergeCell ref="B684:C684"/>
    <mergeCell ref="D684:E684"/>
    <mergeCell ref="F684:G684"/>
    <mergeCell ref="H684:J684"/>
    <mergeCell ref="L684:M684"/>
    <mergeCell ref="B685:C685"/>
    <mergeCell ref="D685:E685"/>
    <mergeCell ref="F685:G685"/>
    <mergeCell ref="H685:J685"/>
    <mergeCell ref="L685:M685"/>
    <mergeCell ref="T680:T681"/>
    <mergeCell ref="U680:U681"/>
    <mergeCell ref="V680:V681"/>
    <mergeCell ref="B682:C682"/>
    <mergeCell ref="D682:E682"/>
    <mergeCell ref="F682:G682"/>
    <mergeCell ref="H682:J682"/>
    <mergeCell ref="L682:M682"/>
    <mergeCell ref="B683:C683"/>
    <mergeCell ref="D683:E683"/>
    <mergeCell ref="F683:G683"/>
    <mergeCell ref="H683:J683"/>
    <mergeCell ref="L683:M683"/>
    <mergeCell ref="A680:A681"/>
    <mergeCell ref="B680:C681"/>
    <mergeCell ref="D680:E681"/>
    <mergeCell ref="F680:G681"/>
    <mergeCell ref="H680:J681"/>
    <mergeCell ref="L680:M681"/>
    <mergeCell ref="N680:O680"/>
    <mergeCell ref="P680:Q680"/>
    <mergeCell ref="R680:S680"/>
    <mergeCell ref="CV654:CX654"/>
    <mergeCell ref="CY654:DA654"/>
    <mergeCell ref="DB654:DD654"/>
    <mergeCell ref="A656:A658"/>
    <mergeCell ref="B656:G656"/>
    <mergeCell ref="H656:M656"/>
    <mergeCell ref="N656:S656"/>
    <mergeCell ref="T656:T658"/>
    <mergeCell ref="U656:U658"/>
    <mergeCell ref="V656:V658"/>
    <mergeCell ref="B657:C657"/>
    <mergeCell ref="D657:E657"/>
    <mergeCell ref="F657:G657"/>
    <mergeCell ref="H657:I657"/>
    <mergeCell ref="J657:K657"/>
    <mergeCell ref="L657:M657"/>
    <mergeCell ref="N657:O657"/>
    <mergeCell ref="P657:Q657"/>
    <mergeCell ref="R657:S657"/>
    <mergeCell ref="BV654:BW654"/>
    <mergeCell ref="BX654:BZ654"/>
    <mergeCell ref="CA654:CC654"/>
    <mergeCell ref="CD654:CF654"/>
    <mergeCell ref="CG654:CI654"/>
    <mergeCell ref="CJ654:CL654"/>
    <mergeCell ref="CM654:CO654"/>
    <mergeCell ref="CP654:CR654"/>
    <mergeCell ref="CS654:CU654"/>
    <mergeCell ref="BD654:BE654"/>
    <mergeCell ref="BF654:BG654"/>
    <mergeCell ref="BH654:BI654"/>
    <mergeCell ref="BJ654:BK654"/>
    <mergeCell ref="BL654:BM654"/>
    <mergeCell ref="BN654:BO654"/>
    <mergeCell ref="BP654:BQ654"/>
    <mergeCell ref="BR654:BS654"/>
    <mergeCell ref="BT654:BU654"/>
    <mergeCell ref="AL654:AM654"/>
    <mergeCell ref="AN654:AO654"/>
    <mergeCell ref="AP654:AQ654"/>
    <mergeCell ref="AR654:AS654"/>
    <mergeCell ref="AT654:AU654"/>
    <mergeCell ref="AV654:AW654"/>
    <mergeCell ref="AX654:AY654"/>
    <mergeCell ref="AZ654:BA654"/>
    <mergeCell ref="BB654:BC654"/>
    <mergeCell ref="G654:H654"/>
    <mergeCell ref="J654:K654"/>
    <mergeCell ref="O654:P654"/>
    <mergeCell ref="Z654:AA654"/>
    <mergeCell ref="AB654:AC654"/>
    <mergeCell ref="AD654:AE654"/>
    <mergeCell ref="AF654:AG654"/>
    <mergeCell ref="AH654:AI654"/>
    <mergeCell ref="AJ654:AK654"/>
    <mergeCell ref="N648:S649"/>
    <mergeCell ref="A651:A653"/>
    <mergeCell ref="B651:I651"/>
    <mergeCell ref="J651:K651"/>
    <mergeCell ref="L651:N651"/>
    <mergeCell ref="O651:P651"/>
    <mergeCell ref="Q651:S651"/>
    <mergeCell ref="T651:X651"/>
    <mergeCell ref="B652:C652"/>
    <mergeCell ref="D652:E652"/>
    <mergeCell ref="F652:G652"/>
    <mergeCell ref="H652:I652"/>
    <mergeCell ref="J652:K652"/>
    <mergeCell ref="L652:N652"/>
    <mergeCell ref="O652:P652"/>
    <mergeCell ref="Q652:S652"/>
    <mergeCell ref="T652:V652"/>
    <mergeCell ref="B653:I653"/>
    <mergeCell ref="J653:N653"/>
    <mergeCell ref="O653:S653"/>
    <mergeCell ref="T653:V653"/>
    <mergeCell ref="Q644:Q645"/>
    <mergeCell ref="R644:R645"/>
    <mergeCell ref="S644:S645"/>
    <mergeCell ref="B645:C645"/>
    <mergeCell ref="F645:G645"/>
    <mergeCell ref="H645:I645"/>
    <mergeCell ref="L645:N645"/>
    <mergeCell ref="O645:P645"/>
    <mergeCell ref="L647:M647"/>
    <mergeCell ref="P647:Q647"/>
    <mergeCell ref="R647:S647"/>
    <mergeCell ref="B643:C643"/>
    <mergeCell ref="D643:D644"/>
    <mergeCell ref="F643:G643"/>
    <mergeCell ref="H643:I643"/>
    <mergeCell ref="J643:J644"/>
    <mergeCell ref="L643:N643"/>
    <mergeCell ref="O643:P643"/>
    <mergeCell ref="B644:C644"/>
    <mergeCell ref="F644:G644"/>
    <mergeCell ref="H644:I644"/>
    <mergeCell ref="L644:N644"/>
    <mergeCell ref="O644:P644"/>
    <mergeCell ref="A640:C640"/>
    <mergeCell ref="D640:E640"/>
    <mergeCell ref="F640:G640"/>
    <mergeCell ref="H640:J640"/>
    <mergeCell ref="L640:M640"/>
    <mergeCell ref="R640:S640"/>
    <mergeCell ref="L641:M641"/>
    <mergeCell ref="R641:S641"/>
    <mergeCell ref="A642:D642"/>
    <mergeCell ref="F642:J642"/>
    <mergeCell ref="L637:M637"/>
    <mergeCell ref="R637:S637"/>
    <mergeCell ref="A638:C638"/>
    <mergeCell ref="D638:E638"/>
    <mergeCell ref="F638:G638"/>
    <mergeCell ref="H638:J638"/>
    <mergeCell ref="L638:M638"/>
    <mergeCell ref="R638:S638"/>
    <mergeCell ref="A639:C639"/>
    <mergeCell ref="D639:E639"/>
    <mergeCell ref="F639:G639"/>
    <mergeCell ref="H639:J639"/>
    <mergeCell ref="L639:M639"/>
    <mergeCell ref="R639:S639"/>
    <mergeCell ref="B635:C635"/>
    <mergeCell ref="D635:E635"/>
    <mergeCell ref="F635:G635"/>
    <mergeCell ref="H635:J635"/>
    <mergeCell ref="L635:M635"/>
    <mergeCell ref="R635:S635"/>
    <mergeCell ref="B636:C636"/>
    <mergeCell ref="D636:E636"/>
    <mergeCell ref="F636:G636"/>
    <mergeCell ref="H636:J636"/>
    <mergeCell ref="L636:M636"/>
    <mergeCell ref="R636:S636"/>
    <mergeCell ref="B633:C633"/>
    <mergeCell ref="D633:E633"/>
    <mergeCell ref="F633:G633"/>
    <mergeCell ref="H633:J633"/>
    <mergeCell ref="L633:M633"/>
    <mergeCell ref="R633:S633"/>
    <mergeCell ref="B634:C634"/>
    <mergeCell ref="D634:E634"/>
    <mergeCell ref="F634:G634"/>
    <mergeCell ref="H634:J634"/>
    <mergeCell ref="L634:M634"/>
    <mergeCell ref="R634:S634"/>
    <mergeCell ref="B631:C631"/>
    <mergeCell ref="D631:E631"/>
    <mergeCell ref="F631:G631"/>
    <mergeCell ref="H631:J631"/>
    <mergeCell ref="L631:M631"/>
    <mergeCell ref="R631:S631"/>
    <mergeCell ref="B632:C632"/>
    <mergeCell ref="D632:E632"/>
    <mergeCell ref="F632:G632"/>
    <mergeCell ref="H632:J632"/>
    <mergeCell ref="L632:M632"/>
    <mergeCell ref="R632:S632"/>
    <mergeCell ref="B629:C629"/>
    <mergeCell ref="D629:E629"/>
    <mergeCell ref="F629:G629"/>
    <mergeCell ref="H629:J629"/>
    <mergeCell ref="L629:M629"/>
    <mergeCell ref="R629:S629"/>
    <mergeCell ref="B630:C630"/>
    <mergeCell ref="D630:E630"/>
    <mergeCell ref="F630:G630"/>
    <mergeCell ref="H630:J630"/>
    <mergeCell ref="L630:M630"/>
    <mergeCell ref="R630:S630"/>
    <mergeCell ref="B627:C627"/>
    <mergeCell ref="D627:E627"/>
    <mergeCell ref="F627:G627"/>
    <mergeCell ref="H627:J627"/>
    <mergeCell ref="L627:M627"/>
    <mergeCell ref="R627:S627"/>
    <mergeCell ref="B628:C628"/>
    <mergeCell ref="D628:E628"/>
    <mergeCell ref="F628:G628"/>
    <mergeCell ref="H628:J628"/>
    <mergeCell ref="L628:M628"/>
    <mergeCell ref="R628:S628"/>
    <mergeCell ref="B625:C625"/>
    <mergeCell ref="D625:E625"/>
    <mergeCell ref="F625:G625"/>
    <mergeCell ref="H625:J625"/>
    <mergeCell ref="L625:M625"/>
    <mergeCell ref="R625:S625"/>
    <mergeCell ref="B626:C626"/>
    <mergeCell ref="D626:E626"/>
    <mergeCell ref="F626:G626"/>
    <mergeCell ref="H626:J626"/>
    <mergeCell ref="L626:M626"/>
    <mergeCell ref="R626:S626"/>
    <mergeCell ref="R623:S624"/>
    <mergeCell ref="T623:T624"/>
    <mergeCell ref="U623:U624"/>
    <mergeCell ref="V623:V624"/>
    <mergeCell ref="W623:W624"/>
    <mergeCell ref="X623:X624"/>
    <mergeCell ref="B624:C624"/>
    <mergeCell ref="D624:E624"/>
    <mergeCell ref="F624:G624"/>
    <mergeCell ref="H624:J624"/>
    <mergeCell ref="B623:C623"/>
    <mergeCell ref="D623:E623"/>
    <mergeCell ref="F623:G623"/>
    <mergeCell ref="H623:J623"/>
    <mergeCell ref="L623:M624"/>
    <mergeCell ref="N623:N624"/>
    <mergeCell ref="O623:O624"/>
    <mergeCell ref="P623:P624"/>
    <mergeCell ref="Q623:Q624"/>
    <mergeCell ref="B621:C621"/>
    <mergeCell ref="D621:E621"/>
    <mergeCell ref="F621:G621"/>
    <mergeCell ref="H621:J621"/>
    <mergeCell ref="L621:M621"/>
    <mergeCell ref="B622:C622"/>
    <mergeCell ref="D622:E622"/>
    <mergeCell ref="F622:G622"/>
    <mergeCell ref="H622:J622"/>
    <mergeCell ref="B619:C619"/>
    <mergeCell ref="D619:E619"/>
    <mergeCell ref="F619:G619"/>
    <mergeCell ref="H619:J619"/>
    <mergeCell ref="L619:M619"/>
    <mergeCell ref="B620:C620"/>
    <mergeCell ref="D620:E620"/>
    <mergeCell ref="F620:G620"/>
    <mergeCell ref="H620:J620"/>
    <mergeCell ref="L620:M620"/>
    <mergeCell ref="T615:T616"/>
    <mergeCell ref="U615:U616"/>
    <mergeCell ref="V615:V616"/>
    <mergeCell ref="B617:C617"/>
    <mergeCell ref="D617:E617"/>
    <mergeCell ref="F617:G617"/>
    <mergeCell ref="H617:J617"/>
    <mergeCell ref="L617:M617"/>
    <mergeCell ref="B618:C618"/>
    <mergeCell ref="D618:E618"/>
    <mergeCell ref="F618:G618"/>
    <mergeCell ref="H618:J618"/>
    <mergeCell ref="L618:M618"/>
    <mergeCell ref="A615:A616"/>
    <mergeCell ref="B615:C616"/>
    <mergeCell ref="D615:E616"/>
    <mergeCell ref="F615:G616"/>
    <mergeCell ref="H615:J616"/>
    <mergeCell ref="L615:M616"/>
    <mergeCell ref="N615:O615"/>
    <mergeCell ref="P615:Q615"/>
    <mergeCell ref="R615:S615"/>
    <mergeCell ref="CV589:CX589"/>
    <mergeCell ref="CY589:DA589"/>
    <mergeCell ref="DB589:DD589"/>
    <mergeCell ref="A591:A593"/>
    <mergeCell ref="B591:G591"/>
    <mergeCell ref="H591:M591"/>
    <mergeCell ref="N591:S591"/>
    <mergeCell ref="T591:T593"/>
    <mergeCell ref="U591:U593"/>
    <mergeCell ref="V591:V593"/>
    <mergeCell ref="B592:C592"/>
    <mergeCell ref="D592:E592"/>
    <mergeCell ref="F592:G592"/>
    <mergeCell ref="H592:I592"/>
    <mergeCell ref="J592:K592"/>
    <mergeCell ref="L592:M592"/>
    <mergeCell ref="N592:O592"/>
    <mergeCell ref="P592:Q592"/>
    <mergeCell ref="R592:S592"/>
    <mergeCell ref="BV589:BW589"/>
    <mergeCell ref="BX589:BZ589"/>
    <mergeCell ref="CA589:CC589"/>
    <mergeCell ref="CD589:CF589"/>
    <mergeCell ref="CG589:CI589"/>
    <mergeCell ref="CJ589:CL589"/>
    <mergeCell ref="CM589:CO589"/>
    <mergeCell ref="CP589:CR589"/>
    <mergeCell ref="CS589:CU589"/>
    <mergeCell ref="BD589:BE589"/>
    <mergeCell ref="BF589:BG589"/>
    <mergeCell ref="BH589:BI589"/>
    <mergeCell ref="BJ589:BK589"/>
    <mergeCell ref="BL589:BM589"/>
    <mergeCell ref="BN589:BO589"/>
    <mergeCell ref="BP589:BQ589"/>
    <mergeCell ref="BR589:BS589"/>
    <mergeCell ref="BT589:BU589"/>
    <mergeCell ref="AL589:AM589"/>
    <mergeCell ref="AN589:AO589"/>
    <mergeCell ref="AP589:AQ589"/>
    <mergeCell ref="AR589:AS589"/>
    <mergeCell ref="AT589:AU589"/>
    <mergeCell ref="AV589:AW589"/>
    <mergeCell ref="AX589:AY589"/>
    <mergeCell ref="AZ589:BA589"/>
    <mergeCell ref="BB589:BC589"/>
    <mergeCell ref="G589:H589"/>
    <mergeCell ref="J589:K589"/>
    <mergeCell ref="O589:P589"/>
    <mergeCell ref="Z589:AA589"/>
    <mergeCell ref="AB589:AC589"/>
    <mergeCell ref="AD589:AE589"/>
    <mergeCell ref="AF589:AG589"/>
    <mergeCell ref="AH589:AI589"/>
    <mergeCell ref="AJ589:AK589"/>
    <mergeCell ref="L583:M584"/>
    <mergeCell ref="N583:S584"/>
    <mergeCell ref="A586:A588"/>
    <mergeCell ref="B586:I586"/>
    <mergeCell ref="J586:K586"/>
    <mergeCell ref="L586:N586"/>
    <mergeCell ref="O586:P586"/>
    <mergeCell ref="Q586:S586"/>
    <mergeCell ref="T586:X586"/>
    <mergeCell ref="B587:C587"/>
    <mergeCell ref="D587:E587"/>
    <mergeCell ref="F587:G587"/>
    <mergeCell ref="H587:I587"/>
    <mergeCell ref="J587:K587"/>
    <mergeCell ref="L587:N587"/>
    <mergeCell ref="O587:P587"/>
    <mergeCell ref="Q587:S587"/>
    <mergeCell ref="T587:V587"/>
    <mergeCell ref="B588:I588"/>
    <mergeCell ref="J588:N588"/>
    <mergeCell ref="O588:S588"/>
    <mergeCell ref="T588:V588"/>
    <mergeCell ref="Q579:Q580"/>
    <mergeCell ref="R579:R580"/>
    <mergeCell ref="S579:S580"/>
    <mergeCell ref="B580:C580"/>
    <mergeCell ref="F580:G580"/>
    <mergeCell ref="H580:I580"/>
    <mergeCell ref="L580:N580"/>
    <mergeCell ref="O580:P580"/>
    <mergeCell ref="L582:M582"/>
    <mergeCell ref="P582:Q582"/>
    <mergeCell ref="R582:S582"/>
    <mergeCell ref="B578:C578"/>
    <mergeCell ref="D578:D579"/>
    <mergeCell ref="F578:G578"/>
    <mergeCell ref="H578:I578"/>
    <mergeCell ref="J578:J579"/>
    <mergeCell ref="L578:N578"/>
    <mergeCell ref="O578:P578"/>
    <mergeCell ref="B579:C579"/>
    <mergeCell ref="F579:G579"/>
    <mergeCell ref="H579:I579"/>
    <mergeCell ref="L579:N579"/>
    <mergeCell ref="O579:P579"/>
    <mergeCell ref="A575:C575"/>
    <mergeCell ref="D575:E575"/>
    <mergeCell ref="F575:G575"/>
    <mergeCell ref="H575:J575"/>
    <mergeCell ref="L575:M575"/>
    <mergeCell ref="R575:S575"/>
    <mergeCell ref="L576:M576"/>
    <mergeCell ref="R576:S576"/>
    <mergeCell ref="A577:D577"/>
    <mergeCell ref="F577:J577"/>
    <mergeCell ref="L572:M572"/>
    <mergeCell ref="R572:S572"/>
    <mergeCell ref="A573:C573"/>
    <mergeCell ref="D573:E573"/>
    <mergeCell ref="F573:G573"/>
    <mergeCell ref="H573:J573"/>
    <mergeCell ref="L573:M573"/>
    <mergeCell ref="R573:S573"/>
    <mergeCell ref="A574:C574"/>
    <mergeCell ref="D574:E574"/>
    <mergeCell ref="F574:G574"/>
    <mergeCell ref="H574:J574"/>
    <mergeCell ref="L574:M574"/>
    <mergeCell ref="R574:S574"/>
    <mergeCell ref="B570:C570"/>
    <mergeCell ref="D570:E570"/>
    <mergeCell ref="F570:G570"/>
    <mergeCell ref="H570:J570"/>
    <mergeCell ref="L570:M570"/>
    <mergeCell ref="R570:S570"/>
    <mergeCell ref="B571:C571"/>
    <mergeCell ref="D571:E571"/>
    <mergeCell ref="F571:G571"/>
    <mergeCell ref="H571:J571"/>
    <mergeCell ref="L571:M571"/>
    <mergeCell ref="R571:S571"/>
    <mergeCell ref="B568:C568"/>
    <mergeCell ref="D568:E568"/>
    <mergeCell ref="F568:G568"/>
    <mergeCell ref="H568:J568"/>
    <mergeCell ref="L568:M568"/>
    <mergeCell ref="R568:S568"/>
    <mergeCell ref="B569:C569"/>
    <mergeCell ref="D569:E569"/>
    <mergeCell ref="F569:G569"/>
    <mergeCell ref="H569:J569"/>
    <mergeCell ref="L569:M569"/>
    <mergeCell ref="R569:S569"/>
    <mergeCell ref="B566:C566"/>
    <mergeCell ref="D566:E566"/>
    <mergeCell ref="F566:G566"/>
    <mergeCell ref="H566:J566"/>
    <mergeCell ref="L566:M566"/>
    <mergeCell ref="R566:S566"/>
    <mergeCell ref="B567:C567"/>
    <mergeCell ref="D567:E567"/>
    <mergeCell ref="F567:G567"/>
    <mergeCell ref="H567:J567"/>
    <mergeCell ref="L567:M567"/>
    <mergeCell ref="R567:S567"/>
    <mergeCell ref="B564:C564"/>
    <mergeCell ref="D564:E564"/>
    <mergeCell ref="F564:G564"/>
    <mergeCell ref="H564:J564"/>
    <mergeCell ref="L564:M564"/>
    <mergeCell ref="R564:S564"/>
    <mergeCell ref="B565:C565"/>
    <mergeCell ref="D565:E565"/>
    <mergeCell ref="F565:G565"/>
    <mergeCell ref="H565:J565"/>
    <mergeCell ref="L565:M565"/>
    <mergeCell ref="R565:S565"/>
    <mergeCell ref="B562:C562"/>
    <mergeCell ref="D562:E562"/>
    <mergeCell ref="F562:G562"/>
    <mergeCell ref="H562:J562"/>
    <mergeCell ref="L562:M562"/>
    <mergeCell ref="R562:S562"/>
    <mergeCell ref="B563:C563"/>
    <mergeCell ref="D563:E563"/>
    <mergeCell ref="F563:G563"/>
    <mergeCell ref="H563:J563"/>
    <mergeCell ref="L563:M563"/>
    <mergeCell ref="R563:S563"/>
    <mergeCell ref="B560:C560"/>
    <mergeCell ref="D560:E560"/>
    <mergeCell ref="F560:G560"/>
    <mergeCell ref="H560:J560"/>
    <mergeCell ref="L560:M560"/>
    <mergeCell ref="R560:S560"/>
    <mergeCell ref="B561:C561"/>
    <mergeCell ref="D561:E561"/>
    <mergeCell ref="F561:G561"/>
    <mergeCell ref="H561:J561"/>
    <mergeCell ref="L561:M561"/>
    <mergeCell ref="R561:S561"/>
    <mergeCell ref="R558:S559"/>
    <mergeCell ref="T558:T559"/>
    <mergeCell ref="U558:U559"/>
    <mergeCell ref="V558:V559"/>
    <mergeCell ref="W558:W559"/>
    <mergeCell ref="X558:X559"/>
    <mergeCell ref="B559:C559"/>
    <mergeCell ref="D559:E559"/>
    <mergeCell ref="F559:G559"/>
    <mergeCell ref="H559:J559"/>
    <mergeCell ref="B558:C558"/>
    <mergeCell ref="D558:E558"/>
    <mergeCell ref="F558:G558"/>
    <mergeCell ref="H558:J558"/>
    <mergeCell ref="L558:M559"/>
    <mergeCell ref="N558:N559"/>
    <mergeCell ref="O558:O559"/>
    <mergeCell ref="P558:P559"/>
    <mergeCell ref="Q558:Q559"/>
    <mergeCell ref="B556:C556"/>
    <mergeCell ref="D556:E556"/>
    <mergeCell ref="F556:G556"/>
    <mergeCell ref="H556:J556"/>
    <mergeCell ref="L556:M556"/>
    <mergeCell ref="B557:C557"/>
    <mergeCell ref="D557:E557"/>
    <mergeCell ref="F557:G557"/>
    <mergeCell ref="H557:J557"/>
    <mergeCell ref="B554:C554"/>
    <mergeCell ref="D554:E554"/>
    <mergeCell ref="F554:G554"/>
    <mergeCell ref="H554:J554"/>
    <mergeCell ref="L554:M554"/>
    <mergeCell ref="B555:C555"/>
    <mergeCell ref="D555:E555"/>
    <mergeCell ref="F555:G555"/>
    <mergeCell ref="H555:J555"/>
    <mergeCell ref="L555:M555"/>
    <mergeCell ref="T550:T551"/>
    <mergeCell ref="U550:U551"/>
    <mergeCell ref="V550:V551"/>
    <mergeCell ref="B552:C552"/>
    <mergeCell ref="D552:E552"/>
    <mergeCell ref="F552:G552"/>
    <mergeCell ref="H552:J552"/>
    <mergeCell ref="L552:M552"/>
    <mergeCell ref="B553:C553"/>
    <mergeCell ref="D553:E553"/>
    <mergeCell ref="F553:G553"/>
    <mergeCell ref="H553:J553"/>
    <mergeCell ref="L553:M553"/>
    <mergeCell ref="A550:A551"/>
    <mergeCell ref="B550:C551"/>
    <mergeCell ref="D550:E551"/>
    <mergeCell ref="F550:G551"/>
    <mergeCell ref="H550:J551"/>
    <mergeCell ref="L550:M551"/>
    <mergeCell ref="N550:O550"/>
    <mergeCell ref="P550:Q550"/>
    <mergeCell ref="R550:S550"/>
    <mergeCell ref="CV524:CX524"/>
    <mergeCell ref="CY524:DA524"/>
    <mergeCell ref="DB524:DD524"/>
    <mergeCell ref="A526:A528"/>
    <mergeCell ref="B526:G526"/>
    <mergeCell ref="H526:M526"/>
    <mergeCell ref="N526:S526"/>
    <mergeCell ref="T526:T528"/>
    <mergeCell ref="U526:U528"/>
    <mergeCell ref="V526:V528"/>
    <mergeCell ref="B527:C527"/>
    <mergeCell ref="D527:E527"/>
    <mergeCell ref="F527:G527"/>
    <mergeCell ref="H527:I527"/>
    <mergeCell ref="J527:K527"/>
    <mergeCell ref="L527:M527"/>
    <mergeCell ref="N527:O527"/>
    <mergeCell ref="P527:Q527"/>
    <mergeCell ref="R527:S527"/>
    <mergeCell ref="BV524:BW524"/>
    <mergeCell ref="BX524:BZ524"/>
    <mergeCell ref="CA524:CC524"/>
    <mergeCell ref="CD524:CF524"/>
    <mergeCell ref="CG524:CI524"/>
    <mergeCell ref="CJ524:CL524"/>
    <mergeCell ref="CM524:CO524"/>
    <mergeCell ref="CP524:CR524"/>
    <mergeCell ref="CS524:CU524"/>
    <mergeCell ref="BD524:BE524"/>
    <mergeCell ref="BF524:BG524"/>
    <mergeCell ref="BH524:BI524"/>
    <mergeCell ref="BJ524:BK524"/>
    <mergeCell ref="BL524:BM524"/>
    <mergeCell ref="BN524:BO524"/>
    <mergeCell ref="BP524:BQ524"/>
    <mergeCell ref="BR524:BS524"/>
    <mergeCell ref="BT524:BU524"/>
    <mergeCell ref="AL524:AM524"/>
    <mergeCell ref="AN524:AO524"/>
    <mergeCell ref="AP524:AQ524"/>
    <mergeCell ref="AR524:AS524"/>
    <mergeCell ref="AT524:AU524"/>
    <mergeCell ref="AV524:AW524"/>
    <mergeCell ref="AX524:AY524"/>
    <mergeCell ref="AZ524:BA524"/>
    <mergeCell ref="BB524:BC524"/>
    <mergeCell ref="G524:H524"/>
    <mergeCell ref="J524:K524"/>
    <mergeCell ref="O524:P524"/>
    <mergeCell ref="Z524:AA524"/>
    <mergeCell ref="AB524:AC524"/>
    <mergeCell ref="AD524:AE524"/>
    <mergeCell ref="AF524:AG524"/>
    <mergeCell ref="AH524:AI524"/>
    <mergeCell ref="AJ524:AK524"/>
    <mergeCell ref="L518:M519"/>
    <mergeCell ref="N518:S519"/>
    <mergeCell ref="A521:A523"/>
    <mergeCell ref="B521:I521"/>
    <mergeCell ref="J521:K521"/>
    <mergeCell ref="L521:N521"/>
    <mergeCell ref="O521:P521"/>
    <mergeCell ref="Q521:S521"/>
    <mergeCell ref="T521:X521"/>
    <mergeCell ref="B522:C522"/>
    <mergeCell ref="D522:E522"/>
    <mergeCell ref="F522:G522"/>
    <mergeCell ref="H522:I522"/>
    <mergeCell ref="J522:K522"/>
    <mergeCell ref="L522:N522"/>
    <mergeCell ref="O522:P522"/>
    <mergeCell ref="Q522:S522"/>
    <mergeCell ref="T522:V522"/>
    <mergeCell ref="B523:I523"/>
    <mergeCell ref="J523:N523"/>
    <mergeCell ref="O523:S523"/>
    <mergeCell ref="T523:V523"/>
    <mergeCell ref="Q514:Q515"/>
    <mergeCell ref="R514:R515"/>
    <mergeCell ref="S514:S515"/>
    <mergeCell ref="B515:C515"/>
    <mergeCell ref="F515:G515"/>
    <mergeCell ref="H515:I515"/>
    <mergeCell ref="L515:N515"/>
    <mergeCell ref="O515:P515"/>
    <mergeCell ref="L517:M517"/>
    <mergeCell ref="P517:Q517"/>
    <mergeCell ref="R517:S517"/>
    <mergeCell ref="B513:C513"/>
    <mergeCell ref="D513:D514"/>
    <mergeCell ref="F513:G513"/>
    <mergeCell ref="H513:I513"/>
    <mergeCell ref="J513:J514"/>
    <mergeCell ref="L513:N513"/>
    <mergeCell ref="O513:P513"/>
    <mergeCell ref="B514:C514"/>
    <mergeCell ref="F514:G514"/>
    <mergeCell ref="H514:I514"/>
    <mergeCell ref="L514:N514"/>
    <mergeCell ref="O514:P514"/>
    <mergeCell ref="A510:C510"/>
    <mergeCell ref="D510:E510"/>
    <mergeCell ref="F510:G510"/>
    <mergeCell ref="H510:J510"/>
    <mergeCell ref="L510:M510"/>
    <mergeCell ref="R510:S510"/>
    <mergeCell ref="L511:M511"/>
    <mergeCell ref="R511:S511"/>
    <mergeCell ref="A512:D512"/>
    <mergeCell ref="F512:J512"/>
    <mergeCell ref="L507:M507"/>
    <mergeCell ref="R507:S507"/>
    <mergeCell ref="A508:C508"/>
    <mergeCell ref="D508:E508"/>
    <mergeCell ref="F508:G508"/>
    <mergeCell ref="H508:J508"/>
    <mergeCell ref="L508:M508"/>
    <mergeCell ref="R508:S508"/>
    <mergeCell ref="A509:C509"/>
    <mergeCell ref="D509:E509"/>
    <mergeCell ref="F509:G509"/>
    <mergeCell ref="H509:J509"/>
    <mergeCell ref="L509:M509"/>
    <mergeCell ref="R509:S509"/>
    <mergeCell ref="B505:C505"/>
    <mergeCell ref="D505:E505"/>
    <mergeCell ref="F505:G505"/>
    <mergeCell ref="H505:J505"/>
    <mergeCell ref="L505:M505"/>
    <mergeCell ref="R505:S505"/>
    <mergeCell ref="B506:C506"/>
    <mergeCell ref="D506:E506"/>
    <mergeCell ref="F506:G506"/>
    <mergeCell ref="H506:J506"/>
    <mergeCell ref="L506:M506"/>
    <mergeCell ref="R506:S506"/>
    <mergeCell ref="B503:C503"/>
    <mergeCell ref="D503:E503"/>
    <mergeCell ref="F503:G503"/>
    <mergeCell ref="H503:J503"/>
    <mergeCell ref="L503:M503"/>
    <mergeCell ref="R503:S503"/>
    <mergeCell ref="B504:C504"/>
    <mergeCell ref="D504:E504"/>
    <mergeCell ref="F504:G504"/>
    <mergeCell ref="H504:J504"/>
    <mergeCell ref="L504:M504"/>
    <mergeCell ref="R504:S504"/>
    <mergeCell ref="B501:C501"/>
    <mergeCell ref="D501:E501"/>
    <mergeCell ref="F501:G501"/>
    <mergeCell ref="H501:J501"/>
    <mergeCell ref="L501:M501"/>
    <mergeCell ref="R501:S501"/>
    <mergeCell ref="B502:C502"/>
    <mergeCell ref="D502:E502"/>
    <mergeCell ref="F502:G502"/>
    <mergeCell ref="H502:J502"/>
    <mergeCell ref="L502:M502"/>
    <mergeCell ref="R502:S502"/>
    <mergeCell ref="B499:C499"/>
    <mergeCell ref="D499:E499"/>
    <mergeCell ref="F499:G499"/>
    <mergeCell ref="H499:J499"/>
    <mergeCell ref="L499:M499"/>
    <mergeCell ref="R499:S499"/>
    <mergeCell ref="B500:C500"/>
    <mergeCell ref="D500:E500"/>
    <mergeCell ref="F500:G500"/>
    <mergeCell ref="H500:J500"/>
    <mergeCell ref="L500:M500"/>
    <mergeCell ref="R500:S500"/>
    <mergeCell ref="B497:C497"/>
    <mergeCell ref="D497:E497"/>
    <mergeCell ref="F497:G497"/>
    <mergeCell ref="H497:J497"/>
    <mergeCell ref="L497:M497"/>
    <mergeCell ref="R497:S497"/>
    <mergeCell ref="B498:C498"/>
    <mergeCell ref="D498:E498"/>
    <mergeCell ref="F498:G498"/>
    <mergeCell ref="H498:J498"/>
    <mergeCell ref="L498:M498"/>
    <mergeCell ref="R498:S498"/>
    <mergeCell ref="B495:C495"/>
    <mergeCell ref="D495:E495"/>
    <mergeCell ref="F495:G495"/>
    <mergeCell ref="H495:J495"/>
    <mergeCell ref="L495:M495"/>
    <mergeCell ref="R495:S495"/>
    <mergeCell ref="B496:C496"/>
    <mergeCell ref="D496:E496"/>
    <mergeCell ref="F496:G496"/>
    <mergeCell ref="H496:J496"/>
    <mergeCell ref="L496:M496"/>
    <mergeCell ref="R496:S496"/>
    <mergeCell ref="R493:S494"/>
    <mergeCell ref="T493:T494"/>
    <mergeCell ref="U493:U494"/>
    <mergeCell ref="V493:V494"/>
    <mergeCell ref="W493:W494"/>
    <mergeCell ref="X493:X494"/>
    <mergeCell ref="B494:C494"/>
    <mergeCell ref="D494:E494"/>
    <mergeCell ref="F494:G494"/>
    <mergeCell ref="H494:J494"/>
    <mergeCell ref="B493:C493"/>
    <mergeCell ref="D493:E493"/>
    <mergeCell ref="F493:G493"/>
    <mergeCell ref="H493:J493"/>
    <mergeCell ref="L493:M494"/>
    <mergeCell ref="N493:N494"/>
    <mergeCell ref="O493:O494"/>
    <mergeCell ref="P493:P494"/>
    <mergeCell ref="Q493:Q494"/>
    <mergeCell ref="B491:C491"/>
    <mergeCell ref="D491:E491"/>
    <mergeCell ref="F491:G491"/>
    <mergeCell ref="H491:J491"/>
    <mergeCell ref="L491:M491"/>
    <mergeCell ref="B492:C492"/>
    <mergeCell ref="D492:E492"/>
    <mergeCell ref="F492:G492"/>
    <mergeCell ref="H492:J492"/>
    <mergeCell ref="B489:C489"/>
    <mergeCell ref="D489:E489"/>
    <mergeCell ref="F489:G489"/>
    <mergeCell ref="H489:J489"/>
    <mergeCell ref="L489:M489"/>
    <mergeCell ref="B490:C490"/>
    <mergeCell ref="D490:E490"/>
    <mergeCell ref="F490:G490"/>
    <mergeCell ref="H490:J490"/>
    <mergeCell ref="L490:M490"/>
    <mergeCell ref="T485:T486"/>
    <mergeCell ref="U485:U486"/>
    <mergeCell ref="V485:V486"/>
    <mergeCell ref="B487:C487"/>
    <mergeCell ref="D487:E487"/>
    <mergeCell ref="F487:G487"/>
    <mergeCell ref="H487:J487"/>
    <mergeCell ref="L487:M487"/>
    <mergeCell ref="B488:C488"/>
    <mergeCell ref="D488:E488"/>
    <mergeCell ref="F488:G488"/>
    <mergeCell ref="H488:J488"/>
    <mergeCell ref="L488:M488"/>
    <mergeCell ref="A485:A486"/>
    <mergeCell ref="B485:C486"/>
    <mergeCell ref="D485:E486"/>
    <mergeCell ref="F485:G486"/>
    <mergeCell ref="H485:J486"/>
    <mergeCell ref="L485:M486"/>
    <mergeCell ref="N485:O485"/>
    <mergeCell ref="P485:Q485"/>
    <mergeCell ref="R485:S485"/>
    <mergeCell ref="CV459:CX459"/>
    <mergeCell ref="CY459:DA459"/>
    <mergeCell ref="DB459:DD459"/>
    <mergeCell ref="A461:A463"/>
    <mergeCell ref="B461:G461"/>
    <mergeCell ref="H461:M461"/>
    <mergeCell ref="N461:S461"/>
    <mergeCell ref="T461:T463"/>
    <mergeCell ref="U461:U463"/>
    <mergeCell ref="V461:V463"/>
    <mergeCell ref="B462:C462"/>
    <mergeCell ref="D462:E462"/>
    <mergeCell ref="F462:G462"/>
    <mergeCell ref="H462:I462"/>
    <mergeCell ref="J462:K462"/>
    <mergeCell ref="L462:M462"/>
    <mergeCell ref="N462:O462"/>
    <mergeCell ref="P462:Q462"/>
    <mergeCell ref="R462:S462"/>
    <mergeCell ref="BV459:BW459"/>
    <mergeCell ref="BX459:BZ459"/>
    <mergeCell ref="CA459:CC459"/>
    <mergeCell ref="CD459:CF459"/>
    <mergeCell ref="CG459:CI459"/>
    <mergeCell ref="CJ459:CL459"/>
    <mergeCell ref="CM459:CO459"/>
    <mergeCell ref="CP459:CR459"/>
    <mergeCell ref="CS459:CU459"/>
    <mergeCell ref="BD459:BE459"/>
    <mergeCell ref="BF459:BG459"/>
    <mergeCell ref="BH459:BI459"/>
    <mergeCell ref="BJ459:BK459"/>
    <mergeCell ref="BL459:BM459"/>
    <mergeCell ref="BN459:BO459"/>
    <mergeCell ref="BP459:BQ459"/>
    <mergeCell ref="BR459:BS459"/>
    <mergeCell ref="BT459:BU459"/>
    <mergeCell ref="AL459:AM459"/>
    <mergeCell ref="AN459:AO459"/>
    <mergeCell ref="AP459:AQ459"/>
    <mergeCell ref="AR459:AS459"/>
    <mergeCell ref="AT459:AU459"/>
    <mergeCell ref="AV459:AW459"/>
    <mergeCell ref="AX459:AY459"/>
    <mergeCell ref="AZ459:BA459"/>
    <mergeCell ref="BB459:BC459"/>
    <mergeCell ref="G459:H459"/>
    <mergeCell ref="J459:K459"/>
    <mergeCell ref="O459:P459"/>
    <mergeCell ref="Z459:AA459"/>
    <mergeCell ref="AB459:AC459"/>
    <mergeCell ref="AD459:AE459"/>
    <mergeCell ref="AF459:AG459"/>
    <mergeCell ref="AH459:AI459"/>
    <mergeCell ref="AJ459:AK459"/>
    <mergeCell ref="L453:M454"/>
    <mergeCell ref="N453:S454"/>
    <mergeCell ref="A456:A458"/>
    <mergeCell ref="B456:I456"/>
    <mergeCell ref="J456:K456"/>
    <mergeCell ref="L456:N456"/>
    <mergeCell ref="O456:P456"/>
    <mergeCell ref="Q456:S456"/>
    <mergeCell ref="T456:X456"/>
    <mergeCell ref="B457:C457"/>
    <mergeCell ref="D457:E457"/>
    <mergeCell ref="F457:G457"/>
    <mergeCell ref="H457:I457"/>
    <mergeCell ref="J457:K457"/>
    <mergeCell ref="L457:N457"/>
    <mergeCell ref="O457:P457"/>
    <mergeCell ref="Q457:S457"/>
    <mergeCell ref="T457:V457"/>
    <mergeCell ref="B458:I458"/>
    <mergeCell ref="J458:N458"/>
    <mergeCell ref="O458:S458"/>
    <mergeCell ref="T458:V458"/>
    <mergeCell ref="Q449:Q450"/>
    <mergeCell ref="R449:R450"/>
    <mergeCell ref="S449:S450"/>
    <mergeCell ref="B450:C450"/>
    <mergeCell ref="F450:G450"/>
    <mergeCell ref="H450:I450"/>
    <mergeCell ref="L450:N450"/>
    <mergeCell ref="O450:P450"/>
    <mergeCell ref="L452:M452"/>
    <mergeCell ref="P452:Q452"/>
    <mergeCell ref="R452:S452"/>
    <mergeCell ref="B448:C448"/>
    <mergeCell ref="D448:D449"/>
    <mergeCell ref="F448:G448"/>
    <mergeCell ref="H448:I448"/>
    <mergeCell ref="J448:J449"/>
    <mergeCell ref="L448:N448"/>
    <mergeCell ref="O448:P448"/>
    <mergeCell ref="B449:C449"/>
    <mergeCell ref="F449:G449"/>
    <mergeCell ref="H449:I449"/>
    <mergeCell ref="L449:N449"/>
    <mergeCell ref="O449:P449"/>
    <mergeCell ref="A445:C445"/>
    <mergeCell ref="D445:E445"/>
    <mergeCell ref="F445:G445"/>
    <mergeCell ref="H445:J445"/>
    <mergeCell ref="L445:M445"/>
    <mergeCell ref="R445:S445"/>
    <mergeCell ref="L446:M446"/>
    <mergeCell ref="R446:S446"/>
    <mergeCell ref="A447:D447"/>
    <mergeCell ref="F447:J447"/>
    <mergeCell ref="L442:M442"/>
    <mergeCell ref="R442:S442"/>
    <mergeCell ref="A443:C443"/>
    <mergeCell ref="D443:E443"/>
    <mergeCell ref="F443:G443"/>
    <mergeCell ref="H443:J443"/>
    <mergeCell ref="L443:M443"/>
    <mergeCell ref="R443:S443"/>
    <mergeCell ref="A444:C444"/>
    <mergeCell ref="D444:E444"/>
    <mergeCell ref="F444:G444"/>
    <mergeCell ref="H444:J444"/>
    <mergeCell ref="L444:M444"/>
    <mergeCell ref="R444:S444"/>
    <mergeCell ref="B440:C440"/>
    <mergeCell ref="D440:E440"/>
    <mergeCell ref="F440:G440"/>
    <mergeCell ref="H440:J440"/>
    <mergeCell ref="L440:M440"/>
    <mergeCell ref="R440:S440"/>
    <mergeCell ref="B441:C441"/>
    <mergeCell ref="D441:E441"/>
    <mergeCell ref="F441:G441"/>
    <mergeCell ref="H441:J441"/>
    <mergeCell ref="L441:M441"/>
    <mergeCell ref="R441:S441"/>
    <mergeCell ref="B438:C438"/>
    <mergeCell ref="D438:E438"/>
    <mergeCell ref="F438:G438"/>
    <mergeCell ref="H438:J438"/>
    <mergeCell ref="L438:M438"/>
    <mergeCell ref="R438:S438"/>
    <mergeCell ref="B439:C439"/>
    <mergeCell ref="D439:E439"/>
    <mergeCell ref="F439:G439"/>
    <mergeCell ref="H439:J439"/>
    <mergeCell ref="L439:M439"/>
    <mergeCell ref="R439:S439"/>
    <mergeCell ref="B436:C436"/>
    <mergeCell ref="D436:E436"/>
    <mergeCell ref="F436:G436"/>
    <mergeCell ref="H436:J436"/>
    <mergeCell ref="L436:M436"/>
    <mergeCell ref="R436:S436"/>
    <mergeCell ref="B437:C437"/>
    <mergeCell ref="D437:E437"/>
    <mergeCell ref="F437:G437"/>
    <mergeCell ref="H437:J437"/>
    <mergeCell ref="L437:M437"/>
    <mergeCell ref="R437:S437"/>
    <mergeCell ref="B434:C434"/>
    <mergeCell ref="D434:E434"/>
    <mergeCell ref="F434:G434"/>
    <mergeCell ref="H434:J434"/>
    <mergeCell ref="L434:M434"/>
    <mergeCell ref="R434:S434"/>
    <mergeCell ref="B435:C435"/>
    <mergeCell ref="D435:E435"/>
    <mergeCell ref="F435:G435"/>
    <mergeCell ref="H435:J435"/>
    <mergeCell ref="L435:M435"/>
    <mergeCell ref="R435:S435"/>
    <mergeCell ref="B432:C432"/>
    <mergeCell ref="D432:E432"/>
    <mergeCell ref="F432:G432"/>
    <mergeCell ref="H432:J432"/>
    <mergeCell ref="L432:M432"/>
    <mergeCell ref="R432:S432"/>
    <mergeCell ref="B433:C433"/>
    <mergeCell ref="D433:E433"/>
    <mergeCell ref="F433:G433"/>
    <mergeCell ref="H433:J433"/>
    <mergeCell ref="L433:M433"/>
    <mergeCell ref="R433:S433"/>
    <mergeCell ref="B430:C430"/>
    <mergeCell ref="D430:E430"/>
    <mergeCell ref="F430:G430"/>
    <mergeCell ref="H430:J430"/>
    <mergeCell ref="L430:M430"/>
    <mergeCell ref="R430:S430"/>
    <mergeCell ref="B431:C431"/>
    <mergeCell ref="D431:E431"/>
    <mergeCell ref="F431:G431"/>
    <mergeCell ref="H431:J431"/>
    <mergeCell ref="L431:M431"/>
    <mergeCell ref="R431:S431"/>
    <mergeCell ref="R428:S429"/>
    <mergeCell ref="T428:T429"/>
    <mergeCell ref="U428:U429"/>
    <mergeCell ref="V428:V429"/>
    <mergeCell ref="W428:W429"/>
    <mergeCell ref="X428:X429"/>
    <mergeCell ref="B429:C429"/>
    <mergeCell ref="D429:E429"/>
    <mergeCell ref="F429:G429"/>
    <mergeCell ref="H429:J429"/>
    <mergeCell ref="B428:C428"/>
    <mergeCell ref="D428:E428"/>
    <mergeCell ref="F428:G428"/>
    <mergeCell ref="H428:J428"/>
    <mergeCell ref="L428:M429"/>
    <mergeCell ref="N428:N429"/>
    <mergeCell ref="O428:O429"/>
    <mergeCell ref="P428:P429"/>
    <mergeCell ref="Q428:Q429"/>
    <mergeCell ref="B426:C426"/>
    <mergeCell ref="D426:E426"/>
    <mergeCell ref="F426:G426"/>
    <mergeCell ref="H426:J426"/>
    <mergeCell ref="L426:M426"/>
    <mergeCell ref="B427:C427"/>
    <mergeCell ref="D427:E427"/>
    <mergeCell ref="F427:G427"/>
    <mergeCell ref="H427:J427"/>
    <mergeCell ref="B424:C424"/>
    <mergeCell ref="D424:E424"/>
    <mergeCell ref="F424:G424"/>
    <mergeCell ref="H424:J424"/>
    <mergeCell ref="L424:M424"/>
    <mergeCell ref="B425:C425"/>
    <mergeCell ref="D425:E425"/>
    <mergeCell ref="F425:G425"/>
    <mergeCell ref="H425:J425"/>
    <mergeCell ref="L425:M425"/>
    <mergeCell ref="T420:T421"/>
    <mergeCell ref="U420:U421"/>
    <mergeCell ref="V420:V421"/>
    <mergeCell ref="B422:C422"/>
    <mergeCell ref="D422:E422"/>
    <mergeCell ref="F422:G422"/>
    <mergeCell ref="H422:J422"/>
    <mergeCell ref="L422:M422"/>
    <mergeCell ref="B423:C423"/>
    <mergeCell ref="D423:E423"/>
    <mergeCell ref="F423:G423"/>
    <mergeCell ref="H423:J423"/>
    <mergeCell ref="L423:M423"/>
    <mergeCell ref="A420:A421"/>
    <mergeCell ref="B420:C421"/>
    <mergeCell ref="D420:E421"/>
    <mergeCell ref="F420:G421"/>
    <mergeCell ref="H420:J421"/>
    <mergeCell ref="L420:M421"/>
    <mergeCell ref="N420:O420"/>
    <mergeCell ref="P420:Q420"/>
    <mergeCell ref="R420:S420"/>
    <mergeCell ref="CV394:CX394"/>
    <mergeCell ref="CY394:DA394"/>
    <mergeCell ref="DB394:DD394"/>
    <mergeCell ref="A396:A398"/>
    <mergeCell ref="B396:G396"/>
    <mergeCell ref="H396:M396"/>
    <mergeCell ref="N396:S396"/>
    <mergeCell ref="T396:T398"/>
    <mergeCell ref="U396:U398"/>
    <mergeCell ref="V396:V398"/>
    <mergeCell ref="B397:C397"/>
    <mergeCell ref="D397:E397"/>
    <mergeCell ref="F397:G397"/>
    <mergeCell ref="H397:I397"/>
    <mergeCell ref="J397:K397"/>
    <mergeCell ref="L397:M397"/>
    <mergeCell ref="N397:O397"/>
    <mergeCell ref="P397:Q397"/>
    <mergeCell ref="R397:S397"/>
    <mergeCell ref="BV394:BW394"/>
    <mergeCell ref="BX394:BZ394"/>
    <mergeCell ref="CA394:CC394"/>
    <mergeCell ref="CD394:CF394"/>
    <mergeCell ref="CG394:CI394"/>
    <mergeCell ref="CJ394:CL394"/>
    <mergeCell ref="CM394:CO394"/>
    <mergeCell ref="CP394:CR394"/>
    <mergeCell ref="CS394:CU394"/>
    <mergeCell ref="BD394:BE394"/>
    <mergeCell ref="BF394:BG394"/>
    <mergeCell ref="BH394:BI394"/>
    <mergeCell ref="BJ394:BK394"/>
    <mergeCell ref="BL394:BM394"/>
    <mergeCell ref="BN394:BO394"/>
    <mergeCell ref="BP394:BQ394"/>
    <mergeCell ref="BR394:BS394"/>
    <mergeCell ref="BT394:BU394"/>
    <mergeCell ref="AL394:AM394"/>
    <mergeCell ref="AN394:AO394"/>
    <mergeCell ref="AP394:AQ394"/>
    <mergeCell ref="AR394:AS394"/>
    <mergeCell ref="AT394:AU394"/>
    <mergeCell ref="AV394:AW394"/>
    <mergeCell ref="AX394:AY394"/>
    <mergeCell ref="AZ394:BA394"/>
    <mergeCell ref="BB394:BC394"/>
    <mergeCell ref="G394:H394"/>
    <mergeCell ref="J394:K394"/>
    <mergeCell ref="O394:P394"/>
    <mergeCell ref="Z394:AA394"/>
    <mergeCell ref="AB394:AC394"/>
    <mergeCell ref="AD394:AE394"/>
    <mergeCell ref="AF394:AG394"/>
    <mergeCell ref="AH394:AI394"/>
    <mergeCell ref="AJ394:AK394"/>
    <mergeCell ref="L388:M389"/>
    <mergeCell ref="N388:S389"/>
    <mergeCell ref="A391:A393"/>
    <mergeCell ref="B391:I391"/>
    <mergeCell ref="J391:K391"/>
    <mergeCell ref="L391:N391"/>
    <mergeCell ref="O391:P391"/>
    <mergeCell ref="Q391:S391"/>
    <mergeCell ref="T391:X391"/>
    <mergeCell ref="B392:C392"/>
    <mergeCell ref="D392:E392"/>
    <mergeCell ref="F392:G392"/>
    <mergeCell ref="H392:I392"/>
    <mergeCell ref="J392:K392"/>
    <mergeCell ref="L392:N392"/>
    <mergeCell ref="O392:P392"/>
    <mergeCell ref="Q392:S392"/>
    <mergeCell ref="T392:V392"/>
    <mergeCell ref="B393:I393"/>
    <mergeCell ref="J393:N393"/>
    <mergeCell ref="O393:S393"/>
    <mergeCell ref="T393:V393"/>
    <mergeCell ref="Q384:Q385"/>
    <mergeCell ref="R384:R385"/>
    <mergeCell ref="S384:S385"/>
    <mergeCell ref="B385:C385"/>
    <mergeCell ref="F385:G385"/>
    <mergeCell ref="H385:I385"/>
    <mergeCell ref="L385:N385"/>
    <mergeCell ref="O385:P385"/>
    <mergeCell ref="L387:M387"/>
    <mergeCell ref="P387:Q387"/>
    <mergeCell ref="R387:S387"/>
    <mergeCell ref="B383:C383"/>
    <mergeCell ref="D383:D384"/>
    <mergeCell ref="F383:G383"/>
    <mergeCell ref="H383:I383"/>
    <mergeCell ref="J383:J384"/>
    <mergeCell ref="L383:N383"/>
    <mergeCell ref="O383:P383"/>
    <mergeCell ref="B384:C384"/>
    <mergeCell ref="F384:G384"/>
    <mergeCell ref="H384:I384"/>
    <mergeCell ref="L384:N384"/>
    <mergeCell ref="O384:P384"/>
    <mergeCell ref="A380:C380"/>
    <mergeCell ref="D380:E380"/>
    <mergeCell ref="F380:G380"/>
    <mergeCell ref="H380:J380"/>
    <mergeCell ref="L380:M380"/>
    <mergeCell ref="R380:S380"/>
    <mergeCell ref="L381:M381"/>
    <mergeCell ref="R381:S381"/>
    <mergeCell ref="A382:D382"/>
    <mergeCell ref="F382:J382"/>
    <mergeCell ref="L377:M377"/>
    <mergeCell ref="R377:S377"/>
    <mergeCell ref="A378:C378"/>
    <mergeCell ref="D378:E378"/>
    <mergeCell ref="F378:G378"/>
    <mergeCell ref="H378:J378"/>
    <mergeCell ref="L378:M378"/>
    <mergeCell ref="R378:S378"/>
    <mergeCell ref="A379:C379"/>
    <mergeCell ref="D379:E379"/>
    <mergeCell ref="F379:G379"/>
    <mergeCell ref="H379:J379"/>
    <mergeCell ref="L379:M379"/>
    <mergeCell ref="R379:S379"/>
    <mergeCell ref="B375:C375"/>
    <mergeCell ref="D375:E375"/>
    <mergeCell ref="F375:G375"/>
    <mergeCell ref="H375:J375"/>
    <mergeCell ref="L375:M375"/>
    <mergeCell ref="R375:S375"/>
    <mergeCell ref="B376:C376"/>
    <mergeCell ref="D376:E376"/>
    <mergeCell ref="F376:G376"/>
    <mergeCell ref="H376:J376"/>
    <mergeCell ref="L376:M376"/>
    <mergeCell ref="R376:S376"/>
    <mergeCell ref="B373:C373"/>
    <mergeCell ref="D373:E373"/>
    <mergeCell ref="F373:G373"/>
    <mergeCell ref="H373:J373"/>
    <mergeCell ref="L373:M373"/>
    <mergeCell ref="R373:S373"/>
    <mergeCell ref="B374:C374"/>
    <mergeCell ref="D374:E374"/>
    <mergeCell ref="F374:G374"/>
    <mergeCell ref="H374:J374"/>
    <mergeCell ref="L374:M374"/>
    <mergeCell ref="R374:S374"/>
    <mergeCell ref="B371:C371"/>
    <mergeCell ref="D371:E371"/>
    <mergeCell ref="F371:G371"/>
    <mergeCell ref="H371:J371"/>
    <mergeCell ref="L371:M371"/>
    <mergeCell ref="R371:S371"/>
    <mergeCell ref="B372:C372"/>
    <mergeCell ref="D372:E372"/>
    <mergeCell ref="F372:G372"/>
    <mergeCell ref="H372:J372"/>
    <mergeCell ref="L372:M372"/>
    <mergeCell ref="R372:S372"/>
    <mergeCell ref="B369:C369"/>
    <mergeCell ref="D369:E369"/>
    <mergeCell ref="F369:G369"/>
    <mergeCell ref="H369:J369"/>
    <mergeCell ref="L369:M369"/>
    <mergeCell ref="R369:S369"/>
    <mergeCell ref="B370:C370"/>
    <mergeCell ref="D370:E370"/>
    <mergeCell ref="F370:G370"/>
    <mergeCell ref="H370:J370"/>
    <mergeCell ref="L370:M370"/>
    <mergeCell ref="R370:S370"/>
    <mergeCell ref="B367:C367"/>
    <mergeCell ref="D367:E367"/>
    <mergeCell ref="F367:G367"/>
    <mergeCell ref="H367:J367"/>
    <mergeCell ref="L367:M367"/>
    <mergeCell ref="R367:S367"/>
    <mergeCell ref="B368:C368"/>
    <mergeCell ref="D368:E368"/>
    <mergeCell ref="F368:G368"/>
    <mergeCell ref="H368:J368"/>
    <mergeCell ref="L368:M368"/>
    <mergeCell ref="R368:S368"/>
    <mergeCell ref="B365:C365"/>
    <mergeCell ref="D365:E365"/>
    <mergeCell ref="F365:G365"/>
    <mergeCell ref="H365:J365"/>
    <mergeCell ref="L365:M365"/>
    <mergeCell ref="R365:S365"/>
    <mergeCell ref="B366:C366"/>
    <mergeCell ref="D366:E366"/>
    <mergeCell ref="F366:G366"/>
    <mergeCell ref="H366:J366"/>
    <mergeCell ref="L366:M366"/>
    <mergeCell ref="R366:S366"/>
    <mergeCell ref="R363:S364"/>
    <mergeCell ref="T363:T364"/>
    <mergeCell ref="U363:U364"/>
    <mergeCell ref="V363:V364"/>
    <mergeCell ref="W363:W364"/>
    <mergeCell ref="X363:X364"/>
    <mergeCell ref="B364:C364"/>
    <mergeCell ref="D364:E364"/>
    <mergeCell ref="F364:G364"/>
    <mergeCell ref="H364:J364"/>
    <mergeCell ref="B363:C363"/>
    <mergeCell ref="D363:E363"/>
    <mergeCell ref="F363:G363"/>
    <mergeCell ref="H363:J363"/>
    <mergeCell ref="L363:M364"/>
    <mergeCell ref="N363:N364"/>
    <mergeCell ref="O363:O364"/>
    <mergeCell ref="P363:P364"/>
    <mergeCell ref="Q363:Q364"/>
    <mergeCell ref="B361:C361"/>
    <mergeCell ref="D361:E361"/>
    <mergeCell ref="F361:G361"/>
    <mergeCell ref="H361:J361"/>
    <mergeCell ref="L361:M361"/>
    <mergeCell ref="B362:C362"/>
    <mergeCell ref="D362:E362"/>
    <mergeCell ref="F362:G362"/>
    <mergeCell ref="H362:J362"/>
    <mergeCell ref="B359:C359"/>
    <mergeCell ref="D359:E359"/>
    <mergeCell ref="F359:G359"/>
    <mergeCell ref="H359:J359"/>
    <mergeCell ref="L359:M359"/>
    <mergeCell ref="B360:C360"/>
    <mergeCell ref="D360:E360"/>
    <mergeCell ref="F360:G360"/>
    <mergeCell ref="H360:J360"/>
    <mergeCell ref="L360:M360"/>
    <mergeCell ref="T355:T356"/>
    <mergeCell ref="U355:U356"/>
    <mergeCell ref="V355:V356"/>
    <mergeCell ref="B357:C357"/>
    <mergeCell ref="D357:E357"/>
    <mergeCell ref="F357:G357"/>
    <mergeCell ref="H357:J357"/>
    <mergeCell ref="L357:M357"/>
    <mergeCell ref="B358:C358"/>
    <mergeCell ref="D358:E358"/>
    <mergeCell ref="F358:G358"/>
    <mergeCell ref="H358:J358"/>
    <mergeCell ref="L358:M358"/>
    <mergeCell ref="A355:A356"/>
    <mergeCell ref="B355:C356"/>
    <mergeCell ref="D355:E356"/>
    <mergeCell ref="F355:G356"/>
    <mergeCell ref="H355:J356"/>
    <mergeCell ref="L355:M356"/>
    <mergeCell ref="N355:O355"/>
    <mergeCell ref="P355:Q355"/>
    <mergeCell ref="R355:S355"/>
    <mergeCell ref="CV329:CX329"/>
    <mergeCell ref="CY329:DA329"/>
    <mergeCell ref="DB329:DD329"/>
    <mergeCell ref="A331:A333"/>
    <mergeCell ref="B331:G331"/>
    <mergeCell ref="H331:M331"/>
    <mergeCell ref="N331:S331"/>
    <mergeCell ref="T331:T333"/>
    <mergeCell ref="U331:U333"/>
    <mergeCell ref="V331:V333"/>
    <mergeCell ref="B332:C332"/>
    <mergeCell ref="D332:E332"/>
    <mergeCell ref="F332:G332"/>
    <mergeCell ref="H332:I332"/>
    <mergeCell ref="J332:K332"/>
    <mergeCell ref="L332:M332"/>
    <mergeCell ref="N332:O332"/>
    <mergeCell ref="P332:Q332"/>
    <mergeCell ref="R332:S332"/>
    <mergeCell ref="BV329:BW329"/>
    <mergeCell ref="BX329:BZ329"/>
    <mergeCell ref="CA329:CC329"/>
    <mergeCell ref="CD329:CF329"/>
    <mergeCell ref="CG329:CI329"/>
    <mergeCell ref="CJ329:CL329"/>
    <mergeCell ref="CM329:CO329"/>
    <mergeCell ref="CP329:CR329"/>
    <mergeCell ref="CS329:CU329"/>
    <mergeCell ref="BD329:BE329"/>
    <mergeCell ref="BF329:BG329"/>
    <mergeCell ref="BH329:BI329"/>
    <mergeCell ref="BJ329:BK329"/>
    <mergeCell ref="BL329:BM329"/>
    <mergeCell ref="BN329:BO329"/>
    <mergeCell ref="BP329:BQ329"/>
    <mergeCell ref="BR329:BS329"/>
    <mergeCell ref="BT329:BU329"/>
    <mergeCell ref="AL329:AM329"/>
    <mergeCell ref="AN329:AO329"/>
    <mergeCell ref="AP329:AQ329"/>
    <mergeCell ref="AR329:AS329"/>
    <mergeCell ref="AT329:AU329"/>
    <mergeCell ref="AV329:AW329"/>
    <mergeCell ref="AX329:AY329"/>
    <mergeCell ref="AZ329:BA329"/>
    <mergeCell ref="BB329:BC329"/>
    <mergeCell ref="G329:H329"/>
    <mergeCell ref="J329:K329"/>
    <mergeCell ref="O329:P329"/>
    <mergeCell ref="Z329:AA329"/>
    <mergeCell ref="AB329:AC329"/>
    <mergeCell ref="AD329:AE329"/>
    <mergeCell ref="AF329:AG329"/>
    <mergeCell ref="AH329:AI329"/>
    <mergeCell ref="AJ329:AK329"/>
    <mergeCell ref="L323:M324"/>
    <mergeCell ref="N323:S324"/>
    <mergeCell ref="A326:A328"/>
    <mergeCell ref="B326:I326"/>
    <mergeCell ref="J326:K326"/>
    <mergeCell ref="L326:N326"/>
    <mergeCell ref="O326:P326"/>
    <mergeCell ref="Q326:S326"/>
    <mergeCell ref="T326:X326"/>
    <mergeCell ref="B327:C327"/>
    <mergeCell ref="D327:E327"/>
    <mergeCell ref="F327:G327"/>
    <mergeCell ref="H327:I327"/>
    <mergeCell ref="J327:K327"/>
    <mergeCell ref="L327:N327"/>
    <mergeCell ref="O327:P327"/>
    <mergeCell ref="Q327:S327"/>
    <mergeCell ref="T327:V327"/>
    <mergeCell ref="B328:I328"/>
    <mergeCell ref="J328:N328"/>
    <mergeCell ref="O328:S328"/>
    <mergeCell ref="T328:V328"/>
    <mergeCell ref="Q319:Q320"/>
    <mergeCell ref="R319:R320"/>
    <mergeCell ref="S319:S320"/>
    <mergeCell ref="B320:C320"/>
    <mergeCell ref="F320:G320"/>
    <mergeCell ref="H320:I320"/>
    <mergeCell ref="L320:N320"/>
    <mergeCell ref="O320:P320"/>
    <mergeCell ref="L322:M322"/>
    <mergeCell ref="P322:Q322"/>
    <mergeCell ref="R322:S322"/>
    <mergeCell ref="B318:C318"/>
    <mergeCell ref="D318:D319"/>
    <mergeCell ref="F318:G318"/>
    <mergeCell ref="H318:I318"/>
    <mergeCell ref="J318:J319"/>
    <mergeCell ref="L318:N318"/>
    <mergeCell ref="O318:P318"/>
    <mergeCell ref="B319:C319"/>
    <mergeCell ref="F319:G319"/>
    <mergeCell ref="H319:I319"/>
    <mergeCell ref="L319:N319"/>
    <mergeCell ref="O319:P319"/>
    <mergeCell ref="A315:C315"/>
    <mergeCell ref="D315:E315"/>
    <mergeCell ref="F315:G315"/>
    <mergeCell ref="H315:J315"/>
    <mergeCell ref="L315:M315"/>
    <mergeCell ref="R315:S315"/>
    <mergeCell ref="L316:M316"/>
    <mergeCell ref="R316:S316"/>
    <mergeCell ref="A317:D317"/>
    <mergeCell ref="F317:J317"/>
    <mergeCell ref="L312:M312"/>
    <mergeCell ref="R312:S312"/>
    <mergeCell ref="A313:C313"/>
    <mergeCell ref="D313:E313"/>
    <mergeCell ref="F313:G313"/>
    <mergeCell ref="H313:J313"/>
    <mergeCell ref="L313:M313"/>
    <mergeCell ref="R313:S313"/>
    <mergeCell ref="A314:C314"/>
    <mergeCell ref="D314:E314"/>
    <mergeCell ref="F314:G314"/>
    <mergeCell ref="H314:J314"/>
    <mergeCell ref="L314:M314"/>
    <mergeCell ref="R314:S314"/>
    <mergeCell ref="B310:C310"/>
    <mergeCell ref="D310:E310"/>
    <mergeCell ref="F310:G310"/>
    <mergeCell ref="H310:J310"/>
    <mergeCell ref="L310:M310"/>
    <mergeCell ref="R310:S310"/>
    <mergeCell ref="B311:C311"/>
    <mergeCell ref="D311:E311"/>
    <mergeCell ref="F311:G311"/>
    <mergeCell ref="H311:J311"/>
    <mergeCell ref="L311:M311"/>
    <mergeCell ref="R311:S311"/>
    <mergeCell ref="B308:C308"/>
    <mergeCell ref="D308:E308"/>
    <mergeCell ref="F308:G308"/>
    <mergeCell ref="H308:J308"/>
    <mergeCell ref="L308:M308"/>
    <mergeCell ref="R308:S308"/>
    <mergeCell ref="B309:C309"/>
    <mergeCell ref="D309:E309"/>
    <mergeCell ref="F309:G309"/>
    <mergeCell ref="H309:J309"/>
    <mergeCell ref="L309:M309"/>
    <mergeCell ref="R309:S309"/>
    <mergeCell ref="B306:C306"/>
    <mergeCell ref="D306:E306"/>
    <mergeCell ref="F306:G306"/>
    <mergeCell ref="H306:J306"/>
    <mergeCell ref="L306:M306"/>
    <mergeCell ref="R306:S306"/>
    <mergeCell ref="B307:C307"/>
    <mergeCell ref="D307:E307"/>
    <mergeCell ref="F307:G307"/>
    <mergeCell ref="H307:J307"/>
    <mergeCell ref="L307:M307"/>
    <mergeCell ref="R307:S307"/>
    <mergeCell ref="B304:C304"/>
    <mergeCell ref="D304:E304"/>
    <mergeCell ref="F304:G304"/>
    <mergeCell ref="H304:J304"/>
    <mergeCell ref="L304:M304"/>
    <mergeCell ref="R304:S304"/>
    <mergeCell ref="B305:C305"/>
    <mergeCell ref="D305:E305"/>
    <mergeCell ref="F305:G305"/>
    <mergeCell ref="H305:J305"/>
    <mergeCell ref="L305:M305"/>
    <mergeCell ref="R305:S305"/>
    <mergeCell ref="B302:C302"/>
    <mergeCell ref="D302:E302"/>
    <mergeCell ref="F302:G302"/>
    <mergeCell ref="H302:J302"/>
    <mergeCell ref="L302:M302"/>
    <mergeCell ref="R302:S302"/>
    <mergeCell ref="B303:C303"/>
    <mergeCell ref="D303:E303"/>
    <mergeCell ref="F303:G303"/>
    <mergeCell ref="H303:J303"/>
    <mergeCell ref="L303:M303"/>
    <mergeCell ref="R303:S303"/>
    <mergeCell ref="B300:C300"/>
    <mergeCell ref="D300:E300"/>
    <mergeCell ref="F300:G300"/>
    <mergeCell ref="H300:J300"/>
    <mergeCell ref="L300:M300"/>
    <mergeCell ref="R300:S300"/>
    <mergeCell ref="B301:C301"/>
    <mergeCell ref="D301:E301"/>
    <mergeCell ref="F301:G301"/>
    <mergeCell ref="H301:J301"/>
    <mergeCell ref="L301:M301"/>
    <mergeCell ref="R301:S301"/>
    <mergeCell ref="R298:S299"/>
    <mergeCell ref="T298:T299"/>
    <mergeCell ref="U298:U299"/>
    <mergeCell ref="V298:V299"/>
    <mergeCell ref="W298:W299"/>
    <mergeCell ref="X298:X299"/>
    <mergeCell ref="B299:C299"/>
    <mergeCell ref="D299:E299"/>
    <mergeCell ref="F299:G299"/>
    <mergeCell ref="H299:J299"/>
    <mergeCell ref="B298:C298"/>
    <mergeCell ref="D298:E298"/>
    <mergeCell ref="F298:G298"/>
    <mergeCell ref="H298:J298"/>
    <mergeCell ref="L298:M299"/>
    <mergeCell ref="N298:N299"/>
    <mergeCell ref="O298:O299"/>
    <mergeCell ref="P298:P299"/>
    <mergeCell ref="Q298:Q299"/>
    <mergeCell ref="B296:C296"/>
    <mergeCell ref="D296:E296"/>
    <mergeCell ref="F296:G296"/>
    <mergeCell ref="H296:J296"/>
    <mergeCell ref="L296:M296"/>
    <mergeCell ref="B297:C297"/>
    <mergeCell ref="D297:E297"/>
    <mergeCell ref="F297:G297"/>
    <mergeCell ref="H297:J297"/>
    <mergeCell ref="B294:C294"/>
    <mergeCell ref="D294:E294"/>
    <mergeCell ref="F294:G294"/>
    <mergeCell ref="H294:J294"/>
    <mergeCell ref="L294:M294"/>
    <mergeCell ref="B295:C295"/>
    <mergeCell ref="D295:E295"/>
    <mergeCell ref="F295:G295"/>
    <mergeCell ref="H295:J295"/>
    <mergeCell ref="L295:M295"/>
    <mergeCell ref="T290:T291"/>
    <mergeCell ref="U290:U291"/>
    <mergeCell ref="V290:V291"/>
    <mergeCell ref="B292:C292"/>
    <mergeCell ref="D292:E292"/>
    <mergeCell ref="F292:G292"/>
    <mergeCell ref="H292:J292"/>
    <mergeCell ref="L292:M292"/>
    <mergeCell ref="B293:C293"/>
    <mergeCell ref="D293:E293"/>
    <mergeCell ref="F293:G293"/>
    <mergeCell ref="H293:J293"/>
    <mergeCell ref="L293:M293"/>
    <mergeCell ref="A290:A291"/>
    <mergeCell ref="B290:C291"/>
    <mergeCell ref="D290:E291"/>
    <mergeCell ref="F290:G291"/>
    <mergeCell ref="H290:J291"/>
    <mergeCell ref="L290:M291"/>
    <mergeCell ref="N290:O290"/>
    <mergeCell ref="P290:Q290"/>
    <mergeCell ref="R290:S290"/>
    <mergeCell ref="CV264:CX264"/>
    <mergeCell ref="CY264:DA264"/>
    <mergeCell ref="DB264:DD264"/>
    <mergeCell ref="A266:A268"/>
    <mergeCell ref="B266:G266"/>
    <mergeCell ref="H266:M266"/>
    <mergeCell ref="N266:S266"/>
    <mergeCell ref="T266:T268"/>
    <mergeCell ref="U266:U268"/>
    <mergeCell ref="V266:V268"/>
    <mergeCell ref="B267:C267"/>
    <mergeCell ref="D267:E267"/>
    <mergeCell ref="F267:G267"/>
    <mergeCell ref="H267:I267"/>
    <mergeCell ref="J267:K267"/>
    <mergeCell ref="L267:M267"/>
    <mergeCell ref="N267:O267"/>
    <mergeCell ref="P267:Q267"/>
    <mergeCell ref="R267:S267"/>
    <mergeCell ref="BV264:BW264"/>
    <mergeCell ref="BX264:BZ264"/>
    <mergeCell ref="CA264:CC264"/>
    <mergeCell ref="CD264:CF264"/>
    <mergeCell ref="CG264:CI264"/>
    <mergeCell ref="CJ264:CL264"/>
    <mergeCell ref="CM264:CO264"/>
    <mergeCell ref="CP264:CR264"/>
    <mergeCell ref="CS264:CU264"/>
    <mergeCell ref="BD264:BE264"/>
    <mergeCell ref="BF264:BG264"/>
    <mergeCell ref="BH264:BI264"/>
    <mergeCell ref="BJ264:BK264"/>
    <mergeCell ref="BL264:BM264"/>
    <mergeCell ref="BN264:BO264"/>
    <mergeCell ref="BP264:BQ264"/>
    <mergeCell ref="BR264:BS264"/>
    <mergeCell ref="BT264:BU264"/>
    <mergeCell ref="AL264:AM264"/>
    <mergeCell ref="AN264:AO264"/>
    <mergeCell ref="AP264:AQ264"/>
    <mergeCell ref="AR264:AS264"/>
    <mergeCell ref="AT264:AU264"/>
    <mergeCell ref="AV264:AW264"/>
    <mergeCell ref="AX264:AY264"/>
    <mergeCell ref="AZ264:BA264"/>
    <mergeCell ref="BB264:BC264"/>
    <mergeCell ref="G264:H264"/>
    <mergeCell ref="J264:K264"/>
    <mergeCell ref="O264:P264"/>
    <mergeCell ref="Z264:AA264"/>
    <mergeCell ref="AB264:AC264"/>
    <mergeCell ref="AD264:AE264"/>
    <mergeCell ref="AF264:AG264"/>
    <mergeCell ref="AH264:AI264"/>
    <mergeCell ref="AJ264:AK264"/>
    <mergeCell ref="L258:M259"/>
    <mergeCell ref="N258:S259"/>
    <mergeCell ref="A261:A263"/>
    <mergeCell ref="B261:I261"/>
    <mergeCell ref="J261:K261"/>
    <mergeCell ref="L261:N261"/>
    <mergeCell ref="O261:P261"/>
    <mergeCell ref="Q261:S261"/>
    <mergeCell ref="T261:X261"/>
    <mergeCell ref="B262:C262"/>
    <mergeCell ref="D262:E262"/>
    <mergeCell ref="F262:G262"/>
    <mergeCell ref="H262:I262"/>
    <mergeCell ref="J262:K262"/>
    <mergeCell ref="L262:N262"/>
    <mergeCell ref="O262:P262"/>
    <mergeCell ref="Q262:S262"/>
    <mergeCell ref="T262:V262"/>
    <mergeCell ref="B263:I263"/>
    <mergeCell ref="J263:N263"/>
    <mergeCell ref="O263:S263"/>
    <mergeCell ref="T263:V263"/>
    <mergeCell ref="Q254:Q255"/>
    <mergeCell ref="R254:R255"/>
    <mergeCell ref="S254:S255"/>
    <mergeCell ref="B255:C255"/>
    <mergeCell ref="F255:G255"/>
    <mergeCell ref="H255:I255"/>
    <mergeCell ref="L255:N255"/>
    <mergeCell ref="O255:P255"/>
    <mergeCell ref="L257:M257"/>
    <mergeCell ref="P257:Q257"/>
    <mergeCell ref="R257:S257"/>
    <mergeCell ref="B253:C253"/>
    <mergeCell ref="D253:D254"/>
    <mergeCell ref="F253:G253"/>
    <mergeCell ref="H253:I253"/>
    <mergeCell ref="J253:J254"/>
    <mergeCell ref="L253:N253"/>
    <mergeCell ref="O253:P253"/>
    <mergeCell ref="B254:C254"/>
    <mergeCell ref="F254:G254"/>
    <mergeCell ref="H254:I254"/>
    <mergeCell ref="L254:N254"/>
    <mergeCell ref="O254:P254"/>
    <mergeCell ref="A250:C250"/>
    <mergeCell ref="D250:E250"/>
    <mergeCell ref="F250:G250"/>
    <mergeCell ref="H250:J250"/>
    <mergeCell ref="L250:M250"/>
    <mergeCell ref="R250:S250"/>
    <mergeCell ref="L251:M251"/>
    <mergeCell ref="R251:S251"/>
    <mergeCell ref="A252:D252"/>
    <mergeCell ref="F252:J252"/>
    <mergeCell ref="L247:M247"/>
    <mergeCell ref="R247:S247"/>
    <mergeCell ref="A248:C248"/>
    <mergeCell ref="D248:E248"/>
    <mergeCell ref="F248:G248"/>
    <mergeCell ref="H248:J248"/>
    <mergeCell ref="L248:M248"/>
    <mergeCell ref="R248:S248"/>
    <mergeCell ref="A249:C249"/>
    <mergeCell ref="D249:E249"/>
    <mergeCell ref="F249:G249"/>
    <mergeCell ref="H249:J249"/>
    <mergeCell ref="L249:M249"/>
    <mergeCell ref="R249:S249"/>
    <mergeCell ref="B245:C245"/>
    <mergeCell ref="D245:E245"/>
    <mergeCell ref="F245:G245"/>
    <mergeCell ref="H245:J245"/>
    <mergeCell ref="L245:M245"/>
    <mergeCell ref="R245:S245"/>
    <mergeCell ref="B246:C246"/>
    <mergeCell ref="D246:E246"/>
    <mergeCell ref="F246:G246"/>
    <mergeCell ref="H246:J246"/>
    <mergeCell ref="L246:M246"/>
    <mergeCell ref="R246:S246"/>
    <mergeCell ref="B243:C243"/>
    <mergeCell ref="D243:E243"/>
    <mergeCell ref="F243:G243"/>
    <mergeCell ref="H243:J243"/>
    <mergeCell ref="L243:M243"/>
    <mergeCell ref="R243:S243"/>
    <mergeCell ref="B244:C244"/>
    <mergeCell ref="D244:E244"/>
    <mergeCell ref="F244:G244"/>
    <mergeCell ref="H244:J244"/>
    <mergeCell ref="L244:M244"/>
    <mergeCell ref="R244:S244"/>
    <mergeCell ref="B241:C241"/>
    <mergeCell ref="D241:E241"/>
    <mergeCell ref="F241:G241"/>
    <mergeCell ref="H241:J241"/>
    <mergeCell ref="L241:M241"/>
    <mergeCell ref="R241:S241"/>
    <mergeCell ref="B242:C242"/>
    <mergeCell ref="D242:E242"/>
    <mergeCell ref="F242:G242"/>
    <mergeCell ref="H242:J242"/>
    <mergeCell ref="L242:M242"/>
    <mergeCell ref="R242:S242"/>
    <mergeCell ref="B239:C239"/>
    <mergeCell ref="D239:E239"/>
    <mergeCell ref="F239:G239"/>
    <mergeCell ref="H239:J239"/>
    <mergeCell ref="L239:M239"/>
    <mergeCell ref="R239:S239"/>
    <mergeCell ref="B240:C240"/>
    <mergeCell ref="D240:E240"/>
    <mergeCell ref="F240:G240"/>
    <mergeCell ref="H240:J240"/>
    <mergeCell ref="L240:M240"/>
    <mergeCell ref="R240:S240"/>
    <mergeCell ref="B237:C237"/>
    <mergeCell ref="D237:E237"/>
    <mergeCell ref="F237:G237"/>
    <mergeCell ref="H237:J237"/>
    <mergeCell ref="L237:M237"/>
    <mergeCell ref="R237:S237"/>
    <mergeCell ref="B238:C238"/>
    <mergeCell ref="D238:E238"/>
    <mergeCell ref="F238:G238"/>
    <mergeCell ref="H238:J238"/>
    <mergeCell ref="L238:M238"/>
    <mergeCell ref="R238:S238"/>
    <mergeCell ref="B235:C235"/>
    <mergeCell ref="D235:E235"/>
    <mergeCell ref="F235:G235"/>
    <mergeCell ref="H235:J235"/>
    <mergeCell ref="L235:M235"/>
    <mergeCell ref="R235:S235"/>
    <mergeCell ref="B236:C236"/>
    <mergeCell ref="D236:E236"/>
    <mergeCell ref="F236:G236"/>
    <mergeCell ref="H236:J236"/>
    <mergeCell ref="L236:M236"/>
    <mergeCell ref="R236:S236"/>
    <mergeCell ref="R233:S234"/>
    <mergeCell ref="T233:T234"/>
    <mergeCell ref="U233:U234"/>
    <mergeCell ref="V233:V234"/>
    <mergeCell ref="W233:W234"/>
    <mergeCell ref="X233:X234"/>
    <mergeCell ref="B234:C234"/>
    <mergeCell ref="D234:E234"/>
    <mergeCell ref="F234:G234"/>
    <mergeCell ref="H234:J234"/>
    <mergeCell ref="B233:C233"/>
    <mergeCell ref="D233:E233"/>
    <mergeCell ref="F233:G233"/>
    <mergeCell ref="H233:J233"/>
    <mergeCell ref="L233:M234"/>
    <mergeCell ref="N233:N234"/>
    <mergeCell ref="O233:O234"/>
    <mergeCell ref="P233:P234"/>
    <mergeCell ref="Q233:Q234"/>
    <mergeCell ref="B231:C231"/>
    <mergeCell ref="D231:E231"/>
    <mergeCell ref="F231:G231"/>
    <mergeCell ref="H231:J231"/>
    <mergeCell ref="L231:M231"/>
    <mergeCell ref="B232:C232"/>
    <mergeCell ref="D232:E232"/>
    <mergeCell ref="F232:G232"/>
    <mergeCell ref="H232:J232"/>
    <mergeCell ref="B229:C229"/>
    <mergeCell ref="D229:E229"/>
    <mergeCell ref="F229:G229"/>
    <mergeCell ref="H229:J229"/>
    <mergeCell ref="L229:M229"/>
    <mergeCell ref="B230:C230"/>
    <mergeCell ref="D230:E230"/>
    <mergeCell ref="F230:G230"/>
    <mergeCell ref="H230:J230"/>
    <mergeCell ref="L230:M230"/>
    <mergeCell ref="T225:T226"/>
    <mergeCell ref="U225:U226"/>
    <mergeCell ref="V225:V226"/>
    <mergeCell ref="B227:C227"/>
    <mergeCell ref="D227:E227"/>
    <mergeCell ref="F227:G227"/>
    <mergeCell ref="H227:J227"/>
    <mergeCell ref="L227:M227"/>
    <mergeCell ref="B228:C228"/>
    <mergeCell ref="D228:E228"/>
    <mergeCell ref="F228:G228"/>
    <mergeCell ref="H228:J228"/>
    <mergeCell ref="L228:M228"/>
    <mergeCell ref="A225:A226"/>
    <mergeCell ref="B225:C226"/>
    <mergeCell ref="D225:E226"/>
    <mergeCell ref="F225:G226"/>
    <mergeCell ref="H225:J226"/>
    <mergeCell ref="L225:M226"/>
    <mergeCell ref="N225:O225"/>
    <mergeCell ref="P225:Q225"/>
    <mergeCell ref="R225:S225"/>
    <mergeCell ref="CV199:CX199"/>
    <mergeCell ref="CY199:DA199"/>
    <mergeCell ref="DB199:DD199"/>
    <mergeCell ref="A201:A203"/>
    <mergeCell ref="B201:G201"/>
    <mergeCell ref="H201:M201"/>
    <mergeCell ref="N201:S201"/>
    <mergeCell ref="T201:T203"/>
    <mergeCell ref="U201:U203"/>
    <mergeCell ref="V201:V203"/>
    <mergeCell ref="B202:C202"/>
    <mergeCell ref="D202:E202"/>
    <mergeCell ref="F202:G202"/>
    <mergeCell ref="H202:I202"/>
    <mergeCell ref="J202:K202"/>
    <mergeCell ref="L202:M202"/>
    <mergeCell ref="N202:O202"/>
    <mergeCell ref="P202:Q202"/>
    <mergeCell ref="R202:S202"/>
    <mergeCell ref="BV199:BW199"/>
    <mergeCell ref="BX199:BZ199"/>
    <mergeCell ref="CA199:CC199"/>
    <mergeCell ref="CD199:CF199"/>
    <mergeCell ref="CG199:CI199"/>
    <mergeCell ref="CJ199:CL199"/>
    <mergeCell ref="CM199:CO199"/>
    <mergeCell ref="CP199:CR199"/>
    <mergeCell ref="CS199:CU199"/>
    <mergeCell ref="BD199:BE199"/>
    <mergeCell ref="BF199:BG199"/>
    <mergeCell ref="BH199:BI199"/>
    <mergeCell ref="BJ199:BK199"/>
    <mergeCell ref="BL199:BM199"/>
    <mergeCell ref="BN199:BO199"/>
    <mergeCell ref="BP199:BQ199"/>
    <mergeCell ref="BR199:BS199"/>
    <mergeCell ref="BT199:BU199"/>
    <mergeCell ref="AL199:AM199"/>
    <mergeCell ref="AN199:AO199"/>
    <mergeCell ref="AP199:AQ199"/>
    <mergeCell ref="AR199:AS199"/>
    <mergeCell ref="AT199:AU199"/>
    <mergeCell ref="AV199:AW199"/>
    <mergeCell ref="AX199:AY199"/>
    <mergeCell ref="AZ199:BA199"/>
    <mergeCell ref="BB199:BC199"/>
    <mergeCell ref="G199:H199"/>
    <mergeCell ref="J199:K199"/>
    <mergeCell ref="O199:P199"/>
    <mergeCell ref="Z199:AA199"/>
    <mergeCell ref="AB199:AC199"/>
    <mergeCell ref="AD199:AE199"/>
    <mergeCell ref="AF199:AG199"/>
    <mergeCell ref="AH199:AI199"/>
    <mergeCell ref="AJ199:AK199"/>
    <mergeCell ref="L193:M194"/>
    <mergeCell ref="N193:S194"/>
    <mergeCell ref="A196:A198"/>
    <mergeCell ref="B196:I196"/>
    <mergeCell ref="J196:K196"/>
    <mergeCell ref="L196:N196"/>
    <mergeCell ref="O196:P196"/>
    <mergeCell ref="Q196:S196"/>
    <mergeCell ref="T196:X196"/>
    <mergeCell ref="B197:C197"/>
    <mergeCell ref="D197:E197"/>
    <mergeCell ref="F197:G197"/>
    <mergeCell ref="H197:I197"/>
    <mergeCell ref="J197:K197"/>
    <mergeCell ref="L197:N197"/>
    <mergeCell ref="O197:P197"/>
    <mergeCell ref="Q197:S197"/>
    <mergeCell ref="T197:V197"/>
    <mergeCell ref="B198:I198"/>
    <mergeCell ref="J198:N198"/>
    <mergeCell ref="O198:S198"/>
    <mergeCell ref="T198:V198"/>
    <mergeCell ref="Q189:Q190"/>
    <mergeCell ref="R189:R190"/>
    <mergeCell ref="S189:S190"/>
    <mergeCell ref="B190:C190"/>
    <mergeCell ref="F190:G190"/>
    <mergeCell ref="H190:I190"/>
    <mergeCell ref="L190:N190"/>
    <mergeCell ref="O190:P190"/>
    <mergeCell ref="L192:M192"/>
    <mergeCell ref="P192:Q192"/>
    <mergeCell ref="R192:S192"/>
    <mergeCell ref="B188:C188"/>
    <mergeCell ref="D188:D189"/>
    <mergeCell ref="F188:G188"/>
    <mergeCell ref="H188:I188"/>
    <mergeCell ref="J188:J189"/>
    <mergeCell ref="L188:N188"/>
    <mergeCell ref="O188:P188"/>
    <mergeCell ref="B189:C189"/>
    <mergeCell ref="F189:G189"/>
    <mergeCell ref="H189:I189"/>
    <mergeCell ref="L189:N189"/>
    <mergeCell ref="O189:P189"/>
    <mergeCell ref="A185:C185"/>
    <mergeCell ref="D185:E185"/>
    <mergeCell ref="F185:G185"/>
    <mergeCell ref="H185:J185"/>
    <mergeCell ref="L185:M185"/>
    <mergeCell ref="R185:S185"/>
    <mergeCell ref="L186:M186"/>
    <mergeCell ref="R186:S186"/>
    <mergeCell ref="A187:D187"/>
    <mergeCell ref="F187:J187"/>
    <mergeCell ref="L182:M182"/>
    <mergeCell ref="R182:S182"/>
    <mergeCell ref="A183:C183"/>
    <mergeCell ref="D183:E183"/>
    <mergeCell ref="F183:G183"/>
    <mergeCell ref="H183:J183"/>
    <mergeCell ref="L183:M183"/>
    <mergeCell ref="R183:S183"/>
    <mergeCell ref="A184:C184"/>
    <mergeCell ref="D184:E184"/>
    <mergeCell ref="F184:G184"/>
    <mergeCell ref="H184:J184"/>
    <mergeCell ref="L184:M184"/>
    <mergeCell ref="R184:S184"/>
    <mergeCell ref="B180:C180"/>
    <mergeCell ref="D180:E180"/>
    <mergeCell ref="F180:G180"/>
    <mergeCell ref="H180:J180"/>
    <mergeCell ref="L180:M180"/>
    <mergeCell ref="R180:S180"/>
    <mergeCell ref="B181:C181"/>
    <mergeCell ref="D181:E181"/>
    <mergeCell ref="F181:G181"/>
    <mergeCell ref="H181:J181"/>
    <mergeCell ref="L181:M181"/>
    <mergeCell ref="R181:S181"/>
    <mergeCell ref="B178:C178"/>
    <mergeCell ref="D178:E178"/>
    <mergeCell ref="F178:G178"/>
    <mergeCell ref="H178:J178"/>
    <mergeCell ref="L178:M178"/>
    <mergeCell ref="R178:S178"/>
    <mergeCell ref="B179:C179"/>
    <mergeCell ref="D179:E179"/>
    <mergeCell ref="F179:G179"/>
    <mergeCell ref="H179:J179"/>
    <mergeCell ref="L179:M179"/>
    <mergeCell ref="R179:S179"/>
    <mergeCell ref="B176:C176"/>
    <mergeCell ref="D176:E176"/>
    <mergeCell ref="F176:G176"/>
    <mergeCell ref="H176:J176"/>
    <mergeCell ref="L176:M176"/>
    <mergeCell ref="R176:S176"/>
    <mergeCell ref="B177:C177"/>
    <mergeCell ref="D177:E177"/>
    <mergeCell ref="F177:G177"/>
    <mergeCell ref="H177:J177"/>
    <mergeCell ref="L177:M177"/>
    <mergeCell ref="R177:S177"/>
    <mergeCell ref="B174:C174"/>
    <mergeCell ref="D174:E174"/>
    <mergeCell ref="F174:G174"/>
    <mergeCell ref="H174:J174"/>
    <mergeCell ref="L174:M174"/>
    <mergeCell ref="R174:S174"/>
    <mergeCell ref="B175:C175"/>
    <mergeCell ref="D175:E175"/>
    <mergeCell ref="F175:G175"/>
    <mergeCell ref="H175:J175"/>
    <mergeCell ref="L175:M175"/>
    <mergeCell ref="R175:S175"/>
    <mergeCell ref="B172:C172"/>
    <mergeCell ref="D172:E172"/>
    <mergeCell ref="F172:G172"/>
    <mergeCell ref="H172:J172"/>
    <mergeCell ref="L172:M172"/>
    <mergeCell ref="R172:S172"/>
    <mergeCell ref="B173:C173"/>
    <mergeCell ref="D173:E173"/>
    <mergeCell ref="F173:G173"/>
    <mergeCell ref="H173:J173"/>
    <mergeCell ref="L173:M173"/>
    <mergeCell ref="R173:S173"/>
    <mergeCell ref="B170:C170"/>
    <mergeCell ref="D170:E170"/>
    <mergeCell ref="F170:G170"/>
    <mergeCell ref="H170:J170"/>
    <mergeCell ref="L170:M170"/>
    <mergeCell ref="R170:S170"/>
    <mergeCell ref="B171:C171"/>
    <mergeCell ref="D171:E171"/>
    <mergeCell ref="F171:G171"/>
    <mergeCell ref="H171:J171"/>
    <mergeCell ref="L171:M171"/>
    <mergeCell ref="R171:S171"/>
    <mergeCell ref="R168:S169"/>
    <mergeCell ref="T168:T169"/>
    <mergeCell ref="U168:U169"/>
    <mergeCell ref="V168:V169"/>
    <mergeCell ref="W168:W169"/>
    <mergeCell ref="X168:X169"/>
    <mergeCell ref="B169:C169"/>
    <mergeCell ref="D169:E169"/>
    <mergeCell ref="F169:G169"/>
    <mergeCell ref="H169:J169"/>
    <mergeCell ref="B168:C168"/>
    <mergeCell ref="D168:E168"/>
    <mergeCell ref="F168:G168"/>
    <mergeCell ref="H168:J168"/>
    <mergeCell ref="L168:M169"/>
    <mergeCell ref="N168:N169"/>
    <mergeCell ref="O168:O169"/>
    <mergeCell ref="P168:P169"/>
    <mergeCell ref="Q168:Q169"/>
    <mergeCell ref="B166:C166"/>
    <mergeCell ref="D166:E166"/>
    <mergeCell ref="F166:G166"/>
    <mergeCell ref="H166:J166"/>
    <mergeCell ref="L166:M166"/>
    <mergeCell ref="B167:C167"/>
    <mergeCell ref="D167:E167"/>
    <mergeCell ref="F167:G167"/>
    <mergeCell ref="H167:J167"/>
    <mergeCell ref="B164:C164"/>
    <mergeCell ref="D164:E164"/>
    <mergeCell ref="F164:G164"/>
    <mergeCell ref="H164:J164"/>
    <mergeCell ref="L164:M164"/>
    <mergeCell ref="B165:C165"/>
    <mergeCell ref="D165:E165"/>
    <mergeCell ref="F165:G165"/>
    <mergeCell ref="H165:J165"/>
    <mergeCell ref="L165:M165"/>
    <mergeCell ref="T160:T161"/>
    <mergeCell ref="U160:U161"/>
    <mergeCell ref="V160:V161"/>
    <mergeCell ref="B162:C162"/>
    <mergeCell ref="D162:E162"/>
    <mergeCell ref="F162:G162"/>
    <mergeCell ref="H162:J162"/>
    <mergeCell ref="L162:M162"/>
    <mergeCell ref="B163:C163"/>
    <mergeCell ref="D163:E163"/>
    <mergeCell ref="F163:G163"/>
    <mergeCell ref="H163:J163"/>
    <mergeCell ref="L163:M163"/>
    <mergeCell ref="A160:A161"/>
    <mergeCell ref="B160:C161"/>
    <mergeCell ref="D160:E161"/>
    <mergeCell ref="F160:G161"/>
    <mergeCell ref="H160:J161"/>
    <mergeCell ref="L160:M161"/>
    <mergeCell ref="N160:O160"/>
    <mergeCell ref="P160:Q160"/>
    <mergeCell ref="R160:S160"/>
    <mergeCell ref="CV134:CX134"/>
    <mergeCell ref="CY134:DA134"/>
    <mergeCell ref="DB134:DD134"/>
    <mergeCell ref="A136:A138"/>
    <mergeCell ref="B136:G136"/>
    <mergeCell ref="H136:M136"/>
    <mergeCell ref="N136:S136"/>
    <mergeCell ref="T136:T138"/>
    <mergeCell ref="U136:U138"/>
    <mergeCell ref="V136:V138"/>
    <mergeCell ref="B137:C137"/>
    <mergeCell ref="D137:E137"/>
    <mergeCell ref="F137:G137"/>
    <mergeCell ref="H137:I137"/>
    <mergeCell ref="J137:K137"/>
    <mergeCell ref="L137:M137"/>
    <mergeCell ref="N137:O137"/>
    <mergeCell ref="P137:Q137"/>
    <mergeCell ref="R137:S137"/>
    <mergeCell ref="BV134:BW134"/>
    <mergeCell ref="BX134:BZ134"/>
    <mergeCell ref="CA134:CC134"/>
    <mergeCell ref="CD134:CF134"/>
    <mergeCell ref="CG134:CI134"/>
    <mergeCell ref="CJ134:CL134"/>
    <mergeCell ref="CM134:CO134"/>
    <mergeCell ref="CP134:CR134"/>
    <mergeCell ref="CS134:CU134"/>
    <mergeCell ref="BD134:BE134"/>
    <mergeCell ref="BF134:BG134"/>
    <mergeCell ref="BH134:BI134"/>
    <mergeCell ref="BJ134:BK134"/>
    <mergeCell ref="BL134:BM134"/>
    <mergeCell ref="BN134:BO134"/>
    <mergeCell ref="BP134:BQ134"/>
    <mergeCell ref="BR134:BS134"/>
    <mergeCell ref="BT134:BU134"/>
    <mergeCell ref="AL134:AM134"/>
    <mergeCell ref="AN134:AO134"/>
    <mergeCell ref="AP134:AQ134"/>
    <mergeCell ref="AR134:AS134"/>
    <mergeCell ref="AT134:AU134"/>
    <mergeCell ref="AV134:AW134"/>
    <mergeCell ref="AX134:AY134"/>
    <mergeCell ref="AZ134:BA134"/>
    <mergeCell ref="BB134:BC134"/>
    <mergeCell ref="G134:H134"/>
    <mergeCell ref="J134:K134"/>
    <mergeCell ref="O134:P134"/>
    <mergeCell ref="Z134:AA134"/>
    <mergeCell ref="AB134:AC134"/>
    <mergeCell ref="AD134:AE134"/>
    <mergeCell ref="AF134:AG134"/>
    <mergeCell ref="AH134:AI134"/>
    <mergeCell ref="AJ134:AK134"/>
    <mergeCell ref="L128:M129"/>
    <mergeCell ref="N128:S129"/>
    <mergeCell ref="A131:A133"/>
    <mergeCell ref="B131:I131"/>
    <mergeCell ref="J131:K131"/>
    <mergeCell ref="L131:N131"/>
    <mergeCell ref="O131:P131"/>
    <mergeCell ref="Q131:S131"/>
    <mergeCell ref="T131:X131"/>
    <mergeCell ref="B132:C132"/>
    <mergeCell ref="D132:E132"/>
    <mergeCell ref="F132:G132"/>
    <mergeCell ref="H132:I132"/>
    <mergeCell ref="J132:K132"/>
    <mergeCell ref="L132:N132"/>
    <mergeCell ref="O132:P132"/>
    <mergeCell ref="Q132:S132"/>
    <mergeCell ref="T132:V132"/>
    <mergeCell ref="B133:I133"/>
    <mergeCell ref="J133:N133"/>
    <mergeCell ref="O133:S133"/>
    <mergeCell ref="T133:V133"/>
    <mergeCell ref="Q124:Q125"/>
    <mergeCell ref="R124:R125"/>
    <mergeCell ref="S124:S125"/>
    <mergeCell ref="B125:C125"/>
    <mergeCell ref="F125:G125"/>
    <mergeCell ref="H125:I125"/>
    <mergeCell ref="L125:N125"/>
    <mergeCell ref="O125:P125"/>
    <mergeCell ref="L127:M127"/>
    <mergeCell ref="P127:Q127"/>
    <mergeCell ref="R127:S127"/>
    <mergeCell ref="B123:C123"/>
    <mergeCell ref="D123:D124"/>
    <mergeCell ref="F123:G123"/>
    <mergeCell ref="H123:I123"/>
    <mergeCell ref="J123:J124"/>
    <mergeCell ref="L123:N123"/>
    <mergeCell ref="O123:P123"/>
    <mergeCell ref="B124:C124"/>
    <mergeCell ref="F124:G124"/>
    <mergeCell ref="H124:I124"/>
    <mergeCell ref="L124:N124"/>
    <mergeCell ref="O124:P124"/>
    <mergeCell ref="A120:C120"/>
    <mergeCell ref="D120:E120"/>
    <mergeCell ref="F120:G120"/>
    <mergeCell ref="H120:J120"/>
    <mergeCell ref="L120:M120"/>
    <mergeCell ref="R120:S120"/>
    <mergeCell ref="L121:M121"/>
    <mergeCell ref="R121:S121"/>
    <mergeCell ref="A122:D122"/>
    <mergeCell ref="F122:J122"/>
    <mergeCell ref="L117:M117"/>
    <mergeCell ref="R117:S117"/>
    <mergeCell ref="A118:C118"/>
    <mergeCell ref="D118:E118"/>
    <mergeCell ref="F118:G118"/>
    <mergeCell ref="H118:J118"/>
    <mergeCell ref="L118:M118"/>
    <mergeCell ref="R118:S118"/>
    <mergeCell ref="A119:C119"/>
    <mergeCell ref="D119:E119"/>
    <mergeCell ref="F119:G119"/>
    <mergeCell ref="H119:J119"/>
    <mergeCell ref="L119:M119"/>
    <mergeCell ref="R119:S119"/>
    <mergeCell ref="B115:C115"/>
    <mergeCell ref="D115:E115"/>
    <mergeCell ref="F115:G115"/>
    <mergeCell ref="H115:J115"/>
    <mergeCell ref="L115:M115"/>
    <mergeCell ref="R115:S115"/>
    <mergeCell ref="B116:C116"/>
    <mergeCell ref="D116:E116"/>
    <mergeCell ref="F116:G116"/>
    <mergeCell ref="H116:J116"/>
    <mergeCell ref="L116:M116"/>
    <mergeCell ref="R116:S116"/>
    <mergeCell ref="B113:C113"/>
    <mergeCell ref="D113:E113"/>
    <mergeCell ref="F113:G113"/>
    <mergeCell ref="H113:J113"/>
    <mergeCell ref="L113:M113"/>
    <mergeCell ref="R113:S113"/>
    <mergeCell ref="B114:C114"/>
    <mergeCell ref="D114:E114"/>
    <mergeCell ref="F114:G114"/>
    <mergeCell ref="H114:J114"/>
    <mergeCell ref="L114:M114"/>
    <mergeCell ref="R114:S114"/>
    <mergeCell ref="B111:C111"/>
    <mergeCell ref="D111:E111"/>
    <mergeCell ref="F111:G111"/>
    <mergeCell ref="H111:J111"/>
    <mergeCell ref="L111:M111"/>
    <mergeCell ref="R111:S111"/>
    <mergeCell ref="B112:C112"/>
    <mergeCell ref="D112:E112"/>
    <mergeCell ref="F112:G112"/>
    <mergeCell ref="H112:J112"/>
    <mergeCell ref="L112:M112"/>
    <mergeCell ref="R112:S112"/>
    <mergeCell ref="B109:C109"/>
    <mergeCell ref="D109:E109"/>
    <mergeCell ref="F109:G109"/>
    <mergeCell ref="H109:J109"/>
    <mergeCell ref="L109:M109"/>
    <mergeCell ref="R109:S109"/>
    <mergeCell ref="B110:C110"/>
    <mergeCell ref="D110:E110"/>
    <mergeCell ref="F110:G110"/>
    <mergeCell ref="H110:J110"/>
    <mergeCell ref="L110:M110"/>
    <mergeCell ref="R110:S110"/>
    <mergeCell ref="B107:C107"/>
    <mergeCell ref="D107:E107"/>
    <mergeCell ref="F107:G107"/>
    <mergeCell ref="H107:J107"/>
    <mergeCell ref="L107:M107"/>
    <mergeCell ref="R107:S107"/>
    <mergeCell ref="B108:C108"/>
    <mergeCell ref="D108:E108"/>
    <mergeCell ref="F108:G108"/>
    <mergeCell ref="H108:J108"/>
    <mergeCell ref="L108:M108"/>
    <mergeCell ref="R108:S108"/>
    <mergeCell ref="B105:C105"/>
    <mergeCell ref="D105:E105"/>
    <mergeCell ref="F105:G105"/>
    <mergeCell ref="H105:J105"/>
    <mergeCell ref="L105:M105"/>
    <mergeCell ref="R105:S105"/>
    <mergeCell ref="B106:C106"/>
    <mergeCell ref="D106:E106"/>
    <mergeCell ref="F106:G106"/>
    <mergeCell ref="H106:J106"/>
    <mergeCell ref="L106:M106"/>
    <mergeCell ref="R106:S106"/>
    <mergeCell ref="R103:S104"/>
    <mergeCell ref="T103:T104"/>
    <mergeCell ref="U103:U104"/>
    <mergeCell ref="V103:V104"/>
    <mergeCell ref="W103:W104"/>
    <mergeCell ref="X103:X104"/>
    <mergeCell ref="B104:C104"/>
    <mergeCell ref="D104:E104"/>
    <mergeCell ref="F104:G104"/>
    <mergeCell ref="H104:J104"/>
    <mergeCell ref="B103:C103"/>
    <mergeCell ref="D103:E103"/>
    <mergeCell ref="F103:G103"/>
    <mergeCell ref="H103:J103"/>
    <mergeCell ref="L103:M104"/>
    <mergeCell ref="N103:N104"/>
    <mergeCell ref="O103:O104"/>
    <mergeCell ref="P103:P104"/>
    <mergeCell ref="Q103:Q104"/>
    <mergeCell ref="B101:C101"/>
    <mergeCell ref="D101:E101"/>
    <mergeCell ref="F101:G101"/>
    <mergeCell ref="H101:J101"/>
    <mergeCell ref="L101:M101"/>
    <mergeCell ref="B102:C102"/>
    <mergeCell ref="D102:E102"/>
    <mergeCell ref="F102:G102"/>
    <mergeCell ref="H102:J102"/>
    <mergeCell ref="B99:C99"/>
    <mergeCell ref="D99:E99"/>
    <mergeCell ref="F99:G99"/>
    <mergeCell ref="H99:J99"/>
    <mergeCell ref="L99:M99"/>
    <mergeCell ref="B100:C100"/>
    <mergeCell ref="D100:E100"/>
    <mergeCell ref="F100:G100"/>
    <mergeCell ref="H100:J100"/>
    <mergeCell ref="L100:M100"/>
    <mergeCell ref="T95:T96"/>
    <mergeCell ref="U95:U96"/>
    <mergeCell ref="V95:V96"/>
    <mergeCell ref="B97:C97"/>
    <mergeCell ref="D97:E97"/>
    <mergeCell ref="F97:G97"/>
    <mergeCell ref="H97:J97"/>
    <mergeCell ref="L97:M97"/>
    <mergeCell ref="B98:C98"/>
    <mergeCell ref="D98:E98"/>
    <mergeCell ref="F98:G98"/>
    <mergeCell ref="H98:J98"/>
    <mergeCell ref="L98:M98"/>
    <mergeCell ref="A95:A96"/>
    <mergeCell ref="B95:C96"/>
    <mergeCell ref="D95:E96"/>
    <mergeCell ref="F95:G96"/>
    <mergeCell ref="H95:J96"/>
    <mergeCell ref="L95:M96"/>
    <mergeCell ref="N95:O95"/>
    <mergeCell ref="P95:Q95"/>
    <mergeCell ref="R95:S95"/>
    <mergeCell ref="CV69:CX69"/>
    <mergeCell ref="CY69:DA69"/>
    <mergeCell ref="DB69:DD69"/>
    <mergeCell ref="A71:A73"/>
    <mergeCell ref="B71:G71"/>
    <mergeCell ref="H71:M71"/>
    <mergeCell ref="N71:S71"/>
    <mergeCell ref="T71:T73"/>
    <mergeCell ref="U71:U73"/>
    <mergeCell ref="V71:V73"/>
    <mergeCell ref="B72:C72"/>
    <mergeCell ref="D72:E72"/>
    <mergeCell ref="F72:G72"/>
    <mergeCell ref="H72:I72"/>
    <mergeCell ref="J72:K72"/>
    <mergeCell ref="L72:M72"/>
    <mergeCell ref="N72:O72"/>
    <mergeCell ref="P72:Q72"/>
    <mergeCell ref="R72:S72"/>
    <mergeCell ref="BV69:BW69"/>
    <mergeCell ref="BX69:BZ69"/>
    <mergeCell ref="CA69:CC69"/>
    <mergeCell ref="CD69:CF69"/>
    <mergeCell ref="CG69:CI69"/>
    <mergeCell ref="CJ69:CL69"/>
    <mergeCell ref="CM69:CO69"/>
    <mergeCell ref="CP69:CR69"/>
    <mergeCell ref="CS69:CU69"/>
    <mergeCell ref="BD69:BE69"/>
    <mergeCell ref="BF69:BG69"/>
    <mergeCell ref="BH69:BI69"/>
    <mergeCell ref="BJ69:BK69"/>
    <mergeCell ref="BL69:BM69"/>
    <mergeCell ref="BN69:BO69"/>
    <mergeCell ref="BP69:BQ69"/>
    <mergeCell ref="BR69:BS69"/>
    <mergeCell ref="BT69:BU69"/>
    <mergeCell ref="AL69:AM69"/>
    <mergeCell ref="AN69:AO69"/>
    <mergeCell ref="AP69:AQ69"/>
    <mergeCell ref="AR69:AS69"/>
    <mergeCell ref="AT69:AU69"/>
    <mergeCell ref="AV69:AW69"/>
    <mergeCell ref="AX69:AY69"/>
    <mergeCell ref="AZ69:BA69"/>
    <mergeCell ref="BB69:BC69"/>
    <mergeCell ref="G69:H69"/>
    <mergeCell ref="J69:K69"/>
    <mergeCell ref="O69:P69"/>
    <mergeCell ref="Z69:AA69"/>
    <mergeCell ref="AB69:AC69"/>
    <mergeCell ref="AD69:AE69"/>
    <mergeCell ref="AF69:AG69"/>
    <mergeCell ref="AH69:AI69"/>
    <mergeCell ref="AJ69:AK69"/>
    <mergeCell ref="T1:X1"/>
    <mergeCell ref="A66:A68"/>
    <mergeCell ref="B66:I66"/>
    <mergeCell ref="J66:K66"/>
    <mergeCell ref="L66:N66"/>
    <mergeCell ref="O66:P66"/>
    <mergeCell ref="Q66:S66"/>
    <mergeCell ref="T66:X66"/>
    <mergeCell ref="B67:C67"/>
    <mergeCell ref="D67:E67"/>
    <mergeCell ref="F67:G67"/>
    <mergeCell ref="H67:I67"/>
    <mergeCell ref="J67:K67"/>
    <mergeCell ref="L67:N67"/>
    <mergeCell ref="O67:P67"/>
    <mergeCell ref="Q67:S67"/>
    <mergeCell ref="T67:V67"/>
    <mergeCell ref="B68:I68"/>
    <mergeCell ref="J68:N68"/>
    <mergeCell ref="O68:S68"/>
    <mergeCell ref="T68:V68"/>
    <mergeCell ref="T6:T8"/>
    <mergeCell ref="T2:V2"/>
    <mergeCell ref="T3:V3"/>
    <mergeCell ref="T30:T31"/>
    <mergeCell ref="T38:T39"/>
    <mergeCell ref="V38:V39"/>
    <mergeCell ref="U38:U39"/>
    <mergeCell ref="W38:W39"/>
    <mergeCell ref="X38:X39"/>
    <mergeCell ref="O2:P2"/>
    <mergeCell ref="Q2:S2"/>
    <mergeCell ref="CD4:CF4"/>
    <mergeCell ref="CG4:CI4"/>
    <mergeCell ref="CJ4:CL4"/>
    <mergeCell ref="CM4:CO4"/>
    <mergeCell ref="CP4:CR4"/>
    <mergeCell ref="CS4:CU4"/>
    <mergeCell ref="CV4:CX4"/>
    <mergeCell ref="CY4:DA4"/>
    <mergeCell ref="DB4:DD4"/>
    <mergeCell ref="BJ4:BK4"/>
    <mergeCell ref="BL4:BM4"/>
    <mergeCell ref="BN4:BO4"/>
    <mergeCell ref="BP4:BQ4"/>
    <mergeCell ref="BR4:BS4"/>
    <mergeCell ref="BT4:BU4"/>
    <mergeCell ref="BV4:BW4"/>
    <mergeCell ref="BX4:BZ4"/>
    <mergeCell ref="CA4:CC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U6:U8"/>
    <mergeCell ref="V6:V8"/>
    <mergeCell ref="U30:U31"/>
    <mergeCell ref="V30:V31"/>
    <mergeCell ref="H60:I60"/>
    <mergeCell ref="F57:J57"/>
    <mergeCell ref="P62:Q62"/>
    <mergeCell ref="L62:M62"/>
    <mergeCell ref="R62:S62"/>
    <mergeCell ref="F53:G53"/>
    <mergeCell ref="F54:G54"/>
    <mergeCell ref="F55:G55"/>
    <mergeCell ref="H53:J53"/>
    <mergeCell ref="H54:J54"/>
    <mergeCell ref="H55:J55"/>
    <mergeCell ref="L56:M56"/>
    <mergeCell ref="R56:S56"/>
    <mergeCell ref="L50:M50"/>
    <mergeCell ref="R50:S50"/>
    <mergeCell ref="L51:M51"/>
    <mergeCell ref="R51:S51"/>
    <mergeCell ref="L52:M52"/>
    <mergeCell ref="L44:M44"/>
    <mergeCell ref="R44:S44"/>
    <mergeCell ref="L45:M45"/>
    <mergeCell ref="R45:S45"/>
    <mergeCell ref="L46:M46"/>
    <mergeCell ref="R46:S46"/>
    <mergeCell ref="L41:M41"/>
    <mergeCell ref="R41:S41"/>
    <mergeCell ref="L42:M42"/>
    <mergeCell ref="R42:S42"/>
    <mergeCell ref="L63:M64"/>
    <mergeCell ref="N63:S64"/>
    <mergeCell ref="F58:G58"/>
    <mergeCell ref="F59:G59"/>
    <mergeCell ref="F60:G60"/>
    <mergeCell ref="H58:I58"/>
    <mergeCell ref="J58:J59"/>
    <mergeCell ref="H59:I59"/>
    <mergeCell ref="B58:C58"/>
    <mergeCell ref="B59:C59"/>
    <mergeCell ref="A57:D57"/>
    <mergeCell ref="D58:D59"/>
    <mergeCell ref="B60:C60"/>
    <mergeCell ref="L58:N58"/>
    <mergeCell ref="L59:N59"/>
    <mergeCell ref="L60:N60"/>
    <mergeCell ref="Q59:Q60"/>
    <mergeCell ref="R59:R60"/>
    <mergeCell ref="S59:S60"/>
    <mergeCell ref="O58:P58"/>
    <mergeCell ref="O59:P59"/>
    <mergeCell ref="O60:P60"/>
    <mergeCell ref="A53:C53"/>
    <mergeCell ref="A54:C54"/>
    <mergeCell ref="A55:C55"/>
    <mergeCell ref="D53:E53"/>
    <mergeCell ref="D54:E54"/>
    <mergeCell ref="D55:E55"/>
    <mergeCell ref="L53:M53"/>
    <mergeCell ref="R53:S53"/>
    <mergeCell ref="L54:M54"/>
    <mergeCell ref="R54:S54"/>
    <mergeCell ref="L55:M55"/>
    <mergeCell ref="R55:S55"/>
    <mergeCell ref="R52:S52"/>
    <mergeCell ref="L47:M47"/>
    <mergeCell ref="R47:S47"/>
    <mergeCell ref="L48:M48"/>
    <mergeCell ref="R48:S48"/>
    <mergeCell ref="L49:M49"/>
    <mergeCell ref="R49:S49"/>
    <mergeCell ref="B51:C51"/>
    <mergeCell ref="D51:E51"/>
    <mergeCell ref="F51:G51"/>
    <mergeCell ref="H51:J51"/>
    <mergeCell ref="B48:C48"/>
    <mergeCell ref="D48:E48"/>
    <mergeCell ref="F48:G48"/>
    <mergeCell ref="H48:J48"/>
    <mergeCell ref="B49:C49"/>
    <mergeCell ref="D49:E49"/>
    <mergeCell ref="F49:G49"/>
    <mergeCell ref="H49:J49"/>
    <mergeCell ref="B50:C50"/>
    <mergeCell ref="R43:S43"/>
    <mergeCell ref="O38:O39"/>
    <mergeCell ref="P38:P39"/>
    <mergeCell ref="Q38:Q39"/>
    <mergeCell ref="R38:S39"/>
    <mergeCell ref="L40:M40"/>
    <mergeCell ref="R40:S40"/>
    <mergeCell ref="L35:M35"/>
    <mergeCell ref="L36:M36"/>
    <mergeCell ref="L38:M39"/>
    <mergeCell ref="N38:N39"/>
    <mergeCell ref="A30:A31"/>
    <mergeCell ref="B30:C31"/>
    <mergeCell ref="D30:E31"/>
    <mergeCell ref="F30:G31"/>
    <mergeCell ref="H30:J31"/>
    <mergeCell ref="L32:M32"/>
    <mergeCell ref="N30:O30"/>
    <mergeCell ref="B36:C36"/>
    <mergeCell ref="D36:E36"/>
    <mergeCell ref="F36:G36"/>
    <mergeCell ref="H36:J36"/>
    <mergeCell ref="B37:C37"/>
    <mergeCell ref="D37:E37"/>
    <mergeCell ref="F37:G37"/>
    <mergeCell ref="H37:J37"/>
    <mergeCell ref="B34:C34"/>
    <mergeCell ref="D34:E34"/>
    <mergeCell ref="F34:G34"/>
    <mergeCell ref="H34:J34"/>
    <mergeCell ref="B42:C42"/>
    <mergeCell ref="L34:M34"/>
    <mergeCell ref="D50:E50"/>
    <mergeCell ref="F50:G50"/>
    <mergeCell ref="H50:J50"/>
    <mergeCell ref="B45:C45"/>
    <mergeCell ref="D45:E45"/>
    <mergeCell ref="F45:G45"/>
    <mergeCell ref="H45:J45"/>
    <mergeCell ref="D41:E41"/>
    <mergeCell ref="F41:G41"/>
    <mergeCell ref="H41:J41"/>
    <mergeCell ref="B38:C38"/>
    <mergeCell ref="D38:E38"/>
    <mergeCell ref="F38:G38"/>
    <mergeCell ref="H38:J38"/>
    <mergeCell ref="B39:C39"/>
    <mergeCell ref="D39:E39"/>
    <mergeCell ref="F39:G39"/>
    <mergeCell ref="H39:J39"/>
    <mergeCell ref="B46:C46"/>
    <mergeCell ref="D46:E46"/>
    <mergeCell ref="F46:G46"/>
    <mergeCell ref="H46:J46"/>
    <mergeCell ref="B47:C47"/>
    <mergeCell ref="D47:E47"/>
    <mergeCell ref="F47:G47"/>
    <mergeCell ref="H47:J47"/>
    <mergeCell ref="B44:C44"/>
    <mergeCell ref="D44:E44"/>
    <mergeCell ref="F44:G44"/>
    <mergeCell ref="H44:J44"/>
    <mergeCell ref="L43:M43"/>
    <mergeCell ref="B33:C33"/>
    <mergeCell ref="D33:E33"/>
    <mergeCell ref="F33:G33"/>
    <mergeCell ref="H33:J33"/>
    <mergeCell ref="O3:S3"/>
    <mergeCell ref="O4:P4"/>
    <mergeCell ref="G4:H4"/>
    <mergeCell ref="B3:I3"/>
    <mergeCell ref="J4:K4"/>
    <mergeCell ref="J3:N3"/>
    <mergeCell ref="L7:M7"/>
    <mergeCell ref="P30:Q30"/>
    <mergeCell ref="R30:S30"/>
    <mergeCell ref="L30:M31"/>
    <mergeCell ref="B32:C32"/>
    <mergeCell ref="D32:E32"/>
    <mergeCell ref="F32:G32"/>
    <mergeCell ref="H32:J32"/>
    <mergeCell ref="L33:M33"/>
    <mergeCell ref="D42:E42"/>
    <mergeCell ref="F42:G42"/>
    <mergeCell ref="H42:J42"/>
    <mergeCell ref="B43:C43"/>
    <mergeCell ref="D43:E43"/>
    <mergeCell ref="F43:G43"/>
    <mergeCell ref="H43:J43"/>
    <mergeCell ref="B40:C40"/>
    <mergeCell ref="D40:E40"/>
    <mergeCell ref="F40:G40"/>
    <mergeCell ref="H40:J40"/>
    <mergeCell ref="B41:C41"/>
    <mergeCell ref="A65:B65"/>
    <mergeCell ref="C65:D65"/>
    <mergeCell ref="I65:J65"/>
    <mergeCell ref="A260:B260"/>
    <mergeCell ref="D2:E2"/>
    <mergeCell ref="F2:G2"/>
    <mergeCell ref="H2:I2"/>
    <mergeCell ref="J2:K2"/>
    <mergeCell ref="L2:N2"/>
    <mergeCell ref="N7:O7"/>
    <mergeCell ref="P7:Q7"/>
    <mergeCell ref="R7:S7"/>
    <mergeCell ref="A1:A3"/>
    <mergeCell ref="B1:I1"/>
    <mergeCell ref="J1:K1"/>
    <mergeCell ref="L1:N1"/>
    <mergeCell ref="O1:P1"/>
    <mergeCell ref="Q1:S1"/>
    <mergeCell ref="B2:C2"/>
    <mergeCell ref="A6:A8"/>
    <mergeCell ref="B6:G6"/>
    <mergeCell ref="H6:M6"/>
    <mergeCell ref="N6:S6"/>
    <mergeCell ref="B7:C7"/>
    <mergeCell ref="D7:E7"/>
    <mergeCell ref="F7:G7"/>
    <mergeCell ref="H7:I7"/>
    <mergeCell ref="J7:K7"/>
    <mergeCell ref="B35:C35"/>
    <mergeCell ref="D35:E35"/>
    <mergeCell ref="F35:G35"/>
    <mergeCell ref="H35:J35"/>
  </mergeCells>
  <conditionalFormatting sqref="X9:X15">
    <cfRule type="colorScale" priority="19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74:X80">
    <cfRule type="colorScale" priority="18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139:X145">
    <cfRule type="colorScale" priority="17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204:X210">
    <cfRule type="colorScale" priority="16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269:X275">
    <cfRule type="colorScale" priority="15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335:X340">
    <cfRule type="colorScale" priority="14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399:X405">
    <cfRule type="colorScale" priority="13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464:X470">
    <cfRule type="colorScale" priority="12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529:X535">
    <cfRule type="colorScale" priority="11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594:X600">
    <cfRule type="colorScale" priority="10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660:X665">
    <cfRule type="colorScale" priority="9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724:X730">
    <cfRule type="colorScale" priority="8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789:X795">
    <cfRule type="colorScale" priority="7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334">
    <cfRule type="colorScale" priority="2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659">
    <cfRule type="colorScale" priority="1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92" orientation="landscape" horizontalDpi="4294967295" verticalDpi="4294967295" r:id="rId1"/>
  <rowBreaks count="25" manualBreakCount="25">
    <brk id="28" max="16383" man="1"/>
    <brk id="65" max="23" man="1"/>
    <brk id="93" max="23" man="1"/>
    <brk id="130" max="23" man="1"/>
    <brk id="158" max="23" man="1"/>
    <brk id="195" max="23" man="1"/>
    <brk id="223" max="23" man="1"/>
    <brk id="260" max="23" man="1"/>
    <brk id="288" max="23" man="1"/>
    <brk id="325" max="23" man="1"/>
    <brk id="353" max="23" man="1"/>
    <brk id="390" max="23" man="1"/>
    <brk id="418" max="23" man="1"/>
    <brk id="455" max="23" man="1"/>
    <brk id="483" max="23" man="1"/>
    <brk id="520" max="23" man="1"/>
    <brk id="548" max="23" man="1"/>
    <brk id="585" max="23" man="1"/>
    <brk id="613" max="23" man="1"/>
    <brk id="650" max="23" man="1"/>
    <brk id="678" max="23" man="1"/>
    <brk id="715" max="23" man="1"/>
    <brk id="743" max="23" man="1"/>
    <brk id="780" max="23" man="1"/>
    <brk id="808" max="23" man="1"/>
  </rowBreaks>
  <colBreaks count="1" manualBreakCount="1">
    <brk id="19" max="84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F8CB-DBC1-40B3-A103-7ED5ADC95677}">
  <dimension ref="A1:IB15"/>
  <sheetViews>
    <sheetView tabSelected="1" workbookViewId="0">
      <pane xSplit="1" ySplit="1" topLeftCell="CT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0" bestFit="1" customWidth="1"/>
    <col min="2" max="2" width="14" bestFit="1" customWidth="1"/>
    <col min="3" max="3" width="19.7109375" bestFit="1" customWidth="1"/>
    <col min="4" max="4" width="16.7109375" bestFit="1" customWidth="1"/>
    <col min="5" max="5" width="8.7109375" bestFit="1" customWidth="1"/>
    <col min="6" max="6" width="13.140625" bestFit="1" customWidth="1"/>
    <col min="7" max="7" width="18.42578125" bestFit="1" customWidth="1"/>
    <col min="8" max="8" width="16.28515625" bestFit="1" customWidth="1"/>
    <col min="9" max="10" width="6.85546875" bestFit="1" customWidth="1"/>
    <col min="11" max="12" width="7.28515625" bestFit="1" customWidth="1"/>
    <col min="13" max="16" width="6.42578125" bestFit="1" customWidth="1"/>
    <col min="17" max="32" width="6.7109375" bestFit="1" customWidth="1"/>
    <col min="33" max="34" width="9.5703125" bestFit="1" customWidth="1"/>
    <col min="35" max="36" width="10" bestFit="1" customWidth="1"/>
    <col min="37" max="38" width="9.5703125" bestFit="1" customWidth="1"/>
    <col min="39" max="40" width="10" bestFit="1" customWidth="1"/>
    <col min="41" max="42" width="9.5703125" bestFit="1" customWidth="1"/>
    <col min="43" max="44" width="10" bestFit="1" customWidth="1"/>
    <col min="45" max="46" width="8" bestFit="1" customWidth="1"/>
    <col min="47" max="48" width="8.42578125" bestFit="1" customWidth="1"/>
    <col min="49" max="50" width="8" bestFit="1" customWidth="1"/>
    <col min="51" max="52" width="8.42578125" bestFit="1" customWidth="1"/>
    <col min="53" max="54" width="8" bestFit="1" customWidth="1"/>
    <col min="55" max="58" width="8.42578125" bestFit="1" customWidth="1"/>
    <col min="59" max="60" width="8.85546875" bestFit="1" customWidth="1"/>
    <col min="61" max="62" width="8.42578125" bestFit="1" customWidth="1"/>
    <col min="63" max="64" width="8.85546875" bestFit="1" customWidth="1"/>
    <col min="65" max="66" width="7.42578125" bestFit="1" customWidth="1"/>
    <col min="67" max="68" width="7.85546875" bestFit="1" customWidth="1"/>
    <col min="69" max="70" width="7.42578125" bestFit="1" customWidth="1"/>
    <col min="71" max="72" width="7.85546875" bestFit="1" customWidth="1"/>
    <col min="73" max="74" width="6.85546875" bestFit="1" customWidth="1"/>
    <col min="75" max="78" width="7.28515625" bestFit="1" customWidth="1"/>
    <col min="79" max="80" width="7.7109375" bestFit="1" customWidth="1"/>
    <col min="81" max="82" width="7.28515625" bestFit="1" customWidth="1"/>
    <col min="83" max="84" width="7.7109375" bestFit="1" customWidth="1"/>
    <col min="85" max="86" width="6.85546875" bestFit="1" customWidth="1"/>
    <col min="87" max="88" width="7.28515625" bestFit="1" customWidth="1"/>
    <col min="89" max="89" width="12.5703125" bestFit="1" customWidth="1"/>
    <col min="90" max="90" width="12.140625" bestFit="1" customWidth="1"/>
    <col min="91" max="91" width="14.85546875" bestFit="1" customWidth="1"/>
    <col min="92" max="92" width="15.140625" bestFit="1" customWidth="1"/>
    <col min="93" max="93" width="12.7109375" bestFit="1" customWidth="1"/>
    <col min="94" max="94" width="12.28515625" bestFit="1" customWidth="1"/>
    <col min="95" max="95" width="15" bestFit="1" customWidth="1"/>
    <col min="96" max="96" width="15.28515625" bestFit="1" customWidth="1"/>
    <col min="97" max="97" width="14.140625" bestFit="1" customWidth="1"/>
    <col min="98" max="98" width="13.7109375" bestFit="1" customWidth="1"/>
    <col min="99" max="99" width="16.28515625" bestFit="1" customWidth="1"/>
    <col min="100" max="100" width="16.5703125" bestFit="1" customWidth="1"/>
    <col min="101" max="101" width="14.140625" bestFit="1" customWidth="1"/>
    <col min="102" max="102" width="13.7109375" bestFit="1" customWidth="1"/>
    <col min="103" max="103" width="16.28515625" bestFit="1" customWidth="1"/>
    <col min="104" max="104" width="16.5703125" bestFit="1" customWidth="1"/>
    <col min="105" max="105" width="14.140625" bestFit="1" customWidth="1"/>
    <col min="106" max="106" width="13.7109375" bestFit="1" customWidth="1"/>
    <col min="107" max="107" width="16.28515625" bestFit="1" customWidth="1"/>
    <col min="108" max="108" width="15.5703125" bestFit="1" customWidth="1"/>
    <col min="109" max="109" width="14.140625" bestFit="1" customWidth="1"/>
    <col min="110" max="110" width="13.7109375" bestFit="1" customWidth="1"/>
    <col min="111" max="111" width="16.28515625" bestFit="1" customWidth="1"/>
    <col min="112" max="112" width="16.5703125" bestFit="1" customWidth="1"/>
    <col min="113" max="113" width="16.42578125" bestFit="1" customWidth="1"/>
    <col min="114" max="114" width="16" bestFit="1" customWidth="1"/>
    <col min="115" max="115" width="18.7109375" bestFit="1" customWidth="1"/>
    <col min="116" max="116" width="19" bestFit="1" customWidth="1"/>
    <col min="117" max="117" width="16.42578125" bestFit="1" customWidth="1"/>
    <col min="118" max="118" width="16" bestFit="1" customWidth="1"/>
    <col min="119" max="119" width="18.7109375" bestFit="1" customWidth="1"/>
    <col min="120" max="120" width="19" bestFit="1" customWidth="1"/>
    <col min="121" max="121" width="16.42578125" bestFit="1" customWidth="1"/>
    <col min="122" max="122" width="16" bestFit="1" customWidth="1"/>
    <col min="123" max="123" width="18.7109375" bestFit="1" customWidth="1"/>
    <col min="124" max="124" width="19" bestFit="1" customWidth="1"/>
    <col min="125" max="125" width="15.28515625" bestFit="1" customWidth="1"/>
    <col min="126" max="126" width="14.85546875" bestFit="1" customWidth="1"/>
    <col min="127" max="127" width="17.5703125" bestFit="1" customWidth="1"/>
    <col min="128" max="128" width="17.85546875" bestFit="1" customWidth="1"/>
    <col min="129" max="129" width="15.28515625" bestFit="1" customWidth="1"/>
    <col min="130" max="130" width="14.85546875" bestFit="1" customWidth="1"/>
    <col min="131" max="131" width="17.5703125" bestFit="1" customWidth="1"/>
    <col min="132" max="132" width="17.85546875" bestFit="1" customWidth="1"/>
    <col min="133" max="133" width="14.28515625" bestFit="1" customWidth="1"/>
    <col min="134" max="134" width="13.85546875" bestFit="1" customWidth="1"/>
    <col min="135" max="135" width="16.42578125" bestFit="1" customWidth="1"/>
    <col min="136" max="136" width="16.7109375" bestFit="1" customWidth="1"/>
    <col min="137" max="137" width="14.28515625" bestFit="1" customWidth="1"/>
    <col min="138" max="138" width="13.85546875" bestFit="1" customWidth="1"/>
    <col min="139" max="139" width="16.42578125" bestFit="1" customWidth="1"/>
    <col min="140" max="140" width="16.7109375" bestFit="1" customWidth="1"/>
    <col min="141" max="141" width="12.5703125" bestFit="1" customWidth="1"/>
    <col min="142" max="142" width="12.140625" bestFit="1" customWidth="1"/>
    <col min="143" max="143" width="14.85546875" bestFit="1" customWidth="1"/>
    <col min="144" max="144" width="15.140625" bestFit="1" customWidth="1"/>
    <col min="145" max="145" width="14.140625" bestFit="1" customWidth="1"/>
    <col min="146" max="146" width="13.7109375" bestFit="1" customWidth="1"/>
    <col min="147" max="147" width="16.28515625" bestFit="1" customWidth="1"/>
    <col min="148" max="148" width="16.5703125" bestFit="1" customWidth="1"/>
    <col min="149" max="149" width="14.140625" bestFit="1" customWidth="1"/>
    <col min="150" max="150" width="13.7109375" bestFit="1" customWidth="1"/>
    <col min="151" max="151" width="16.28515625" bestFit="1" customWidth="1"/>
    <col min="152" max="152" width="16.5703125" bestFit="1" customWidth="1"/>
    <col min="153" max="153" width="12.5703125" bestFit="1" customWidth="1"/>
    <col min="154" max="154" width="12.140625" bestFit="1" customWidth="1"/>
    <col min="155" max="155" width="14.85546875" bestFit="1" customWidth="1"/>
    <col min="156" max="156" width="15.140625" bestFit="1" customWidth="1"/>
    <col min="157" max="161" width="6.42578125" bestFit="1" customWidth="1"/>
    <col min="162" max="166" width="6.85546875" bestFit="1" customWidth="1"/>
    <col min="167" max="167" width="19" bestFit="1" customWidth="1"/>
    <col min="168" max="168" width="15.28515625" bestFit="1" customWidth="1"/>
    <col min="169" max="169" width="19" bestFit="1" customWidth="1"/>
    <col min="170" max="170" width="18" bestFit="1" customWidth="1"/>
    <col min="171" max="171" width="14.28515625" bestFit="1" customWidth="1"/>
    <col min="172" max="172" width="18" bestFit="1" customWidth="1"/>
    <col min="173" max="173" width="18.28515625" bestFit="1" customWidth="1"/>
    <col min="174" max="174" width="14.5703125" bestFit="1" customWidth="1"/>
    <col min="175" max="175" width="18.28515625" bestFit="1" customWidth="1"/>
    <col min="176" max="176" width="19.5703125" bestFit="1" customWidth="1"/>
    <col min="177" max="177" width="15.85546875" bestFit="1" customWidth="1"/>
    <col min="178" max="178" width="19.5703125" bestFit="1" customWidth="1"/>
    <col min="179" max="179" width="18" bestFit="1" customWidth="1"/>
    <col min="180" max="180" width="14.28515625" bestFit="1" customWidth="1"/>
    <col min="181" max="181" width="18" bestFit="1" customWidth="1"/>
    <col min="182" max="182" width="19.28515625" bestFit="1" customWidth="1"/>
    <col min="183" max="183" width="15.5703125" bestFit="1" customWidth="1"/>
    <col min="184" max="184" width="19.28515625" bestFit="1" customWidth="1"/>
    <col min="185" max="185" width="17.42578125" bestFit="1" customWidth="1"/>
    <col min="186" max="186" width="13.28515625" bestFit="1" customWidth="1"/>
    <col min="187" max="187" width="17.42578125" bestFit="1" customWidth="1"/>
    <col min="188" max="188" width="17.85546875" bestFit="1" customWidth="1"/>
    <col min="189" max="189" width="14.140625" bestFit="1" customWidth="1"/>
    <col min="190" max="190" width="17.85546875" bestFit="1" customWidth="1"/>
    <col min="191" max="191" width="17.28515625" bestFit="1" customWidth="1"/>
    <col min="192" max="192" width="13.5703125" bestFit="1" customWidth="1"/>
    <col min="193" max="193" width="17.28515625" bestFit="1" customWidth="1"/>
    <col min="194" max="194" width="17.85546875" bestFit="1" customWidth="1"/>
    <col min="195" max="195" width="14.140625" bestFit="1" customWidth="1"/>
    <col min="196" max="196" width="17.85546875" bestFit="1" customWidth="1"/>
    <col min="197" max="197" width="16.28515625" bestFit="1" customWidth="1"/>
    <col min="198" max="198" width="12.5703125" bestFit="1" customWidth="1"/>
    <col min="199" max="199" width="16.28515625" bestFit="1" customWidth="1"/>
    <col min="200" max="200" width="20" bestFit="1" customWidth="1"/>
    <col min="201" max="201" width="16.28515625" bestFit="1" customWidth="1"/>
    <col min="202" max="202" width="20" bestFit="1" customWidth="1"/>
    <col min="203" max="203" width="19" bestFit="1" customWidth="1"/>
    <col min="204" max="204" width="15.28515625" bestFit="1" customWidth="1"/>
    <col min="205" max="205" width="19" bestFit="1" customWidth="1"/>
    <col min="206" max="206" width="18.140625" bestFit="1" customWidth="1"/>
    <col min="207" max="207" width="14.42578125" bestFit="1" customWidth="1"/>
    <col min="208" max="209" width="18.140625" bestFit="1" customWidth="1"/>
    <col min="210" max="210" width="14.42578125" bestFit="1" customWidth="1"/>
    <col min="211" max="211" width="18.140625" bestFit="1" customWidth="1"/>
    <col min="212" max="212" width="23.140625" bestFit="1" customWidth="1"/>
    <col min="213" max="213" width="19.42578125" bestFit="1" customWidth="1"/>
    <col min="214" max="214" width="22.7109375" bestFit="1" customWidth="1"/>
    <col min="215" max="215" width="25.7109375" bestFit="1" customWidth="1"/>
    <col min="216" max="216" width="22" bestFit="1" customWidth="1"/>
    <col min="217" max="217" width="25.7109375" bestFit="1" customWidth="1"/>
    <col min="218" max="218" width="15.85546875" bestFit="1" customWidth="1"/>
    <col min="219" max="219" width="19.7109375" bestFit="1" customWidth="1"/>
    <col min="220" max="220" width="27.42578125" bestFit="1" customWidth="1"/>
    <col min="221" max="221" width="11.140625" bestFit="1" customWidth="1"/>
    <col min="222" max="222" width="15" bestFit="1" customWidth="1"/>
    <col min="223" max="223" width="27.42578125" bestFit="1" customWidth="1"/>
    <col min="224" max="224" width="13.5703125" bestFit="1" customWidth="1"/>
    <col min="225" max="225" width="22" bestFit="1" customWidth="1"/>
    <col min="226" max="226" width="27.42578125" bestFit="1" customWidth="1"/>
    <col min="227" max="227" width="11.42578125" bestFit="1" customWidth="1"/>
    <col min="228" max="228" width="9" bestFit="1" customWidth="1"/>
    <col min="229" max="229" width="5.85546875" bestFit="1" customWidth="1"/>
    <col min="230" max="230" width="15.42578125" bestFit="1" customWidth="1"/>
    <col min="231" max="231" width="17.7109375" bestFit="1" customWidth="1"/>
    <col min="232" max="232" width="18.28515625" bestFit="1" customWidth="1"/>
    <col min="233" max="233" width="23.28515625" bestFit="1" customWidth="1"/>
    <col min="234" max="234" width="18.28515625" bestFit="1" customWidth="1"/>
    <col min="235" max="235" width="23.28515625" bestFit="1" customWidth="1"/>
  </cols>
  <sheetData>
    <row r="1" spans="1:236" x14ac:dyDescent="0.25">
      <c r="A1">
        <v>154004020</v>
      </c>
      <c r="B1">
        <v>154004010</v>
      </c>
      <c r="C1">
        <v>1</v>
      </c>
      <c r="D1">
        <v>1</v>
      </c>
      <c r="E1">
        <v>1</v>
      </c>
      <c r="F1">
        <v>22</v>
      </c>
      <c r="G1">
        <v>22</v>
      </c>
      <c r="H1">
        <v>22</v>
      </c>
      <c r="I1">
        <v>22</v>
      </c>
      <c r="J1">
        <v>2</v>
      </c>
      <c r="K1">
        <v>3</v>
      </c>
      <c r="L1">
        <v>29</v>
      </c>
      <c r="M1">
        <v>31</v>
      </c>
      <c r="N1">
        <v>4</v>
      </c>
      <c r="O1">
        <v>8</v>
      </c>
      <c r="P1">
        <v>27</v>
      </c>
      <c r="Q1">
        <v>28</v>
      </c>
      <c r="R1">
        <v>4</v>
      </c>
      <c r="S1">
        <v>8</v>
      </c>
      <c r="T1">
        <v>27</v>
      </c>
      <c r="U1">
        <v>28</v>
      </c>
      <c r="V1">
        <v>5</v>
      </c>
      <c r="W1">
        <v>7</v>
      </c>
      <c r="X1">
        <v>24</v>
      </c>
      <c r="Y1">
        <v>28</v>
      </c>
      <c r="Z1">
        <v>4</v>
      </c>
      <c r="AA1">
        <v>6</v>
      </c>
      <c r="AB1">
        <v>26</v>
      </c>
      <c r="AC1">
        <v>27</v>
      </c>
      <c r="AD1">
        <v>3</v>
      </c>
      <c r="AE1">
        <v>5</v>
      </c>
      <c r="AF1">
        <v>27</v>
      </c>
      <c r="AG1">
        <v>28</v>
      </c>
      <c r="AH1">
        <v>5</v>
      </c>
      <c r="AI1">
        <v>7</v>
      </c>
      <c r="AJ1">
        <v>24</v>
      </c>
      <c r="AK1">
        <v>28</v>
      </c>
      <c r="AL1">
        <v>4</v>
      </c>
      <c r="AM1">
        <v>6</v>
      </c>
      <c r="AN1">
        <v>26</v>
      </c>
      <c r="AO1">
        <v>27</v>
      </c>
      <c r="AP1">
        <v>3</v>
      </c>
      <c r="AQ1">
        <v>5</v>
      </c>
      <c r="AR1">
        <v>27</v>
      </c>
      <c r="AS1">
        <v>28</v>
      </c>
      <c r="AT1">
        <v>5</v>
      </c>
      <c r="AU1">
        <v>7</v>
      </c>
      <c r="AV1">
        <v>24</v>
      </c>
      <c r="AW1">
        <v>28</v>
      </c>
      <c r="AX1">
        <v>4</v>
      </c>
      <c r="AY1">
        <v>6</v>
      </c>
      <c r="AZ1">
        <v>26</v>
      </c>
      <c r="BA1">
        <v>27</v>
      </c>
      <c r="BB1">
        <v>3</v>
      </c>
      <c r="BC1">
        <v>5</v>
      </c>
      <c r="BD1">
        <v>27</v>
      </c>
      <c r="BE1">
        <v>28</v>
      </c>
      <c r="BF1">
        <v>5</v>
      </c>
      <c r="BG1">
        <v>7</v>
      </c>
      <c r="BH1">
        <v>24</v>
      </c>
      <c r="BI1">
        <v>28</v>
      </c>
      <c r="BJ1">
        <v>4</v>
      </c>
      <c r="BK1">
        <v>6</v>
      </c>
      <c r="BL1">
        <v>26</v>
      </c>
      <c r="BM1">
        <v>27</v>
      </c>
      <c r="BN1">
        <v>4</v>
      </c>
      <c r="BO1">
        <v>4</v>
      </c>
      <c r="BP1">
        <v>27</v>
      </c>
      <c r="BQ1">
        <v>28</v>
      </c>
      <c r="BR1">
        <v>0</v>
      </c>
      <c r="BS1">
        <v>2</v>
      </c>
      <c r="BT1">
        <v>31</v>
      </c>
      <c r="BU1">
        <v>33</v>
      </c>
      <c r="BV1">
        <v>0</v>
      </c>
      <c r="BW1">
        <v>2</v>
      </c>
      <c r="BX1">
        <v>23</v>
      </c>
      <c r="BY1">
        <v>25</v>
      </c>
      <c r="BZ1">
        <v>0</v>
      </c>
      <c r="CA1">
        <v>2</v>
      </c>
      <c r="CB1">
        <v>31</v>
      </c>
      <c r="CC1">
        <v>31</v>
      </c>
      <c r="CD1">
        <v>1</v>
      </c>
      <c r="CE1">
        <v>1</v>
      </c>
      <c r="CF1">
        <v>31</v>
      </c>
      <c r="CG1">
        <v>32</v>
      </c>
      <c r="CH1">
        <v>1</v>
      </c>
      <c r="CI1">
        <v>2</v>
      </c>
      <c r="CJ1">
        <v>28</v>
      </c>
      <c r="CK1">
        <v>30</v>
      </c>
      <c r="CL1">
        <v>64</v>
      </c>
      <c r="CM1">
        <v>0</v>
      </c>
      <c r="CN1">
        <v>1</v>
      </c>
      <c r="CO1">
        <v>0</v>
      </c>
      <c r="CP1">
        <v>62</v>
      </c>
      <c r="CQ1">
        <v>2</v>
      </c>
      <c r="CR1">
        <v>2</v>
      </c>
      <c r="CS1">
        <v>1</v>
      </c>
      <c r="CT1">
        <v>62</v>
      </c>
      <c r="CU1">
        <v>2</v>
      </c>
      <c r="CV1">
        <v>2</v>
      </c>
      <c r="CW1">
        <v>1</v>
      </c>
      <c r="CX1">
        <v>60</v>
      </c>
      <c r="CY1">
        <v>3</v>
      </c>
      <c r="CZ1">
        <v>1</v>
      </c>
      <c r="DA1">
        <v>0</v>
      </c>
      <c r="DB1">
        <v>60</v>
      </c>
      <c r="DC1">
        <v>2</v>
      </c>
      <c r="DD1">
        <v>1</v>
      </c>
      <c r="DE1">
        <v>0</v>
      </c>
      <c r="DF1">
        <v>61</v>
      </c>
      <c r="DG1">
        <v>1</v>
      </c>
      <c r="DH1">
        <v>1</v>
      </c>
      <c r="DI1">
        <v>0</v>
      </c>
      <c r="DJ1">
        <v>60</v>
      </c>
      <c r="DK1">
        <v>3</v>
      </c>
      <c r="DL1">
        <v>1</v>
      </c>
      <c r="DM1">
        <v>0</v>
      </c>
      <c r="DN1">
        <v>60</v>
      </c>
      <c r="DO1">
        <v>2</v>
      </c>
      <c r="DP1">
        <v>1</v>
      </c>
      <c r="DQ1">
        <v>0</v>
      </c>
      <c r="DR1">
        <v>61</v>
      </c>
      <c r="DS1">
        <v>1</v>
      </c>
      <c r="DT1">
        <v>1</v>
      </c>
      <c r="DU1">
        <v>0</v>
      </c>
      <c r="DV1">
        <v>60</v>
      </c>
      <c r="DW1">
        <v>3</v>
      </c>
      <c r="DX1">
        <v>1</v>
      </c>
      <c r="DY1">
        <v>0</v>
      </c>
      <c r="DZ1">
        <v>60</v>
      </c>
      <c r="EA1">
        <v>2</v>
      </c>
      <c r="EB1">
        <v>1</v>
      </c>
      <c r="EC1">
        <v>0</v>
      </c>
      <c r="ED1">
        <v>59</v>
      </c>
      <c r="EE1">
        <v>3</v>
      </c>
      <c r="EF1">
        <v>1</v>
      </c>
      <c r="EG1">
        <v>0</v>
      </c>
      <c r="EH1">
        <v>61</v>
      </c>
      <c r="EI1">
        <v>3</v>
      </c>
      <c r="EJ1">
        <v>2</v>
      </c>
      <c r="EK1">
        <v>0</v>
      </c>
      <c r="EL1">
        <v>61</v>
      </c>
      <c r="EM1">
        <v>3</v>
      </c>
      <c r="EN1">
        <v>2</v>
      </c>
      <c r="EO1">
        <v>0</v>
      </c>
      <c r="EP1">
        <v>61</v>
      </c>
      <c r="EQ1">
        <v>3</v>
      </c>
      <c r="ER1">
        <v>2</v>
      </c>
      <c r="ES1">
        <v>0</v>
      </c>
      <c r="ET1">
        <v>60</v>
      </c>
      <c r="EU1">
        <v>2</v>
      </c>
      <c r="EV1">
        <v>2</v>
      </c>
      <c r="EW1">
        <v>1</v>
      </c>
      <c r="EX1">
        <v>59</v>
      </c>
      <c r="EY1">
        <v>1</v>
      </c>
      <c r="EZ1">
        <v>0</v>
      </c>
      <c r="FA1">
        <v>1</v>
      </c>
      <c r="FB1">
        <v>6</v>
      </c>
      <c r="FC1">
        <v>10</v>
      </c>
      <c r="FD1">
        <v>0</v>
      </c>
      <c r="FE1">
        <v>0</v>
      </c>
      <c r="FF1">
        <v>0</v>
      </c>
      <c r="FG1">
        <v>52</v>
      </c>
      <c r="FH1">
        <v>47</v>
      </c>
      <c r="FI1">
        <v>0</v>
      </c>
      <c r="FJ1">
        <v>0</v>
      </c>
      <c r="FK1">
        <v>0</v>
      </c>
      <c r="FL1">
        <v>17</v>
      </c>
      <c r="FM1">
        <v>50</v>
      </c>
      <c r="FN1">
        <v>2</v>
      </c>
      <c r="FO1">
        <v>250</v>
      </c>
      <c r="FP1">
        <v>80</v>
      </c>
      <c r="FQ1">
        <v>170</v>
      </c>
      <c r="FR1">
        <v>0</v>
      </c>
      <c r="FS1">
        <v>280</v>
      </c>
      <c r="FT1">
        <v>20</v>
      </c>
      <c r="FU1">
        <v>0</v>
      </c>
      <c r="FV1">
        <v>200</v>
      </c>
      <c r="FW1">
        <v>5</v>
      </c>
      <c r="FX1">
        <v>0</v>
      </c>
      <c r="FY1">
        <v>200</v>
      </c>
      <c r="FZ1">
        <v>8</v>
      </c>
      <c r="GA1">
        <v>7</v>
      </c>
      <c r="GB1">
        <v>130</v>
      </c>
      <c r="GC1">
        <v>10</v>
      </c>
      <c r="GD1">
        <v>80</v>
      </c>
      <c r="GE1">
        <v>120</v>
      </c>
      <c r="GF1">
        <v>50</v>
      </c>
      <c r="GG1">
        <v>0</v>
      </c>
      <c r="GH1">
        <v>50</v>
      </c>
      <c r="GI1">
        <v>0</v>
      </c>
      <c r="GJ1">
        <v>30</v>
      </c>
      <c r="GK1">
        <v>140</v>
      </c>
      <c r="GL1">
        <v>30</v>
      </c>
      <c r="GM1">
        <v>280</v>
      </c>
      <c r="GN1">
        <v>140</v>
      </c>
      <c r="GO1">
        <v>300</v>
      </c>
      <c r="GP1">
        <v>0</v>
      </c>
      <c r="GQ1">
        <v>120</v>
      </c>
      <c r="GR1">
        <v>0</v>
      </c>
      <c r="GS1">
        <v>73</v>
      </c>
      <c r="GT1">
        <v>100</v>
      </c>
      <c r="GU1">
        <v>98</v>
      </c>
      <c r="GV1">
        <v>215</v>
      </c>
      <c r="GW1">
        <v>700</v>
      </c>
      <c r="GX1">
        <v>150</v>
      </c>
      <c r="GY1">
        <v>7</v>
      </c>
      <c r="GZ1">
        <v>3</v>
      </c>
      <c r="HA1">
        <v>4</v>
      </c>
      <c r="HB1">
        <v>4</v>
      </c>
      <c r="HC1">
        <v>15</v>
      </c>
      <c r="HD1">
        <v>3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10</v>
      </c>
      <c r="HL1">
        <v>10</v>
      </c>
      <c r="HM1">
        <v>1</v>
      </c>
      <c r="HN1">
        <v>0</v>
      </c>
      <c r="HO1">
        <v>0</v>
      </c>
      <c r="HP1">
        <v>1</v>
      </c>
      <c r="HQ1">
        <v>0</v>
      </c>
      <c r="HR1">
        <v>0</v>
      </c>
      <c r="HS1">
        <v>1</v>
      </c>
      <c r="HT1">
        <v>14</v>
      </c>
      <c r="HU1">
        <v>0</v>
      </c>
      <c r="HV1">
        <v>0</v>
      </c>
      <c r="HW1">
        <v>31</v>
      </c>
      <c r="HX1">
        <v>36</v>
      </c>
      <c r="HY1">
        <v>65</v>
      </c>
      <c r="HZ1">
        <v>2</v>
      </c>
      <c r="IA1">
        <v>65</v>
      </c>
      <c r="IB1">
        <v>2</v>
      </c>
    </row>
    <row r="2" spans="1:236" x14ac:dyDescent="0.25">
      <c r="A2">
        <v>154004002</v>
      </c>
    </row>
    <row r="3" spans="1:236" x14ac:dyDescent="0.25">
      <c r="A3">
        <v>154004001</v>
      </c>
    </row>
    <row r="4" spans="1:236" x14ac:dyDescent="0.25">
      <c r="A4">
        <v>154004013</v>
      </c>
    </row>
    <row r="5" spans="1:236" x14ac:dyDescent="0.25">
      <c r="A5">
        <v>154004012</v>
      </c>
    </row>
    <row r="6" spans="1:236" x14ac:dyDescent="0.25">
      <c r="A6">
        <v>154004021</v>
      </c>
    </row>
    <row r="7" spans="1:236" x14ac:dyDescent="0.25">
      <c r="A7">
        <v>154004007</v>
      </c>
    </row>
    <row r="8" spans="1:236" x14ac:dyDescent="0.25">
      <c r="A8">
        <v>154004015</v>
      </c>
    </row>
    <row r="9" spans="1:236" x14ac:dyDescent="0.25">
      <c r="A9">
        <v>154004016</v>
      </c>
    </row>
    <row r="10" spans="1:236" x14ac:dyDescent="0.25">
      <c r="A10">
        <v>154004017</v>
      </c>
    </row>
    <row r="11" spans="1:236" x14ac:dyDescent="0.25">
      <c r="A11">
        <v>154004018</v>
      </c>
    </row>
    <row r="12" spans="1:236" x14ac:dyDescent="0.25">
      <c r="A12">
        <v>154004019</v>
      </c>
    </row>
    <row r="13" spans="1:236" x14ac:dyDescent="0.25">
      <c r="A13">
        <v>154004020</v>
      </c>
    </row>
    <row r="14" spans="1:236" x14ac:dyDescent="0.25">
      <c r="A14">
        <v>154004005</v>
      </c>
    </row>
    <row r="15" spans="1:236" x14ac:dyDescent="0.25">
      <c r="A15">
        <v>154004006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6E3A-AA91-4A8E-A0F8-7780FF8AEEE2}">
  <dimension ref="A1:DD584"/>
  <sheetViews>
    <sheetView view="pageBreakPreview" zoomScaleNormal="100" zoomScaleSheetLayoutView="100" workbookViewId="0">
      <selection activeCell="L586" sqref="L586"/>
    </sheetView>
  </sheetViews>
  <sheetFormatPr defaultRowHeight="15" x14ac:dyDescent="0.25"/>
  <cols>
    <col min="1" max="1" width="11.5703125" bestFit="1" customWidth="1"/>
    <col min="2" max="11" width="6.42578125" customWidth="1"/>
    <col min="12" max="12" width="7.85546875" customWidth="1"/>
    <col min="13" max="18" width="7.7109375" customWidth="1"/>
    <col min="19" max="20" width="6.42578125" customWidth="1"/>
    <col min="21" max="21" width="6.85546875" customWidth="1"/>
    <col min="22" max="22" width="8.140625" bestFit="1" customWidth="1"/>
    <col min="23" max="23" width="22.7109375" customWidth="1"/>
    <col min="25" max="25" width="18.7109375" customWidth="1"/>
  </cols>
  <sheetData>
    <row r="1" spans="1:108" ht="18.75" x14ac:dyDescent="0.3">
      <c r="A1" s="193"/>
      <c r="B1" s="194" t="s">
        <v>28</v>
      </c>
      <c r="C1" s="194"/>
      <c r="D1" s="194"/>
      <c r="E1" s="194"/>
      <c r="F1" s="194"/>
      <c r="G1" s="194"/>
      <c r="H1" s="194"/>
      <c r="I1" s="194"/>
      <c r="J1" s="193" t="s">
        <v>29</v>
      </c>
      <c r="K1" s="193"/>
      <c r="L1" s="195" t="s">
        <v>322</v>
      </c>
      <c r="M1" s="195"/>
      <c r="N1" s="195"/>
      <c r="O1" s="193" t="s">
        <v>30</v>
      </c>
      <c r="P1" s="193"/>
      <c r="Q1" s="195">
        <v>2022</v>
      </c>
      <c r="R1" s="195"/>
      <c r="S1" s="195"/>
      <c r="T1" s="328"/>
      <c r="U1" s="193"/>
      <c r="V1" s="193"/>
      <c r="W1" s="193"/>
      <c r="X1" s="193"/>
    </row>
    <row r="2" spans="1:108" s="38" customFormat="1" ht="21.75" customHeight="1" thickBot="1" x14ac:dyDescent="0.3">
      <c r="A2" s="193"/>
      <c r="B2" s="189" t="s">
        <v>31</v>
      </c>
      <c r="C2" s="189"/>
      <c r="D2" s="188" t="s">
        <v>323</v>
      </c>
      <c r="E2" s="188"/>
      <c r="F2" s="189" t="s">
        <v>32</v>
      </c>
      <c r="G2" s="189"/>
      <c r="H2" s="188" t="s">
        <v>324</v>
      </c>
      <c r="I2" s="188"/>
      <c r="J2" s="189" t="s">
        <v>272</v>
      </c>
      <c r="K2" s="189"/>
      <c r="L2" s="188" t="s">
        <v>325</v>
      </c>
      <c r="M2" s="188"/>
      <c r="N2" s="188"/>
      <c r="O2" s="189" t="s">
        <v>34</v>
      </c>
      <c r="P2" s="189"/>
      <c r="Q2" s="299" t="s">
        <v>325</v>
      </c>
      <c r="R2" s="300"/>
      <c r="S2" s="301"/>
      <c r="T2" s="326" t="s">
        <v>225</v>
      </c>
      <c r="U2" s="327"/>
      <c r="V2" s="327"/>
    </row>
    <row r="3" spans="1:108" x14ac:dyDescent="0.25">
      <c r="A3" s="193"/>
      <c r="B3" s="205" t="s">
        <v>35</v>
      </c>
      <c r="C3" s="206"/>
      <c r="D3" s="206"/>
      <c r="E3" s="206"/>
      <c r="F3" s="206"/>
      <c r="G3" s="206"/>
      <c r="H3" s="206"/>
      <c r="I3" s="207"/>
      <c r="J3" s="205" t="s">
        <v>1</v>
      </c>
      <c r="K3" s="206"/>
      <c r="L3" s="206"/>
      <c r="M3" s="206"/>
      <c r="N3" s="207"/>
      <c r="O3" s="205" t="s">
        <v>2</v>
      </c>
      <c r="P3" s="206"/>
      <c r="Q3" s="206"/>
      <c r="R3" s="206"/>
      <c r="S3" s="207"/>
      <c r="T3" s="299">
        <v>28363</v>
      </c>
      <c r="U3" s="300"/>
      <c r="V3" s="301"/>
    </row>
    <row r="4" spans="1:108" s="38" customFormat="1" ht="24" customHeight="1" thickBot="1" x14ac:dyDescent="0.3">
      <c r="B4" s="165" t="s">
        <v>36</v>
      </c>
      <c r="C4" s="62">
        <v>1</v>
      </c>
      <c r="D4" s="63" t="s">
        <v>37</v>
      </c>
      <c r="E4" s="166"/>
      <c r="F4" s="62">
        <v>1</v>
      </c>
      <c r="G4" s="209" t="s">
        <v>38</v>
      </c>
      <c r="H4" s="209"/>
      <c r="I4" s="65">
        <v>1</v>
      </c>
      <c r="J4" s="208" t="s">
        <v>39</v>
      </c>
      <c r="K4" s="209"/>
      <c r="L4" s="62">
        <v>26</v>
      </c>
      <c r="M4" s="166" t="s">
        <v>40</v>
      </c>
      <c r="N4" s="65">
        <v>26</v>
      </c>
      <c r="O4" s="208" t="s">
        <v>39</v>
      </c>
      <c r="P4" s="209"/>
      <c r="Q4" s="62">
        <v>22</v>
      </c>
      <c r="R4" s="166" t="s">
        <v>40</v>
      </c>
      <c r="S4" s="65">
        <v>22</v>
      </c>
      <c r="T4" s="175"/>
      <c r="Z4" s="290" t="s">
        <v>238</v>
      </c>
      <c r="AA4" s="290"/>
      <c r="AB4" s="291" t="s">
        <v>239</v>
      </c>
      <c r="AC4" s="291"/>
      <c r="AD4" s="291" t="s">
        <v>171</v>
      </c>
      <c r="AE4" s="291"/>
      <c r="AF4" s="292" t="s">
        <v>240</v>
      </c>
      <c r="AG4" s="292"/>
      <c r="AH4" s="292" t="s">
        <v>241</v>
      </c>
      <c r="AI4" s="292"/>
      <c r="AJ4" s="292" t="s">
        <v>242</v>
      </c>
      <c r="AK4" s="292"/>
      <c r="AL4" s="292" t="s">
        <v>243</v>
      </c>
      <c r="AM4" s="292"/>
      <c r="AN4" s="287" t="s">
        <v>244</v>
      </c>
      <c r="AO4" s="287"/>
      <c r="AP4" s="287" t="s">
        <v>245</v>
      </c>
      <c r="AQ4" s="287"/>
      <c r="AR4" s="287" t="s">
        <v>246</v>
      </c>
      <c r="AS4" s="287"/>
      <c r="AT4" s="287" t="s">
        <v>247</v>
      </c>
      <c r="AU4" s="287"/>
      <c r="AV4" s="288" t="s">
        <v>248</v>
      </c>
      <c r="AW4" s="288"/>
      <c r="AX4" s="288" t="s">
        <v>249</v>
      </c>
      <c r="AY4" s="288"/>
      <c r="AZ4" s="288" t="s">
        <v>250</v>
      </c>
      <c r="BA4" s="288"/>
      <c r="BB4" s="288" t="s">
        <v>175</v>
      </c>
      <c r="BC4" s="288"/>
      <c r="BD4" s="289" t="s">
        <v>251</v>
      </c>
      <c r="BE4" s="289"/>
      <c r="BF4" s="289" t="s">
        <v>252</v>
      </c>
      <c r="BG4" s="289"/>
      <c r="BH4" s="289" t="s">
        <v>24</v>
      </c>
      <c r="BI4" s="289"/>
      <c r="BJ4" s="294" t="s">
        <v>253</v>
      </c>
      <c r="BK4" s="294"/>
      <c r="BL4" s="295" t="s">
        <v>69</v>
      </c>
      <c r="BM4" s="295"/>
      <c r="BN4" s="296" t="s">
        <v>254</v>
      </c>
      <c r="BO4" s="296" t="s">
        <v>161</v>
      </c>
      <c r="BP4" s="296" t="s">
        <v>255</v>
      </c>
      <c r="BQ4" s="296" t="s">
        <v>256</v>
      </c>
      <c r="BR4" s="296" t="s">
        <v>257</v>
      </c>
      <c r="BS4" s="296"/>
      <c r="BT4" s="296" t="s">
        <v>258</v>
      </c>
      <c r="BU4" s="296"/>
      <c r="BV4" s="296" t="s">
        <v>259</v>
      </c>
      <c r="BW4" s="296"/>
      <c r="BX4" s="293" t="s">
        <v>260</v>
      </c>
      <c r="BY4" s="293"/>
      <c r="BZ4" s="293"/>
      <c r="CA4" s="293" t="s">
        <v>239</v>
      </c>
      <c r="CB4" s="293"/>
      <c r="CC4" s="293"/>
      <c r="CD4" s="293" t="s">
        <v>261</v>
      </c>
      <c r="CE4" s="293"/>
      <c r="CF4" s="293"/>
      <c r="CG4" s="293" t="s">
        <v>262</v>
      </c>
      <c r="CH4" s="293"/>
      <c r="CI4" s="293"/>
      <c r="CJ4" s="293" t="s">
        <v>65</v>
      </c>
      <c r="CK4" s="293"/>
      <c r="CL4" s="293"/>
      <c r="CM4" s="293" t="s">
        <v>263</v>
      </c>
      <c r="CN4" s="293"/>
      <c r="CO4" s="293"/>
      <c r="CP4" s="293" t="s">
        <v>67</v>
      </c>
      <c r="CQ4" s="293"/>
      <c r="CR4" s="293"/>
      <c r="CS4" s="293" t="s">
        <v>264</v>
      </c>
      <c r="CT4" s="293"/>
      <c r="CU4" s="293"/>
      <c r="CV4" s="293" t="s">
        <v>265</v>
      </c>
      <c r="CW4" s="293"/>
      <c r="CX4" s="293"/>
      <c r="CY4" s="293" t="s">
        <v>24</v>
      </c>
      <c r="CZ4" s="293"/>
      <c r="DA4" s="293"/>
      <c r="DB4" s="293" t="s">
        <v>266</v>
      </c>
      <c r="DC4" s="293"/>
      <c r="DD4" s="293"/>
    </row>
    <row r="5" spans="1:108" ht="16.5" thickBot="1" x14ac:dyDescent="0.3">
      <c r="A5" t="s">
        <v>42</v>
      </c>
      <c r="G5" s="176"/>
      <c r="H5" s="176"/>
      <c r="J5" s="160"/>
      <c r="K5" s="160"/>
      <c r="Z5" s="174" t="s">
        <v>267</v>
      </c>
      <c r="AA5" s="174" t="s">
        <v>268</v>
      </c>
      <c r="AB5" s="174" t="s">
        <v>267</v>
      </c>
      <c r="AC5" s="174" t="s">
        <v>268</v>
      </c>
      <c r="AD5" s="174" t="s">
        <v>267</v>
      </c>
      <c r="AE5" s="174" t="s">
        <v>268</v>
      </c>
      <c r="AF5" s="147" t="s">
        <v>267</v>
      </c>
      <c r="AG5" s="147" t="s">
        <v>268</v>
      </c>
      <c r="AH5" s="147" t="s">
        <v>267</v>
      </c>
      <c r="AI5" s="147" t="s">
        <v>268</v>
      </c>
      <c r="AJ5" s="147" t="s">
        <v>267</v>
      </c>
      <c r="AK5" s="147" t="s">
        <v>268</v>
      </c>
      <c r="AL5" s="147" t="s">
        <v>267</v>
      </c>
      <c r="AM5" s="147" t="s">
        <v>268</v>
      </c>
      <c r="AN5" s="148" t="s">
        <v>267</v>
      </c>
      <c r="AO5" s="148" t="s">
        <v>268</v>
      </c>
      <c r="AP5" s="148" t="s">
        <v>267</v>
      </c>
      <c r="AQ5" s="148" t="s">
        <v>268</v>
      </c>
      <c r="AR5" s="148" t="s">
        <v>267</v>
      </c>
      <c r="AS5" s="148" t="s">
        <v>268</v>
      </c>
      <c r="AT5" s="148" t="s">
        <v>267</v>
      </c>
      <c r="AU5" s="148" t="s">
        <v>268</v>
      </c>
      <c r="AV5" s="149" t="s">
        <v>267</v>
      </c>
      <c r="AW5" s="149" t="s">
        <v>268</v>
      </c>
      <c r="AX5" s="149" t="s">
        <v>267</v>
      </c>
      <c r="AY5" s="149" t="s">
        <v>268</v>
      </c>
      <c r="AZ5" s="149" t="s">
        <v>267</v>
      </c>
      <c r="BA5" s="149" t="s">
        <v>268</v>
      </c>
      <c r="BB5" s="149" t="s">
        <v>267</v>
      </c>
      <c r="BC5" s="149" t="s">
        <v>268</v>
      </c>
      <c r="BD5" s="150" t="s">
        <v>267</v>
      </c>
      <c r="BE5" s="150" t="s">
        <v>268</v>
      </c>
      <c r="BF5" s="150" t="s">
        <v>267</v>
      </c>
      <c r="BG5" s="150" t="s">
        <v>268</v>
      </c>
      <c r="BH5" s="150" t="s">
        <v>267</v>
      </c>
      <c r="BI5" s="150" t="s">
        <v>268</v>
      </c>
      <c r="BJ5" s="151" t="s">
        <v>267</v>
      </c>
      <c r="BK5" s="151" t="s">
        <v>268</v>
      </c>
      <c r="BL5" s="152" t="s">
        <v>267</v>
      </c>
      <c r="BM5" s="152" t="s">
        <v>268</v>
      </c>
      <c r="BN5" s="153" t="s">
        <v>267</v>
      </c>
      <c r="BO5" s="153" t="s">
        <v>268</v>
      </c>
      <c r="BP5" s="153" t="s">
        <v>267</v>
      </c>
      <c r="BQ5" s="153" t="s">
        <v>268</v>
      </c>
      <c r="BR5" s="153" t="s">
        <v>267</v>
      </c>
      <c r="BS5" s="153" t="s">
        <v>268</v>
      </c>
      <c r="BT5" s="153" t="s">
        <v>267</v>
      </c>
      <c r="BU5" s="153" t="s">
        <v>268</v>
      </c>
      <c r="BV5" s="153" t="s">
        <v>267</v>
      </c>
      <c r="BW5" s="153" t="s">
        <v>268</v>
      </c>
      <c r="BX5" s="154" t="s">
        <v>269</v>
      </c>
      <c r="BY5" s="154" t="s">
        <v>270</v>
      </c>
      <c r="BZ5" s="154" t="s">
        <v>271</v>
      </c>
      <c r="CA5" s="154" t="s">
        <v>269</v>
      </c>
      <c r="CB5" s="154" t="s">
        <v>270</v>
      </c>
      <c r="CC5" s="154" t="s">
        <v>271</v>
      </c>
      <c r="CD5" s="154" t="s">
        <v>269</v>
      </c>
      <c r="CE5" s="154" t="s">
        <v>270</v>
      </c>
      <c r="CF5" s="154" t="s">
        <v>271</v>
      </c>
      <c r="CG5" s="154" t="s">
        <v>269</v>
      </c>
      <c r="CH5" s="154" t="s">
        <v>270</v>
      </c>
      <c r="CI5" s="154" t="s">
        <v>271</v>
      </c>
      <c r="CJ5" s="154" t="s">
        <v>269</v>
      </c>
      <c r="CK5" s="154" t="s">
        <v>270</v>
      </c>
      <c r="CL5" s="154" t="s">
        <v>271</v>
      </c>
      <c r="CM5" s="154" t="s">
        <v>269</v>
      </c>
      <c r="CN5" s="154" t="s">
        <v>270</v>
      </c>
      <c r="CO5" s="154" t="s">
        <v>271</v>
      </c>
      <c r="CP5" s="154" t="s">
        <v>269</v>
      </c>
      <c r="CQ5" s="154" t="s">
        <v>270</v>
      </c>
      <c r="CR5" s="154" t="s">
        <v>271</v>
      </c>
      <c r="CS5" s="154" t="s">
        <v>269</v>
      </c>
      <c r="CT5" s="154" t="s">
        <v>270</v>
      </c>
      <c r="CU5" s="154" t="s">
        <v>271</v>
      </c>
      <c r="CV5" s="154" t="s">
        <v>269</v>
      </c>
      <c r="CW5" s="154" t="s">
        <v>270</v>
      </c>
      <c r="CX5" s="154" t="s">
        <v>271</v>
      </c>
      <c r="CY5" s="154" t="s">
        <v>269</v>
      </c>
      <c r="CZ5" s="154" t="s">
        <v>270</v>
      </c>
      <c r="DA5" s="154" t="s">
        <v>271</v>
      </c>
      <c r="DB5" s="154" t="s">
        <v>269</v>
      </c>
      <c r="DC5" s="154" t="s">
        <v>270</v>
      </c>
      <c r="DD5" s="154" t="s">
        <v>271</v>
      </c>
    </row>
    <row r="6" spans="1:108" x14ac:dyDescent="0.25">
      <c r="A6" s="192" t="s">
        <v>0</v>
      </c>
      <c r="B6" s="196" t="s">
        <v>1</v>
      </c>
      <c r="C6" s="197"/>
      <c r="D6" s="197"/>
      <c r="E6" s="197"/>
      <c r="F6" s="197"/>
      <c r="G6" s="198"/>
      <c r="H6" s="196" t="s">
        <v>2</v>
      </c>
      <c r="I6" s="197"/>
      <c r="J6" s="197"/>
      <c r="K6" s="197"/>
      <c r="L6" s="197"/>
      <c r="M6" s="198"/>
      <c r="N6" s="196" t="s">
        <v>3</v>
      </c>
      <c r="O6" s="197"/>
      <c r="P6" s="197"/>
      <c r="Q6" s="197"/>
      <c r="R6" s="197"/>
      <c r="S6" s="199"/>
      <c r="T6" s="191" t="s">
        <v>224</v>
      </c>
      <c r="U6" s="323" t="s">
        <v>36</v>
      </c>
      <c r="V6" s="217" t="s">
        <v>108</v>
      </c>
      <c r="Y6" t="str">
        <f>L2</f>
        <v>nanghal bhuchar</v>
      </c>
      <c r="Z6" s="172">
        <f>B9+C9</f>
        <v>10</v>
      </c>
      <c r="AA6" s="172">
        <f>H9+I9</f>
        <v>20</v>
      </c>
      <c r="AB6" s="172">
        <f>B10+C10</f>
        <v>0</v>
      </c>
      <c r="AC6" s="172">
        <f>H10+I10</f>
        <v>70</v>
      </c>
      <c r="AD6" s="172">
        <f>B11+C11</f>
        <v>0</v>
      </c>
      <c r="AE6" s="172">
        <f>H11+I11</f>
        <v>70</v>
      </c>
      <c r="AF6" s="172">
        <f>SUM(B12:G12)</f>
        <v>5</v>
      </c>
      <c r="AG6" s="172">
        <f>SUM(H12:M12)</f>
        <v>63</v>
      </c>
      <c r="AH6" s="172">
        <f>SUM(B15:G15)</f>
        <v>2</v>
      </c>
      <c r="AI6" s="172">
        <f>SUM(H15:M15)</f>
        <v>63</v>
      </c>
      <c r="AJ6" s="172">
        <f>SUM(B18:G18)</f>
        <v>5</v>
      </c>
      <c r="AK6" s="172">
        <f>SUM(H18:M18)</f>
        <v>63</v>
      </c>
      <c r="AL6" s="172">
        <f>SUM(B21:G21)</f>
        <v>5</v>
      </c>
      <c r="AM6" s="172">
        <f>SUM(H21:M21)</f>
        <v>63</v>
      </c>
      <c r="AN6" s="172">
        <f>SUM(B13:G13)</f>
        <v>3</v>
      </c>
      <c r="AO6" s="172">
        <f>SUM(H13:M13)</f>
        <v>65</v>
      </c>
      <c r="AP6" s="172">
        <f>SUM(B16:G16)</f>
        <v>3</v>
      </c>
      <c r="AQ6" s="172">
        <f>SUM(H16:M16)</f>
        <v>65</v>
      </c>
      <c r="AR6" s="172">
        <f>SUM(B19:G19)</f>
        <v>3</v>
      </c>
      <c r="AS6" s="172">
        <f>SUM(H19:M19)</f>
        <v>65</v>
      </c>
      <c r="AT6" s="172">
        <f>SUM(B22:G22)</f>
        <v>3</v>
      </c>
      <c r="AU6" s="172">
        <f>SUM(H22:M22)</f>
        <v>65</v>
      </c>
      <c r="AV6" s="172">
        <f>SUM(B14:G14)</f>
        <v>2</v>
      </c>
      <c r="AW6" s="172">
        <f>SUM(H14:M14)</f>
        <v>65</v>
      </c>
      <c r="AX6" s="172">
        <f>SUM(B17:G17)</f>
        <v>2</v>
      </c>
      <c r="AY6" s="172">
        <f>SUM(H17:M17)</f>
        <v>65</v>
      </c>
      <c r="AZ6" s="172">
        <f>SUM(B20:G20)</f>
        <v>2</v>
      </c>
      <c r="BA6" s="172">
        <f>SUM(H20:M20)</f>
        <v>65</v>
      </c>
      <c r="BB6" s="172">
        <f>SUM(B23:G23)</f>
        <v>2</v>
      </c>
      <c r="BC6" s="172">
        <f>SUM(H23:M23)</f>
        <v>65</v>
      </c>
      <c r="BD6" s="172">
        <f>SUM(B26:G26)</f>
        <v>5</v>
      </c>
      <c r="BE6" s="172">
        <f>SUM(H26:M26)</f>
        <v>63</v>
      </c>
      <c r="BF6" s="172">
        <f>SUM(B24:G24)</f>
        <v>5</v>
      </c>
      <c r="BG6" s="172">
        <f>SUM(H24:M24)</f>
        <v>63</v>
      </c>
      <c r="BH6" s="172">
        <f>SUM(B25:G25)</f>
        <v>5</v>
      </c>
      <c r="BI6" s="172">
        <f>SUM(H25:M25)</f>
        <v>63</v>
      </c>
      <c r="BJ6" s="172">
        <f>SUM(B27:G27)</f>
        <v>3</v>
      </c>
      <c r="BK6" s="172">
        <f>SUM(H27:M27)</f>
        <v>64</v>
      </c>
      <c r="BL6" s="172">
        <f>SUM(B28:G28)</f>
        <v>0</v>
      </c>
      <c r="BM6" s="172">
        <f>SUM(H28:M28)</f>
        <v>68</v>
      </c>
      <c r="BN6" s="172">
        <f>N32+O32</f>
        <v>18</v>
      </c>
      <c r="BO6" s="172">
        <f>P32+Q32</f>
        <v>54</v>
      </c>
      <c r="BP6" s="172">
        <f>N33+O33</f>
        <v>20</v>
      </c>
      <c r="BQ6" s="172">
        <f>P33+Q33</f>
        <v>51</v>
      </c>
      <c r="BR6" s="172">
        <f>N34+O34</f>
        <v>0</v>
      </c>
      <c r="BS6" s="172">
        <f>P34+Q34</f>
        <v>0</v>
      </c>
      <c r="BT6" s="172">
        <f>N35+O35</f>
        <v>0</v>
      </c>
      <c r="BU6" s="155">
        <f>P35+Q35</f>
        <v>0</v>
      </c>
      <c r="BV6" s="172">
        <f>N36+O36</f>
        <v>0</v>
      </c>
      <c r="BW6" s="155">
        <f>P36+Q36</f>
        <v>0</v>
      </c>
      <c r="BX6" s="172">
        <f t="shared" ref="BX6:BZ6" si="0">N40</f>
        <v>0</v>
      </c>
      <c r="BY6" s="172">
        <f t="shared" si="0"/>
        <v>40</v>
      </c>
      <c r="BZ6" s="172">
        <f t="shared" si="0"/>
        <v>10</v>
      </c>
      <c r="CA6" s="172">
        <f t="shared" ref="CA6:CC6" si="1">N41</f>
        <v>80</v>
      </c>
      <c r="CB6" s="172">
        <f t="shared" si="1"/>
        <v>100</v>
      </c>
      <c r="CC6" s="172">
        <f t="shared" si="1"/>
        <v>60</v>
      </c>
      <c r="CD6" s="172">
        <f t="shared" ref="CD6:CF6" si="2">N42</f>
        <v>40</v>
      </c>
      <c r="CE6" s="172">
        <f t="shared" si="2"/>
        <v>320</v>
      </c>
      <c r="CF6" s="172">
        <f t="shared" si="2"/>
        <v>40</v>
      </c>
      <c r="CG6" s="172">
        <f t="shared" ref="CG6:CI6" si="3">N43</f>
        <v>39</v>
      </c>
      <c r="CH6" s="172">
        <f t="shared" si="3"/>
        <v>220</v>
      </c>
      <c r="CI6" s="172">
        <f t="shared" si="3"/>
        <v>46</v>
      </c>
      <c r="CJ6" s="172">
        <f t="shared" ref="CJ6:CL6" si="4">N44</f>
        <v>4</v>
      </c>
      <c r="CK6" s="172">
        <f t="shared" si="4"/>
        <v>240</v>
      </c>
      <c r="CL6" s="172">
        <f t="shared" si="4"/>
        <v>28</v>
      </c>
      <c r="CM6" s="172">
        <f t="shared" ref="CM6:CO6" si="5">N45</f>
        <v>3</v>
      </c>
      <c r="CN6" s="172">
        <f t="shared" si="5"/>
        <v>145</v>
      </c>
      <c r="CO6" s="172">
        <f t="shared" si="5"/>
        <v>3</v>
      </c>
      <c r="CP6" s="172">
        <f t="shared" ref="CP6:CR6" si="6">N46</f>
        <v>210</v>
      </c>
      <c r="CQ6" s="172">
        <f t="shared" si="6"/>
        <v>0</v>
      </c>
      <c r="CR6" s="172">
        <f t="shared" si="6"/>
        <v>60</v>
      </c>
      <c r="CS6" s="172">
        <f t="shared" ref="CS6:CU6" si="7">N48</f>
        <v>160</v>
      </c>
      <c r="CT6" s="172">
        <f t="shared" si="7"/>
        <v>50</v>
      </c>
      <c r="CU6" s="172">
        <f t="shared" si="7"/>
        <v>60</v>
      </c>
      <c r="CV6" s="172">
        <f t="shared" ref="CV6:CX6" si="8">N50</f>
        <v>20</v>
      </c>
      <c r="CW6" s="172">
        <f t="shared" si="8"/>
        <v>220</v>
      </c>
      <c r="CX6" s="172">
        <f t="shared" si="8"/>
        <v>60</v>
      </c>
      <c r="CY6" s="172">
        <f t="shared" ref="CY6:DA6" si="9">N47</f>
        <v>15</v>
      </c>
      <c r="CZ6" s="172">
        <f t="shared" si="9"/>
        <v>100</v>
      </c>
      <c r="DA6" s="172">
        <f t="shared" si="9"/>
        <v>40</v>
      </c>
      <c r="DB6" s="172">
        <f t="shared" ref="DB6:DD6" si="10">N49</f>
        <v>150</v>
      </c>
      <c r="DC6" s="172">
        <f t="shared" si="10"/>
        <v>20</v>
      </c>
      <c r="DD6" s="172">
        <f t="shared" si="10"/>
        <v>90</v>
      </c>
    </row>
    <row r="7" spans="1:108" ht="15" customHeight="1" x14ac:dyDescent="0.25">
      <c r="A7" s="192"/>
      <c r="B7" s="190" t="s">
        <v>4</v>
      </c>
      <c r="C7" s="191"/>
      <c r="D7" s="191" t="s">
        <v>5</v>
      </c>
      <c r="E7" s="191"/>
      <c r="F7" s="191" t="s">
        <v>41</v>
      </c>
      <c r="G7" s="200"/>
      <c r="H7" s="190" t="s">
        <v>4</v>
      </c>
      <c r="I7" s="191"/>
      <c r="J7" s="191" t="s">
        <v>5</v>
      </c>
      <c r="K7" s="191"/>
      <c r="L7" s="191" t="s">
        <v>41</v>
      </c>
      <c r="M7" s="200"/>
      <c r="N7" s="190" t="s">
        <v>4</v>
      </c>
      <c r="O7" s="191"/>
      <c r="P7" s="191" t="s">
        <v>5</v>
      </c>
      <c r="Q7" s="191"/>
      <c r="R7" s="191" t="s">
        <v>41</v>
      </c>
      <c r="S7" s="192"/>
      <c r="T7" s="191"/>
      <c r="U7" s="323"/>
      <c r="V7" s="217"/>
      <c r="W7" s="139" t="s">
        <v>230</v>
      </c>
      <c r="X7" s="139" t="s">
        <v>108</v>
      </c>
    </row>
    <row r="8" spans="1:108" x14ac:dyDescent="0.25">
      <c r="A8" s="192"/>
      <c r="B8" s="12" t="s">
        <v>6</v>
      </c>
      <c r="C8" s="2" t="s">
        <v>7</v>
      </c>
      <c r="D8" s="2" t="s">
        <v>6</v>
      </c>
      <c r="E8" s="2" t="s">
        <v>7</v>
      </c>
      <c r="F8" s="2" t="s">
        <v>6</v>
      </c>
      <c r="G8" s="13" t="s">
        <v>7</v>
      </c>
      <c r="H8" s="12" t="s">
        <v>6</v>
      </c>
      <c r="I8" s="2" t="s">
        <v>7</v>
      </c>
      <c r="J8" s="2" t="s">
        <v>6</v>
      </c>
      <c r="K8" s="2" t="s">
        <v>7</v>
      </c>
      <c r="L8" s="2" t="s">
        <v>6</v>
      </c>
      <c r="M8" s="13" t="s">
        <v>7</v>
      </c>
      <c r="N8" s="12" t="s">
        <v>6</v>
      </c>
      <c r="O8" s="2" t="s">
        <v>7</v>
      </c>
      <c r="P8" s="2" t="s">
        <v>6</v>
      </c>
      <c r="Q8" s="2" t="s">
        <v>7</v>
      </c>
      <c r="R8" s="2" t="s">
        <v>6</v>
      </c>
      <c r="S8" s="39" t="s">
        <v>7</v>
      </c>
      <c r="T8" s="191"/>
      <c r="U8" s="323"/>
      <c r="V8" s="217"/>
      <c r="W8" s="140"/>
      <c r="X8" s="140"/>
    </row>
    <row r="9" spans="1:108" ht="20.25" customHeight="1" x14ac:dyDescent="0.25">
      <c r="A9" s="9" t="s">
        <v>8</v>
      </c>
      <c r="B9" s="52">
        <v>4</v>
      </c>
      <c r="C9" s="53">
        <v>6</v>
      </c>
      <c r="D9" s="43"/>
      <c r="E9" s="43"/>
      <c r="F9" s="43"/>
      <c r="G9" s="44"/>
      <c r="H9" s="52">
        <v>7</v>
      </c>
      <c r="I9" s="53">
        <v>13</v>
      </c>
      <c r="J9" s="43"/>
      <c r="K9" s="43"/>
      <c r="L9" s="43"/>
      <c r="M9" s="44"/>
      <c r="N9" s="52"/>
      <c r="O9" s="53"/>
      <c r="P9" s="43"/>
      <c r="Q9" s="43"/>
      <c r="R9" s="43"/>
      <c r="S9" s="45"/>
      <c r="T9" s="177">
        <f>(T3*3.1/100)/12</f>
        <v>73.271083333333337</v>
      </c>
      <c r="U9" s="168">
        <f>SUM(B9:S9)</f>
        <v>30</v>
      </c>
      <c r="V9" s="40">
        <f>U9/T9</f>
        <v>0.40943846651646337</v>
      </c>
      <c r="W9" s="141" t="s">
        <v>231</v>
      </c>
      <c r="X9" s="142">
        <f>((U10-U26)*100)/U10</f>
        <v>2.8571428571428572</v>
      </c>
    </row>
    <row r="10" spans="1:108" ht="20.25" customHeight="1" x14ac:dyDescent="0.25">
      <c r="A10" s="9" t="s">
        <v>9</v>
      </c>
      <c r="B10" s="52">
        <v>0</v>
      </c>
      <c r="C10" s="53">
        <v>0</v>
      </c>
      <c r="D10" s="43"/>
      <c r="E10" s="43"/>
      <c r="F10" s="43"/>
      <c r="G10" s="44"/>
      <c r="H10" s="52">
        <v>32</v>
      </c>
      <c r="I10" s="53">
        <v>38</v>
      </c>
      <c r="J10" s="43"/>
      <c r="K10" s="43"/>
      <c r="L10" s="43"/>
      <c r="M10" s="44"/>
      <c r="N10" s="52"/>
      <c r="O10" s="53"/>
      <c r="P10" s="43"/>
      <c r="Q10" s="43"/>
      <c r="R10" s="43"/>
      <c r="S10" s="45"/>
      <c r="T10" s="177">
        <f>T9</f>
        <v>73.271083333333337</v>
      </c>
      <c r="U10" s="168">
        <f t="shared" ref="U10:U28" si="11">SUM(B10:S10)</f>
        <v>70</v>
      </c>
      <c r="V10" s="40">
        <f t="shared" ref="V10:V28" si="12">U10/T10</f>
        <v>0.95535642187174785</v>
      </c>
      <c r="W10" s="143" t="s">
        <v>232</v>
      </c>
      <c r="X10" s="141">
        <f>((U12-U14)*100)/U12</f>
        <v>1.4705882352941178</v>
      </c>
    </row>
    <row r="11" spans="1:108" ht="20.25" customHeight="1" x14ac:dyDescent="0.25">
      <c r="A11" s="9" t="s">
        <v>10</v>
      </c>
      <c r="B11" s="52">
        <v>0</v>
      </c>
      <c r="C11" s="53">
        <v>0</v>
      </c>
      <c r="D11" s="43"/>
      <c r="E11" s="43"/>
      <c r="F11" s="43"/>
      <c r="G11" s="44"/>
      <c r="H11" s="52">
        <v>32</v>
      </c>
      <c r="I11" s="53">
        <v>38</v>
      </c>
      <c r="J11" s="43"/>
      <c r="K11" s="43"/>
      <c r="L11" s="43"/>
      <c r="M11" s="44"/>
      <c r="N11" s="52"/>
      <c r="O11" s="53"/>
      <c r="P11" s="43"/>
      <c r="Q11" s="43"/>
      <c r="R11" s="43"/>
      <c r="S11" s="45"/>
      <c r="T11" s="177">
        <f>T10</f>
        <v>73.271083333333337</v>
      </c>
      <c r="U11" s="168">
        <f t="shared" si="11"/>
        <v>70</v>
      </c>
      <c r="V11" s="40">
        <f t="shared" si="12"/>
        <v>0.95535642187174785</v>
      </c>
      <c r="W11" s="141" t="s">
        <v>233</v>
      </c>
      <c r="X11" s="141">
        <f>((U12-U23)*100)/U12</f>
        <v>1.4705882352941178</v>
      </c>
    </row>
    <row r="12" spans="1:108" ht="20.25" customHeight="1" x14ac:dyDescent="0.25">
      <c r="A12" s="9" t="s">
        <v>11</v>
      </c>
      <c r="B12" s="52">
        <v>2</v>
      </c>
      <c r="C12" s="53">
        <v>3</v>
      </c>
      <c r="D12" s="53"/>
      <c r="E12" s="53"/>
      <c r="F12" s="53"/>
      <c r="G12" s="54"/>
      <c r="H12" s="52">
        <v>30</v>
      </c>
      <c r="I12" s="53">
        <v>33</v>
      </c>
      <c r="J12" s="53"/>
      <c r="K12" s="53"/>
      <c r="L12" s="53"/>
      <c r="M12" s="54"/>
      <c r="N12" s="52"/>
      <c r="O12" s="53"/>
      <c r="P12" s="53"/>
      <c r="Q12" s="53"/>
      <c r="R12" s="53"/>
      <c r="S12" s="59"/>
      <c r="T12" s="177">
        <f>T11*0.94</f>
        <v>68.874818333333337</v>
      </c>
      <c r="U12" s="168">
        <f t="shared" si="11"/>
        <v>68</v>
      </c>
      <c r="V12" s="40">
        <f t="shared" si="12"/>
        <v>0.98729842989785499</v>
      </c>
      <c r="W12" s="141" t="s">
        <v>234</v>
      </c>
      <c r="X12" s="141">
        <f>((U15-U17)*100)/U15</f>
        <v>-3.0769230769230771</v>
      </c>
    </row>
    <row r="13" spans="1:108" ht="20.25" customHeight="1" x14ac:dyDescent="0.25">
      <c r="A13" s="9" t="s">
        <v>12</v>
      </c>
      <c r="B13" s="52">
        <v>1</v>
      </c>
      <c r="C13" s="53">
        <v>2</v>
      </c>
      <c r="D13" s="53"/>
      <c r="E13" s="53"/>
      <c r="F13" s="53"/>
      <c r="G13" s="54"/>
      <c r="H13" s="52">
        <v>29</v>
      </c>
      <c r="I13" s="53">
        <v>36</v>
      </c>
      <c r="J13" s="53"/>
      <c r="K13" s="53"/>
      <c r="L13" s="53"/>
      <c r="M13" s="54"/>
      <c r="N13" s="52"/>
      <c r="O13" s="53"/>
      <c r="P13" s="53"/>
      <c r="Q13" s="53"/>
      <c r="R13" s="53"/>
      <c r="S13" s="59"/>
      <c r="T13" s="177">
        <f t="shared" ref="T13:T27" si="13">T12</f>
        <v>68.874818333333337</v>
      </c>
      <c r="U13" s="168">
        <f t="shared" si="11"/>
        <v>68</v>
      </c>
      <c r="V13" s="40">
        <f t="shared" si="12"/>
        <v>0.98729842989785499</v>
      </c>
      <c r="W13" s="141" t="s">
        <v>235</v>
      </c>
      <c r="X13" s="141">
        <f>((U18-U20)*100)/U18</f>
        <v>1.4705882352941178</v>
      </c>
    </row>
    <row r="14" spans="1:108" ht="20.25" customHeight="1" x14ac:dyDescent="0.25">
      <c r="A14" s="9" t="s">
        <v>13</v>
      </c>
      <c r="B14" s="52">
        <v>2</v>
      </c>
      <c r="C14" s="53">
        <v>0</v>
      </c>
      <c r="D14" s="53"/>
      <c r="E14" s="53"/>
      <c r="F14" s="53"/>
      <c r="G14" s="54"/>
      <c r="H14" s="52">
        <v>28</v>
      </c>
      <c r="I14" s="53">
        <v>37</v>
      </c>
      <c r="J14" s="53"/>
      <c r="K14" s="53"/>
      <c r="L14" s="53"/>
      <c r="M14" s="54"/>
      <c r="N14" s="52"/>
      <c r="O14" s="53"/>
      <c r="P14" s="53"/>
      <c r="Q14" s="53"/>
      <c r="R14" s="53"/>
      <c r="S14" s="59"/>
      <c r="T14" s="177">
        <f t="shared" si="13"/>
        <v>68.874818333333337</v>
      </c>
      <c r="U14" s="168">
        <f t="shared" si="11"/>
        <v>67</v>
      </c>
      <c r="V14" s="40">
        <f t="shared" si="12"/>
        <v>0.97277933534053362</v>
      </c>
      <c r="W14" s="141" t="s">
        <v>236</v>
      </c>
      <c r="X14" s="141">
        <f>((U15-U26)*100)/U15</f>
        <v>-4.615384615384615</v>
      </c>
    </row>
    <row r="15" spans="1:108" ht="20.25" customHeight="1" x14ac:dyDescent="0.25">
      <c r="A15" s="9" t="s">
        <v>14</v>
      </c>
      <c r="B15" s="52">
        <v>2</v>
      </c>
      <c r="C15" s="53">
        <v>0</v>
      </c>
      <c r="D15" s="53"/>
      <c r="E15" s="53"/>
      <c r="F15" s="53"/>
      <c r="G15" s="54"/>
      <c r="H15" s="52">
        <v>30</v>
      </c>
      <c r="I15" s="53">
        <v>33</v>
      </c>
      <c r="J15" s="53"/>
      <c r="K15" s="53"/>
      <c r="L15" s="53"/>
      <c r="M15" s="54"/>
      <c r="N15" s="52"/>
      <c r="O15" s="53"/>
      <c r="P15" s="53"/>
      <c r="Q15" s="53"/>
      <c r="R15" s="53"/>
      <c r="S15" s="59"/>
      <c r="T15" s="177">
        <f t="shared" si="13"/>
        <v>68.874818333333337</v>
      </c>
      <c r="U15" s="168">
        <f t="shared" si="11"/>
        <v>65</v>
      </c>
      <c r="V15" s="40">
        <f t="shared" si="12"/>
        <v>0.94374114622589078</v>
      </c>
      <c r="W15" s="141" t="s">
        <v>237</v>
      </c>
      <c r="X15" s="141">
        <f>((U32-U33)*100)/U32</f>
        <v>1.3888888888888888</v>
      </c>
    </row>
    <row r="16" spans="1:108" ht="20.25" customHeight="1" x14ac:dyDescent="0.25">
      <c r="A16" s="9" t="s">
        <v>15</v>
      </c>
      <c r="B16" s="52">
        <v>1</v>
      </c>
      <c r="C16" s="53">
        <v>2</v>
      </c>
      <c r="D16" s="53"/>
      <c r="E16" s="53"/>
      <c r="F16" s="53"/>
      <c r="G16" s="54"/>
      <c r="H16" s="52">
        <v>29</v>
      </c>
      <c r="I16" s="53">
        <v>36</v>
      </c>
      <c r="J16" s="53"/>
      <c r="K16" s="53"/>
      <c r="L16" s="53"/>
      <c r="M16" s="54"/>
      <c r="N16" s="52"/>
      <c r="O16" s="53"/>
      <c r="P16" s="53"/>
      <c r="Q16" s="53"/>
      <c r="R16" s="53"/>
      <c r="S16" s="59"/>
      <c r="T16" s="177">
        <f t="shared" si="13"/>
        <v>68.874818333333337</v>
      </c>
      <c r="U16" s="168">
        <f t="shared" si="11"/>
        <v>68</v>
      </c>
      <c r="V16" s="40">
        <f t="shared" si="12"/>
        <v>0.98729842989785499</v>
      </c>
    </row>
    <row r="17" spans="1:22" ht="20.25" customHeight="1" x14ac:dyDescent="0.25">
      <c r="A17" s="9" t="s">
        <v>16</v>
      </c>
      <c r="B17" s="52">
        <v>2</v>
      </c>
      <c r="C17" s="53">
        <v>0</v>
      </c>
      <c r="D17" s="53"/>
      <c r="E17" s="53"/>
      <c r="F17" s="53"/>
      <c r="G17" s="54"/>
      <c r="H17" s="52">
        <v>28</v>
      </c>
      <c r="I17" s="53">
        <v>37</v>
      </c>
      <c r="J17" s="53"/>
      <c r="K17" s="53"/>
      <c r="L17" s="53"/>
      <c r="M17" s="54"/>
      <c r="N17" s="52"/>
      <c r="O17" s="53"/>
      <c r="P17" s="53"/>
      <c r="Q17" s="53"/>
      <c r="R17" s="53"/>
      <c r="S17" s="59"/>
      <c r="T17" s="177">
        <f t="shared" si="13"/>
        <v>68.874818333333337</v>
      </c>
      <c r="U17" s="168">
        <f t="shared" si="11"/>
        <v>67</v>
      </c>
      <c r="V17" s="40">
        <f t="shared" si="12"/>
        <v>0.97277933534053362</v>
      </c>
    </row>
    <row r="18" spans="1:22" ht="20.25" customHeight="1" x14ac:dyDescent="0.25">
      <c r="A18" s="9" t="s">
        <v>17</v>
      </c>
      <c r="B18" s="52">
        <v>2</v>
      </c>
      <c r="C18" s="53">
        <v>3</v>
      </c>
      <c r="D18" s="53"/>
      <c r="E18" s="53"/>
      <c r="F18" s="53"/>
      <c r="G18" s="54"/>
      <c r="H18" s="52">
        <v>30</v>
      </c>
      <c r="I18" s="53">
        <v>33</v>
      </c>
      <c r="J18" s="53"/>
      <c r="K18" s="53"/>
      <c r="L18" s="53"/>
      <c r="M18" s="54"/>
      <c r="N18" s="52"/>
      <c r="O18" s="53"/>
      <c r="P18" s="53"/>
      <c r="Q18" s="53"/>
      <c r="R18" s="53"/>
      <c r="S18" s="59"/>
      <c r="T18" s="177">
        <f t="shared" si="13"/>
        <v>68.874818333333337</v>
      </c>
      <c r="U18" s="168">
        <f t="shared" si="11"/>
        <v>68</v>
      </c>
      <c r="V18" s="40">
        <f t="shared" si="12"/>
        <v>0.98729842989785499</v>
      </c>
    </row>
    <row r="19" spans="1:22" ht="20.25" customHeight="1" x14ac:dyDescent="0.25">
      <c r="A19" s="9" t="s">
        <v>18</v>
      </c>
      <c r="B19" s="52">
        <v>1</v>
      </c>
      <c r="C19" s="53">
        <v>2</v>
      </c>
      <c r="D19" s="53"/>
      <c r="E19" s="53"/>
      <c r="F19" s="53"/>
      <c r="G19" s="54"/>
      <c r="H19" s="52">
        <v>29</v>
      </c>
      <c r="I19" s="53">
        <v>36</v>
      </c>
      <c r="J19" s="53"/>
      <c r="K19" s="53"/>
      <c r="L19" s="53"/>
      <c r="M19" s="54"/>
      <c r="N19" s="52"/>
      <c r="O19" s="53"/>
      <c r="P19" s="53"/>
      <c r="Q19" s="53"/>
      <c r="R19" s="53"/>
      <c r="S19" s="59"/>
      <c r="T19" s="177">
        <f t="shared" si="13"/>
        <v>68.874818333333337</v>
      </c>
      <c r="U19" s="168">
        <f t="shared" si="11"/>
        <v>68</v>
      </c>
      <c r="V19" s="40">
        <f t="shared" si="12"/>
        <v>0.98729842989785499</v>
      </c>
    </row>
    <row r="20" spans="1:22" ht="20.25" customHeight="1" x14ac:dyDescent="0.25">
      <c r="A20" s="9" t="s">
        <v>19</v>
      </c>
      <c r="B20" s="52">
        <v>2</v>
      </c>
      <c r="C20" s="53">
        <v>0</v>
      </c>
      <c r="D20" s="53"/>
      <c r="E20" s="53"/>
      <c r="F20" s="53"/>
      <c r="G20" s="54"/>
      <c r="H20" s="52">
        <v>28</v>
      </c>
      <c r="I20" s="53">
        <v>37</v>
      </c>
      <c r="J20" s="53"/>
      <c r="K20" s="53"/>
      <c r="L20" s="53"/>
      <c r="M20" s="54"/>
      <c r="N20" s="52"/>
      <c r="O20" s="53"/>
      <c r="P20" s="53"/>
      <c r="Q20" s="53"/>
      <c r="R20" s="53"/>
      <c r="S20" s="59"/>
      <c r="T20" s="177">
        <f t="shared" si="13"/>
        <v>68.874818333333337</v>
      </c>
      <c r="U20" s="168">
        <f t="shared" si="11"/>
        <v>67</v>
      </c>
      <c r="V20" s="40">
        <f t="shared" si="12"/>
        <v>0.97277933534053362</v>
      </c>
    </row>
    <row r="21" spans="1:22" ht="20.25" customHeight="1" x14ac:dyDescent="0.25">
      <c r="A21" s="9" t="s">
        <v>20</v>
      </c>
      <c r="B21" s="52">
        <v>2</v>
      </c>
      <c r="C21" s="53">
        <v>3</v>
      </c>
      <c r="D21" s="53"/>
      <c r="E21" s="53"/>
      <c r="F21" s="53"/>
      <c r="G21" s="54"/>
      <c r="H21" s="52">
        <v>30</v>
      </c>
      <c r="I21" s="53">
        <v>33</v>
      </c>
      <c r="J21" s="53"/>
      <c r="K21" s="53"/>
      <c r="L21" s="53"/>
      <c r="M21" s="54"/>
      <c r="N21" s="52"/>
      <c r="O21" s="53"/>
      <c r="P21" s="53"/>
      <c r="Q21" s="53"/>
      <c r="R21" s="53"/>
      <c r="S21" s="59"/>
      <c r="T21" s="177">
        <f t="shared" si="13"/>
        <v>68.874818333333337</v>
      </c>
      <c r="U21" s="168">
        <f t="shared" si="11"/>
        <v>68</v>
      </c>
      <c r="V21" s="40">
        <f t="shared" si="12"/>
        <v>0.98729842989785499</v>
      </c>
    </row>
    <row r="22" spans="1:22" ht="20.25" customHeight="1" x14ac:dyDescent="0.25">
      <c r="A22" s="9" t="s">
        <v>21</v>
      </c>
      <c r="B22" s="52">
        <v>1</v>
      </c>
      <c r="C22" s="53">
        <v>2</v>
      </c>
      <c r="D22" s="53"/>
      <c r="E22" s="53"/>
      <c r="F22" s="53"/>
      <c r="G22" s="54"/>
      <c r="H22" s="52">
        <v>29</v>
      </c>
      <c r="I22" s="53">
        <v>36</v>
      </c>
      <c r="J22" s="53"/>
      <c r="K22" s="53"/>
      <c r="L22" s="53"/>
      <c r="M22" s="54"/>
      <c r="N22" s="52"/>
      <c r="O22" s="53"/>
      <c r="P22" s="53"/>
      <c r="Q22" s="53"/>
      <c r="R22" s="53"/>
      <c r="S22" s="59"/>
      <c r="T22" s="177">
        <f t="shared" si="13"/>
        <v>68.874818333333337</v>
      </c>
      <c r="U22" s="168">
        <f t="shared" si="11"/>
        <v>68</v>
      </c>
      <c r="V22" s="40">
        <f t="shared" si="12"/>
        <v>0.98729842989785499</v>
      </c>
    </row>
    <row r="23" spans="1:22" ht="20.25" customHeight="1" x14ac:dyDescent="0.25">
      <c r="A23" s="9" t="s">
        <v>22</v>
      </c>
      <c r="B23" s="52">
        <v>2</v>
      </c>
      <c r="C23" s="53">
        <v>0</v>
      </c>
      <c r="D23" s="53"/>
      <c r="E23" s="53"/>
      <c r="F23" s="53"/>
      <c r="G23" s="54"/>
      <c r="H23" s="52">
        <v>28</v>
      </c>
      <c r="I23" s="53">
        <v>37</v>
      </c>
      <c r="J23" s="53"/>
      <c r="K23" s="53"/>
      <c r="L23" s="53"/>
      <c r="M23" s="54"/>
      <c r="N23" s="52"/>
      <c r="O23" s="53"/>
      <c r="P23" s="53"/>
      <c r="Q23" s="53"/>
      <c r="R23" s="53"/>
      <c r="S23" s="59"/>
      <c r="T23" s="177">
        <f t="shared" si="13"/>
        <v>68.874818333333337</v>
      </c>
      <c r="U23" s="168">
        <f t="shared" si="11"/>
        <v>67</v>
      </c>
      <c r="V23" s="40">
        <f t="shared" si="12"/>
        <v>0.97277933534053362</v>
      </c>
    </row>
    <row r="24" spans="1:22" ht="20.25" customHeight="1" x14ac:dyDescent="0.25">
      <c r="A24" s="9" t="s">
        <v>23</v>
      </c>
      <c r="B24" s="52">
        <v>2</v>
      </c>
      <c r="C24" s="53">
        <v>3</v>
      </c>
      <c r="D24" s="53"/>
      <c r="E24" s="53"/>
      <c r="F24" s="53"/>
      <c r="G24" s="54"/>
      <c r="H24" s="52">
        <v>27</v>
      </c>
      <c r="I24" s="53">
        <v>36</v>
      </c>
      <c r="J24" s="53"/>
      <c r="K24" s="53"/>
      <c r="L24" s="53"/>
      <c r="M24" s="54"/>
      <c r="N24" s="52"/>
      <c r="O24" s="53"/>
      <c r="P24" s="53"/>
      <c r="Q24" s="53"/>
      <c r="R24" s="53"/>
      <c r="S24" s="59"/>
      <c r="T24" s="177">
        <f t="shared" si="13"/>
        <v>68.874818333333337</v>
      </c>
      <c r="U24" s="168">
        <f t="shared" si="11"/>
        <v>68</v>
      </c>
      <c r="V24" s="40">
        <f t="shared" si="12"/>
        <v>0.98729842989785499</v>
      </c>
    </row>
    <row r="25" spans="1:22" ht="20.25" customHeight="1" x14ac:dyDescent="0.25">
      <c r="A25" s="9" t="s">
        <v>24</v>
      </c>
      <c r="B25" s="52">
        <v>2</v>
      </c>
      <c r="C25" s="53">
        <v>3</v>
      </c>
      <c r="D25" s="53"/>
      <c r="E25" s="53"/>
      <c r="F25" s="53"/>
      <c r="G25" s="54"/>
      <c r="H25" s="52">
        <v>27</v>
      </c>
      <c r="I25" s="53">
        <v>36</v>
      </c>
      <c r="J25" s="53"/>
      <c r="K25" s="53"/>
      <c r="L25" s="53"/>
      <c r="M25" s="54"/>
      <c r="N25" s="52"/>
      <c r="O25" s="53"/>
      <c r="P25" s="53"/>
      <c r="Q25" s="53"/>
      <c r="R25" s="53"/>
      <c r="S25" s="59"/>
      <c r="T25" s="177">
        <f t="shared" si="13"/>
        <v>68.874818333333337</v>
      </c>
      <c r="U25" s="168">
        <f t="shared" si="11"/>
        <v>68</v>
      </c>
      <c r="V25" s="40">
        <f t="shared" si="12"/>
        <v>0.98729842989785499</v>
      </c>
    </row>
    <row r="26" spans="1:22" ht="20.25" customHeight="1" x14ac:dyDescent="0.25">
      <c r="A26" s="9" t="s">
        <v>25</v>
      </c>
      <c r="B26" s="52">
        <v>2</v>
      </c>
      <c r="C26" s="53">
        <v>3</v>
      </c>
      <c r="D26" s="53"/>
      <c r="E26" s="53"/>
      <c r="F26" s="53"/>
      <c r="G26" s="54"/>
      <c r="H26" s="52">
        <v>27</v>
      </c>
      <c r="I26" s="53">
        <v>36</v>
      </c>
      <c r="J26" s="53"/>
      <c r="K26" s="53"/>
      <c r="L26" s="53"/>
      <c r="M26" s="54"/>
      <c r="N26" s="52"/>
      <c r="O26" s="53"/>
      <c r="P26" s="53"/>
      <c r="Q26" s="53"/>
      <c r="R26" s="53"/>
      <c r="S26" s="59"/>
      <c r="T26" s="177">
        <f t="shared" si="13"/>
        <v>68.874818333333337</v>
      </c>
      <c r="U26" s="168">
        <f t="shared" si="11"/>
        <v>68</v>
      </c>
      <c r="V26" s="40">
        <f t="shared" si="12"/>
        <v>0.98729842989785499</v>
      </c>
    </row>
    <row r="27" spans="1:22" ht="20.25" customHeight="1" x14ac:dyDescent="0.25">
      <c r="A27" s="9" t="s">
        <v>26</v>
      </c>
      <c r="B27" s="46"/>
      <c r="C27" s="43"/>
      <c r="D27" s="53">
        <v>1</v>
      </c>
      <c r="E27" s="53">
        <v>2</v>
      </c>
      <c r="F27" s="53"/>
      <c r="G27" s="54"/>
      <c r="H27" s="46"/>
      <c r="I27" s="43"/>
      <c r="J27" s="53">
        <v>30</v>
      </c>
      <c r="K27" s="53">
        <v>34</v>
      </c>
      <c r="L27" s="53"/>
      <c r="M27" s="54"/>
      <c r="N27" s="46"/>
      <c r="O27" s="43"/>
      <c r="P27" s="53"/>
      <c r="Q27" s="53"/>
      <c r="R27" s="53"/>
      <c r="S27" s="59"/>
      <c r="T27" s="177">
        <f t="shared" si="13"/>
        <v>68.874818333333337</v>
      </c>
      <c r="U27" s="168">
        <f t="shared" si="11"/>
        <v>67</v>
      </c>
      <c r="V27" s="40">
        <f t="shared" si="12"/>
        <v>0.97277933534053362</v>
      </c>
    </row>
    <row r="28" spans="1:22" ht="20.25" customHeight="1" thickBot="1" x14ac:dyDescent="0.3">
      <c r="A28" s="31" t="s">
        <v>27</v>
      </c>
      <c r="B28" s="47"/>
      <c r="C28" s="48"/>
      <c r="D28" s="55">
        <v>0</v>
      </c>
      <c r="E28" s="55">
        <v>0</v>
      </c>
      <c r="F28" s="55"/>
      <c r="G28" s="56"/>
      <c r="H28" s="47"/>
      <c r="I28" s="48"/>
      <c r="J28" s="55">
        <v>32</v>
      </c>
      <c r="K28" s="57">
        <v>36</v>
      </c>
      <c r="L28" s="57"/>
      <c r="M28" s="58"/>
      <c r="N28" s="49"/>
      <c r="O28" s="50"/>
      <c r="P28" s="57"/>
      <c r="Q28" s="57"/>
      <c r="R28" s="57"/>
      <c r="S28" s="60"/>
      <c r="T28" s="178">
        <f>T27*0.9</f>
        <v>61.987336500000005</v>
      </c>
      <c r="U28" s="168">
        <f t="shared" si="11"/>
        <v>68</v>
      </c>
      <c r="V28" s="40">
        <f t="shared" si="12"/>
        <v>1.096998255442061</v>
      </c>
    </row>
    <row r="29" spans="1:22" ht="15.75" thickBot="1" x14ac:dyDescent="0.3">
      <c r="A29" s="179" t="s">
        <v>43</v>
      </c>
      <c r="B29" s="24"/>
      <c r="C29" s="24"/>
      <c r="D29" s="24"/>
      <c r="E29" s="24"/>
      <c r="F29" s="24"/>
      <c r="G29" s="24"/>
      <c r="H29" s="313" t="s">
        <v>342</v>
      </c>
      <c r="I29" s="313"/>
      <c r="J29" s="314"/>
      <c r="K29" s="180"/>
      <c r="L29" s="179" t="s">
        <v>48</v>
      </c>
      <c r="M29" s="24"/>
      <c r="N29" s="24"/>
      <c r="O29" s="24"/>
      <c r="P29" s="24"/>
      <c r="Q29" s="24"/>
      <c r="R29" s="24"/>
      <c r="S29" s="25"/>
    </row>
    <row r="30" spans="1:22" ht="46.5" customHeight="1" x14ac:dyDescent="0.25">
      <c r="A30" s="324" t="s">
        <v>0</v>
      </c>
      <c r="B30" s="236" t="s">
        <v>44</v>
      </c>
      <c r="C30" s="236"/>
      <c r="D30" s="236" t="s">
        <v>45</v>
      </c>
      <c r="E30" s="236"/>
      <c r="F30" s="236" t="s">
        <v>46</v>
      </c>
      <c r="G30" s="236"/>
      <c r="H30" s="236" t="s">
        <v>47</v>
      </c>
      <c r="I30" s="236"/>
      <c r="J30" s="238"/>
      <c r="L30" s="309" t="s">
        <v>0</v>
      </c>
      <c r="M30" s="215"/>
      <c r="N30" s="210" t="s">
        <v>1</v>
      </c>
      <c r="O30" s="211"/>
      <c r="P30" s="210" t="s">
        <v>2</v>
      </c>
      <c r="Q30" s="211"/>
      <c r="R30" s="210" t="s">
        <v>3</v>
      </c>
      <c r="S30" s="212"/>
      <c r="T30" s="237" t="s">
        <v>224</v>
      </c>
      <c r="U30" s="323" t="s">
        <v>36</v>
      </c>
      <c r="V30" s="217" t="s">
        <v>108</v>
      </c>
    </row>
    <row r="31" spans="1:22" ht="36" x14ac:dyDescent="0.25">
      <c r="A31" s="325"/>
      <c r="B31" s="237"/>
      <c r="C31" s="237"/>
      <c r="D31" s="237"/>
      <c r="E31" s="237"/>
      <c r="F31" s="237"/>
      <c r="G31" s="237"/>
      <c r="H31" s="237"/>
      <c r="I31" s="237"/>
      <c r="J31" s="239"/>
      <c r="L31" s="217"/>
      <c r="M31" s="218"/>
      <c r="N31" s="15" t="s">
        <v>49</v>
      </c>
      <c r="O31" s="16" t="s">
        <v>50</v>
      </c>
      <c r="P31" s="15" t="s">
        <v>49</v>
      </c>
      <c r="Q31" s="16" t="s">
        <v>50</v>
      </c>
      <c r="R31" s="15" t="s">
        <v>49</v>
      </c>
      <c r="S31" s="41" t="s">
        <v>50</v>
      </c>
      <c r="T31" s="237"/>
      <c r="U31" s="323"/>
      <c r="V31" s="217"/>
    </row>
    <row r="32" spans="1:22" x14ac:dyDescent="0.25">
      <c r="A32" s="181" t="s">
        <v>8</v>
      </c>
      <c r="B32" s="201">
        <v>27</v>
      </c>
      <c r="C32" s="201"/>
      <c r="D32" s="201">
        <v>2</v>
      </c>
      <c r="E32" s="201"/>
      <c r="F32" s="201">
        <v>0</v>
      </c>
      <c r="G32" s="201"/>
      <c r="H32" s="201">
        <v>1</v>
      </c>
      <c r="I32" s="201"/>
      <c r="J32" s="202"/>
      <c r="K32" s="175"/>
      <c r="L32" s="217" t="s">
        <v>51</v>
      </c>
      <c r="M32" s="218"/>
      <c r="N32" s="15">
        <v>18</v>
      </c>
      <c r="O32" s="16"/>
      <c r="P32" s="15">
        <v>54</v>
      </c>
      <c r="Q32" s="16"/>
      <c r="R32" s="15"/>
      <c r="S32" s="8"/>
      <c r="T32" s="182">
        <f>T9*1.02</f>
        <v>74.736505000000008</v>
      </c>
      <c r="U32" s="168">
        <f>SUM(N32:S32)</f>
        <v>72</v>
      </c>
      <c r="V32" s="40">
        <f t="shared" ref="V32:V36" si="14">U32/T32</f>
        <v>0.9633846270975609</v>
      </c>
    </row>
    <row r="33" spans="1:24" x14ac:dyDescent="0.25">
      <c r="A33" s="181" t="s">
        <v>9</v>
      </c>
      <c r="B33" s="201">
        <v>67</v>
      </c>
      <c r="C33" s="201"/>
      <c r="D33" s="201">
        <v>2</v>
      </c>
      <c r="E33" s="201"/>
      <c r="F33" s="201">
        <v>0</v>
      </c>
      <c r="G33" s="201"/>
      <c r="H33" s="201">
        <v>1</v>
      </c>
      <c r="I33" s="201"/>
      <c r="J33" s="202"/>
      <c r="L33" s="217" t="s">
        <v>52</v>
      </c>
      <c r="M33" s="218"/>
      <c r="N33" s="22">
        <v>20</v>
      </c>
      <c r="O33" s="169"/>
      <c r="P33" s="22">
        <v>51</v>
      </c>
      <c r="Q33" s="169"/>
      <c r="R33" s="22"/>
      <c r="S33" s="8"/>
      <c r="T33" s="182">
        <f>T32</f>
        <v>74.736505000000008</v>
      </c>
      <c r="U33" s="168">
        <f>SUM(N33:S33)</f>
        <v>71</v>
      </c>
      <c r="V33" s="40">
        <f t="shared" si="14"/>
        <v>0.95000428505453915</v>
      </c>
    </row>
    <row r="34" spans="1:24" x14ac:dyDescent="0.25">
      <c r="A34" s="181" t="s">
        <v>10</v>
      </c>
      <c r="B34" s="201">
        <v>67</v>
      </c>
      <c r="C34" s="201"/>
      <c r="D34" s="201">
        <v>2</v>
      </c>
      <c r="E34" s="201"/>
      <c r="F34" s="201">
        <v>0</v>
      </c>
      <c r="G34" s="201"/>
      <c r="H34" s="201">
        <v>1</v>
      </c>
      <c r="I34" s="201"/>
      <c r="J34" s="202"/>
      <c r="L34" s="217" t="s">
        <v>53</v>
      </c>
      <c r="M34" s="218"/>
      <c r="N34" s="22"/>
      <c r="O34" s="169"/>
      <c r="P34" s="22"/>
      <c r="Q34" s="169"/>
      <c r="R34" s="22"/>
      <c r="S34" s="8"/>
      <c r="T34" s="182">
        <f>T33</f>
        <v>74.736505000000008</v>
      </c>
      <c r="U34" s="168">
        <f>SUM(N34:S34)</f>
        <v>0</v>
      </c>
      <c r="V34" s="40">
        <f t="shared" si="14"/>
        <v>0</v>
      </c>
    </row>
    <row r="35" spans="1:24" x14ac:dyDescent="0.25">
      <c r="A35" s="181" t="s">
        <v>11</v>
      </c>
      <c r="B35" s="201">
        <v>65</v>
      </c>
      <c r="C35" s="201"/>
      <c r="D35" s="201">
        <v>2</v>
      </c>
      <c r="E35" s="201"/>
      <c r="F35" s="201">
        <v>1</v>
      </c>
      <c r="G35" s="201"/>
      <c r="H35" s="201">
        <v>0</v>
      </c>
      <c r="I35" s="201"/>
      <c r="J35" s="202"/>
      <c r="L35" s="217" t="s">
        <v>54</v>
      </c>
      <c r="M35" s="218"/>
      <c r="N35" s="22"/>
      <c r="O35" s="169"/>
      <c r="P35" s="22"/>
      <c r="Q35" s="169"/>
      <c r="R35" s="22"/>
      <c r="S35" s="8"/>
      <c r="T35" s="182">
        <f>T34</f>
        <v>74.736505000000008</v>
      </c>
      <c r="U35" s="168">
        <f>SUM(N35:S35)</f>
        <v>0</v>
      </c>
      <c r="V35" s="40">
        <f t="shared" si="14"/>
        <v>0</v>
      </c>
    </row>
    <row r="36" spans="1:24" ht="15.75" thickBot="1" x14ac:dyDescent="0.3">
      <c r="A36" s="181" t="s">
        <v>12</v>
      </c>
      <c r="B36" s="201">
        <v>64</v>
      </c>
      <c r="C36" s="201"/>
      <c r="D36" s="201">
        <v>3</v>
      </c>
      <c r="E36" s="201"/>
      <c r="F36" s="201">
        <v>0</v>
      </c>
      <c r="G36" s="201"/>
      <c r="H36" s="201">
        <v>1</v>
      </c>
      <c r="I36" s="201"/>
      <c r="J36" s="202"/>
      <c r="L36" s="217" t="s">
        <v>55</v>
      </c>
      <c r="M36" s="218"/>
      <c r="N36" s="36"/>
      <c r="O36" s="170"/>
      <c r="P36" s="36"/>
      <c r="Q36" s="170"/>
      <c r="R36" s="36"/>
      <c r="S36" s="42"/>
      <c r="T36" s="182">
        <f>T35</f>
        <v>74.736505000000008</v>
      </c>
      <c r="U36" s="168">
        <f>SUM(N36:S36)</f>
        <v>0</v>
      </c>
      <c r="V36" s="40">
        <f t="shared" si="14"/>
        <v>0</v>
      </c>
    </row>
    <row r="37" spans="1:24" ht="15.75" thickBot="1" x14ac:dyDescent="0.3">
      <c r="A37" s="181" t="s">
        <v>13</v>
      </c>
      <c r="B37" s="201">
        <v>64</v>
      </c>
      <c r="C37" s="201"/>
      <c r="D37" s="201">
        <v>2</v>
      </c>
      <c r="E37" s="201"/>
      <c r="F37" s="201">
        <v>0</v>
      </c>
      <c r="G37" s="201"/>
      <c r="H37" s="201">
        <v>1</v>
      </c>
      <c r="I37" s="201"/>
      <c r="J37" s="202"/>
      <c r="L37" t="s">
        <v>56</v>
      </c>
    </row>
    <row r="38" spans="1:24" ht="15" customHeight="1" x14ac:dyDescent="0.25">
      <c r="A38" s="181" t="s">
        <v>14</v>
      </c>
      <c r="B38" s="201">
        <v>65</v>
      </c>
      <c r="C38" s="201"/>
      <c r="D38" s="201">
        <v>2</v>
      </c>
      <c r="E38" s="201"/>
      <c r="F38" s="201">
        <v>1</v>
      </c>
      <c r="G38" s="201"/>
      <c r="H38" s="201">
        <v>0</v>
      </c>
      <c r="I38" s="201"/>
      <c r="J38" s="202"/>
      <c r="L38" s="230" t="s">
        <v>57</v>
      </c>
      <c r="M38" s="231"/>
      <c r="N38" s="220" t="s">
        <v>58</v>
      </c>
      <c r="O38" s="220" t="s">
        <v>59</v>
      </c>
      <c r="P38" s="220" t="s">
        <v>60</v>
      </c>
      <c r="Q38" s="222" t="s">
        <v>61</v>
      </c>
      <c r="R38" s="224" t="s">
        <v>62</v>
      </c>
      <c r="S38" s="225"/>
      <c r="T38" s="223" t="s">
        <v>226</v>
      </c>
      <c r="U38" s="307" t="s">
        <v>227</v>
      </c>
      <c r="V38" s="255" t="s">
        <v>81</v>
      </c>
      <c r="W38" s="255" t="s">
        <v>228</v>
      </c>
      <c r="X38" s="308" t="s">
        <v>229</v>
      </c>
    </row>
    <row r="39" spans="1:24" x14ac:dyDescent="0.25">
      <c r="A39" s="181" t="s">
        <v>15</v>
      </c>
      <c r="B39" s="201">
        <v>64</v>
      </c>
      <c r="C39" s="201"/>
      <c r="D39" s="201">
        <v>3</v>
      </c>
      <c r="E39" s="201"/>
      <c r="F39" s="201">
        <v>0</v>
      </c>
      <c r="G39" s="201"/>
      <c r="H39" s="201">
        <v>1</v>
      </c>
      <c r="I39" s="201"/>
      <c r="J39" s="202"/>
      <c r="L39" s="232"/>
      <c r="M39" s="233"/>
      <c r="N39" s="221"/>
      <c r="O39" s="221"/>
      <c r="P39" s="221"/>
      <c r="Q39" s="223"/>
      <c r="R39" s="226"/>
      <c r="S39" s="227"/>
      <c r="T39" s="223"/>
      <c r="U39" s="307"/>
      <c r="V39" s="255"/>
      <c r="W39" s="255"/>
      <c r="X39" s="308"/>
    </row>
    <row r="40" spans="1:24" x14ac:dyDescent="0.25">
      <c r="A40" s="181" t="s">
        <v>16</v>
      </c>
      <c r="B40" s="201">
        <v>64</v>
      </c>
      <c r="C40" s="201"/>
      <c r="D40" s="201">
        <v>2</v>
      </c>
      <c r="E40" s="201"/>
      <c r="F40" s="201">
        <v>0</v>
      </c>
      <c r="G40" s="201"/>
      <c r="H40" s="201">
        <v>1</v>
      </c>
      <c r="I40" s="201"/>
      <c r="J40" s="202"/>
      <c r="L40" s="321" t="s">
        <v>8</v>
      </c>
      <c r="M40" s="322"/>
      <c r="N40" s="161">
        <v>0</v>
      </c>
      <c r="O40" s="161">
        <v>40</v>
      </c>
      <c r="P40" s="161">
        <v>10</v>
      </c>
      <c r="Q40" s="161"/>
      <c r="R40" s="195"/>
      <c r="S40" s="219"/>
      <c r="T40" s="168">
        <f>N40+O40</f>
        <v>40</v>
      </c>
      <c r="U40" s="172">
        <f>U9</f>
        <v>30</v>
      </c>
      <c r="V40" s="172">
        <f t="shared" ref="V40:V56" si="15">T40-P40</f>
        <v>30</v>
      </c>
      <c r="W40" s="172">
        <f>V40-U40</f>
        <v>0</v>
      </c>
      <c r="X40" s="172">
        <f>W40/T40*100</f>
        <v>0</v>
      </c>
    </row>
    <row r="41" spans="1:24" x14ac:dyDescent="0.25">
      <c r="A41" s="181" t="s">
        <v>17</v>
      </c>
      <c r="B41" s="201">
        <v>65</v>
      </c>
      <c r="C41" s="201"/>
      <c r="D41" s="201">
        <v>2</v>
      </c>
      <c r="E41" s="201"/>
      <c r="F41" s="201">
        <v>1</v>
      </c>
      <c r="G41" s="201"/>
      <c r="H41" s="201">
        <v>0</v>
      </c>
      <c r="I41" s="201"/>
      <c r="J41" s="202"/>
      <c r="L41" s="321" t="s">
        <v>9</v>
      </c>
      <c r="M41" s="322"/>
      <c r="N41" s="161">
        <v>80</v>
      </c>
      <c r="O41" s="161">
        <v>100</v>
      </c>
      <c r="P41" s="161">
        <v>60</v>
      </c>
      <c r="Q41" s="161"/>
      <c r="R41" s="195"/>
      <c r="S41" s="219"/>
      <c r="T41" s="168">
        <f t="shared" ref="T41:T56" si="16">N41+O41</f>
        <v>180</v>
      </c>
      <c r="U41" s="172">
        <f>U10</f>
        <v>70</v>
      </c>
      <c r="V41" s="172">
        <f t="shared" si="15"/>
        <v>120</v>
      </c>
      <c r="W41" s="172">
        <f t="shared" ref="W41:W56" si="17">V41-U41</f>
        <v>50</v>
      </c>
      <c r="X41" s="172">
        <f t="shared" ref="X41:X56" si="18">W41/T41*100</f>
        <v>27.777777777777779</v>
      </c>
    </row>
    <row r="42" spans="1:24" x14ac:dyDescent="0.25">
      <c r="A42" s="181" t="s">
        <v>18</v>
      </c>
      <c r="B42" s="201">
        <v>64</v>
      </c>
      <c r="C42" s="201"/>
      <c r="D42" s="201">
        <v>3</v>
      </c>
      <c r="E42" s="201"/>
      <c r="F42" s="201">
        <v>0</v>
      </c>
      <c r="G42" s="201"/>
      <c r="H42" s="201">
        <v>1</v>
      </c>
      <c r="I42" s="201"/>
      <c r="J42" s="202"/>
      <c r="L42" s="203" t="s">
        <v>63</v>
      </c>
      <c r="M42" s="204"/>
      <c r="N42" s="161">
        <v>40</v>
      </c>
      <c r="O42" s="161">
        <v>320</v>
      </c>
      <c r="P42" s="161">
        <v>40</v>
      </c>
      <c r="Q42" s="161"/>
      <c r="R42" s="195"/>
      <c r="S42" s="219"/>
      <c r="T42" s="168">
        <f t="shared" si="16"/>
        <v>360</v>
      </c>
      <c r="U42" s="172">
        <f>U11+U12+U13+U14</f>
        <v>273</v>
      </c>
      <c r="V42" s="172">
        <f t="shared" si="15"/>
        <v>320</v>
      </c>
      <c r="W42" s="172">
        <f t="shared" si="17"/>
        <v>47</v>
      </c>
      <c r="X42" s="172">
        <f t="shared" si="18"/>
        <v>13.055555555555557</v>
      </c>
    </row>
    <row r="43" spans="1:24" x14ac:dyDescent="0.25">
      <c r="A43" s="181" t="s">
        <v>19</v>
      </c>
      <c r="B43" s="201">
        <v>64</v>
      </c>
      <c r="C43" s="201"/>
      <c r="D43" s="201">
        <v>2</v>
      </c>
      <c r="E43" s="201"/>
      <c r="F43" s="201">
        <v>0</v>
      </c>
      <c r="G43" s="201"/>
      <c r="H43" s="201">
        <v>1</v>
      </c>
      <c r="I43" s="201"/>
      <c r="J43" s="202"/>
      <c r="L43" s="203" t="s">
        <v>64</v>
      </c>
      <c r="M43" s="204"/>
      <c r="N43" s="161">
        <v>39</v>
      </c>
      <c r="O43" s="161">
        <v>220</v>
      </c>
      <c r="P43" s="161">
        <v>46</v>
      </c>
      <c r="Q43" s="161"/>
      <c r="R43" s="195"/>
      <c r="S43" s="219"/>
      <c r="T43" s="168">
        <f t="shared" si="16"/>
        <v>259</v>
      </c>
      <c r="U43" s="172">
        <f>U15+U16+U17</f>
        <v>200</v>
      </c>
      <c r="V43" s="172">
        <f t="shared" si="15"/>
        <v>213</v>
      </c>
      <c r="W43" s="172">
        <f t="shared" si="17"/>
        <v>13</v>
      </c>
      <c r="X43" s="172">
        <f t="shared" si="18"/>
        <v>5.019305019305019</v>
      </c>
    </row>
    <row r="44" spans="1:24" x14ac:dyDescent="0.25">
      <c r="A44" s="181" t="s">
        <v>20</v>
      </c>
      <c r="B44" s="201">
        <v>65</v>
      </c>
      <c r="C44" s="201"/>
      <c r="D44" s="201">
        <v>2</v>
      </c>
      <c r="E44" s="201"/>
      <c r="F44" s="201">
        <v>1</v>
      </c>
      <c r="G44" s="201"/>
      <c r="H44" s="201">
        <v>0</v>
      </c>
      <c r="I44" s="201"/>
      <c r="J44" s="202"/>
      <c r="L44" s="203" t="s">
        <v>65</v>
      </c>
      <c r="M44" s="204"/>
      <c r="N44" s="161">
        <v>4</v>
      </c>
      <c r="O44" s="161">
        <v>240</v>
      </c>
      <c r="P44" s="161">
        <v>28</v>
      </c>
      <c r="Q44" s="161"/>
      <c r="R44" s="195"/>
      <c r="S44" s="219"/>
      <c r="T44" s="168">
        <f t="shared" si="16"/>
        <v>244</v>
      </c>
      <c r="U44" s="172">
        <f>U18+U19+U20</f>
        <v>203</v>
      </c>
      <c r="V44" s="172">
        <f t="shared" si="15"/>
        <v>216</v>
      </c>
      <c r="W44" s="172">
        <f t="shared" si="17"/>
        <v>13</v>
      </c>
      <c r="X44" s="172">
        <f t="shared" si="18"/>
        <v>5.3278688524590159</v>
      </c>
    </row>
    <row r="45" spans="1:24" x14ac:dyDescent="0.25">
      <c r="A45" s="181" t="s">
        <v>21</v>
      </c>
      <c r="B45" s="201">
        <v>64</v>
      </c>
      <c r="C45" s="201"/>
      <c r="D45" s="201">
        <v>3</v>
      </c>
      <c r="E45" s="201"/>
      <c r="F45" s="201">
        <v>0</v>
      </c>
      <c r="G45" s="201"/>
      <c r="H45" s="201">
        <v>1</v>
      </c>
      <c r="I45" s="201"/>
      <c r="J45" s="202"/>
      <c r="L45" s="203" t="s">
        <v>66</v>
      </c>
      <c r="M45" s="204"/>
      <c r="N45" s="161">
        <v>3</v>
      </c>
      <c r="O45" s="161">
        <v>145</v>
      </c>
      <c r="P45" s="161">
        <v>3</v>
      </c>
      <c r="Q45" s="161"/>
      <c r="R45" s="195"/>
      <c r="S45" s="219"/>
      <c r="T45" s="168">
        <f t="shared" si="16"/>
        <v>148</v>
      </c>
      <c r="U45" s="172">
        <f>U21+U22</f>
        <v>136</v>
      </c>
      <c r="V45" s="172">
        <f t="shared" si="15"/>
        <v>145</v>
      </c>
      <c r="W45" s="172">
        <f t="shared" si="17"/>
        <v>9</v>
      </c>
      <c r="X45" s="172">
        <f t="shared" si="18"/>
        <v>6.0810810810810816</v>
      </c>
    </row>
    <row r="46" spans="1:24" x14ac:dyDescent="0.25">
      <c r="A46" s="181" t="s">
        <v>22</v>
      </c>
      <c r="B46" s="201">
        <v>64</v>
      </c>
      <c r="C46" s="201"/>
      <c r="D46" s="201">
        <v>2</v>
      </c>
      <c r="E46" s="201"/>
      <c r="F46" s="201">
        <v>0</v>
      </c>
      <c r="G46" s="201"/>
      <c r="H46" s="201">
        <v>1</v>
      </c>
      <c r="I46" s="201"/>
      <c r="J46" s="202"/>
      <c r="L46" s="203" t="s">
        <v>67</v>
      </c>
      <c r="M46" s="204"/>
      <c r="N46" s="161">
        <v>210</v>
      </c>
      <c r="O46" s="161">
        <v>0</v>
      </c>
      <c r="P46" s="161">
        <v>60</v>
      </c>
      <c r="Q46" s="161"/>
      <c r="R46" s="195"/>
      <c r="S46" s="219"/>
      <c r="T46" s="168">
        <f t="shared" si="16"/>
        <v>210</v>
      </c>
      <c r="U46" s="172">
        <f>U23+U24</f>
        <v>135</v>
      </c>
      <c r="V46" s="172">
        <f t="shared" si="15"/>
        <v>150</v>
      </c>
      <c r="W46" s="172">
        <f t="shared" si="17"/>
        <v>15</v>
      </c>
      <c r="X46" s="172">
        <f t="shared" si="18"/>
        <v>7.1428571428571423</v>
      </c>
    </row>
    <row r="47" spans="1:24" x14ac:dyDescent="0.25">
      <c r="A47" s="181" t="s">
        <v>23</v>
      </c>
      <c r="B47" s="201">
        <v>63</v>
      </c>
      <c r="C47" s="201"/>
      <c r="D47" s="201">
        <v>2</v>
      </c>
      <c r="E47" s="201"/>
      <c r="F47" s="201">
        <v>2</v>
      </c>
      <c r="G47" s="201"/>
      <c r="H47" s="201">
        <v>1</v>
      </c>
      <c r="I47" s="201"/>
      <c r="J47" s="202"/>
      <c r="L47" s="203" t="s">
        <v>24</v>
      </c>
      <c r="M47" s="204"/>
      <c r="N47" s="161">
        <v>15</v>
      </c>
      <c r="O47" s="161">
        <v>100</v>
      </c>
      <c r="P47" s="161">
        <v>40</v>
      </c>
      <c r="Q47" s="161"/>
      <c r="R47" s="195"/>
      <c r="S47" s="219"/>
      <c r="T47" s="168">
        <f t="shared" si="16"/>
        <v>115</v>
      </c>
      <c r="U47" s="172">
        <f>U25</f>
        <v>68</v>
      </c>
      <c r="V47" s="172">
        <f t="shared" si="15"/>
        <v>75</v>
      </c>
      <c r="W47" s="172">
        <f t="shared" si="17"/>
        <v>7</v>
      </c>
      <c r="X47" s="172">
        <f t="shared" si="18"/>
        <v>6.0869565217391308</v>
      </c>
    </row>
    <row r="48" spans="1:24" x14ac:dyDescent="0.25">
      <c r="A48" s="181" t="s">
        <v>24</v>
      </c>
      <c r="B48" s="201">
        <v>63</v>
      </c>
      <c r="C48" s="201"/>
      <c r="D48" s="201">
        <v>2</v>
      </c>
      <c r="E48" s="201"/>
      <c r="F48" s="201">
        <v>2</v>
      </c>
      <c r="G48" s="201"/>
      <c r="H48" s="201">
        <v>1</v>
      </c>
      <c r="I48" s="201"/>
      <c r="J48" s="202"/>
      <c r="L48" s="203" t="s">
        <v>68</v>
      </c>
      <c r="M48" s="204"/>
      <c r="N48" s="161">
        <v>160</v>
      </c>
      <c r="O48" s="161">
        <v>50</v>
      </c>
      <c r="P48" s="161">
        <v>60</v>
      </c>
      <c r="Q48" s="161"/>
      <c r="R48" s="195"/>
      <c r="S48" s="219"/>
      <c r="T48" s="168">
        <f t="shared" si="16"/>
        <v>210</v>
      </c>
      <c r="U48" s="172">
        <f>U26+U27</f>
        <v>135</v>
      </c>
      <c r="V48" s="172">
        <f t="shared" si="15"/>
        <v>150</v>
      </c>
      <c r="W48" s="172">
        <f t="shared" si="17"/>
        <v>15</v>
      </c>
      <c r="X48" s="172">
        <f t="shared" si="18"/>
        <v>7.1428571428571423</v>
      </c>
    </row>
    <row r="49" spans="1:24" x14ac:dyDescent="0.25">
      <c r="A49" s="181" t="s">
        <v>25</v>
      </c>
      <c r="B49" s="201">
        <v>63</v>
      </c>
      <c r="C49" s="201"/>
      <c r="D49" s="201">
        <v>2</v>
      </c>
      <c r="E49" s="201"/>
      <c r="F49" s="201">
        <v>2</v>
      </c>
      <c r="G49" s="201"/>
      <c r="H49" s="201">
        <v>1</v>
      </c>
      <c r="I49" s="201"/>
      <c r="J49" s="202"/>
      <c r="L49" s="203" t="s">
        <v>69</v>
      </c>
      <c r="M49" s="204"/>
      <c r="N49" s="161">
        <v>150</v>
      </c>
      <c r="O49" s="161">
        <v>20</v>
      </c>
      <c r="P49" s="161">
        <v>90</v>
      </c>
      <c r="Q49" s="161"/>
      <c r="R49" s="195"/>
      <c r="S49" s="219"/>
      <c r="T49" s="168">
        <f t="shared" si="16"/>
        <v>170</v>
      </c>
      <c r="U49" s="172">
        <f>U28</f>
        <v>68</v>
      </c>
      <c r="V49" s="172">
        <f t="shared" si="15"/>
        <v>80</v>
      </c>
      <c r="W49" s="172">
        <f t="shared" si="17"/>
        <v>12</v>
      </c>
      <c r="X49" s="172">
        <f t="shared" si="18"/>
        <v>7.0588235294117645</v>
      </c>
    </row>
    <row r="50" spans="1:24" x14ac:dyDescent="0.25">
      <c r="A50" s="181" t="s">
        <v>26</v>
      </c>
      <c r="B50" s="201">
        <v>64</v>
      </c>
      <c r="C50" s="201"/>
      <c r="D50" s="201">
        <v>1</v>
      </c>
      <c r="E50" s="201"/>
      <c r="F50" s="201">
        <v>1</v>
      </c>
      <c r="G50" s="201"/>
      <c r="H50" s="201">
        <v>1</v>
      </c>
      <c r="I50" s="201"/>
      <c r="J50" s="202"/>
      <c r="L50" s="203" t="s">
        <v>70</v>
      </c>
      <c r="M50" s="204"/>
      <c r="N50" s="161">
        <v>20</v>
      </c>
      <c r="O50" s="161">
        <v>220</v>
      </c>
      <c r="P50" s="161">
        <v>60</v>
      </c>
      <c r="Q50" s="161"/>
      <c r="R50" s="195"/>
      <c r="S50" s="219"/>
      <c r="T50" s="168">
        <f t="shared" si="16"/>
        <v>240</v>
      </c>
      <c r="U50" s="172">
        <f>U32+U33+U34+U35+U36</f>
        <v>143</v>
      </c>
      <c r="V50" s="172">
        <f t="shared" si="15"/>
        <v>180</v>
      </c>
      <c r="W50" s="172">
        <f t="shared" si="17"/>
        <v>37</v>
      </c>
      <c r="X50" s="172">
        <f t="shared" si="18"/>
        <v>15.416666666666668</v>
      </c>
    </row>
    <row r="51" spans="1:24" ht="15.75" thickBot="1" x14ac:dyDescent="0.3">
      <c r="A51" s="183" t="s">
        <v>27</v>
      </c>
      <c r="B51" s="249">
        <v>60</v>
      </c>
      <c r="C51" s="249"/>
      <c r="D51" s="249">
        <v>4</v>
      </c>
      <c r="E51" s="249"/>
      <c r="F51" s="249">
        <v>2</v>
      </c>
      <c r="G51" s="249"/>
      <c r="H51" s="249">
        <v>2</v>
      </c>
      <c r="I51" s="249"/>
      <c r="J51" s="250"/>
      <c r="L51" s="247" t="s">
        <v>71</v>
      </c>
      <c r="M51" s="248"/>
      <c r="N51" s="161">
        <v>62</v>
      </c>
      <c r="O51" s="161">
        <v>380</v>
      </c>
      <c r="P51" s="161">
        <v>372</v>
      </c>
      <c r="Q51" s="161"/>
      <c r="R51" s="195"/>
      <c r="S51" s="219"/>
      <c r="T51" s="168">
        <f t="shared" si="16"/>
        <v>442</v>
      </c>
      <c r="U51" s="172"/>
      <c r="V51" s="172">
        <f t="shared" si="15"/>
        <v>70</v>
      </c>
      <c r="W51" s="172">
        <f t="shared" si="17"/>
        <v>70</v>
      </c>
      <c r="X51" s="172">
        <f t="shared" si="18"/>
        <v>15.837104072398189</v>
      </c>
    </row>
    <row r="52" spans="1:24" ht="15.75" thickBot="1" x14ac:dyDescent="0.3">
      <c r="A52" s="184" t="s">
        <v>77</v>
      </c>
      <c r="L52" s="247" t="s">
        <v>72</v>
      </c>
      <c r="M52" s="248"/>
      <c r="N52" s="161">
        <v>4621</v>
      </c>
      <c r="O52" s="161">
        <v>0</v>
      </c>
      <c r="P52" s="161">
        <v>3636</v>
      </c>
      <c r="Q52" s="161"/>
      <c r="R52" s="195"/>
      <c r="S52" s="219"/>
      <c r="T52" s="168">
        <f t="shared" si="16"/>
        <v>4621</v>
      </c>
      <c r="U52" s="172"/>
      <c r="V52" s="172">
        <f t="shared" si="15"/>
        <v>985</v>
      </c>
      <c r="W52" s="172">
        <f t="shared" si="17"/>
        <v>985</v>
      </c>
      <c r="X52" s="172">
        <f t="shared" si="18"/>
        <v>21.315732525427396</v>
      </c>
    </row>
    <row r="53" spans="1:24" x14ac:dyDescent="0.25">
      <c r="A53" s="319" t="s">
        <v>78</v>
      </c>
      <c r="B53" s="320"/>
      <c r="C53" s="320"/>
      <c r="D53" s="206" t="s">
        <v>81</v>
      </c>
      <c r="E53" s="206"/>
      <c r="F53" s="206" t="s">
        <v>82</v>
      </c>
      <c r="G53" s="206"/>
      <c r="H53" s="206" t="s">
        <v>83</v>
      </c>
      <c r="I53" s="206"/>
      <c r="J53" s="207"/>
      <c r="L53" s="247" t="s">
        <v>73</v>
      </c>
      <c r="M53" s="248"/>
      <c r="N53" s="161">
        <v>20</v>
      </c>
      <c r="O53" s="161">
        <v>0</v>
      </c>
      <c r="P53" s="161">
        <v>14</v>
      </c>
      <c r="Q53" s="161"/>
      <c r="R53" s="195"/>
      <c r="S53" s="219"/>
      <c r="T53" s="168">
        <f t="shared" si="16"/>
        <v>20</v>
      </c>
      <c r="U53" s="172"/>
      <c r="V53" s="172">
        <f t="shared" si="15"/>
        <v>6</v>
      </c>
      <c r="W53" s="172">
        <f t="shared" si="17"/>
        <v>6</v>
      </c>
      <c r="X53" s="172">
        <f t="shared" si="18"/>
        <v>30</v>
      </c>
    </row>
    <row r="54" spans="1:24" x14ac:dyDescent="0.25">
      <c r="A54" s="317" t="s">
        <v>79</v>
      </c>
      <c r="B54" s="318"/>
      <c r="C54" s="318"/>
      <c r="D54" s="195">
        <v>11</v>
      </c>
      <c r="E54" s="195"/>
      <c r="F54" s="195">
        <v>10</v>
      </c>
      <c r="G54" s="195"/>
      <c r="H54" s="195"/>
      <c r="I54" s="195"/>
      <c r="J54" s="269"/>
      <c r="L54" s="247" t="s">
        <v>74</v>
      </c>
      <c r="M54" s="248"/>
      <c r="N54" s="161">
        <v>7</v>
      </c>
      <c r="O54" s="161">
        <v>20</v>
      </c>
      <c r="P54" s="161">
        <v>12</v>
      </c>
      <c r="Q54" s="161"/>
      <c r="R54" s="195"/>
      <c r="S54" s="219"/>
      <c r="T54" s="168">
        <f t="shared" si="16"/>
        <v>27</v>
      </c>
      <c r="U54" s="172"/>
      <c r="V54" s="172">
        <f t="shared" si="15"/>
        <v>15</v>
      </c>
      <c r="W54" s="172">
        <f t="shared" si="17"/>
        <v>15</v>
      </c>
      <c r="X54" s="172">
        <f t="shared" si="18"/>
        <v>55.555555555555557</v>
      </c>
    </row>
    <row r="55" spans="1:24" ht="15.75" thickBot="1" x14ac:dyDescent="0.3">
      <c r="A55" s="315" t="s">
        <v>80</v>
      </c>
      <c r="B55" s="316"/>
      <c r="C55" s="316"/>
      <c r="D55" s="246">
        <v>527</v>
      </c>
      <c r="E55" s="246"/>
      <c r="F55" s="246">
        <v>527</v>
      </c>
      <c r="G55" s="246"/>
      <c r="H55" s="246"/>
      <c r="I55" s="246"/>
      <c r="J55" s="270"/>
      <c r="L55" s="247" t="s">
        <v>75</v>
      </c>
      <c r="M55" s="248"/>
      <c r="N55" s="161">
        <v>100</v>
      </c>
      <c r="O55" s="161">
        <v>200</v>
      </c>
      <c r="P55" s="161">
        <v>230</v>
      </c>
      <c r="Q55" s="161"/>
      <c r="R55" s="195"/>
      <c r="S55" s="219"/>
      <c r="T55" s="168">
        <f t="shared" si="16"/>
        <v>300</v>
      </c>
      <c r="U55" s="172"/>
      <c r="V55" s="172">
        <f t="shared" si="15"/>
        <v>70</v>
      </c>
      <c r="W55" s="172">
        <f t="shared" si="17"/>
        <v>70</v>
      </c>
      <c r="X55" s="172">
        <f t="shared" si="18"/>
        <v>23.333333333333332</v>
      </c>
    </row>
    <row r="56" spans="1:24" ht="15.75" thickBot="1" x14ac:dyDescent="0.3">
      <c r="A56" t="s">
        <v>90</v>
      </c>
      <c r="L56" s="284" t="s">
        <v>76</v>
      </c>
      <c r="M56" s="285"/>
      <c r="N56" s="167">
        <v>100</v>
      </c>
      <c r="O56" s="167">
        <v>0</v>
      </c>
      <c r="P56" s="167">
        <v>28</v>
      </c>
      <c r="Q56" s="167"/>
      <c r="R56" s="246"/>
      <c r="S56" s="286"/>
      <c r="T56" s="168">
        <f t="shared" si="16"/>
        <v>100</v>
      </c>
      <c r="U56" s="172"/>
      <c r="V56" s="172">
        <f t="shared" si="15"/>
        <v>72</v>
      </c>
      <c r="W56" s="172">
        <f t="shared" si="17"/>
        <v>72</v>
      </c>
      <c r="X56" s="172">
        <f t="shared" si="18"/>
        <v>72</v>
      </c>
    </row>
    <row r="57" spans="1:24" ht="15.75" thickBot="1" x14ac:dyDescent="0.3">
      <c r="A57" s="205" t="s">
        <v>91</v>
      </c>
      <c r="B57" s="206"/>
      <c r="C57" s="206"/>
      <c r="D57" s="207"/>
      <c r="F57" s="205" t="s">
        <v>96</v>
      </c>
      <c r="G57" s="206"/>
      <c r="H57" s="206"/>
      <c r="I57" s="206"/>
      <c r="J57" s="207"/>
      <c r="L57" t="s">
        <v>84</v>
      </c>
      <c r="Q57" s="7" t="s">
        <v>89</v>
      </c>
    </row>
    <row r="58" spans="1:24" x14ac:dyDescent="0.25">
      <c r="A58" s="171" t="s">
        <v>92</v>
      </c>
      <c r="B58" s="217" t="s">
        <v>94</v>
      </c>
      <c r="C58" s="217"/>
      <c r="D58" s="261" t="s">
        <v>36</v>
      </c>
      <c r="F58" s="259" t="s">
        <v>92</v>
      </c>
      <c r="G58" s="217"/>
      <c r="H58" s="217" t="s">
        <v>94</v>
      </c>
      <c r="I58" s="217"/>
      <c r="J58" s="261" t="s">
        <v>36</v>
      </c>
      <c r="L58" s="262" t="s">
        <v>86</v>
      </c>
      <c r="M58" s="263"/>
      <c r="N58" s="263"/>
      <c r="O58" s="271">
        <v>1</v>
      </c>
      <c r="P58" s="272"/>
      <c r="Q58" s="162" t="s">
        <v>6</v>
      </c>
      <c r="R58" s="163" t="s">
        <v>7</v>
      </c>
      <c r="S58" s="164" t="s">
        <v>36</v>
      </c>
      <c r="T58" s="160"/>
    </row>
    <row r="59" spans="1:24" x14ac:dyDescent="0.25">
      <c r="A59" s="171" t="s">
        <v>93</v>
      </c>
      <c r="B59" s="217" t="s">
        <v>95</v>
      </c>
      <c r="C59" s="217"/>
      <c r="D59" s="261"/>
      <c r="F59" s="259" t="s">
        <v>93</v>
      </c>
      <c r="G59" s="217"/>
      <c r="H59" s="217" t="s">
        <v>95</v>
      </c>
      <c r="I59" s="217"/>
      <c r="J59" s="261"/>
      <c r="L59" s="264" t="s">
        <v>87</v>
      </c>
      <c r="M59" s="265"/>
      <c r="N59" s="265"/>
      <c r="O59" s="273">
        <v>0</v>
      </c>
      <c r="P59" s="274"/>
      <c r="Q59" s="268">
        <v>32</v>
      </c>
      <c r="R59" s="195">
        <v>38</v>
      </c>
      <c r="S59" s="269">
        <v>70</v>
      </c>
      <c r="T59" s="160"/>
    </row>
    <row r="60" spans="1:24" ht="15.75" thickBot="1" x14ac:dyDescent="0.3">
      <c r="A60" s="28">
        <v>67</v>
      </c>
      <c r="B60" s="246">
        <v>3</v>
      </c>
      <c r="C60" s="246"/>
      <c r="D60" s="173">
        <v>70</v>
      </c>
      <c r="F60" s="260">
        <v>67</v>
      </c>
      <c r="G60" s="246"/>
      <c r="H60" s="246">
        <v>3</v>
      </c>
      <c r="I60" s="246"/>
      <c r="J60" s="173">
        <v>70</v>
      </c>
      <c r="L60" s="266" t="s">
        <v>88</v>
      </c>
      <c r="M60" s="267"/>
      <c r="N60" s="267"/>
      <c r="O60" s="275">
        <v>0</v>
      </c>
      <c r="P60" s="276"/>
      <c r="Q60" s="260"/>
      <c r="R60" s="246"/>
      <c r="S60" s="270"/>
      <c r="T60" s="160"/>
    </row>
    <row r="61" spans="1:24" ht="15.75" thickBot="1" x14ac:dyDescent="0.3">
      <c r="A61" t="s">
        <v>102</v>
      </c>
      <c r="L61" t="s">
        <v>97</v>
      </c>
    </row>
    <row r="62" spans="1:24" ht="15.75" thickBot="1" x14ac:dyDescent="0.3">
      <c r="A62" s="23" t="s">
        <v>103</v>
      </c>
      <c r="B62" s="24"/>
      <c r="C62" s="24" t="s">
        <v>104</v>
      </c>
      <c r="D62" s="24"/>
      <c r="E62" s="24"/>
      <c r="F62" s="24" t="s">
        <v>105</v>
      </c>
      <c r="G62" s="24"/>
      <c r="H62" s="24"/>
      <c r="I62" s="24" t="s">
        <v>106</v>
      </c>
      <c r="J62" s="25"/>
      <c r="L62" s="280" t="s">
        <v>59</v>
      </c>
      <c r="M62" s="281"/>
      <c r="N62" s="26"/>
      <c r="O62" s="26" t="s">
        <v>99</v>
      </c>
      <c r="P62" s="278" t="s">
        <v>100</v>
      </c>
      <c r="Q62" s="279"/>
      <c r="R62" s="282">
        <v>0</v>
      </c>
      <c r="S62" s="283"/>
      <c r="T62" s="160"/>
    </row>
    <row r="63" spans="1:24" ht="15.75" thickBot="1" x14ac:dyDescent="0.3">
      <c r="A63" t="s">
        <v>107</v>
      </c>
      <c r="L63" s="251" t="s">
        <v>101</v>
      </c>
      <c r="M63" s="252"/>
      <c r="N63" s="255"/>
      <c r="O63" s="255"/>
      <c r="P63" s="255"/>
      <c r="Q63" s="255"/>
      <c r="R63" s="255"/>
      <c r="S63" s="256"/>
      <c r="T63" s="160"/>
    </row>
    <row r="64" spans="1:24" ht="15.75" thickBot="1" x14ac:dyDescent="0.3">
      <c r="A64" s="23" t="s">
        <v>103</v>
      </c>
      <c r="B64" s="24"/>
      <c r="C64" s="24" t="s">
        <v>104</v>
      </c>
      <c r="D64" s="24"/>
      <c r="E64" s="24"/>
      <c r="F64" s="24" t="s">
        <v>105</v>
      </c>
      <c r="G64" s="24"/>
      <c r="H64" s="24"/>
      <c r="I64" s="24" t="s">
        <v>106</v>
      </c>
      <c r="J64" s="25"/>
      <c r="L64" s="253"/>
      <c r="M64" s="254"/>
      <c r="N64" s="257"/>
      <c r="O64" s="257"/>
      <c r="P64" s="257"/>
      <c r="Q64" s="257"/>
      <c r="R64" s="257"/>
      <c r="S64" s="258"/>
      <c r="T64" s="160"/>
    </row>
    <row r="66" spans="1:108" ht="18.75" x14ac:dyDescent="0.3">
      <c r="A66" s="193"/>
      <c r="B66" s="194" t="s">
        <v>28</v>
      </c>
      <c r="C66" s="194"/>
      <c r="D66" s="194"/>
      <c r="E66" s="194"/>
      <c r="F66" s="194"/>
      <c r="G66" s="194"/>
      <c r="H66" s="194"/>
      <c r="I66" s="194"/>
      <c r="J66" s="193" t="s">
        <v>29</v>
      </c>
      <c r="K66" s="193"/>
      <c r="L66" s="195" t="s">
        <v>322</v>
      </c>
      <c r="M66" s="195"/>
      <c r="N66" s="195"/>
      <c r="O66" s="193" t="s">
        <v>30</v>
      </c>
      <c r="P66" s="193"/>
      <c r="Q66" s="195">
        <v>2022</v>
      </c>
      <c r="R66" s="195"/>
      <c r="S66" s="195"/>
      <c r="T66" s="328"/>
      <c r="U66" s="193"/>
      <c r="V66" s="193"/>
      <c r="W66" s="193"/>
      <c r="X66" s="193"/>
    </row>
    <row r="67" spans="1:108" s="38" customFormat="1" ht="21.75" customHeight="1" thickBot="1" x14ac:dyDescent="0.3">
      <c r="A67" s="193"/>
      <c r="B67" s="189" t="s">
        <v>31</v>
      </c>
      <c r="C67" s="189"/>
      <c r="D67" s="188" t="s">
        <v>295</v>
      </c>
      <c r="E67" s="188"/>
      <c r="F67" s="189" t="s">
        <v>32</v>
      </c>
      <c r="G67" s="189"/>
      <c r="H67" s="188" t="s">
        <v>324</v>
      </c>
      <c r="I67" s="188"/>
      <c r="J67" s="189" t="s">
        <v>272</v>
      </c>
      <c r="K67" s="189"/>
      <c r="L67" s="188" t="s">
        <v>326</v>
      </c>
      <c r="M67" s="188"/>
      <c r="N67" s="188"/>
      <c r="O67" s="189" t="s">
        <v>34</v>
      </c>
      <c r="P67" s="189"/>
      <c r="Q67" s="299" t="s">
        <v>327</v>
      </c>
      <c r="R67" s="300"/>
      <c r="S67" s="301"/>
      <c r="T67" s="326" t="s">
        <v>225</v>
      </c>
      <c r="U67" s="327"/>
      <c r="V67" s="327"/>
    </row>
    <row r="68" spans="1:108" x14ac:dyDescent="0.25">
      <c r="A68" s="193"/>
      <c r="B68" s="205" t="s">
        <v>35</v>
      </c>
      <c r="C68" s="206"/>
      <c r="D68" s="206"/>
      <c r="E68" s="206"/>
      <c r="F68" s="206"/>
      <c r="G68" s="206"/>
      <c r="H68" s="206"/>
      <c r="I68" s="207"/>
      <c r="J68" s="205" t="s">
        <v>1</v>
      </c>
      <c r="K68" s="206"/>
      <c r="L68" s="206"/>
      <c r="M68" s="206"/>
      <c r="N68" s="207"/>
      <c r="O68" s="205" t="s">
        <v>2</v>
      </c>
      <c r="P68" s="206"/>
      <c r="Q68" s="206"/>
      <c r="R68" s="206"/>
      <c r="S68" s="207"/>
      <c r="T68" s="299">
        <v>28988</v>
      </c>
      <c r="U68" s="300"/>
      <c r="V68" s="301"/>
    </row>
    <row r="69" spans="1:108" s="38" customFormat="1" ht="24" customHeight="1" thickBot="1" x14ac:dyDescent="0.3">
      <c r="B69" s="165" t="s">
        <v>36</v>
      </c>
      <c r="C69" s="62">
        <v>2</v>
      </c>
      <c r="D69" s="63" t="s">
        <v>37</v>
      </c>
      <c r="E69" s="166"/>
      <c r="F69" s="62">
        <v>2</v>
      </c>
      <c r="G69" s="209" t="s">
        <v>38</v>
      </c>
      <c r="H69" s="209"/>
      <c r="I69" s="65">
        <v>2</v>
      </c>
      <c r="J69" s="208" t="s">
        <v>39</v>
      </c>
      <c r="K69" s="209"/>
      <c r="L69" s="62">
        <v>26</v>
      </c>
      <c r="M69" s="166" t="s">
        <v>40</v>
      </c>
      <c r="N69" s="65">
        <v>26</v>
      </c>
      <c r="O69" s="208" t="s">
        <v>39</v>
      </c>
      <c r="P69" s="209"/>
      <c r="Q69" s="62">
        <v>24</v>
      </c>
      <c r="R69" s="166" t="s">
        <v>40</v>
      </c>
      <c r="S69" s="65">
        <v>244</v>
      </c>
      <c r="T69" s="175"/>
      <c r="Z69" s="290" t="s">
        <v>238</v>
      </c>
      <c r="AA69" s="290"/>
      <c r="AB69" s="291" t="s">
        <v>239</v>
      </c>
      <c r="AC69" s="291"/>
      <c r="AD69" s="291" t="s">
        <v>171</v>
      </c>
      <c r="AE69" s="291"/>
      <c r="AF69" s="292" t="s">
        <v>240</v>
      </c>
      <c r="AG69" s="292"/>
      <c r="AH69" s="292" t="s">
        <v>241</v>
      </c>
      <c r="AI69" s="292"/>
      <c r="AJ69" s="292" t="s">
        <v>242</v>
      </c>
      <c r="AK69" s="292"/>
      <c r="AL69" s="292" t="s">
        <v>243</v>
      </c>
      <c r="AM69" s="292"/>
      <c r="AN69" s="287" t="s">
        <v>244</v>
      </c>
      <c r="AO69" s="287"/>
      <c r="AP69" s="287" t="s">
        <v>245</v>
      </c>
      <c r="AQ69" s="287"/>
      <c r="AR69" s="287" t="s">
        <v>246</v>
      </c>
      <c r="AS69" s="287"/>
      <c r="AT69" s="287" t="s">
        <v>247</v>
      </c>
      <c r="AU69" s="287"/>
      <c r="AV69" s="288" t="s">
        <v>248</v>
      </c>
      <c r="AW69" s="288"/>
      <c r="AX69" s="288" t="s">
        <v>249</v>
      </c>
      <c r="AY69" s="288"/>
      <c r="AZ69" s="288" t="s">
        <v>250</v>
      </c>
      <c r="BA69" s="288"/>
      <c r="BB69" s="288" t="s">
        <v>175</v>
      </c>
      <c r="BC69" s="288"/>
      <c r="BD69" s="289" t="s">
        <v>251</v>
      </c>
      <c r="BE69" s="289"/>
      <c r="BF69" s="289" t="s">
        <v>252</v>
      </c>
      <c r="BG69" s="289"/>
      <c r="BH69" s="289" t="s">
        <v>24</v>
      </c>
      <c r="BI69" s="289"/>
      <c r="BJ69" s="294" t="s">
        <v>253</v>
      </c>
      <c r="BK69" s="294"/>
      <c r="BL69" s="295" t="s">
        <v>69</v>
      </c>
      <c r="BM69" s="295"/>
      <c r="BN69" s="296" t="s">
        <v>254</v>
      </c>
      <c r="BO69" s="296" t="s">
        <v>161</v>
      </c>
      <c r="BP69" s="296" t="s">
        <v>255</v>
      </c>
      <c r="BQ69" s="296" t="s">
        <v>256</v>
      </c>
      <c r="BR69" s="296" t="s">
        <v>257</v>
      </c>
      <c r="BS69" s="296"/>
      <c r="BT69" s="296" t="s">
        <v>258</v>
      </c>
      <c r="BU69" s="296"/>
      <c r="BV69" s="296" t="s">
        <v>259</v>
      </c>
      <c r="BW69" s="296"/>
      <c r="BX69" s="293" t="s">
        <v>260</v>
      </c>
      <c r="BY69" s="293"/>
      <c r="BZ69" s="293"/>
      <c r="CA69" s="293" t="s">
        <v>239</v>
      </c>
      <c r="CB69" s="293"/>
      <c r="CC69" s="293"/>
      <c r="CD69" s="293" t="s">
        <v>261</v>
      </c>
      <c r="CE69" s="293"/>
      <c r="CF69" s="293"/>
      <c r="CG69" s="293" t="s">
        <v>262</v>
      </c>
      <c r="CH69" s="293"/>
      <c r="CI69" s="293"/>
      <c r="CJ69" s="293" t="s">
        <v>65</v>
      </c>
      <c r="CK69" s="293"/>
      <c r="CL69" s="293"/>
      <c r="CM69" s="293" t="s">
        <v>263</v>
      </c>
      <c r="CN69" s="293"/>
      <c r="CO69" s="293"/>
      <c r="CP69" s="293" t="s">
        <v>67</v>
      </c>
      <c r="CQ69" s="293"/>
      <c r="CR69" s="293"/>
      <c r="CS69" s="293" t="s">
        <v>264</v>
      </c>
      <c r="CT69" s="293"/>
      <c r="CU69" s="293"/>
      <c r="CV69" s="293" t="s">
        <v>265</v>
      </c>
      <c r="CW69" s="293"/>
      <c r="CX69" s="293"/>
      <c r="CY69" s="293" t="s">
        <v>24</v>
      </c>
      <c r="CZ69" s="293"/>
      <c r="DA69" s="293"/>
      <c r="DB69" s="293" t="s">
        <v>266</v>
      </c>
      <c r="DC69" s="293"/>
      <c r="DD69" s="293"/>
    </row>
    <row r="70" spans="1:108" ht="16.5" thickBot="1" x14ac:dyDescent="0.3">
      <c r="A70" t="s">
        <v>42</v>
      </c>
      <c r="G70" s="176"/>
      <c r="H70" s="176"/>
      <c r="J70" s="160"/>
      <c r="K70" s="160"/>
      <c r="Z70" s="174" t="s">
        <v>267</v>
      </c>
      <c r="AA70" s="174" t="s">
        <v>268</v>
      </c>
      <c r="AB70" s="174" t="s">
        <v>267</v>
      </c>
      <c r="AC70" s="174" t="s">
        <v>268</v>
      </c>
      <c r="AD70" s="174" t="s">
        <v>267</v>
      </c>
      <c r="AE70" s="174" t="s">
        <v>268</v>
      </c>
      <c r="AF70" s="147" t="s">
        <v>267</v>
      </c>
      <c r="AG70" s="147" t="s">
        <v>268</v>
      </c>
      <c r="AH70" s="147" t="s">
        <v>267</v>
      </c>
      <c r="AI70" s="147" t="s">
        <v>268</v>
      </c>
      <c r="AJ70" s="147" t="s">
        <v>267</v>
      </c>
      <c r="AK70" s="147" t="s">
        <v>268</v>
      </c>
      <c r="AL70" s="147" t="s">
        <v>267</v>
      </c>
      <c r="AM70" s="147" t="s">
        <v>268</v>
      </c>
      <c r="AN70" s="148" t="s">
        <v>267</v>
      </c>
      <c r="AO70" s="148" t="s">
        <v>268</v>
      </c>
      <c r="AP70" s="148" t="s">
        <v>267</v>
      </c>
      <c r="AQ70" s="148" t="s">
        <v>268</v>
      </c>
      <c r="AR70" s="148" t="s">
        <v>267</v>
      </c>
      <c r="AS70" s="148" t="s">
        <v>268</v>
      </c>
      <c r="AT70" s="148" t="s">
        <v>267</v>
      </c>
      <c r="AU70" s="148" t="s">
        <v>268</v>
      </c>
      <c r="AV70" s="149" t="s">
        <v>267</v>
      </c>
      <c r="AW70" s="149" t="s">
        <v>268</v>
      </c>
      <c r="AX70" s="149" t="s">
        <v>267</v>
      </c>
      <c r="AY70" s="149" t="s">
        <v>268</v>
      </c>
      <c r="AZ70" s="149" t="s">
        <v>267</v>
      </c>
      <c r="BA70" s="149" t="s">
        <v>268</v>
      </c>
      <c r="BB70" s="149" t="s">
        <v>267</v>
      </c>
      <c r="BC70" s="149" t="s">
        <v>268</v>
      </c>
      <c r="BD70" s="150" t="s">
        <v>267</v>
      </c>
      <c r="BE70" s="150" t="s">
        <v>268</v>
      </c>
      <c r="BF70" s="150" t="s">
        <v>267</v>
      </c>
      <c r="BG70" s="150" t="s">
        <v>268</v>
      </c>
      <c r="BH70" s="150" t="s">
        <v>267</v>
      </c>
      <c r="BI70" s="150" t="s">
        <v>268</v>
      </c>
      <c r="BJ70" s="151" t="s">
        <v>267</v>
      </c>
      <c r="BK70" s="151" t="s">
        <v>268</v>
      </c>
      <c r="BL70" s="152" t="s">
        <v>267</v>
      </c>
      <c r="BM70" s="152" t="s">
        <v>268</v>
      </c>
      <c r="BN70" s="153" t="s">
        <v>267</v>
      </c>
      <c r="BO70" s="153" t="s">
        <v>268</v>
      </c>
      <c r="BP70" s="153" t="s">
        <v>267</v>
      </c>
      <c r="BQ70" s="153" t="s">
        <v>268</v>
      </c>
      <c r="BR70" s="153" t="s">
        <v>267</v>
      </c>
      <c r="BS70" s="153" t="s">
        <v>268</v>
      </c>
      <c r="BT70" s="153" t="s">
        <v>267</v>
      </c>
      <c r="BU70" s="153" t="s">
        <v>268</v>
      </c>
      <c r="BV70" s="153" t="s">
        <v>267</v>
      </c>
      <c r="BW70" s="153" t="s">
        <v>268</v>
      </c>
      <c r="BX70" s="154" t="s">
        <v>269</v>
      </c>
      <c r="BY70" s="154" t="s">
        <v>270</v>
      </c>
      <c r="BZ70" s="154" t="s">
        <v>271</v>
      </c>
      <c r="CA70" s="154" t="s">
        <v>269</v>
      </c>
      <c r="CB70" s="154" t="s">
        <v>270</v>
      </c>
      <c r="CC70" s="154" t="s">
        <v>271</v>
      </c>
      <c r="CD70" s="154" t="s">
        <v>269</v>
      </c>
      <c r="CE70" s="154" t="s">
        <v>270</v>
      </c>
      <c r="CF70" s="154" t="s">
        <v>271</v>
      </c>
      <c r="CG70" s="154" t="s">
        <v>269</v>
      </c>
      <c r="CH70" s="154" t="s">
        <v>270</v>
      </c>
      <c r="CI70" s="154" t="s">
        <v>271</v>
      </c>
      <c r="CJ70" s="154" t="s">
        <v>269</v>
      </c>
      <c r="CK70" s="154" t="s">
        <v>270</v>
      </c>
      <c r="CL70" s="154" t="s">
        <v>271</v>
      </c>
      <c r="CM70" s="154" t="s">
        <v>269</v>
      </c>
      <c r="CN70" s="154" t="s">
        <v>270</v>
      </c>
      <c r="CO70" s="154" t="s">
        <v>271</v>
      </c>
      <c r="CP70" s="154" t="s">
        <v>269</v>
      </c>
      <c r="CQ70" s="154" t="s">
        <v>270</v>
      </c>
      <c r="CR70" s="154" t="s">
        <v>271</v>
      </c>
      <c r="CS70" s="154" t="s">
        <v>269</v>
      </c>
      <c r="CT70" s="154" t="s">
        <v>270</v>
      </c>
      <c r="CU70" s="154" t="s">
        <v>271</v>
      </c>
      <c r="CV70" s="154" t="s">
        <v>269</v>
      </c>
      <c r="CW70" s="154" t="s">
        <v>270</v>
      </c>
      <c r="CX70" s="154" t="s">
        <v>271</v>
      </c>
      <c r="CY70" s="154" t="s">
        <v>269</v>
      </c>
      <c r="CZ70" s="154" t="s">
        <v>270</v>
      </c>
      <c r="DA70" s="154" t="s">
        <v>271</v>
      </c>
      <c r="DB70" s="154" t="s">
        <v>269</v>
      </c>
      <c r="DC70" s="154" t="s">
        <v>270</v>
      </c>
      <c r="DD70" s="154" t="s">
        <v>271</v>
      </c>
    </row>
    <row r="71" spans="1:108" x14ac:dyDescent="0.25">
      <c r="A71" s="192" t="s">
        <v>0</v>
      </c>
      <c r="B71" s="196" t="s">
        <v>1</v>
      </c>
      <c r="C71" s="197"/>
      <c r="D71" s="197"/>
      <c r="E71" s="197"/>
      <c r="F71" s="197"/>
      <c r="G71" s="198"/>
      <c r="H71" s="196" t="s">
        <v>2</v>
      </c>
      <c r="I71" s="197"/>
      <c r="J71" s="197"/>
      <c r="K71" s="197"/>
      <c r="L71" s="197"/>
      <c r="M71" s="198"/>
      <c r="N71" s="196" t="s">
        <v>3</v>
      </c>
      <c r="O71" s="197"/>
      <c r="P71" s="197"/>
      <c r="Q71" s="197"/>
      <c r="R71" s="197"/>
      <c r="S71" s="199"/>
      <c r="T71" s="191" t="s">
        <v>224</v>
      </c>
      <c r="U71" s="323" t="s">
        <v>36</v>
      </c>
      <c r="V71" s="217" t="s">
        <v>108</v>
      </c>
      <c r="Y71" t="str">
        <f>L67</f>
        <v>Mehta Sojja</v>
      </c>
      <c r="Z71" s="172">
        <f>B74+C74</f>
        <v>32</v>
      </c>
      <c r="AA71" s="172">
        <f>H74+I74</f>
        <v>3</v>
      </c>
      <c r="AB71" s="172">
        <f>B75+C75</f>
        <v>18</v>
      </c>
      <c r="AC71" s="172">
        <f>H75+I75</f>
        <v>54</v>
      </c>
      <c r="AD71" s="172">
        <f>B76+C76</f>
        <v>32</v>
      </c>
      <c r="AE71" s="172">
        <f>H76+I76</f>
        <v>40</v>
      </c>
      <c r="AF71" s="172">
        <f>SUM(B77:G77)</f>
        <v>16</v>
      </c>
      <c r="AG71" s="172">
        <f>SUM(H77:M77)</f>
        <v>53</v>
      </c>
      <c r="AH71" s="172">
        <f>SUM(B80:G80)</f>
        <v>16</v>
      </c>
      <c r="AI71" s="172">
        <f>SUM(H80:M80)</f>
        <v>53</v>
      </c>
      <c r="AJ71" s="172">
        <f>SUM(B83:G83)</f>
        <v>16</v>
      </c>
      <c r="AK71" s="172">
        <f>SUM(H83:M83)</f>
        <v>53</v>
      </c>
      <c r="AL71" s="172">
        <f>SUM(B86:G86)</f>
        <v>16</v>
      </c>
      <c r="AM71" s="172">
        <f>SUM(H86:M86)</f>
        <v>53</v>
      </c>
      <c r="AN71" s="172">
        <f>SUM(B78:G78)</f>
        <v>12</v>
      </c>
      <c r="AO71" s="172">
        <f>SUM(H78:M78)</f>
        <v>56</v>
      </c>
      <c r="AP71" s="172">
        <f>SUM(B81:G81)</f>
        <v>12</v>
      </c>
      <c r="AQ71" s="172">
        <f>SUM(H81:M81)</f>
        <v>56</v>
      </c>
      <c r="AR71" s="172">
        <f>SUM(B84:G84)</f>
        <v>12</v>
      </c>
      <c r="AS71" s="172">
        <f>SUM(H84:M84)</f>
        <v>56</v>
      </c>
      <c r="AT71" s="172">
        <f>SUM(B87:G87)</f>
        <v>12</v>
      </c>
      <c r="AU71" s="172">
        <f>SUM(H87:M87)</f>
        <v>56</v>
      </c>
      <c r="AV71" s="172">
        <f>SUM(B79:G79)</f>
        <v>6</v>
      </c>
      <c r="AW71" s="172">
        <f>SUM(H79:M79)</f>
        <v>64</v>
      </c>
      <c r="AX71" s="172">
        <f>SUM(B82:G82)</f>
        <v>6</v>
      </c>
      <c r="AY71" s="172">
        <f>SUM(H82:M82)</f>
        <v>64</v>
      </c>
      <c r="AZ71" s="172">
        <f>SUM(B85:G85)</f>
        <v>6</v>
      </c>
      <c r="BA71" s="172">
        <f>SUM(H85:M85)</f>
        <v>64</v>
      </c>
      <c r="BB71" s="172">
        <f>SUM(B88:G88)</f>
        <v>6</v>
      </c>
      <c r="BC71" s="172">
        <f>SUM(H88:M88)</f>
        <v>64</v>
      </c>
      <c r="BD71" s="172">
        <f>SUM(B91:G91)</f>
        <v>5</v>
      </c>
      <c r="BE71" s="172">
        <f>SUM(H91:M91)</f>
        <v>64</v>
      </c>
      <c r="BF71" s="172">
        <f>SUM(B89:G89)</f>
        <v>5</v>
      </c>
      <c r="BG71" s="172">
        <f>SUM(H89:M89)</f>
        <v>53</v>
      </c>
      <c r="BH71" s="172">
        <f>SUM(B90:G90)</f>
        <v>5</v>
      </c>
      <c r="BI71" s="172">
        <f>SUM(H90:M90)</f>
        <v>56</v>
      </c>
      <c r="BJ71" s="172">
        <f>SUM(B92:G92)</f>
        <v>6</v>
      </c>
      <c r="BK71" s="172">
        <f>SUM(H92:M92)</f>
        <v>63</v>
      </c>
      <c r="BL71" s="172">
        <f>SUM(B93:G93)</f>
        <v>0</v>
      </c>
      <c r="BM71" s="172">
        <f>SUM(H93:M93)</f>
        <v>67</v>
      </c>
      <c r="BN71" s="172">
        <f>N97+O97</f>
        <v>30</v>
      </c>
      <c r="BO71" s="172">
        <f>P97+Q97</f>
        <v>45</v>
      </c>
      <c r="BP71" s="172">
        <f>N98+O98</f>
        <v>17</v>
      </c>
      <c r="BQ71" s="172">
        <f>P98+Q98</f>
        <v>56</v>
      </c>
      <c r="BR71" s="172">
        <f>N99+O99</f>
        <v>0</v>
      </c>
      <c r="BS71" s="172">
        <f>P99+Q99</f>
        <v>2</v>
      </c>
      <c r="BT71" s="172">
        <f>N100+O100</f>
        <v>0</v>
      </c>
      <c r="BU71" s="155">
        <f>P100+Q100</f>
        <v>0</v>
      </c>
      <c r="BV71" s="172">
        <f>N101+O101</f>
        <v>0</v>
      </c>
      <c r="BW71" s="155">
        <f>P101+Q101</f>
        <v>0</v>
      </c>
      <c r="BX71" s="172">
        <f t="shared" ref="BX71:BZ71" si="19">N105</f>
        <v>21</v>
      </c>
      <c r="BY71" s="172">
        <f t="shared" si="19"/>
        <v>20</v>
      </c>
      <c r="BZ71" s="172">
        <f t="shared" si="19"/>
        <v>6</v>
      </c>
      <c r="CA71" s="172">
        <f t="shared" ref="CA71:CC71" si="20">N106</f>
        <v>60</v>
      </c>
      <c r="CB71" s="172">
        <f t="shared" si="20"/>
        <v>140</v>
      </c>
      <c r="CC71" s="172">
        <f t="shared" si="20"/>
        <v>60</v>
      </c>
      <c r="CD71" s="172">
        <f t="shared" ref="CD71:CF71" si="21">N107</f>
        <v>40</v>
      </c>
      <c r="CE71" s="172">
        <f t="shared" si="21"/>
        <v>320</v>
      </c>
      <c r="CF71" s="172">
        <f t="shared" si="21"/>
        <v>60</v>
      </c>
      <c r="CG71" s="172">
        <f t="shared" ref="CG71:CI71" si="22">N108</f>
        <v>50</v>
      </c>
      <c r="CH71" s="172">
        <f t="shared" si="22"/>
        <v>220</v>
      </c>
      <c r="CI71" s="172">
        <f t="shared" si="22"/>
        <v>63</v>
      </c>
      <c r="CJ71" s="172">
        <f t="shared" ref="CJ71:CL71" si="23">N109</f>
        <v>16</v>
      </c>
      <c r="CK71" s="172">
        <f t="shared" si="23"/>
        <v>200</v>
      </c>
      <c r="CL71" s="172">
        <f t="shared" si="23"/>
        <v>8</v>
      </c>
      <c r="CM71" s="172">
        <f t="shared" ref="CM71:CO71" si="24">N110</f>
        <v>4</v>
      </c>
      <c r="CN71" s="172">
        <f t="shared" si="24"/>
        <v>145</v>
      </c>
      <c r="CO71" s="172">
        <f t="shared" si="24"/>
        <v>12</v>
      </c>
      <c r="CP71" s="172">
        <f t="shared" ref="CP71:CR71" si="25">N111</f>
        <v>240</v>
      </c>
      <c r="CQ71" s="172">
        <f t="shared" si="25"/>
        <v>0</v>
      </c>
      <c r="CR71" s="172">
        <f t="shared" si="25"/>
        <v>90</v>
      </c>
      <c r="CS71" s="172">
        <f t="shared" ref="CS71:CU71" si="26">N113</f>
        <v>150</v>
      </c>
      <c r="CT71" s="172">
        <f t="shared" si="26"/>
        <v>50</v>
      </c>
      <c r="CU71" s="172">
        <f t="shared" si="26"/>
        <v>5</v>
      </c>
      <c r="CV71" s="172">
        <f t="shared" ref="CV71:CX71" si="27">N115</f>
        <v>20</v>
      </c>
      <c r="CW71" s="172">
        <f t="shared" si="27"/>
        <v>220</v>
      </c>
      <c r="CX71" s="172">
        <f t="shared" si="27"/>
        <v>80</v>
      </c>
      <c r="CY71" s="172">
        <f t="shared" ref="CY71:DA71" si="28">N112</f>
        <v>35</v>
      </c>
      <c r="CZ71" s="172">
        <f t="shared" si="28"/>
        <v>90</v>
      </c>
      <c r="DA71" s="172">
        <f t="shared" si="28"/>
        <v>50</v>
      </c>
      <c r="DB71" s="172">
        <f t="shared" ref="DB71:DD71" si="29">N114</f>
        <v>140</v>
      </c>
      <c r="DC71" s="172">
        <f t="shared" si="29"/>
        <v>20</v>
      </c>
      <c r="DD71" s="172">
        <f t="shared" si="29"/>
        <v>90</v>
      </c>
    </row>
    <row r="72" spans="1:108" ht="15" customHeight="1" x14ac:dyDescent="0.25">
      <c r="A72" s="192"/>
      <c r="B72" s="190" t="s">
        <v>4</v>
      </c>
      <c r="C72" s="191"/>
      <c r="D72" s="191" t="s">
        <v>5</v>
      </c>
      <c r="E72" s="191"/>
      <c r="F72" s="191" t="s">
        <v>41</v>
      </c>
      <c r="G72" s="200"/>
      <c r="H72" s="190" t="s">
        <v>4</v>
      </c>
      <c r="I72" s="191"/>
      <c r="J72" s="191" t="s">
        <v>5</v>
      </c>
      <c r="K72" s="191"/>
      <c r="L72" s="191" t="s">
        <v>41</v>
      </c>
      <c r="M72" s="200"/>
      <c r="N72" s="190" t="s">
        <v>4</v>
      </c>
      <c r="O72" s="191"/>
      <c r="P72" s="191" t="s">
        <v>5</v>
      </c>
      <c r="Q72" s="191"/>
      <c r="R72" s="191" t="s">
        <v>41</v>
      </c>
      <c r="S72" s="192"/>
      <c r="T72" s="191"/>
      <c r="U72" s="323"/>
      <c r="V72" s="217"/>
      <c r="W72" s="139" t="s">
        <v>230</v>
      </c>
      <c r="X72" s="139" t="s">
        <v>108</v>
      </c>
    </row>
    <row r="73" spans="1:108" x14ac:dyDescent="0.25">
      <c r="A73" s="192"/>
      <c r="B73" s="12" t="s">
        <v>6</v>
      </c>
      <c r="C73" s="2" t="s">
        <v>7</v>
      </c>
      <c r="D73" s="2" t="s">
        <v>6</v>
      </c>
      <c r="E73" s="2" t="s">
        <v>7</v>
      </c>
      <c r="F73" s="2" t="s">
        <v>6</v>
      </c>
      <c r="G73" s="13" t="s">
        <v>7</v>
      </c>
      <c r="H73" s="12" t="s">
        <v>6</v>
      </c>
      <c r="I73" s="2" t="s">
        <v>7</v>
      </c>
      <c r="J73" s="2" t="s">
        <v>6</v>
      </c>
      <c r="K73" s="2" t="s">
        <v>7</v>
      </c>
      <c r="L73" s="2" t="s">
        <v>6</v>
      </c>
      <c r="M73" s="13" t="s">
        <v>7</v>
      </c>
      <c r="N73" s="12" t="s">
        <v>6</v>
      </c>
      <c r="O73" s="2" t="s">
        <v>7</v>
      </c>
      <c r="P73" s="2" t="s">
        <v>6</v>
      </c>
      <c r="Q73" s="2" t="s">
        <v>7</v>
      </c>
      <c r="R73" s="2" t="s">
        <v>6</v>
      </c>
      <c r="S73" s="39" t="s">
        <v>7</v>
      </c>
      <c r="T73" s="191"/>
      <c r="U73" s="323"/>
      <c r="V73" s="217"/>
      <c r="W73" s="140"/>
      <c r="X73" s="140"/>
    </row>
    <row r="74" spans="1:108" ht="20.25" customHeight="1" x14ac:dyDescent="0.25">
      <c r="A74" s="9" t="s">
        <v>8</v>
      </c>
      <c r="B74" s="52">
        <v>14</v>
      </c>
      <c r="C74" s="53">
        <v>18</v>
      </c>
      <c r="D74" s="43"/>
      <c r="E74" s="43"/>
      <c r="F74" s="43"/>
      <c r="G74" s="44"/>
      <c r="H74" s="52">
        <v>1</v>
      </c>
      <c r="I74" s="53">
        <v>2</v>
      </c>
      <c r="J74" s="43"/>
      <c r="K74" s="43"/>
      <c r="L74" s="43"/>
      <c r="M74" s="44"/>
      <c r="N74" s="52"/>
      <c r="O74" s="53"/>
      <c r="P74" s="43"/>
      <c r="Q74" s="43"/>
      <c r="R74" s="43"/>
      <c r="S74" s="45"/>
      <c r="T74" s="177">
        <f>(T68*3.1/100)/12</f>
        <v>74.885666666666665</v>
      </c>
      <c r="U74" s="168">
        <f>SUM(B74:S74)</f>
        <v>35</v>
      </c>
      <c r="V74" s="40">
        <f>U74/T74</f>
        <v>0.46737916023092985</v>
      </c>
      <c r="W74" s="141" t="s">
        <v>231</v>
      </c>
      <c r="X74" s="142">
        <f>((U75-U91)*100)/U75</f>
        <v>4.166666666666667</v>
      </c>
    </row>
    <row r="75" spans="1:108" ht="20.25" customHeight="1" x14ac:dyDescent="0.25">
      <c r="A75" s="9" t="s">
        <v>9</v>
      </c>
      <c r="B75" s="52">
        <v>8</v>
      </c>
      <c r="C75" s="53">
        <v>10</v>
      </c>
      <c r="D75" s="43"/>
      <c r="E75" s="43"/>
      <c r="F75" s="43"/>
      <c r="G75" s="44"/>
      <c r="H75" s="52">
        <v>24</v>
      </c>
      <c r="I75" s="53">
        <v>30</v>
      </c>
      <c r="J75" s="43"/>
      <c r="K75" s="43"/>
      <c r="L75" s="43"/>
      <c r="M75" s="44"/>
      <c r="N75" s="52"/>
      <c r="O75" s="53"/>
      <c r="P75" s="43"/>
      <c r="Q75" s="43"/>
      <c r="R75" s="43"/>
      <c r="S75" s="45"/>
      <c r="T75" s="177">
        <f>T74</f>
        <v>74.885666666666665</v>
      </c>
      <c r="U75" s="168">
        <f t="shared" ref="U75:U93" si="30">SUM(B75:S75)</f>
        <v>72</v>
      </c>
      <c r="V75" s="40">
        <f t="shared" ref="V75:V93" si="31">U75/T75</f>
        <v>0.96146570104648421</v>
      </c>
      <c r="W75" s="143" t="s">
        <v>232</v>
      </c>
      <c r="X75" s="141">
        <f>((U77-U79)*100)/U77</f>
        <v>-1.4492753623188406</v>
      </c>
    </row>
    <row r="76" spans="1:108" ht="20.25" customHeight="1" x14ac:dyDescent="0.25">
      <c r="A76" s="9" t="s">
        <v>10</v>
      </c>
      <c r="B76" s="52">
        <v>14</v>
      </c>
      <c r="C76" s="53">
        <v>18</v>
      </c>
      <c r="D76" s="43"/>
      <c r="E76" s="43"/>
      <c r="F76" s="43"/>
      <c r="G76" s="44"/>
      <c r="H76" s="52">
        <v>18</v>
      </c>
      <c r="I76" s="53">
        <v>22</v>
      </c>
      <c r="J76" s="43"/>
      <c r="K76" s="43"/>
      <c r="L76" s="43"/>
      <c r="M76" s="44"/>
      <c r="N76" s="52"/>
      <c r="O76" s="53"/>
      <c r="P76" s="43"/>
      <c r="Q76" s="43"/>
      <c r="R76" s="43"/>
      <c r="S76" s="45"/>
      <c r="T76" s="177">
        <f>T75</f>
        <v>74.885666666666665</v>
      </c>
      <c r="U76" s="168">
        <f t="shared" si="30"/>
        <v>72</v>
      </c>
      <c r="V76" s="40">
        <f t="shared" si="31"/>
        <v>0.96146570104648421</v>
      </c>
      <c r="W76" s="141" t="s">
        <v>233</v>
      </c>
      <c r="X76" s="141">
        <f>((U77-U88)*100)/U77</f>
        <v>-1.4492753623188406</v>
      </c>
    </row>
    <row r="77" spans="1:108" ht="20.25" customHeight="1" x14ac:dyDescent="0.25">
      <c r="A77" s="9" t="s">
        <v>11</v>
      </c>
      <c r="B77" s="52">
        <v>7</v>
      </c>
      <c r="C77" s="53">
        <v>9</v>
      </c>
      <c r="D77" s="53"/>
      <c r="E77" s="53"/>
      <c r="F77" s="53"/>
      <c r="G77" s="54"/>
      <c r="H77" s="52">
        <v>25</v>
      </c>
      <c r="I77" s="53">
        <v>28</v>
      </c>
      <c r="J77" s="53"/>
      <c r="K77" s="53"/>
      <c r="L77" s="53"/>
      <c r="M77" s="54"/>
      <c r="N77" s="52"/>
      <c r="O77" s="53"/>
      <c r="P77" s="53"/>
      <c r="Q77" s="53"/>
      <c r="R77" s="53"/>
      <c r="S77" s="59"/>
      <c r="T77" s="177">
        <f>T76*0.94</f>
        <v>70.392526666666654</v>
      </c>
      <c r="U77" s="168">
        <f t="shared" si="30"/>
        <v>69</v>
      </c>
      <c r="V77" s="40">
        <f t="shared" si="31"/>
        <v>0.98021769166973138</v>
      </c>
      <c r="W77" s="141" t="s">
        <v>234</v>
      </c>
      <c r="X77" s="141">
        <f>((U80-U82)*100)/U80</f>
        <v>-1.4492753623188406</v>
      </c>
    </row>
    <row r="78" spans="1:108" ht="20.25" customHeight="1" x14ac:dyDescent="0.25">
      <c r="A78" s="9" t="s">
        <v>12</v>
      </c>
      <c r="B78" s="52">
        <v>6</v>
      </c>
      <c r="C78" s="53">
        <v>6</v>
      </c>
      <c r="D78" s="53"/>
      <c r="E78" s="53"/>
      <c r="F78" s="53"/>
      <c r="G78" s="54"/>
      <c r="H78" s="52">
        <v>26</v>
      </c>
      <c r="I78" s="53">
        <v>30</v>
      </c>
      <c r="J78" s="53"/>
      <c r="K78" s="53"/>
      <c r="L78" s="53"/>
      <c r="M78" s="54"/>
      <c r="N78" s="52"/>
      <c r="O78" s="53"/>
      <c r="P78" s="53"/>
      <c r="Q78" s="53"/>
      <c r="R78" s="53"/>
      <c r="S78" s="59"/>
      <c r="T78" s="177">
        <f t="shared" ref="T78:T92" si="32">T77</f>
        <v>70.392526666666654</v>
      </c>
      <c r="U78" s="168">
        <f t="shared" si="30"/>
        <v>68</v>
      </c>
      <c r="V78" s="40">
        <f t="shared" si="31"/>
        <v>0.96601163816727154</v>
      </c>
      <c r="W78" s="141" t="s">
        <v>235</v>
      </c>
      <c r="X78" s="141">
        <f>((U83-U85)*100)/U83</f>
        <v>-1.4492753623188406</v>
      </c>
    </row>
    <row r="79" spans="1:108" ht="20.25" customHeight="1" x14ac:dyDescent="0.25">
      <c r="A79" s="9" t="s">
        <v>13</v>
      </c>
      <c r="B79" s="52">
        <v>2</v>
      </c>
      <c r="C79" s="53">
        <v>4</v>
      </c>
      <c r="D79" s="53"/>
      <c r="E79" s="53"/>
      <c r="F79" s="53"/>
      <c r="G79" s="54"/>
      <c r="H79" s="52">
        <v>30</v>
      </c>
      <c r="I79" s="53">
        <v>34</v>
      </c>
      <c r="J79" s="53"/>
      <c r="K79" s="53"/>
      <c r="L79" s="53"/>
      <c r="M79" s="54"/>
      <c r="N79" s="52"/>
      <c r="O79" s="53"/>
      <c r="P79" s="53"/>
      <c r="Q79" s="53"/>
      <c r="R79" s="53"/>
      <c r="S79" s="59"/>
      <c r="T79" s="177">
        <f t="shared" si="32"/>
        <v>70.392526666666654</v>
      </c>
      <c r="U79" s="168">
        <f t="shared" si="30"/>
        <v>70</v>
      </c>
      <c r="V79" s="40">
        <f t="shared" si="31"/>
        <v>0.99442374517219123</v>
      </c>
      <c r="W79" s="141" t="s">
        <v>236</v>
      </c>
      <c r="X79" s="141">
        <f>((U80-U91)*100)/U80</f>
        <v>0</v>
      </c>
    </row>
    <row r="80" spans="1:108" ht="20.25" customHeight="1" x14ac:dyDescent="0.25">
      <c r="A80" s="9" t="s">
        <v>14</v>
      </c>
      <c r="B80" s="52">
        <v>7</v>
      </c>
      <c r="C80" s="53">
        <v>9</v>
      </c>
      <c r="D80" s="53"/>
      <c r="E80" s="53"/>
      <c r="F80" s="53"/>
      <c r="G80" s="54"/>
      <c r="H80" s="52">
        <v>25</v>
      </c>
      <c r="I80" s="53">
        <v>28</v>
      </c>
      <c r="J80" s="53"/>
      <c r="K80" s="53"/>
      <c r="L80" s="53"/>
      <c r="M80" s="54"/>
      <c r="N80" s="52"/>
      <c r="O80" s="53"/>
      <c r="P80" s="53"/>
      <c r="Q80" s="53"/>
      <c r="R80" s="53"/>
      <c r="S80" s="59"/>
      <c r="T80" s="177">
        <f t="shared" si="32"/>
        <v>70.392526666666654</v>
      </c>
      <c r="U80" s="168">
        <f t="shared" si="30"/>
        <v>69</v>
      </c>
      <c r="V80" s="40">
        <f t="shared" si="31"/>
        <v>0.98021769166973138</v>
      </c>
      <c r="W80" s="141" t="s">
        <v>237</v>
      </c>
      <c r="X80" s="141">
        <f>((U97-U98)*100)/U97</f>
        <v>2.6666666666666665</v>
      </c>
    </row>
    <row r="81" spans="1:22" ht="20.25" customHeight="1" x14ac:dyDescent="0.25">
      <c r="A81" s="9" t="s">
        <v>15</v>
      </c>
      <c r="B81" s="52">
        <v>6</v>
      </c>
      <c r="C81" s="53">
        <v>6</v>
      </c>
      <c r="D81" s="53"/>
      <c r="E81" s="53"/>
      <c r="F81" s="53"/>
      <c r="G81" s="54"/>
      <c r="H81" s="52">
        <v>26</v>
      </c>
      <c r="I81" s="53">
        <v>30</v>
      </c>
      <c r="J81" s="53"/>
      <c r="K81" s="53"/>
      <c r="L81" s="53"/>
      <c r="M81" s="54"/>
      <c r="N81" s="52"/>
      <c r="O81" s="53"/>
      <c r="P81" s="53"/>
      <c r="Q81" s="53"/>
      <c r="R81" s="53"/>
      <c r="S81" s="59"/>
      <c r="T81" s="177">
        <f t="shared" si="32"/>
        <v>70.392526666666654</v>
      </c>
      <c r="U81" s="168">
        <f t="shared" si="30"/>
        <v>68</v>
      </c>
      <c r="V81" s="40">
        <f t="shared" si="31"/>
        <v>0.96601163816727154</v>
      </c>
    </row>
    <row r="82" spans="1:22" ht="20.25" customHeight="1" x14ac:dyDescent="0.25">
      <c r="A82" s="9" t="s">
        <v>16</v>
      </c>
      <c r="B82" s="52">
        <v>2</v>
      </c>
      <c r="C82" s="53">
        <v>4</v>
      </c>
      <c r="D82" s="53"/>
      <c r="E82" s="53"/>
      <c r="F82" s="53"/>
      <c r="G82" s="54"/>
      <c r="H82" s="52">
        <v>30</v>
      </c>
      <c r="I82" s="53">
        <v>34</v>
      </c>
      <c r="J82" s="53"/>
      <c r="K82" s="53"/>
      <c r="L82" s="53"/>
      <c r="M82" s="54"/>
      <c r="N82" s="52"/>
      <c r="O82" s="53"/>
      <c r="P82" s="53"/>
      <c r="Q82" s="53"/>
      <c r="R82" s="53"/>
      <c r="S82" s="59"/>
      <c r="T82" s="177">
        <f t="shared" si="32"/>
        <v>70.392526666666654</v>
      </c>
      <c r="U82" s="168">
        <f t="shared" si="30"/>
        <v>70</v>
      </c>
      <c r="V82" s="40">
        <f t="shared" si="31"/>
        <v>0.99442374517219123</v>
      </c>
    </row>
    <row r="83" spans="1:22" ht="20.25" customHeight="1" x14ac:dyDescent="0.25">
      <c r="A83" s="9" t="s">
        <v>17</v>
      </c>
      <c r="B83" s="52">
        <v>7</v>
      </c>
      <c r="C83" s="53">
        <v>9</v>
      </c>
      <c r="D83" s="53"/>
      <c r="E83" s="53"/>
      <c r="F83" s="53"/>
      <c r="G83" s="54"/>
      <c r="H83" s="52">
        <v>25</v>
      </c>
      <c r="I83" s="53">
        <v>28</v>
      </c>
      <c r="J83" s="53"/>
      <c r="K83" s="53"/>
      <c r="L83" s="53"/>
      <c r="M83" s="54"/>
      <c r="N83" s="52"/>
      <c r="O83" s="53"/>
      <c r="P83" s="53"/>
      <c r="Q83" s="53"/>
      <c r="R83" s="53"/>
      <c r="S83" s="59"/>
      <c r="T83" s="177">
        <f t="shared" si="32"/>
        <v>70.392526666666654</v>
      </c>
      <c r="U83" s="168">
        <f t="shared" si="30"/>
        <v>69</v>
      </c>
      <c r="V83" s="40">
        <f t="shared" si="31"/>
        <v>0.98021769166973138</v>
      </c>
    </row>
    <row r="84" spans="1:22" ht="20.25" customHeight="1" x14ac:dyDescent="0.25">
      <c r="A84" s="9" t="s">
        <v>18</v>
      </c>
      <c r="B84" s="52">
        <v>6</v>
      </c>
      <c r="C84" s="53">
        <v>6</v>
      </c>
      <c r="D84" s="53"/>
      <c r="E84" s="53"/>
      <c r="F84" s="53"/>
      <c r="G84" s="54"/>
      <c r="H84" s="52">
        <v>26</v>
      </c>
      <c r="I84" s="53">
        <v>30</v>
      </c>
      <c r="J84" s="53"/>
      <c r="K84" s="53"/>
      <c r="L84" s="53"/>
      <c r="M84" s="54"/>
      <c r="N84" s="52"/>
      <c r="O84" s="53"/>
      <c r="P84" s="53"/>
      <c r="Q84" s="53"/>
      <c r="R84" s="53"/>
      <c r="S84" s="59"/>
      <c r="T84" s="177">
        <f t="shared" si="32"/>
        <v>70.392526666666654</v>
      </c>
      <c r="U84" s="168">
        <f t="shared" si="30"/>
        <v>68</v>
      </c>
      <c r="V84" s="40">
        <f t="shared" si="31"/>
        <v>0.96601163816727154</v>
      </c>
    </row>
    <row r="85" spans="1:22" ht="20.25" customHeight="1" x14ac:dyDescent="0.25">
      <c r="A85" s="9" t="s">
        <v>19</v>
      </c>
      <c r="B85" s="52">
        <v>2</v>
      </c>
      <c r="C85" s="53">
        <v>4</v>
      </c>
      <c r="D85" s="53"/>
      <c r="E85" s="53"/>
      <c r="F85" s="53"/>
      <c r="G85" s="54"/>
      <c r="H85" s="52">
        <v>30</v>
      </c>
      <c r="I85" s="53">
        <v>34</v>
      </c>
      <c r="J85" s="53"/>
      <c r="K85" s="53"/>
      <c r="L85" s="53"/>
      <c r="M85" s="54"/>
      <c r="N85" s="52"/>
      <c r="O85" s="53"/>
      <c r="P85" s="53"/>
      <c r="Q85" s="53"/>
      <c r="R85" s="53"/>
      <c r="S85" s="59"/>
      <c r="T85" s="177">
        <f t="shared" si="32"/>
        <v>70.392526666666654</v>
      </c>
      <c r="U85" s="168">
        <f t="shared" si="30"/>
        <v>70</v>
      </c>
      <c r="V85" s="40">
        <f t="shared" si="31"/>
        <v>0.99442374517219123</v>
      </c>
    </row>
    <row r="86" spans="1:22" ht="20.25" customHeight="1" x14ac:dyDescent="0.25">
      <c r="A86" s="9" t="s">
        <v>20</v>
      </c>
      <c r="B86" s="52">
        <v>7</v>
      </c>
      <c r="C86" s="53">
        <v>9</v>
      </c>
      <c r="D86" s="53"/>
      <c r="E86" s="53"/>
      <c r="F86" s="53"/>
      <c r="G86" s="54"/>
      <c r="H86" s="52">
        <v>25</v>
      </c>
      <c r="I86" s="53">
        <v>28</v>
      </c>
      <c r="J86" s="53"/>
      <c r="K86" s="53"/>
      <c r="L86" s="53"/>
      <c r="M86" s="54"/>
      <c r="N86" s="52"/>
      <c r="O86" s="53"/>
      <c r="P86" s="53"/>
      <c r="Q86" s="53"/>
      <c r="R86" s="53"/>
      <c r="S86" s="59"/>
      <c r="T86" s="177">
        <f t="shared" si="32"/>
        <v>70.392526666666654</v>
      </c>
      <c r="U86" s="168">
        <f t="shared" si="30"/>
        <v>69</v>
      </c>
      <c r="V86" s="40">
        <f t="shared" si="31"/>
        <v>0.98021769166973138</v>
      </c>
    </row>
    <row r="87" spans="1:22" ht="20.25" customHeight="1" x14ac:dyDescent="0.25">
      <c r="A87" s="9" t="s">
        <v>21</v>
      </c>
      <c r="B87" s="52">
        <v>6</v>
      </c>
      <c r="C87" s="53">
        <v>6</v>
      </c>
      <c r="D87" s="53"/>
      <c r="E87" s="53"/>
      <c r="F87" s="53"/>
      <c r="G87" s="54"/>
      <c r="H87" s="52">
        <v>26</v>
      </c>
      <c r="I87" s="53">
        <v>30</v>
      </c>
      <c r="J87" s="53"/>
      <c r="K87" s="53"/>
      <c r="L87" s="53"/>
      <c r="M87" s="54"/>
      <c r="N87" s="52"/>
      <c r="O87" s="53"/>
      <c r="P87" s="53"/>
      <c r="Q87" s="53"/>
      <c r="R87" s="53"/>
      <c r="S87" s="59"/>
      <c r="T87" s="177">
        <f t="shared" si="32"/>
        <v>70.392526666666654</v>
      </c>
      <c r="U87" s="168">
        <f t="shared" si="30"/>
        <v>68</v>
      </c>
      <c r="V87" s="40">
        <f t="shared" si="31"/>
        <v>0.96601163816727154</v>
      </c>
    </row>
    <row r="88" spans="1:22" ht="20.25" customHeight="1" x14ac:dyDescent="0.25">
      <c r="A88" s="9" t="s">
        <v>22</v>
      </c>
      <c r="B88" s="52">
        <v>2</v>
      </c>
      <c r="C88" s="53">
        <v>4</v>
      </c>
      <c r="D88" s="53"/>
      <c r="E88" s="53"/>
      <c r="F88" s="53"/>
      <c r="G88" s="54"/>
      <c r="H88" s="52">
        <v>30</v>
      </c>
      <c r="I88" s="53">
        <v>34</v>
      </c>
      <c r="J88" s="53"/>
      <c r="K88" s="53"/>
      <c r="L88" s="53"/>
      <c r="M88" s="54"/>
      <c r="N88" s="52"/>
      <c r="O88" s="53"/>
      <c r="P88" s="53"/>
      <c r="Q88" s="53"/>
      <c r="R88" s="53"/>
      <c r="S88" s="59"/>
      <c r="T88" s="177">
        <f t="shared" si="32"/>
        <v>70.392526666666654</v>
      </c>
      <c r="U88" s="168">
        <f t="shared" si="30"/>
        <v>70</v>
      </c>
      <c r="V88" s="40">
        <f t="shared" si="31"/>
        <v>0.99442374517219123</v>
      </c>
    </row>
    <row r="89" spans="1:22" ht="20.25" customHeight="1" x14ac:dyDescent="0.25">
      <c r="A89" s="9" t="s">
        <v>23</v>
      </c>
      <c r="B89" s="52">
        <v>2</v>
      </c>
      <c r="C89" s="53">
        <v>3</v>
      </c>
      <c r="D89" s="53"/>
      <c r="E89" s="53"/>
      <c r="F89" s="53"/>
      <c r="G89" s="54"/>
      <c r="H89" s="52">
        <v>25</v>
      </c>
      <c r="I89" s="53">
        <v>28</v>
      </c>
      <c r="J89" s="53"/>
      <c r="K89" s="53"/>
      <c r="L89" s="53"/>
      <c r="M89" s="54"/>
      <c r="N89" s="52"/>
      <c r="O89" s="53"/>
      <c r="P89" s="53"/>
      <c r="Q89" s="53"/>
      <c r="R89" s="53"/>
      <c r="S89" s="59"/>
      <c r="T89" s="177">
        <f t="shared" si="32"/>
        <v>70.392526666666654</v>
      </c>
      <c r="U89" s="168">
        <f t="shared" si="30"/>
        <v>58</v>
      </c>
      <c r="V89" s="40">
        <f t="shared" si="31"/>
        <v>0.82395110314267272</v>
      </c>
    </row>
    <row r="90" spans="1:22" ht="20.25" customHeight="1" x14ac:dyDescent="0.25">
      <c r="A90" s="9" t="s">
        <v>24</v>
      </c>
      <c r="B90" s="52">
        <v>2</v>
      </c>
      <c r="C90" s="53">
        <v>3</v>
      </c>
      <c r="D90" s="53"/>
      <c r="E90" s="53"/>
      <c r="F90" s="53"/>
      <c r="G90" s="54"/>
      <c r="H90" s="52">
        <v>26</v>
      </c>
      <c r="I90" s="53">
        <v>30</v>
      </c>
      <c r="J90" s="53"/>
      <c r="K90" s="53"/>
      <c r="L90" s="53"/>
      <c r="M90" s="54"/>
      <c r="N90" s="52"/>
      <c r="O90" s="53"/>
      <c r="P90" s="53"/>
      <c r="Q90" s="53"/>
      <c r="R90" s="53"/>
      <c r="S90" s="59"/>
      <c r="T90" s="177">
        <f t="shared" si="32"/>
        <v>70.392526666666654</v>
      </c>
      <c r="U90" s="168">
        <f t="shared" si="30"/>
        <v>61</v>
      </c>
      <c r="V90" s="40">
        <f t="shared" si="31"/>
        <v>0.86656926365005238</v>
      </c>
    </row>
    <row r="91" spans="1:22" ht="20.25" customHeight="1" x14ac:dyDescent="0.25">
      <c r="A91" s="9" t="s">
        <v>25</v>
      </c>
      <c r="B91" s="52">
        <v>2</v>
      </c>
      <c r="C91" s="53">
        <v>3</v>
      </c>
      <c r="D91" s="53"/>
      <c r="E91" s="53"/>
      <c r="F91" s="53"/>
      <c r="G91" s="54"/>
      <c r="H91" s="52">
        <v>30</v>
      </c>
      <c r="I91" s="53">
        <v>34</v>
      </c>
      <c r="J91" s="53"/>
      <c r="K91" s="53"/>
      <c r="L91" s="53"/>
      <c r="M91" s="54"/>
      <c r="N91" s="52"/>
      <c r="O91" s="53"/>
      <c r="P91" s="53"/>
      <c r="Q91" s="53"/>
      <c r="R91" s="53"/>
      <c r="S91" s="59"/>
      <c r="T91" s="177">
        <f t="shared" si="32"/>
        <v>70.392526666666654</v>
      </c>
      <c r="U91" s="168">
        <f t="shared" si="30"/>
        <v>69</v>
      </c>
      <c r="V91" s="40">
        <f t="shared" si="31"/>
        <v>0.98021769166973138</v>
      </c>
    </row>
    <row r="92" spans="1:22" ht="20.25" customHeight="1" x14ac:dyDescent="0.25">
      <c r="A92" s="9" t="s">
        <v>26</v>
      </c>
      <c r="B92" s="46"/>
      <c r="C92" s="43"/>
      <c r="D92" s="53">
        <v>3</v>
      </c>
      <c r="E92" s="53">
        <v>3</v>
      </c>
      <c r="F92" s="53"/>
      <c r="G92" s="54"/>
      <c r="H92" s="46"/>
      <c r="I92" s="43"/>
      <c r="J92" s="53">
        <v>30</v>
      </c>
      <c r="K92" s="53">
        <v>33</v>
      </c>
      <c r="L92" s="53"/>
      <c r="M92" s="54"/>
      <c r="N92" s="46"/>
      <c r="O92" s="43"/>
      <c r="P92" s="53"/>
      <c r="Q92" s="53"/>
      <c r="R92" s="53"/>
      <c r="S92" s="59"/>
      <c r="T92" s="177">
        <f t="shared" si="32"/>
        <v>70.392526666666654</v>
      </c>
      <c r="U92" s="168">
        <f t="shared" si="30"/>
        <v>69</v>
      </c>
      <c r="V92" s="40">
        <f t="shared" si="31"/>
        <v>0.98021769166973138</v>
      </c>
    </row>
    <row r="93" spans="1:22" ht="20.25" customHeight="1" thickBot="1" x14ac:dyDescent="0.3">
      <c r="A93" s="31" t="s">
        <v>27</v>
      </c>
      <c r="B93" s="47"/>
      <c r="C93" s="48"/>
      <c r="D93" s="55">
        <v>0</v>
      </c>
      <c r="E93" s="55">
        <v>0</v>
      </c>
      <c r="F93" s="55"/>
      <c r="G93" s="56"/>
      <c r="H93" s="47"/>
      <c r="I93" s="48"/>
      <c r="J93" s="55">
        <v>30</v>
      </c>
      <c r="K93" s="57">
        <v>37</v>
      </c>
      <c r="L93" s="57"/>
      <c r="M93" s="58"/>
      <c r="N93" s="49"/>
      <c r="O93" s="50"/>
      <c r="P93" s="57"/>
      <c r="Q93" s="57"/>
      <c r="R93" s="57"/>
      <c r="S93" s="60"/>
      <c r="T93" s="178">
        <f>T92*0.9</f>
        <v>63.353273999999992</v>
      </c>
      <c r="U93" s="168">
        <f t="shared" si="30"/>
        <v>67</v>
      </c>
      <c r="V93" s="40">
        <f t="shared" si="31"/>
        <v>1.0575617607386796</v>
      </c>
    </row>
    <row r="94" spans="1:22" ht="15.75" thickBot="1" x14ac:dyDescent="0.3">
      <c r="A94" s="179" t="s">
        <v>43</v>
      </c>
      <c r="B94" s="24"/>
      <c r="C94" s="24"/>
      <c r="D94" s="24"/>
      <c r="E94" s="24"/>
      <c r="F94" s="24"/>
      <c r="G94" s="24"/>
      <c r="H94" s="313" t="s">
        <v>343</v>
      </c>
      <c r="I94" s="313"/>
      <c r="J94" s="314"/>
      <c r="K94" s="180"/>
      <c r="L94" s="179" t="s">
        <v>48</v>
      </c>
      <c r="M94" s="24"/>
      <c r="N94" s="24"/>
      <c r="O94" s="24"/>
      <c r="P94" s="24"/>
      <c r="Q94" s="24"/>
      <c r="R94" s="24"/>
      <c r="S94" s="25"/>
    </row>
    <row r="95" spans="1:22" ht="46.5" customHeight="1" x14ac:dyDescent="0.25">
      <c r="A95" s="324" t="s">
        <v>0</v>
      </c>
      <c r="B95" s="236" t="s">
        <v>44</v>
      </c>
      <c r="C95" s="236"/>
      <c r="D95" s="236" t="s">
        <v>45</v>
      </c>
      <c r="E95" s="236"/>
      <c r="F95" s="236" t="s">
        <v>46</v>
      </c>
      <c r="G95" s="236"/>
      <c r="H95" s="236" t="s">
        <v>47</v>
      </c>
      <c r="I95" s="236"/>
      <c r="J95" s="238"/>
      <c r="L95" s="309" t="s">
        <v>0</v>
      </c>
      <c r="M95" s="215"/>
      <c r="N95" s="210" t="s">
        <v>1</v>
      </c>
      <c r="O95" s="211"/>
      <c r="P95" s="210" t="s">
        <v>2</v>
      </c>
      <c r="Q95" s="211"/>
      <c r="R95" s="210" t="s">
        <v>3</v>
      </c>
      <c r="S95" s="212"/>
      <c r="T95" s="237" t="s">
        <v>224</v>
      </c>
      <c r="U95" s="323" t="s">
        <v>36</v>
      </c>
      <c r="V95" s="217" t="s">
        <v>108</v>
      </c>
    </row>
    <row r="96" spans="1:22" ht="36" x14ac:dyDescent="0.25">
      <c r="A96" s="325"/>
      <c r="B96" s="237"/>
      <c r="C96" s="237"/>
      <c r="D96" s="237"/>
      <c r="E96" s="237"/>
      <c r="F96" s="237"/>
      <c r="G96" s="237"/>
      <c r="H96" s="237"/>
      <c r="I96" s="237"/>
      <c r="J96" s="239"/>
      <c r="L96" s="217"/>
      <c r="M96" s="218"/>
      <c r="N96" s="15" t="s">
        <v>49</v>
      </c>
      <c r="O96" s="16" t="s">
        <v>50</v>
      </c>
      <c r="P96" s="15" t="s">
        <v>49</v>
      </c>
      <c r="Q96" s="16" t="s">
        <v>50</v>
      </c>
      <c r="R96" s="15" t="s">
        <v>49</v>
      </c>
      <c r="S96" s="41" t="s">
        <v>50</v>
      </c>
      <c r="T96" s="237"/>
      <c r="U96" s="323"/>
      <c r="V96" s="217"/>
    </row>
    <row r="97" spans="1:24" x14ac:dyDescent="0.25">
      <c r="A97" s="181" t="s">
        <v>8</v>
      </c>
      <c r="B97" s="201">
        <v>35</v>
      </c>
      <c r="C97" s="201"/>
      <c r="D97" s="201">
        <v>0</v>
      </c>
      <c r="E97" s="201"/>
      <c r="F97" s="201">
        <v>0</v>
      </c>
      <c r="G97" s="201"/>
      <c r="H97" s="201">
        <v>0</v>
      </c>
      <c r="I97" s="201"/>
      <c r="J97" s="202"/>
      <c r="K97" s="175"/>
      <c r="L97" s="217" t="s">
        <v>51</v>
      </c>
      <c r="M97" s="218"/>
      <c r="N97" s="15">
        <v>30</v>
      </c>
      <c r="O97" s="16"/>
      <c r="P97" s="15">
        <v>45</v>
      </c>
      <c r="Q97" s="16"/>
      <c r="R97" s="15"/>
      <c r="S97" s="8"/>
      <c r="T97" s="182">
        <f>T74*1.02</f>
        <v>76.383380000000002</v>
      </c>
      <c r="U97" s="168">
        <f>SUM(N97:S97)</f>
        <v>75</v>
      </c>
      <c r="V97" s="40">
        <f t="shared" ref="V97:V101" si="33">U97/T97</f>
        <v>0.98188899208178526</v>
      </c>
    </row>
    <row r="98" spans="1:24" x14ac:dyDescent="0.25">
      <c r="A98" s="181" t="s">
        <v>9</v>
      </c>
      <c r="B98" s="201">
        <v>70</v>
      </c>
      <c r="C98" s="201"/>
      <c r="D98" s="201">
        <v>2</v>
      </c>
      <c r="E98" s="201"/>
      <c r="F98" s="201">
        <v>0</v>
      </c>
      <c r="G98" s="201"/>
      <c r="H98" s="201">
        <v>0</v>
      </c>
      <c r="I98" s="201"/>
      <c r="J98" s="202"/>
      <c r="L98" s="217" t="s">
        <v>52</v>
      </c>
      <c r="M98" s="218"/>
      <c r="N98" s="22">
        <v>17</v>
      </c>
      <c r="O98" s="169"/>
      <c r="P98" s="22">
        <v>56</v>
      </c>
      <c r="Q98" s="169"/>
      <c r="R98" s="22"/>
      <c r="S98" s="8"/>
      <c r="T98" s="182">
        <f>T97</f>
        <v>76.383380000000002</v>
      </c>
      <c r="U98" s="168">
        <f>SUM(N98:S98)</f>
        <v>73</v>
      </c>
      <c r="V98" s="40">
        <f t="shared" si="33"/>
        <v>0.955705285626271</v>
      </c>
    </row>
    <row r="99" spans="1:24" x14ac:dyDescent="0.25">
      <c r="A99" s="181" t="s">
        <v>10</v>
      </c>
      <c r="B99" s="201">
        <v>72</v>
      </c>
      <c r="C99" s="201"/>
      <c r="D99" s="201">
        <v>0</v>
      </c>
      <c r="E99" s="201"/>
      <c r="F99" s="201">
        <v>0</v>
      </c>
      <c r="G99" s="201"/>
      <c r="H99" s="201">
        <v>0</v>
      </c>
      <c r="I99" s="201"/>
      <c r="J99" s="202"/>
      <c r="L99" s="217" t="s">
        <v>53</v>
      </c>
      <c r="M99" s="218"/>
      <c r="N99" s="22"/>
      <c r="O99" s="169"/>
      <c r="P99" s="22">
        <v>2</v>
      </c>
      <c r="Q99" s="169"/>
      <c r="R99" s="22"/>
      <c r="S99" s="8"/>
      <c r="T99" s="182">
        <f>T98</f>
        <v>76.383380000000002</v>
      </c>
      <c r="U99" s="168">
        <f>SUM(N99:S99)</f>
        <v>2</v>
      </c>
      <c r="V99" s="40">
        <f t="shared" si="33"/>
        <v>2.6183706455514273E-2</v>
      </c>
    </row>
    <row r="100" spans="1:24" x14ac:dyDescent="0.25">
      <c r="A100" s="181" t="s">
        <v>11</v>
      </c>
      <c r="B100" s="201">
        <v>66</v>
      </c>
      <c r="C100" s="201"/>
      <c r="D100" s="201">
        <v>2</v>
      </c>
      <c r="E100" s="201"/>
      <c r="F100" s="201">
        <v>1</v>
      </c>
      <c r="G100" s="201"/>
      <c r="H100" s="201">
        <v>0</v>
      </c>
      <c r="I100" s="201"/>
      <c r="J100" s="202"/>
      <c r="L100" s="217" t="s">
        <v>54</v>
      </c>
      <c r="M100" s="218"/>
      <c r="N100" s="22"/>
      <c r="O100" s="169"/>
      <c r="P100" s="22"/>
      <c r="Q100" s="169"/>
      <c r="R100" s="22"/>
      <c r="S100" s="8"/>
      <c r="T100" s="182">
        <f>T99</f>
        <v>76.383380000000002</v>
      </c>
      <c r="U100" s="168">
        <f>SUM(N100:S100)</f>
        <v>0</v>
      </c>
      <c r="V100" s="40">
        <f t="shared" si="33"/>
        <v>0</v>
      </c>
    </row>
    <row r="101" spans="1:24" ht="15.75" thickBot="1" x14ac:dyDescent="0.3">
      <c r="A101" s="181" t="s">
        <v>12</v>
      </c>
      <c r="B101" s="201">
        <v>68</v>
      </c>
      <c r="C101" s="201"/>
      <c r="D101" s="201">
        <v>0</v>
      </c>
      <c r="E101" s="201"/>
      <c r="F101" s="201">
        <v>0</v>
      </c>
      <c r="G101" s="201"/>
      <c r="H101" s="201">
        <v>0</v>
      </c>
      <c r="I101" s="201"/>
      <c r="J101" s="202"/>
      <c r="L101" s="217" t="s">
        <v>55</v>
      </c>
      <c r="M101" s="218"/>
      <c r="N101" s="36"/>
      <c r="O101" s="170"/>
      <c r="P101" s="36"/>
      <c r="Q101" s="170"/>
      <c r="R101" s="36"/>
      <c r="S101" s="42"/>
      <c r="T101" s="182">
        <f>T100</f>
        <v>76.383380000000002</v>
      </c>
      <c r="U101" s="168">
        <f>SUM(N101:S101)</f>
        <v>0</v>
      </c>
      <c r="V101" s="40">
        <f t="shared" si="33"/>
        <v>0</v>
      </c>
    </row>
    <row r="102" spans="1:24" ht="15.75" thickBot="1" x14ac:dyDescent="0.3">
      <c r="A102" s="181" t="s">
        <v>13</v>
      </c>
      <c r="B102" s="201">
        <v>67</v>
      </c>
      <c r="C102" s="201"/>
      <c r="D102" s="201">
        <v>2</v>
      </c>
      <c r="E102" s="201"/>
      <c r="F102" s="201">
        <v>0</v>
      </c>
      <c r="G102" s="201"/>
      <c r="H102" s="201">
        <v>1</v>
      </c>
      <c r="I102" s="201"/>
      <c r="J102" s="202"/>
      <c r="L102" t="s">
        <v>56</v>
      </c>
    </row>
    <row r="103" spans="1:24" ht="15" customHeight="1" x14ac:dyDescent="0.25">
      <c r="A103" s="181" t="s">
        <v>14</v>
      </c>
      <c r="B103" s="201">
        <v>66</v>
      </c>
      <c r="C103" s="201"/>
      <c r="D103" s="201">
        <v>2</v>
      </c>
      <c r="E103" s="201"/>
      <c r="F103" s="201">
        <v>1</v>
      </c>
      <c r="G103" s="201"/>
      <c r="H103" s="201">
        <v>0</v>
      </c>
      <c r="I103" s="201"/>
      <c r="J103" s="202"/>
      <c r="L103" s="230" t="s">
        <v>57</v>
      </c>
      <c r="M103" s="231"/>
      <c r="N103" s="220" t="s">
        <v>58</v>
      </c>
      <c r="O103" s="220" t="s">
        <v>59</v>
      </c>
      <c r="P103" s="220" t="s">
        <v>60</v>
      </c>
      <c r="Q103" s="222" t="s">
        <v>61</v>
      </c>
      <c r="R103" s="224" t="s">
        <v>62</v>
      </c>
      <c r="S103" s="225"/>
      <c r="T103" s="223" t="s">
        <v>226</v>
      </c>
      <c r="U103" s="307" t="s">
        <v>227</v>
      </c>
      <c r="V103" s="255" t="s">
        <v>81</v>
      </c>
      <c r="W103" s="255" t="s">
        <v>228</v>
      </c>
      <c r="X103" s="308" t="s">
        <v>229</v>
      </c>
    </row>
    <row r="104" spans="1:24" x14ac:dyDescent="0.25">
      <c r="A104" s="181" t="s">
        <v>15</v>
      </c>
      <c r="B104" s="201">
        <v>68</v>
      </c>
      <c r="C104" s="201"/>
      <c r="D104" s="201">
        <v>0</v>
      </c>
      <c r="E104" s="201"/>
      <c r="F104" s="201">
        <v>0</v>
      </c>
      <c r="G104" s="201"/>
      <c r="H104" s="201">
        <v>0</v>
      </c>
      <c r="I104" s="201"/>
      <c r="J104" s="202"/>
      <c r="L104" s="232"/>
      <c r="M104" s="233"/>
      <c r="N104" s="221"/>
      <c r="O104" s="221"/>
      <c r="P104" s="221"/>
      <c r="Q104" s="223"/>
      <c r="R104" s="226"/>
      <c r="S104" s="227"/>
      <c r="T104" s="223"/>
      <c r="U104" s="307"/>
      <c r="V104" s="255"/>
      <c r="W104" s="255"/>
      <c r="X104" s="308"/>
    </row>
    <row r="105" spans="1:24" x14ac:dyDescent="0.25">
      <c r="A105" s="181" t="s">
        <v>16</v>
      </c>
      <c r="B105" s="201">
        <v>67</v>
      </c>
      <c r="C105" s="201"/>
      <c r="D105" s="201">
        <v>2</v>
      </c>
      <c r="E105" s="201"/>
      <c r="F105" s="201">
        <v>0</v>
      </c>
      <c r="G105" s="201"/>
      <c r="H105" s="201">
        <v>1</v>
      </c>
      <c r="I105" s="201"/>
      <c r="J105" s="202"/>
      <c r="L105" s="321" t="s">
        <v>8</v>
      </c>
      <c r="M105" s="322"/>
      <c r="N105" s="161">
        <v>21</v>
      </c>
      <c r="O105" s="161">
        <v>20</v>
      </c>
      <c r="P105" s="161">
        <v>6</v>
      </c>
      <c r="Q105" s="161"/>
      <c r="R105" s="195"/>
      <c r="S105" s="219"/>
      <c r="T105" s="168">
        <f>N105+O105</f>
        <v>41</v>
      </c>
      <c r="U105" s="172">
        <f>U74</f>
        <v>35</v>
      </c>
      <c r="V105" s="172">
        <f t="shared" ref="V105:V121" si="34">T105-P105</f>
        <v>35</v>
      </c>
      <c r="W105" s="172">
        <f>V105-U105</f>
        <v>0</v>
      </c>
      <c r="X105" s="172">
        <f>W105/T105*100</f>
        <v>0</v>
      </c>
    </row>
    <row r="106" spans="1:24" x14ac:dyDescent="0.25">
      <c r="A106" s="181" t="s">
        <v>17</v>
      </c>
      <c r="B106" s="201">
        <v>66</v>
      </c>
      <c r="C106" s="201"/>
      <c r="D106" s="201">
        <v>2</v>
      </c>
      <c r="E106" s="201"/>
      <c r="F106" s="201">
        <v>1</v>
      </c>
      <c r="G106" s="201"/>
      <c r="H106" s="201">
        <v>0</v>
      </c>
      <c r="I106" s="201"/>
      <c r="J106" s="202"/>
      <c r="L106" s="321" t="s">
        <v>9</v>
      </c>
      <c r="M106" s="322"/>
      <c r="N106" s="161">
        <v>60</v>
      </c>
      <c r="O106" s="161">
        <v>140</v>
      </c>
      <c r="P106" s="161">
        <v>60</v>
      </c>
      <c r="Q106" s="161"/>
      <c r="R106" s="195"/>
      <c r="S106" s="219"/>
      <c r="T106" s="168">
        <f t="shared" ref="T106:T121" si="35">N106+O106</f>
        <v>200</v>
      </c>
      <c r="U106" s="172">
        <f>U75</f>
        <v>72</v>
      </c>
      <c r="V106" s="172">
        <f t="shared" si="34"/>
        <v>140</v>
      </c>
      <c r="W106" s="172">
        <f t="shared" ref="W106:W121" si="36">V106-U106</f>
        <v>68</v>
      </c>
      <c r="X106" s="172">
        <f t="shared" ref="X106:X121" si="37">W106/T106*100</f>
        <v>34</v>
      </c>
    </row>
    <row r="107" spans="1:24" x14ac:dyDescent="0.25">
      <c r="A107" s="181" t="s">
        <v>18</v>
      </c>
      <c r="B107" s="201">
        <v>68</v>
      </c>
      <c r="C107" s="201"/>
      <c r="D107" s="201">
        <v>0</v>
      </c>
      <c r="E107" s="201"/>
      <c r="F107" s="201">
        <v>0</v>
      </c>
      <c r="G107" s="201"/>
      <c r="H107" s="201">
        <v>0</v>
      </c>
      <c r="I107" s="201"/>
      <c r="J107" s="202"/>
      <c r="L107" s="203" t="s">
        <v>63</v>
      </c>
      <c r="M107" s="204"/>
      <c r="N107" s="161">
        <v>40</v>
      </c>
      <c r="O107" s="161">
        <v>320</v>
      </c>
      <c r="P107" s="161">
        <v>60</v>
      </c>
      <c r="Q107" s="161"/>
      <c r="R107" s="195"/>
      <c r="S107" s="219"/>
      <c r="T107" s="168">
        <f t="shared" si="35"/>
        <v>360</v>
      </c>
      <c r="U107" s="172">
        <f>U76+U77+U78+U79</f>
        <v>279</v>
      </c>
      <c r="V107" s="172">
        <f t="shared" si="34"/>
        <v>300</v>
      </c>
      <c r="W107" s="172">
        <f t="shared" si="36"/>
        <v>21</v>
      </c>
      <c r="X107" s="172">
        <f t="shared" si="37"/>
        <v>5.833333333333333</v>
      </c>
    </row>
    <row r="108" spans="1:24" x14ac:dyDescent="0.25">
      <c r="A108" s="181" t="s">
        <v>19</v>
      </c>
      <c r="B108" s="201">
        <v>67</v>
      </c>
      <c r="C108" s="201"/>
      <c r="D108" s="201">
        <v>2</v>
      </c>
      <c r="E108" s="201"/>
      <c r="F108" s="201">
        <v>0</v>
      </c>
      <c r="G108" s="201"/>
      <c r="H108" s="201">
        <v>1</v>
      </c>
      <c r="I108" s="201"/>
      <c r="J108" s="202"/>
      <c r="L108" s="203" t="s">
        <v>64</v>
      </c>
      <c r="M108" s="204"/>
      <c r="N108" s="161">
        <v>50</v>
      </c>
      <c r="O108" s="161">
        <v>220</v>
      </c>
      <c r="P108" s="161">
        <v>63</v>
      </c>
      <c r="Q108" s="161"/>
      <c r="R108" s="195"/>
      <c r="S108" s="219"/>
      <c r="T108" s="168">
        <f t="shared" si="35"/>
        <v>270</v>
      </c>
      <c r="U108" s="172">
        <f>U80+U81+U82</f>
        <v>207</v>
      </c>
      <c r="V108" s="172">
        <f t="shared" si="34"/>
        <v>207</v>
      </c>
      <c r="W108" s="172">
        <f t="shared" si="36"/>
        <v>0</v>
      </c>
      <c r="X108" s="172">
        <f t="shared" si="37"/>
        <v>0</v>
      </c>
    </row>
    <row r="109" spans="1:24" x14ac:dyDescent="0.25">
      <c r="A109" s="181" t="s">
        <v>20</v>
      </c>
      <c r="B109" s="201">
        <v>66</v>
      </c>
      <c r="C109" s="201"/>
      <c r="D109" s="201">
        <v>2</v>
      </c>
      <c r="E109" s="201"/>
      <c r="F109" s="201">
        <v>1</v>
      </c>
      <c r="G109" s="201"/>
      <c r="H109" s="201">
        <v>0</v>
      </c>
      <c r="I109" s="201"/>
      <c r="J109" s="202"/>
      <c r="L109" s="203" t="s">
        <v>65</v>
      </c>
      <c r="M109" s="204"/>
      <c r="N109" s="161">
        <v>16</v>
      </c>
      <c r="O109" s="161">
        <v>200</v>
      </c>
      <c r="P109" s="161">
        <v>8</v>
      </c>
      <c r="Q109" s="161"/>
      <c r="R109" s="195"/>
      <c r="S109" s="219"/>
      <c r="T109" s="168">
        <f t="shared" si="35"/>
        <v>216</v>
      </c>
      <c r="U109" s="172">
        <f>U83+U84+U85</f>
        <v>207</v>
      </c>
      <c r="V109" s="172">
        <f t="shared" si="34"/>
        <v>208</v>
      </c>
      <c r="W109" s="172">
        <f t="shared" si="36"/>
        <v>1</v>
      </c>
      <c r="X109" s="172">
        <f t="shared" si="37"/>
        <v>0.46296296296296291</v>
      </c>
    </row>
    <row r="110" spans="1:24" x14ac:dyDescent="0.25">
      <c r="A110" s="181" t="s">
        <v>21</v>
      </c>
      <c r="B110" s="201">
        <v>68</v>
      </c>
      <c r="C110" s="201"/>
      <c r="D110" s="201">
        <v>0</v>
      </c>
      <c r="E110" s="201"/>
      <c r="F110" s="201">
        <v>0</v>
      </c>
      <c r="G110" s="201"/>
      <c r="H110" s="201">
        <v>0</v>
      </c>
      <c r="I110" s="201"/>
      <c r="J110" s="202"/>
      <c r="L110" s="203" t="s">
        <v>66</v>
      </c>
      <c r="M110" s="204"/>
      <c r="N110" s="161">
        <v>4</v>
      </c>
      <c r="O110" s="161">
        <v>145</v>
      </c>
      <c r="P110" s="161">
        <v>12</v>
      </c>
      <c r="Q110" s="161"/>
      <c r="R110" s="195"/>
      <c r="S110" s="219"/>
      <c r="T110" s="168">
        <f t="shared" si="35"/>
        <v>149</v>
      </c>
      <c r="U110" s="172">
        <f>U86+U87</f>
        <v>137</v>
      </c>
      <c r="V110" s="172">
        <f t="shared" si="34"/>
        <v>137</v>
      </c>
      <c r="W110" s="172">
        <f t="shared" si="36"/>
        <v>0</v>
      </c>
      <c r="X110" s="172">
        <f t="shared" si="37"/>
        <v>0</v>
      </c>
    </row>
    <row r="111" spans="1:24" x14ac:dyDescent="0.25">
      <c r="A111" s="181" t="s">
        <v>22</v>
      </c>
      <c r="B111" s="201">
        <v>67</v>
      </c>
      <c r="C111" s="201"/>
      <c r="D111" s="201">
        <v>2</v>
      </c>
      <c r="E111" s="201"/>
      <c r="F111" s="201">
        <v>0</v>
      </c>
      <c r="G111" s="201"/>
      <c r="H111" s="201">
        <v>1</v>
      </c>
      <c r="I111" s="201"/>
      <c r="J111" s="202"/>
      <c r="L111" s="203" t="s">
        <v>67</v>
      </c>
      <c r="M111" s="204"/>
      <c r="N111" s="161">
        <v>240</v>
      </c>
      <c r="O111" s="161">
        <v>0</v>
      </c>
      <c r="P111" s="161">
        <v>90</v>
      </c>
      <c r="Q111" s="161"/>
      <c r="R111" s="195"/>
      <c r="S111" s="219"/>
      <c r="T111" s="168">
        <f t="shared" si="35"/>
        <v>240</v>
      </c>
      <c r="U111" s="172">
        <f>U88+U89</f>
        <v>128</v>
      </c>
      <c r="V111" s="172">
        <f t="shared" si="34"/>
        <v>150</v>
      </c>
      <c r="W111" s="172">
        <f t="shared" si="36"/>
        <v>22</v>
      </c>
      <c r="X111" s="172">
        <f t="shared" si="37"/>
        <v>9.1666666666666661</v>
      </c>
    </row>
    <row r="112" spans="1:24" x14ac:dyDescent="0.25">
      <c r="A112" s="181" t="s">
        <v>23</v>
      </c>
      <c r="B112" s="201">
        <v>68</v>
      </c>
      <c r="C112" s="201"/>
      <c r="D112" s="201">
        <v>1</v>
      </c>
      <c r="E112" s="201"/>
      <c r="F112" s="201">
        <v>0</v>
      </c>
      <c r="G112" s="201"/>
      <c r="H112" s="201">
        <v>1</v>
      </c>
      <c r="I112" s="201"/>
      <c r="J112" s="202"/>
      <c r="L112" s="203" t="s">
        <v>24</v>
      </c>
      <c r="M112" s="204"/>
      <c r="N112" s="161">
        <v>35</v>
      </c>
      <c r="O112" s="161">
        <v>90</v>
      </c>
      <c r="P112" s="161">
        <v>50</v>
      </c>
      <c r="Q112" s="161"/>
      <c r="R112" s="195"/>
      <c r="S112" s="219"/>
      <c r="T112" s="168">
        <f t="shared" si="35"/>
        <v>125</v>
      </c>
      <c r="U112" s="172">
        <f>U90</f>
        <v>61</v>
      </c>
      <c r="V112" s="172">
        <f t="shared" si="34"/>
        <v>75</v>
      </c>
      <c r="W112" s="172">
        <f t="shared" si="36"/>
        <v>14</v>
      </c>
      <c r="X112" s="172">
        <f t="shared" si="37"/>
        <v>11.200000000000001</v>
      </c>
    </row>
    <row r="113" spans="1:24" x14ac:dyDescent="0.25">
      <c r="A113" s="181" t="s">
        <v>24</v>
      </c>
      <c r="B113" s="201">
        <v>68</v>
      </c>
      <c r="C113" s="201"/>
      <c r="D113" s="201">
        <v>1</v>
      </c>
      <c r="E113" s="201"/>
      <c r="F113" s="201">
        <v>0</v>
      </c>
      <c r="G113" s="201"/>
      <c r="H113" s="201">
        <v>1</v>
      </c>
      <c r="I113" s="201"/>
      <c r="J113" s="202"/>
      <c r="L113" s="203" t="s">
        <v>68</v>
      </c>
      <c r="M113" s="204"/>
      <c r="N113" s="161">
        <v>150</v>
      </c>
      <c r="O113" s="161">
        <v>50</v>
      </c>
      <c r="P113" s="161">
        <v>5</v>
      </c>
      <c r="Q113" s="161"/>
      <c r="R113" s="195"/>
      <c r="S113" s="219"/>
      <c r="T113" s="168">
        <f t="shared" si="35"/>
        <v>200</v>
      </c>
      <c r="U113" s="172">
        <f>U91+U92</f>
        <v>138</v>
      </c>
      <c r="V113" s="172">
        <f t="shared" si="34"/>
        <v>195</v>
      </c>
      <c r="W113" s="172">
        <f t="shared" si="36"/>
        <v>57</v>
      </c>
      <c r="X113" s="172">
        <f t="shared" si="37"/>
        <v>28.499999999999996</v>
      </c>
    </row>
    <row r="114" spans="1:24" x14ac:dyDescent="0.25">
      <c r="A114" s="181" t="s">
        <v>25</v>
      </c>
      <c r="B114" s="201">
        <v>68</v>
      </c>
      <c r="C114" s="201"/>
      <c r="D114" s="201">
        <v>1</v>
      </c>
      <c r="E114" s="201"/>
      <c r="F114" s="201">
        <v>0</v>
      </c>
      <c r="G114" s="201"/>
      <c r="H114" s="201">
        <v>1</v>
      </c>
      <c r="I114" s="201"/>
      <c r="J114" s="202"/>
      <c r="L114" s="203" t="s">
        <v>69</v>
      </c>
      <c r="M114" s="204"/>
      <c r="N114" s="161">
        <v>140</v>
      </c>
      <c r="O114" s="161">
        <v>20</v>
      </c>
      <c r="P114" s="161">
        <v>90</v>
      </c>
      <c r="Q114" s="161"/>
      <c r="R114" s="195"/>
      <c r="S114" s="219"/>
      <c r="T114" s="168">
        <f t="shared" si="35"/>
        <v>160</v>
      </c>
      <c r="U114" s="172">
        <f>U93</f>
        <v>67</v>
      </c>
      <c r="V114" s="172">
        <f t="shared" si="34"/>
        <v>70</v>
      </c>
      <c r="W114" s="172">
        <f t="shared" si="36"/>
        <v>3</v>
      </c>
      <c r="X114" s="172">
        <f t="shared" si="37"/>
        <v>1.875</v>
      </c>
    </row>
    <row r="115" spans="1:24" x14ac:dyDescent="0.25">
      <c r="A115" s="181" t="s">
        <v>26</v>
      </c>
      <c r="B115" s="201">
        <v>69</v>
      </c>
      <c r="C115" s="201"/>
      <c r="D115" s="201">
        <v>0</v>
      </c>
      <c r="E115" s="201"/>
      <c r="F115" s="201">
        <v>0</v>
      </c>
      <c r="G115" s="201"/>
      <c r="H115" s="201">
        <v>0</v>
      </c>
      <c r="I115" s="201"/>
      <c r="J115" s="202"/>
      <c r="L115" s="203" t="s">
        <v>70</v>
      </c>
      <c r="M115" s="204"/>
      <c r="N115" s="161">
        <v>20</v>
      </c>
      <c r="O115" s="161">
        <v>220</v>
      </c>
      <c r="P115" s="161">
        <v>80</v>
      </c>
      <c r="Q115" s="161"/>
      <c r="R115" s="195"/>
      <c r="S115" s="219"/>
      <c r="T115" s="168">
        <f t="shared" si="35"/>
        <v>240</v>
      </c>
      <c r="U115" s="172">
        <f>U97+U98+U99+U100+U101</f>
        <v>150</v>
      </c>
      <c r="V115" s="172">
        <f t="shared" si="34"/>
        <v>160</v>
      </c>
      <c r="W115" s="172">
        <f t="shared" si="36"/>
        <v>10</v>
      </c>
      <c r="X115" s="172">
        <f t="shared" si="37"/>
        <v>4.1666666666666661</v>
      </c>
    </row>
    <row r="116" spans="1:24" ht="15.75" thickBot="1" x14ac:dyDescent="0.3">
      <c r="A116" s="183" t="s">
        <v>27</v>
      </c>
      <c r="B116" s="249">
        <v>67</v>
      </c>
      <c r="C116" s="249"/>
      <c r="D116" s="249">
        <v>0</v>
      </c>
      <c r="E116" s="249"/>
      <c r="F116" s="249">
        <v>0</v>
      </c>
      <c r="G116" s="249"/>
      <c r="H116" s="249">
        <v>0</v>
      </c>
      <c r="I116" s="249"/>
      <c r="J116" s="250"/>
      <c r="L116" s="247" t="s">
        <v>71</v>
      </c>
      <c r="M116" s="248"/>
      <c r="N116" s="161">
        <v>40</v>
      </c>
      <c r="O116" s="161">
        <v>380</v>
      </c>
      <c r="P116" s="161">
        <v>348</v>
      </c>
      <c r="Q116" s="161"/>
      <c r="R116" s="195"/>
      <c r="S116" s="219"/>
      <c r="T116" s="168">
        <f t="shared" si="35"/>
        <v>420</v>
      </c>
      <c r="U116" s="172"/>
      <c r="V116" s="172">
        <f t="shared" si="34"/>
        <v>72</v>
      </c>
      <c r="W116" s="172">
        <f t="shared" si="36"/>
        <v>72</v>
      </c>
      <c r="X116" s="172">
        <f t="shared" si="37"/>
        <v>17.142857142857142</v>
      </c>
    </row>
    <row r="117" spans="1:24" ht="15.75" thickBot="1" x14ac:dyDescent="0.3">
      <c r="A117" s="184" t="s">
        <v>77</v>
      </c>
      <c r="L117" s="247" t="s">
        <v>72</v>
      </c>
      <c r="M117" s="248"/>
      <c r="N117" s="161">
        <v>5064</v>
      </c>
      <c r="O117" s="161">
        <v>0</v>
      </c>
      <c r="P117" s="161">
        <v>4050</v>
      </c>
      <c r="Q117" s="161"/>
      <c r="R117" s="195"/>
      <c r="S117" s="219"/>
      <c r="T117" s="168">
        <f t="shared" si="35"/>
        <v>5064</v>
      </c>
      <c r="U117" s="172"/>
      <c r="V117" s="172">
        <f t="shared" si="34"/>
        <v>1014</v>
      </c>
      <c r="W117" s="172">
        <f t="shared" si="36"/>
        <v>1014</v>
      </c>
      <c r="X117" s="172">
        <f t="shared" si="37"/>
        <v>20.023696682464458</v>
      </c>
    </row>
    <row r="118" spans="1:24" x14ac:dyDescent="0.25">
      <c r="A118" s="319" t="s">
        <v>78</v>
      </c>
      <c r="B118" s="320"/>
      <c r="C118" s="320"/>
      <c r="D118" s="206" t="s">
        <v>81</v>
      </c>
      <c r="E118" s="206"/>
      <c r="F118" s="206" t="s">
        <v>82</v>
      </c>
      <c r="G118" s="206"/>
      <c r="H118" s="206" t="s">
        <v>83</v>
      </c>
      <c r="I118" s="206"/>
      <c r="J118" s="207"/>
      <c r="L118" s="247" t="s">
        <v>73</v>
      </c>
      <c r="M118" s="248"/>
      <c r="N118" s="161">
        <v>13</v>
      </c>
      <c r="O118" s="161">
        <v>0</v>
      </c>
      <c r="P118" s="161">
        <v>5</v>
      </c>
      <c r="Q118" s="161"/>
      <c r="R118" s="195"/>
      <c r="S118" s="219"/>
      <c r="T118" s="168">
        <f t="shared" si="35"/>
        <v>13</v>
      </c>
      <c r="U118" s="172"/>
      <c r="V118" s="172">
        <f t="shared" si="34"/>
        <v>8</v>
      </c>
      <c r="W118" s="172">
        <f t="shared" si="36"/>
        <v>8</v>
      </c>
      <c r="X118" s="172">
        <f t="shared" si="37"/>
        <v>61.53846153846154</v>
      </c>
    </row>
    <row r="119" spans="1:24" x14ac:dyDescent="0.25">
      <c r="A119" s="317" t="s">
        <v>79</v>
      </c>
      <c r="B119" s="318"/>
      <c r="C119" s="318"/>
      <c r="D119" s="195">
        <v>11</v>
      </c>
      <c r="E119" s="195"/>
      <c r="F119" s="195">
        <v>11</v>
      </c>
      <c r="G119" s="195"/>
      <c r="H119" s="195"/>
      <c r="I119" s="195"/>
      <c r="J119" s="269"/>
      <c r="L119" s="247" t="s">
        <v>74</v>
      </c>
      <c r="M119" s="248"/>
      <c r="N119" s="161">
        <v>5</v>
      </c>
      <c r="O119" s="161">
        <v>20</v>
      </c>
      <c r="P119" s="161">
        <v>10</v>
      </c>
      <c r="Q119" s="161"/>
      <c r="R119" s="195"/>
      <c r="S119" s="219"/>
      <c r="T119" s="168">
        <f t="shared" si="35"/>
        <v>25</v>
      </c>
      <c r="U119" s="172"/>
      <c r="V119" s="172">
        <f t="shared" si="34"/>
        <v>15</v>
      </c>
      <c r="W119" s="172">
        <f t="shared" si="36"/>
        <v>15</v>
      </c>
      <c r="X119" s="172">
        <f t="shared" si="37"/>
        <v>60</v>
      </c>
    </row>
    <row r="120" spans="1:24" ht="15.75" thickBot="1" x14ac:dyDescent="0.3">
      <c r="A120" s="315" t="s">
        <v>80</v>
      </c>
      <c r="B120" s="316"/>
      <c r="C120" s="316"/>
      <c r="D120" s="246">
        <v>513</v>
      </c>
      <c r="E120" s="246"/>
      <c r="F120" s="246">
        <v>513</v>
      </c>
      <c r="G120" s="246"/>
      <c r="H120" s="246"/>
      <c r="I120" s="246"/>
      <c r="J120" s="270"/>
      <c r="L120" s="247" t="s">
        <v>75</v>
      </c>
      <c r="M120" s="248"/>
      <c r="N120" s="161">
        <v>0</v>
      </c>
      <c r="O120" s="161">
        <v>100</v>
      </c>
      <c r="P120" s="161">
        <v>18</v>
      </c>
      <c r="Q120" s="161"/>
      <c r="R120" s="195"/>
      <c r="S120" s="219"/>
      <c r="T120" s="168">
        <f t="shared" si="35"/>
        <v>100</v>
      </c>
      <c r="U120" s="172"/>
      <c r="V120" s="172">
        <f t="shared" si="34"/>
        <v>82</v>
      </c>
      <c r="W120" s="172">
        <f t="shared" si="36"/>
        <v>82</v>
      </c>
      <c r="X120" s="172">
        <f t="shared" si="37"/>
        <v>82</v>
      </c>
    </row>
    <row r="121" spans="1:24" ht="15.75" thickBot="1" x14ac:dyDescent="0.3">
      <c r="A121" t="s">
        <v>90</v>
      </c>
      <c r="L121" s="284" t="s">
        <v>76</v>
      </c>
      <c r="M121" s="285"/>
      <c r="N121" s="167"/>
      <c r="O121" s="167"/>
      <c r="P121" s="167"/>
      <c r="Q121" s="167"/>
      <c r="R121" s="246"/>
      <c r="S121" s="286"/>
      <c r="T121" s="168">
        <f t="shared" si="35"/>
        <v>0</v>
      </c>
      <c r="U121" s="172"/>
      <c r="V121" s="172">
        <f t="shared" si="34"/>
        <v>0</v>
      </c>
      <c r="W121" s="172">
        <f t="shared" si="36"/>
        <v>0</v>
      </c>
      <c r="X121" s="172" t="e">
        <f t="shared" si="37"/>
        <v>#DIV/0!</v>
      </c>
    </row>
    <row r="122" spans="1:24" ht="15.75" thickBot="1" x14ac:dyDescent="0.3">
      <c r="A122" s="205" t="s">
        <v>91</v>
      </c>
      <c r="B122" s="206"/>
      <c r="C122" s="206"/>
      <c r="D122" s="207"/>
      <c r="F122" s="205" t="s">
        <v>96</v>
      </c>
      <c r="G122" s="206"/>
      <c r="H122" s="206"/>
      <c r="I122" s="206"/>
      <c r="J122" s="207"/>
      <c r="L122" t="s">
        <v>84</v>
      </c>
      <c r="Q122" s="7" t="s">
        <v>89</v>
      </c>
    </row>
    <row r="123" spans="1:24" x14ac:dyDescent="0.25">
      <c r="A123" s="171" t="s">
        <v>92</v>
      </c>
      <c r="B123" s="217" t="s">
        <v>94</v>
      </c>
      <c r="C123" s="217"/>
      <c r="D123" s="261" t="s">
        <v>36</v>
      </c>
      <c r="F123" s="259" t="s">
        <v>92</v>
      </c>
      <c r="G123" s="217"/>
      <c r="H123" s="217" t="s">
        <v>94</v>
      </c>
      <c r="I123" s="217"/>
      <c r="J123" s="261" t="s">
        <v>36</v>
      </c>
      <c r="L123" s="262" t="s">
        <v>86</v>
      </c>
      <c r="M123" s="263"/>
      <c r="N123" s="263"/>
      <c r="O123" s="271">
        <v>2</v>
      </c>
      <c r="P123" s="272"/>
      <c r="Q123" s="162" t="s">
        <v>6</v>
      </c>
      <c r="R123" s="163" t="s">
        <v>7</v>
      </c>
      <c r="S123" s="164" t="s">
        <v>36</v>
      </c>
      <c r="T123" s="160"/>
    </row>
    <row r="124" spans="1:24" x14ac:dyDescent="0.25">
      <c r="A124" s="171" t="s">
        <v>93</v>
      </c>
      <c r="B124" s="217" t="s">
        <v>95</v>
      </c>
      <c r="C124" s="217"/>
      <c r="D124" s="261"/>
      <c r="F124" s="259" t="s">
        <v>93</v>
      </c>
      <c r="G124" s="217"/>
      <c r="H124" s="217" t="s">
        <v>95</v>
      </c>
      <c r="I124" s="217"/>
      <c r="J124" s="261"/>
      <c r="L124" s="264" t="s">
        <v>87</v>
      </c>
      <c r="M124" s="265"/>
      <c r="N124" s="265"/>
      <c r="O124" s="273">
        <v>0</v>
      </c>
      <c r="P124" s="274"/>
      <c r="Q124" s="268">
        <v>30</v>
      </c>
      <c r="R124" s="195">
        <v>40</v>
      </c>
      <c r="S124" s="269">
        <v>72</v>
      </c>
      <c r="T124" s="160"/>
    </row>
    <row r="125" spans="1:24" ht="15.75" thickBot="1" x14ac:dyDescent="0.3">
      <c r="A125" s="28">
        <v>72</v>
      </c>
      <c r="B125" s="246">
        <v>0</v>
      </c>
      <c r="C125" s="246"/>
      <c r="D125" s="173">
        <v>72</v>
      </c>
      <c r="F125" s="260">
        <v>72</v>
      </c>
      <c r="G125" s="246"/>
      <c r="H125" s="246">
        <v>0</v>
      </c>
      <c r="I125" s="246"/>
      <c r="J125" s="173">
        <v>72</v>
      </c>
      <c r="L125" s="266" t="s">
        <v>88</v>
      </c>
      <c r="M125" s="267"/>
      <c r="N125" s="267"/>
      <c r="O125" s="275">
        <v>0</v>
      </c>
      <c r="P125" s="276"/>
      <c r="Q125" s="260"/>
      <c r="R125" s="246"/>
      <c r="S125" s="270"/>
      <c r="T125" s="160"/>
    </row>
    <row r="126" spans="1:24" ht="15.75" thickBot="1" x14ac:dyDescent="0.3">
      <c r="A126" t="s">
        <v>102</v>
      </c>
      <c r="L126" t="s">
        <v>97</v>
      </c>
    </row>
    <row r="127" spans="1:24" ht="15.75" thickBot="1" x14ac:dyDescent="0.3">
      <c r="A127" s="23" t="s">
        <v>103</v>
      </c>
      <c r="B127" s="24"/>
      <c r="C127" s="24" t="s">
        <v>104</v>
      </c>
      <c r="D127" s="24"/>
      <c r="E127" s="24"/>
      <c r="F127" s="24" t="s">
        <v>105</v>
      </c>
      <c r="G127" s="24"/>
      <c r="H127" s="24"/>
      <c r="I127" s="24" t="s">
        <v>106</v>
      </c>
      <c r="J127" s="25"/>
      <c r="L127" s="280" t="s">
        <v>59</v>
      </c>
      <c r="M127" s="281"/>
      <c r="N127" s="26"/>
      <c r="O127" s="26" t="s">
        <v>99</v>
      </c>
      <c r="P127" s="278" t="s">
        <v>100</v>
      </c>
      <c r="Q127" s="279"/>
      <c r="R127" s="282">
        <v>0</v>
      </c>
      <c r="S127" s="283"/>
      <c r="T127" s="160"/>
    </row>
    <row r="128" spans="1:24" ht="15.75" thickBot="1" x14ac:dyDescent="0.3">
      <c r="A128" t="s">
        <v>107</v>
      </c>
      <c r="L128" s="251" t="s">
        <v>101</v>
      </c>
      <c r="M128" s="252"/>
      <c r="N128" s="255"/>
      <c r="O128" s="255"/>
      <c r="P128" s="255"/>
      <c r="Q128" s="255"/>
      <c r="R128" s="255"/>
      <c r="S128" s="256"/>
      <c r="T128" s="160"/>
    </row>
    <row r="129" spans="1:108" ht="15.75" thickBot="1" x14ac:dyDescent="0.3">
      <c r="A129" s="23" t="s">
        <v>103</v>
      </c>
      <c r="B129" s="24"/>
      <c r="C129" s="24" t="s">
        <v>104</v>
      </c>
      <c r="D129" s="24"/>
      <c r="E129" s="24"/>
      <c r="F129" s="24" t="s">
        <v>105</v>
      </c>
      <c r="G129" s="24"/>
      <c r="H129" s="24"/>
      <c r="I129" s="24" t="s">
        <v>106</v>
      </c>
      <c r="J129" s="25"/>
      <c r="L129" s="253"/>
      <c r="M129" s="254"/>
      <c r="N129" s="257"/>
      <c r="O129" s="257"/>
      <c r="P129" s="257"/>
      <c r="Q129" s="257"/>
      <c r="R129" s="257"/>
      <c r="S129" s="258"/>
      <c r="T129" s="160"/>
    </row>
    <row r="131" spans="1:108" ht="18.75" x14ac:dyDescent="0.3">
      <c r="A131" s="193"/>
      <c r="B131" s="194" t="s">
        <v>28</v>
      </c>
      <c r="C131" s="194"/>
      <c r="D131" s="194"/>
      <c r="E131" s="194"/>
      <c r="F131" s="194"/>
      <c r="G131" s="194"/>
      <c r="H131" s="194"/>
      <c r="I131" s="194"/>
      <c r="J131" s="193" t="s">
        <v>29</v>
      </c>
      <c r="K131" s="193"/>
      <c r="L131" s="195" t="s">
        <v>322</v>
      </c>
      <c r="M131" s="195"/>
      <c r="N131" s="195"/>
      <c r="O131" s="193" t="s">
        <v>30</v>
      </c>
      <c r="P131" s="193"/>
      <c r="Q131" s="195">
        <v>2022</v>
      </c>
      <c r="R131" s="195"/>
      <c r="S131" s="195"/>
      <c r="T131" s="328"/>
      <c r="U131" s="193"/>
      <c r="V131" s="193"/>
      <c r="W131" s="193"/>
      <c r="X131" s="193"/>
    </row>
    <row r="132" spans="1:108" s="38" customFormat="1" ht="21.75" customHeight="1" thickBot="1" x14ac:dyDescent="0.3">
      <c r="A132" s="193"/>
      <c r="B132" s="189" t="s">
        <v>31</v>
      </c>
      <c r="C132" s="189"/>
      <c r="D132" s="188" t="s">
        <v>323</v>
      </c>
      <c r="E132" s="188"/>
      <c r="F132" s="189" t="s">
        <v>32</v>
      </c>
      <c r="G132" s="189"/>
      <c r="H132" s="188" t="s">
        <v>324</v>
      </c>
      <c r="I132" s="188"/>
      <c r="J132" s="189" t="s">
        <v>272</v>
      </c>
      <c r="K132" s="189"/>
      <c r="L132" s="188" t="s">
        <v>328</v>
      </c>
      <c r="M132" s="188"/>
      <c r="N132" s="188"/>
      <c r="O132" s="189" t="s">
        <v>34</v>
      </c>
      <c r="P132" s="189"/>
      <c r="Q132" s="299" t="s">
        <v>329</v>
      </c>
      <c r="R132" s="300"/>
      <c r="S132" s="301"/>
      <c r="T132" s="326" t="s">
        <v>225</v>
      </c>
      <c r="U132" s="327"/>
      <c r="V132" s="327"/>
    </row>
    <row r="133" spans="1:108" x14ac:dyDescent="0.25">
      <c r="A133" s="193"/>
      <c r="B133" s="205" t="s">
        <v>35</v>
      </c>
      <c r="C133" s="206"/>
      <c r="D133" s="206"/>
      <c r="E133" s="206"/>
      <c r="F133" s="206"/>
      <c r="G133" s="206"/>
      <c r="H133" s="206"/>
      <c r="I133" s="207"/>
      <c r="J133" s="205" t="s">
        <v>1</v>
      </c>
      <c r="K133" s="206"/>
      <c r="L133" s="206"/>
      <c r="M133" s="206"/>
      <c r="N133" s="207"/>
      <c r="O133" s="205" t="s">
        <v>2</v>
      </c>
      <c r="P133" s="206"/>
      <c r="Q133" s="206"/>
      <c r="R133" s="206"/>
      <c r="S133" s="207"/>
      <c r="T133" s="299">
        <v>25254</v>
      </c>
      <c r="U133" s="300"/>
      <c r="V133" s="301"/>
    </row>
    <row r="134" spans="1:108" s="38" customFormat="1" ht="24" customHeight="1" thickBot="1" x14ac:dyDescent="0.3">
      <c r="B134" s="165" t="s">
        <v>36</v>
      </c>
      <c r="C134" s="62">
        <v>1</v>
      </c>
      <c r="D134" s="63" t="s">
        <v>37</v>
      </c>
      <c r="E134" s="166"/>
      <c r="F134" s="62">
        <v>1</v>
      </c>
      <c r="G134" s="209" t="s">
        <v>38</v>
      </c>
      <c r="H134" s="209"/>
      <c r="I134" s="65">
        <v>1</v>
      </c>
      <c r="J134" s="208" t="s">
        <v>39</v>
      </c>
      <c r="K134" s="209"/>
      <c r="L134" s="62">
        <v>26</v>
      </c>
      <c r="M134" s="166" t="s">
        <v>40</v>
      </c>
      <c r="N134" s="65">
        <v>26</v>
      </c>
      <c r="O134" s="208" t="s">
        <v>39</v>
      </c>
      <c r="P134" s="209"/>
      <c r="Q134" s="62">
        <v>24</v>
      </c>
      <c r="R134" s="166" t="s">
        <v>40</v>
      </c>
      <c r="S134" s="65">
        <v>24</v>
      </c>
      <c r="T134" s="175"/>
      <c r="Z134" s="290" t="s">
        <v>238</v>
      </c>
      <c r="AA134" s="290"/>
      <c r="AB134" s="291" t="s">
        <v>239</v>
      </c>
      <c r="AC134" s="291"/>
      <c r="AD134" s="291" t="s">
        <v>171</v>
      </c>
      <c r="AE134" s="291"/>
      <c r="AF134" s="292" t="s">
        <v>240</v>
      </c>
      <c r="AG134" s="292"/>
      <c r="AH134" s="292" t="s">
        <v>241</v>
      </c>
      <c r="AI134" s="292"/>
      <c r="AJ134" s="292" t="s">
        <v>242</v>
      </c>
      <c r="AK134" s="292"/>
      <c r="AL134" s="292" t="s">
        <v>243</v>
      </c>
      <c r="AM134" s="292"/>
      <c r="AN134" s="287" t="s">
        <v>244</v>
      </c>
      <c r="AO134" s="287"/>
      <c r="AP134" s="287" t="s">
        <v>245</v>
      </c>
      <c r="AQ134" s="287"/>
      <c r="AR134" s="287" t="s">
        <v>246</v>
      </c>
      <c r="AS134" s="287"/>
      <c r="AT134" s="287" t="s">
        <v>247</v>
      </c>
      <c r="AU134" s="287"/>
      <c r="AV134" s="288" t="s">
        <v>248</v>
      </c>
      <c r="AW134" s="288"/>
      <c r="AX134" s="288" t="s">
        <v>249</v>
      </c>
      <c r="AY134" s="288"/>
      <c r="AZ134" s="288" t="s">
        <v>250</v>
      </c>
      <c r="BA134" s="288"/>
      <c r="BB134" s="288" t="s">
        <v>175</v>
      </c>
      <c r="BC134" s="288"/>
      <c r="BD134" s="289" t="s">
        <v>251</v>
      </c>
      <c r="BE134" s="289"/>
      <c r="BF134" s="289" t="s">
        <v>252</v>
      </c>
      <c r="BG134" s="289"/>
      <c r="BH134" s="289" t="s">
        <v>24</v>
      </c>
      <c r="BI134" s="289"/>
      <c r="BJ134" s="294" t="s">
        <v>253</v>
      </c>
      <c r="BK134" s="294"/>
      <c r="BL134" s="295" t="s">
        <v>69</v>
      </c>
      <c r="BM134" s="295"/>
      <c r="BN134" s="296" t="s">
        <v>254</v>
      </c>
      <c r="BO134" s="296" t="s">
        <v>161</v>
      </c>
      <c r="BP134" s="296" t="s">
        <v>255</v>
      </c>
      <c r="BQ134" s="296" t="s">
        <v>256</v>
      </c>
      <c r="BR134" s="296" t="s">
        <v>257</v>
      </c>
      <c r="BS134" s="296"/>
      <c r="BT134" s="296" t="s">
        <v>258</v>
      </c>
      <c r="BU134" s="296"/>
      <c r="BV134" s="296" t="s">
        <v>259</v>
      </c>
      <c r="BW134" s="296"/>
      <c r="BX134" s="293" t="s">
        <v>260</v>
      </c>
      <c r="BY134" s="293"/>
      <c r="BZ134" s="293"/>
      <c r="CA134" s="293" t="s">
        <v>239</v>
      </c>
      <c r="CB134" s="293"/>
      <c r="CC134" s="293"/>
      <c r="CD134" s="293" t="s">
        <v>261</v>
      </c>
      <c r="CE134" s="293"/>
      <c r="CF134" s="293"/>
      <c r="CG134" s="293" t="s">
        <v>262</v>
      </c>
      <c r="CH134" s="293"/>
      <c r="CI134" s="293"/>
      <c r="CJ134" s="293" t="s">
        <v>65</v>
      </c>
      <c r="CK134" s="293"/>
      <c r="CL134" s="293"/>
      <c r="CM134" s="293" t="s">
        <v>263</v>
      </c>
      <c r="CN134" s="293"/>
      <c r="CO134" s="293"/>
      <c r="CP134" s="293" t="s">
        <v>67</v>
      </c>
      <c r="CQ134" s="293"/>
      <c r="CR134" s="293"/>
      <c r="CS134" s="293" t="s">
        <v>264</v>
      </c>
      <c r="CT134" s="293"/>
      <c r="CU134" s="293"/>
      <c r="CV134" s="293" t="s">
        <v>265</v>
      </c>
      <c r="CW134" s="293"/>
      <c r="CX134" s="293"/>
      <c r="CY134" s="293" t="s">
        <v>24</v>
      </c>
      <c r="CZ134" s="293"/>
      <c r="DA134" s="293"/>
      <c r="DB134" s="293" t="s">
        <v>266</v>
      </c>
      <c r="DC134" s="293"/>
      <c r="DD134" s="293"/>
    </row>
    <row r="135" spans="1:108" ht="16.5" thickBot="1" x14ac:dyDescent="0.3">
      <c r="A135" t="s">
        <v>42</v>
      </c>
      <c r="G135" s="176"/>
      <c r="H135" s="176"/>
      <c r="J135" s="160"/>
      <c r="K135" s="160"/>
      <c r="Z135" s="174" t="s">
        <v>267</v>
      </c>
      <c r="AA135" s="174" t="s">
        <v>268</v>
      </c>
      <c r="AB135" s="174" t="s">
        <v>267</v>
      </c>
      <c r="AC135" s="174" t="s">
        <v>268</v>
      </c>
      <c r="AD135" s="174" t="s">
        <v>267</v>
      </c>
      <c r="AE135" s="174" t="s">
        <v>268</v>
      </c>
      <c r="AF135" s="147" t="s">
        <v>267</v>
      </c>
      <c r="AG135" s="147" t="s">
        <v>268</v>
      </c>
      <c r="AH135" s="147" t="s">
        <v>267</v>
      </c>
      <c r="AI135" s="147" t="s">
        <v>268</v>
      </c>
      <c r="AJ135" s="147" t="s">
        <v>267</v>
      </c>
      <c r="AK135" s="147" t="s">
        <v>268</v>
      </c>
      <c r="AL135" s="147" t="s">
        <v>267</v>
      </c>
      <c r="AM135" s="147" t="s">
        <v>268</v>
      </c>
      <c r="AN135" s="148" t="s">
        <v>267</v>
      </c>
      <c r="AO135" s="148" t="s">
        <v>268</v>
      </c>
      <c r="AP135" s="148" t="s">
        <v>267</v>
      </c>
      <c r="AQ135" s="148" t="s">
        <v>268</v>
      </c>
      <c r="AR135" s="148" t="s">
        <v>267</v>
      </c>
      <c r="AS135" s="148" t="s">
        <v>268</v>
      </c>
      <c r="AT135" s="148" t="s">
        <v>267</v>
      </c>
      <c r="AU135" s="148" t="s">
        <v>268</v>
      </c>
      <c r="AV135" s="149" t="s">
        <v>267</v>
      </c>
      <c r="AW135" s="149" t="s">
        <v>268</v>
      </c>
      <c r="AX135" s="149" t="s">
        <v>267</v>
      </c>
      <c r="AY135" s="149" t="s">
        <v>268</v>
      </c>
      <c r="AZ135" s="149" t="s">
        <v>267</v>
      </c>
      <c r="BA135" s="149" t="s">
        <v>268</v>
      </c>
      <c r="BB135" s="149" t="s">
        <v>267</v>
      </c>
      <c r="BC135" s="149" t="s">
        <v>268</v>
      </c>
      <c r="BD135" s="150" t="s">
        <v>267</v>
      </c>
      <c r="BE135" s="150" t="s">
        <v>268</v>
      </c>
      <c r="BF135" s="150" t="s">
        <v>267</v>
      </c>
      <c r="BG135" s="150" t="s">
        <v>268</v>
      </c>
      <c r="BH135" s="150" t="s">
        <v>267</v>
      </c>
      <c r="BI135" s="150" t="s">
        <v>268</v>
      </c>
      <c r="BJ135" s="151" t="s">
        <v>267</v>
      </c>
      <c r="BK135" s="151" t="s">
        <v>268</v>
      </c>
      <c r="BL135" s="152" t="s">
        <v>267</v>
      </c>
      <c r="BM135" s="152" t="s">
        <v>268</v>
      </c>
      <c r="BN135" s="153" t="s">
        <v>267</v>
      </c>
      <c r="BO135" s="153" t="s">
        <v>268</v>
      </c>
      <c r="BP135" s="153" t="s">
        <v>267</v>
      </c>
      <c r="BQ135" s="153" t="s">
        <v>268</v>
      </c>
      <c r="BR135" s="153" t="s">
        <v>267</v>
      </c>
      <c r="BS135" s="153" t="s">
        <v>268</v>
      </c>
      <c r="BT135" s="153" t="s">
        <v>267</v>
      </c>
      <c r="BU135" s="153" t="s">
        <v>268</v>
      </c>
      <c r="BV135" s="153" t="s">
        <v>267</v>
      </c>
      <c r="BW135" s="153" t="s">
        <v>268</v>
      </c>
      <c r="BX135" s="154" t="s">
        <v>269</v>
      </c>
      <c r="BY135" s="154" t="s">
        <v>270</v>
      </c>
      <c r="BZ135" s="154" t="s">
        <v>271</v>
      </c>
      <c r="CA135" s="154" t="s">
        <v>269</v>
      </c>
      <c r="CB135" s="154" t="s">
        <v>270</v>
      </c>
      <c r="CC135" s="154" t="s">
        <v>271</v>
      </c>
      <c r="CD135" s="154" t="s">
        <v>269</v>
      </c>
      <c r="CE135" s="154" t="s">
        <v>270</v>
      </c>
      <c r="CF135" s="154" t="s">
        <v>271</v>
      </c>
      <c r="CG135" s="154" t="s">
        <v>269</v>
      </c>
      <c r="CH135" s="154" t="s">
        <v>270</v>
      </c>
      <c r="CI135" s="154" t="s">
        <v>271</v>
      </c>
      <c r="CJ135" s="154" t="s">
        <v>269</v>
      </c>
      <c r="CK135" s="154" t="s">
        <v>270</v>
      </c>
      <c r="CL135" s="154" t="s">
        <v>271</v>
      </c>
      <c r="CM135" s="154" t="s">
        <v>269</v>
      </c>
      <c r="CN135" s="154" t="s">
        <v>270</v>
      </c>
      <c r="CO135" s="154" t="s">
        <v>271</v>
      </c>
      <c r="CP135" s="154" t="s">
        <v>269</v>
      </c>
      <c r="CQ135" s="154" t="s">
        <v>270</v>
      </c>
      <c r="CR135" s="154" t="s">
        <v>271</v>
      </c>
      <c r="CS135" s="154" t="s">
        <v>269</v>
      </c>
      <c r="CT135" s="154" t="s">
        <v>270</v>
      </c>
      <c r="CU135" s="154" t="s">
        <v>271</v>
      </c>
      <c r="CV135" s="154" t="s">
        <v>269</v>
      </c>
      <c r="CW135" s="154" t="s">
        <v>270</v>
      </c>
      <c r="CX135" s="154" t="s">
        <v>271</v>
      </c>
      <c r="CY135" s="154" t="s">
        <v>269</v>
      </c>
      <c r="CZ135" s="154" t="s">
        <v>270</v>
      </c>
      <c r="DA135" s="154" t="s">
        <v>271</v>
      </c>
      <c r="DB135" s="154" t="s">
        <v>269</v>
      </c>
      <c r="DC135" s="154" t="s">
        <v>270</v>
      </c>
      <c r="DD135" s="154" t="s">
        <v>271</v>
      </c>
    </row>
    <row r="136" spans="1:108" x14ac:dyDescent="0.25">
      <c r="A136" s="192" t="s">
        <v>0</v>
      </c>
      <c r="B136" s="196" t="s">
        <v>1</v>
      </c>
      <c r="C136" s="197"/>
      <c r="D136" s="197"/>
      <c r="E136" s="197"/>
      <c r="F136" s="197"/>
      <c r="G136" s="198"/>
      <c r="H136" s="196" t="s">
        <v>2</v>
      </c>
      <c r="I136" s="197"/>
      <c r="J136" s="197"/>
      <c r="K136" s="197"/>
      <c r="L136" s="197"/>
      <c r="M136" s="198"/>
      <c r="N136" s="196" t="s">
        <v>3</v>
      </c>
      <c r="O136" s="197"/>
      <c r="P136" s="197"/>
      <c r="Q136" s="197"/>
      <c r="R136" s="197"/>
      <c r="S136" s="199"/>
      <c r="T136" s="191" t="s">
        <v>224</v>
      </c>
      <c r="U136" s="323" t="s">
        <v>36</v>
      </c>
      <c r="V136" s="217" t="s">
        <v>108</v>
      </c>
      <c r="Y136" t="str">
        <f>L132</f>
        <v>ladheky</v>
      </c>
      <c r="Z136" s="172">
        <f>B139+C139</f>
        <v>37</v>
      </c>
      <c r="AA136" s="172">
        <f>H139+I139</f>
        <v>3</v>
      </c>
      <c r="AB136" s="172">
        <f>B140+C140</f>
        <v>22</v>
      </c>
      <c r="AC136" s="172">
        <f>H140+I140</f>
        <v>42</v>
      </c>
      <c r="AD136" s="172">
        <f>B141+C141</f>
        <v>22</v>
      </c>
      <c r="AE136" s="172">
        <f>H141+I141</f>
        <v>42</v>
      </c>
      <c r="AF136" s="172">
        <f>SUM(B142:G142)</f>
        <v>8</v>
      </c>
      <c r="AG136" s="172">
        <f>SUM(H142:M142)</f>
        <v>52</v>
      </c>
      <c r="AH136" s="172">
        <f>SUM(B145:G145)</f>
        <v>8</v>
      </c>
      <c r="AI136" s="172">
        <f>SUM(H145:M145)</f>
        <v>52</v>
      </c>
      <c r="AJ136" s="172">
        <f>SUM(B148:G148)</f>
        <v>8</v>
      </c>
      <c r="AK136" s="172">
        <f>SUM(H148:M148)</f>
        <v>52</v>
      </c>
      <c r="AL136" s="172">
        <f>SUM(B151:G151)</f>
        <v>8</v>
      </c>
      <c r="AM136" s="172">
        <f>SUM(H151:M151)</f>
        <v>52</v>
      </c>
      <c r="AN136" s="172">
        <f>SUM(B143:G143)</f>
        <v>3</v>
      </c>
      <c r="AO136" s="172">
        <f>SUM(H143:M143)</f>
        <v>57</v>
      </c>
      <c r="AP136" s="172">
        <f>SUM(B146:G146)</f>
        <v>3</v>
      </c>
      <c r="AQ136" s="172">
        <f>SUM(H146:M146)</f>
        <v>57</v>
      </c>
      <c r="AR136" s="172">
        <f>SUM(B149:G149)</f>
        <v>3</v>
      </c>
      <c r="AS136" s="172">
        <f>SUM(H149:M149)</f>
        <v>57</v>
      </c>
      <c r="AT136" s="172">
        <f>SUM(B152:G152)</f>
        <v>3</v>
      </c>
      <c r="AU136" s="172">
        <f>SUM(H152:M152)</f>
        <v>57</v>
      </c>
      <c r="AV136" s="172">
        <f>SUM(B144:G144)</f>
        <v>4</v>
      </c>
      <c r="AW136" s="172">
        <f>SUM(H144:M144)</f>
        <v>57</v>
      </c>
      <c r="AX136" s="172">
        <f>SUM(B147:G147)</f>
        <v>4</v>
      </c>
      <c r="AY136" s="172">
        <f>SUM(H147:M147)</f>
        <v>57</v>
      </c>
      <c r="AZ136" s="172">
        <f>SUM(B150:G150)</f>
        <v>4</v>
      </c>
      <c r="BA136" s="172">
        <f>SUM(H150:M150)</f>
        <v>57</v>
      </c>
      <c r="BB136" s="172">
        <f>SUM(B153:G153)</f>
        <v>4</v>
      </c>
      <c r="BC136" s="172">
        <f>SUM(H153:M153)</f>
        <v>57</v>
      </c>
      <c r="BD136" s="172">
        <f>SUM(B156:G156)</f>
        <v>9</v>
      </c>
      <c r="BE136" s="172">
        <f>SUM(H156:M156)</f>
        <v>54</v>
      </c>
      <c r="BF136" s="172">
        <f>SUM(B154:G154)</f>
        <v>9</v>
      </c>
      <c r="BG136" s="172">
        <f>SUM(H154:M154)</f>
        <v>54</v>
      </c>
      <c r="BH136" s="172">
        <f>SUM(B155:G155)</f>
        <v>9</v>
      </c>
      <c r="BI136" s="172">
        <f>SUM(H155:M155)</f>
        <v>54</v>
      </c>
      <c r="BJ136" s="172">
        <f>SUM(B157:G157)</f>
        <v>11</v>
      </c>
      <c r="BK136" s="172">
        <f>SUM(H157:M157)</f>
        <v>52</v>
      </c>
      <c r="BL136" s="172">
        <f>SUM(B158:G158)</f>
        <v>0</v>
      </c>
      <c r="BM136" s="172">
        <f>SUM(H158:M158)</f>
        <v>62</v>
      </c>
      <c r="BN136" s="172">
        <f>N162+O162</f>
        <v>29</v>
      </c>
      <c r="BO136" s="172">
        <f>P162+Q162</f>
        <v>37</v>
      </c>
      <c r="BP136" s="172">
        <f>N163+O163</f>
        <v>30</v>
      </c>
      <c r="BQ136" s="172">
        <f>P163+Q163</f>
        <v>36</v>
      </c>
      <c r="BR136" s="172">
        <f>N164+O164</f>
        <v>0</v>
      </c>
      <c r="BS136" s="172">
        <f>P164+Q164</f>
        <v>11</v>
      </c>
      <c r="BT136" s="172">
        <f>N165+O165</f>
        <v>0</v>
      </c>
      <c r="BU136" s="155">
        <f>P165+Q165</f>
        <v>10</v>
      </c>
      <c r="BV136" s="172">
        <f>N166+O166</f>
        <v>0</v>
      </c>
      <c r="BW136" s="155">
        <f>P166+Q166</f>
        <v>0</v>
      </c>
      <c r="BX136" s="172">
        <f t="shared" ref="BX136:BZ136" si="38">N170</f>
        <v>0</v>
      </c>
      <c r="BY136" s="172">
        <f t="shared" si="38"/>
        <v>40</v>
      </c>
      <c r="BZ136" s="172">
        <f t="shared" si="38"/>
        <v>0</v>
      </c>
      <c r="CA136" s="172">
        <f t="shared" ref="CA136:CC136" si="39">N171</f>
        <v>100</v>
      </c>
      <c r="CB136" s="172">
        <f t="shared" si="39"/>
        <v>80</v>
      </c>
      <c r="CC136" s="172">
        <f t="shared" si="39"/>
        <v>80</v>
      </c>
      <c r="CD136" s="172">
        <f t="shared" ref="CD136:CF136" si="40">N172</f>
        <v>40</v>
      </c>
      <c r="CE136" s="172">
        <f t="shared" si="40"/>
        <v>340</v>
      </c>
      <c r="CF136" s="172">
        <f t="shared" si="40"/>
        <v>80</v>
      </c>
      <c r="CG136" s="172">
        <f t="shared" ref="CG136:CI136" si="41">N173</f>
        <v>67</v>
      </c>
      <c r="CH136" s="172">
        <f t="shared" si="41"/>
        <v>220</v>
      </c>
      <c r="CI136" s="172">
        <f t="shared" si="41"/>
        <v>87</v>
      </c>
      <c r="CJ136" s="172">
        <f t="shared" ref="CJ136:CL136" si="42">N174</f>
        <v>28</v>
      </c>
      <c r="CK136" s="172">
        <f t="shared" si="42"/>
        <v>200</v>
      </c>
      <c r="CL136" s="172">
        <f t="shared" si="42"/>
        <v>20</v>
      </c>
      <c r="CM136" s="172">
        <f t="shared" ref="CM136:CO136" si="43">N175</f>
        <v>9</v>
      </c>
      <c r="CN136" s="172">
        <f t="shared" si="43"/>
        <v>145</v>
      </c>
      <c r="CO136" s="172">
        <f t="shared" si="43"/>
        <v>29</v>
      </c>
      <c r="CP136" s="172">
        <f t="shared" ref="CP136:CR136" si="44">N176</f>
        <v>20</v>
      </c>
      <c r="CQ136" s="172">
        <f t="shared" si="44"/>
        <v>200</v>
      </c>
      <c r="CR136" s="172">
        <f t="shared" si="44"/>
        <v>60</v>
      </c>
      <c r="CS136" s="172">
        <f t="shared" ref="CS136:CU136" si="45">N178</f>
        <v>220</v>
      </c>
      <c r="CT136" s="172">
        <f t="shared" si="45"/>
        <v>0</v>
      </c>
      <c r="CU136" s="172">
        <f t="shared" si="45"/>
        <v>60</v>
      </c>
      <c r="CV136" s="172">
        <f t="shared" ref="CV136:CX136" si="46">N180</f>
        <v>0</v>
      </c>
      <c r="CW136" s="172">
        <f t="shared" si="46"/>
        <v>220</v>
      </c>
      <c r="CX136" s="172">
        <f t="shared" si="46"/>
        <v>40</v>
      </c>
      <c r="CY136" s="172">
        <f t="shared" ref="CY136:DA136" si="47">N177</f>
        <v>65</v>
      </c>
      <c r="CZ136" s="172">
        <f t="shared" si="47"/>
        <v>80</v>
      </c>
      <c r="DA136" s="172">
        <f t="shared" si="47"/>
        <v>75</v>
      </c>
      <c r="DB136" s="172">
        <f t="shared" ref="DB136:DD136" si="48">N179</f>
        <v>80</v>
      </c>
      <c r="DC136" s="172">
        <f t="shared" si="48"/>
        <v>60</v>
      </c>
      <c r="DD136" s="172">
        <f t="shared" si="48"/>
        <v>70</v>
      </c>
    </row>
    <row r="137" spans="1:108" ht="15" customHeight="1" x14ac:dyDescent="0.25">
      <c r="A137" s="192"/>
      <c r="B137" s="190" t="s">
        <v>4</v>
      </c>
      <c r="C137" s="191"/>
      <c r="D137" s="191" t="s">
        <v>5</v>
      </c>
      <c r="E137" s="191"/>
      <c r="F137" s="191" t="s">
        <v>41</v>
      </c>
      <c r="G137" s="200"/>
      <c r="H137" s="190" t="s">
        <v>4</v>
      </c>
      <c r="I137" s="191"/>
      <c r="J137" s="191" t="s">
        <v>5</v>
      </c>
      <c r="K137" s="191"/>
      <c r="L137" s="191" t="s">
        <v>41</v>
      </c>
      <c r="M137" s="200"/>
      <c r="N137" s="190" t="s">
        <v>4</v>
      </c>
      <c r="O137" s="191"/>
      <c r="P137" s="191" t="s">
        <v>5</v>
      </c>
      <c r="Q137" s="191"/>
      <c r="R137" s="191" t="s">
        <v>41</v>
      </c>
      <c r="S137" s="192"/>
      <c r="T137" s="191"/>
      <c r="U137" s="323"/>
      <c r="V137" s="217"/>
      <c r="W137" s="139" t="s">
        <v>230</v>
      </c>
      <c r="X137" s="139" t="s">
        <v>108</v>
      </c>
    </row>
    <row r="138" spans="1:108" x14ac:dyDescent="0.25">
      <c r="A138" s="192"/>
      <c r="B138" s="12" t="s">
        <v>6</v>
      </c>
      <c r="C138" s="2" t="s">
        <v>7</v>
      </c>
      <c r="D138" s="2" t="s">
        <v>6</v>
      </c>
      <c r="E138" s="2" t="s">
        <v>7</v>
      </c>
      <c r="F138" s="2" t="s">
        <v>6</v>
      </c>
      <c r="G138" s="13" t="s">
        <v>7</v>
      </c>
      <c r="H138" s="12" t="s">
        <v>6</v>
      </c>
      <c r="I138" s="2" t="s">
        <v>7</v>
      </c>
      <c r="J138" s="2" t="s">
        <v>6</v>
      </c>
      <c r="K138" s="2" t="s">
        <v>7</v>
      </c>
      <c r="L138" s="2" t="s">
        <v>6</v>
      </c>
      <c r="M138" s="13" t="s">
        <v>7</v>
      </c>
      <c r="N138" s="12" t="s">
        <v>6</v>
      </c>
      <c r="O138" s="2" t="s">
        <v>7</v>
      </c>
      <c r="P138" s="2" t="s">
        <v>6</v>
      </c>
      <c r="Q138" s="2" t="s">
        <v>7</v>
      </c>
      <c r="R138" s="2" t="s">
        <v>6</v>
      </c>
      <c r="S138" s="39" t="s">
        <v>7</v>
      </c>
      <c r="T138" s="191"/>
      <c r="U138" s="323"/>
      <c r="V138" s="217"/>
      <c r="W138" s="140"/>
      <c r="X138" s="140"/>
    </row>
    <row r="139" spans="1:108" ht="20.25" customHeight="1" x14ac:dyDescent="0.25">
      <c r="A139" s="9" t="s">
        <v>8</v>
      </c>
      <c r="B139" s="52">
        <v>18</v>
      </c>
      <c r="C139" s="53">
        <v>19</v>
      </c>
      <c r="D139" s="43"/>
      <c r="E139" s="43"/>
      <c r="F139" s="43"/>
      <c r="G139" s="44"/>
      <c r="H139" s="52">
        <v>2</v>
      </c>
      <c r="I139" s="53">
        <v>1</v>
      </c>
      <c r="J139" s="43"/>
      <c r="K139" s="43"/>
      <c r="L139" s="43"/>
      <c r="M139" s="44"/>
      <c r="N139" s="52"/>
      <c r="O139" s="53"/>
      <c r="P139" s="43"/>
      <c r="Q139" s="43"/>
      <c r="R139" s="43"/>
      <c r="S139" s="45"/>
      <c r="T139" s="177">
        <f>(T133*3.1/100)/12</f>
        <v>65.239500000000007</v>
      </c>
      <c r="U139" s="168">
        <f>SUM(B139:S139)</f>
        <v>40</v>
      </c>
      <c r="V139" s="40">
        <f>U139/T139</f>
        <v>0.61312548379432696</v>
      </c>
      <c r="W139" s="141" t="s">
        <v>231</v>
      </c>
      <c r="X139" s="142">
        <f>((U140-U156)*100)/U140</f>
        <v>1.5625</v>
      </c>
    </row>
    <row r="140" spans="1:108" ht="20.25" customHeight="1" x14ac:dyDescent="0.25">
      <c r="A140" s="9" t="s">
        <v>9</v>
      </c>
      <c r="B140" s="52">
        <v>9</v>
      </c>
      <c r="C140" s="53">
        <v>13</v>
      </c>
      <c r="D140" s="43"/>
      <c r="E140" s="43"/>
      <c r="F140" s="43"/>
      <c r="G140" s="44"/>
      <c r="H140" s="52">
        <v>22</v>
      </c>
      <c r="I140" s="53">
        <v>20</v>
      </c>
      <c r="J140" s="43"/>
      <c r="K140" s="43"/>
      <c r="L140" s="43"/>
      <c r="M140" s="44"/>
      <c r="N140" s="52"/>
      <c r="O140" s="53"/>
      <c r="P140" s="43"/>
      <c r="Q140" s="43"/>
      <c r="R140" s="43"/>
      <c r="S140" s="45"/>
      <c r="T140" s="177">
        <f>T139</f>
        <v>65.239500000000007</v>
      </c>
      <c r="U140" s="168">
        <f t="shared" ref="U140:U158" si="49">SUM(B140:S140)</f>
        <v>64</v>
      </c>
      <c r="V140" s="40">
        <f t="shared" ref="V140:V158" si="50">U140/T140</f>
        <v>0.98100077407092323</v>
      </c>
      <c r="W140" s="143" t="s">
        <v>232</v>
      </c>
      <c r="X140" s="141">
        <f>((U142-U144)*100)/U142</f>
        <v>-1.6666666666666667</v>
      </c>
    </row>
    <row r="141" spans="1:108" ht="20.25" customHeight="1" x14ac:dyDescent="0.25">
      <c r="A141" s="9" t="s">
        <v>10</v>
      </c>
      <c r="B141" s="52">
        <v>9</v>
      </c>
      <c r="C141" s="53">
        <v>13</v>
      </c>
      <c r="D141" s="43"/>
      <c r="E141" s="43"/>
      <c r="F141" s="43"/>
      <c r="G141" s="44"/>
      <c r="H141" s="52">
        <v>22</v>
      </c>
      <c r="I141" s="53">
        <v>20</v>
      </c>
      <c r="J141" s="43"/>
      <c r="K141" s="43"/>
      <c r="L141" s="43"/>
      <c r="M141" s="44"/>
      <c r="N141" s="52"/>
      <c r="O141" s="53"/>
      <c r="P141" s="43"/>
      <c r="Q141" s="43"/>
      <c r="R141" s="43"/>
      <c r="S141" s="45"/>
      <c r="T141" s="177">
        <f>T140</f>
        <v>65.239500000000007</v>
      </c>
      <c r="U141" s="168">
        <f t="shared" si="49"/>
        <v>64</v>
      </c>
      <c r="V141" s="40">
        <f t="shared" si="50"/>
        <v>0.98100077407092323</v>
      </c>
      <c r="W141" s="141" t="s">
        <v>233</v>
      </c>
      <c r="X141" s="141">
        <f>((U142-U153)*100)/U142</f>
        <v>-1.6666666666666667</v>
      </c>
    </row>
    <row r="142" spans="1:108" ht="20.25" customHeight="1" x14ac:dyDescent="0.25">
      <c r="A142" s="9" t="s">
        <v>11</v>
      </c>
      <c r="B142" s="52">
        <v>3</v>
      </c>
      <c r="C142" s="53">
        <v>5</v>
      </c>
      <c r="D142" s="53"/>
      <c r="E142" s="53"/>
      <c r="F142" s="53"/>
      <c r="G142" s="54"/>
      <c r="H142" s="52">
        <v>27</v>
      </c>
      <c r="I142" s="53">
        <v>25</v>
      </c>
      <c r="J142" s="53"/>
      <c r="K142" s="53"/>
      <c r="L142" s="53"/>
      <c r="M142" s="54"/>
      <c r="N142" s="52"/>
      <c r="O142" s="53"/>
      <c r="P142" s="53"/>
      <c r="Q142" s="53"/>
      <c r="R142" s="53"/>
      <c r="S142" s="59"/>
      <c r="T142" s="177">
        <f>T141*0.94</f>
        <v>61.325130000000001</v>
      </c>
      <c r="U142" s="168">
        <f t="shared" si="49"/>
        <v>60</v>
      </c>
      <c r="V142" s="40">
        <f t="shared" si="50"/>
        <v>0.97839172945903252</v>
      </c>
      <c r="W142" s="141" t="s">
        <v>234</v>
      </c>
      <c r="X142" s="141">
        <f>((U145-U147)*100)/U145</f>
        <v>-1.6666666666666667</v>
      </c>
    </row>
    <row r="143" spans="1:108" ht="20.25" customHeight="1" x14ac:dyDescent="0.25">
      <c r="A143" s="9" t="s">
        <v>12</v>
      </c>
      <c r="B143" s="52">
        <v>1</v>
      </c>
      <c r="C143" s="53">
        <v>2</v>
      </c>
      <c r="D143" s="53"/>
      <c r="E143" s="53"/>
      <c r="F143" s="53"/>
      <c r="G143" s="54"/>
      <c r="H143" s="52">
        <v>29</v>
      </c>
      <c r="I143" s="53">
        <v>28</v>
      </c>
      <c r="J143" s="53"/>
      <c r="K143" s="53"/>
      <c r="L143" s="53"/>
      <c r="M143" s="54"/>
      <c r="N143" s="52"/>
      <c r="O143" s="53"/>
      <c r="P143" s="53"/>
      <c r="Q143" s="53"/>
      <c r="R143" s="53"/>
      <c r="S143" s="59"/>
      <c r="T143" s="177">
        <f t="shared" ref="T143:T157" si="51">T142</f>
        <v>61.325130000000001</v>
      </c>
      <c r="U143" s="168">
        <f t="shared" si="49"/>
        <v>60</v>
      </c>
      <c r="V143" s="40">
        <f t="shared" si="50"/>
        <v>0.97839172945903252</v>
      </c>
      <c r="W143" s="141" t="s">
        <v>235</v>
      </c>
      <c r="X143" s="141">
        <f>((U148-U150)*100)/U148</f>
        <v>-1.6666666666666667</v>
      </c>
    </row>
    <row r="144" spans="1:108" ht="20.25" customHeight="1" x14ac:dyDescent="0.25">
      <c r="A144" s="9" t="s">
        <v>13</v>
      </c>
      <c r="B144" s="52">
        <v>2</v>
      </c>
      <c r="C144" s="53">
        <v>2</v>
      </c>
      <c r="D144" s="53"/>
      <c r="E144" s="53"/>
      <c r="F144" s="53"/>
      <c r="G144" s="54"/>
      <c r="H144" s="52">
        <v>28</v>
      </c>
      <c r="I144" s="53">
        <v>29</v>
      </c>
      <c r="J144" s="53"/>
      <c r="K144" s="53"/>
      <c r="L144" s="53"/>
      <c r="M144" s="54"/>
      <c r="N144" s="52"/>
      <c r="O144" s="53"/>
      <c r="P144" s="53"/>
      <c r="Q144" s="53"/>
      <c r="R144" s="53"/>
      <c r="S144" s="59"/>
      <c r="T144" s="177">
        <f t="shared" si="51"/>
        <v>61.325130000000001</v>
      </c>
      <c r="U144" s="168">
        <f t="shared" si="49"/>
        <v>61</v>
      </c>
      <c r="V144" s="40">
        <f t="shared" si="50"/>
        <v>0.99469825828334968</v>
      </c>
      <c r="W144" s="141" t="s">
        <v>236</v>
      </c>
      <c r="X144" s="141">
        <f>((U145-U156)*100)/U145</f>
        <v>-5</v>
      </c>
    </row>
    <row r="145" spans="1:24" ht="20.25" customHeight="1" x14ac:dyDescent="0.25">
      <c r="A145" s="9" t="s">
        <v>14</v>
      </c>
      <c r="B145" s="52">
        <v>3</v>
      </c>
      <c r="C145" s="53">
        <v>5</v>
      </c>
      <c r="D145" s="53"/>
      <c r="E145" s="53"/>
      <c r="F145" s="53"/>
      <c r="G145" s="54"/>
      <c r="H145" s="52">
        <v>27</v>
      </c>
      <c r="I145" s="53">
        <v>25</v>
      </c>
      <c r="J145" s="53"/>
      <c r="K145" s="53"/>
      <c r="L145" s="53"/>
      <c r="M145" s="54"/>
      <c r="N145" s="52"/>
      <c r="O145" s="53"/>
      <c r="P145" s="53"/>
      <c r="Q145" s="53"/>
      <c r="R145" s="53"/>
      <c r="S145" s="59"/>
      <c r="T145" s="177">
        <f t="shared" si="51"/>
        <v>61.325130000000001</v>
      </c>
      <c r="U145" s="168">
        <f t="shared" si="49"/>
        <v>60</v>
      </c>
      <c r="V145" s="40">
        <f t="shared" si="50"/>
        <v>0.97839172945903252</v>
      </c>
      <c r="W145" s="141" t="s">
        <v>237</v>
      </c>
      <c r="X145" s="141">
        <f>((U162-U163)*100)/U162</f>
        <v>0</v>
      </c>
    </row>
    <row r="146" spans="1:24" ht="20.25" customHeight="1" x14ac:dyDescent="0.25">
      <c r="A146" s="9" t="s">
        <v>15</v>
      </c>
      <c r="B146" s="52">
        <v>1</v>
      </c>
      <c r="C146" s="53">
        <v>2</v>
      </c>
      <c r="D146" s="53"/>
      <c r="E146" s="53"/>
      <c r="F146" s="53"/>
      <c r="G146" s="54"/>
      <c r="H146" s="52">
        <v>29</v>
      </c>
      <c r="I146" s="53">
        <v>28</v>
      </c>
      <c r="J146" s="53"/>
      <c r="K146" s="53"/>
      <c r="L146" s="53"/>
      <c r="M146" s="54"/>
      <c r="N146" s="52"/>
      <c r="O146" s="53"/>
      <c r="P146" s="53"/>
      <c r="Q146" s="53"/>
      <c r="R146" s="53"/>
      <c r="S146" s="59"/>
      <c r="T146" s="177">
        <f t="shared" si="51"/>
        <v>61.325130000000001</v>
      </c>
      <c r="U146" s="168">
        <f t="shared" si="49"/>
        <v>60</v>
      </c>
      <c r="V146" s="40">
        <f t="shared" si="50"/>
        <v>0.97839172945903252</v>
      </c>
    </row>
    <row r="147" spans="1:24" ht="20.25" customHeight="1" x14ac:dyDescent="0.25">
      <c r="A147" s="9" t="s">
        <v>16</v>
      </c>
      <c r="B147" s="52">
        <v>2</v>
      </c>
      <c r="C147" s="53">
        <v>2</v>
      </c>
      <c r="D147" s="53"/>
      <c r="E147" s="53"/>
      <c r="F147" s="53"/>
      <c r="G147" s="54"/>
      <c r="H147" s="52">
        <v>28</v>
      </c>
      <c r="I147" s="53">
        <v>29</v>
      </c>
      <c r="J147" s="53"/>
      <c r="K147" s="53"/>
      <c r="L147" s="53"/>
      <c r="M147" s="54"/>
      <c r="N147" s="52"/>
      <c r="O147" s="53"/>
      <c r="P147" s="53"/>
      <c r="Q147" s="53"/>
      <c r="R147" s="53"/>
      <c r="S147" s="59"/>
      <c r="T147" s="177">
        <f t="shared" si="51"/>
        <v>61.325130000000001</v>
      </c>
      <c r="U147" s="168">
        <f t="shared" si="49"/>
        <v>61</v>
      </c>
      <c r="V147" s="40">
        <f t="shared" si="50"/>
        <v>0.99469825828334968</v>
      </c>
    </row>
    <row r="148" spans="1:24" ht="20.25" customHeight="1" x14ac:dyDescent="0.25">
      <c r="A148" s="9" t="s">
        <v>17</v>
      </c>
      <c r="B148" s="52">
        <v>3</v>
      </c>
      <c r="C148" s="53">
        <v>5</v>
      </c>
      <c r="D148" s="53"/>
      <c r="E148" s="53"/>
      <c r="F148" s="53"/>
      <c r="G148" s="54"/>
      <c r="H148" s="52">
        <v>27</v>
      </c>
      <c r="I148" s="53">
        <v>25</v>
      </c>
      <c r="J148" s="53"/>
      <c r="K148" s="53"/>
      <c r="L148" s="53"/>
      <c r="M148" s="54"/>
      <c r="N148" s="52"/>
      <c r="O148" s="53"/>
      <c r="P148" s="53"/>
      <c r="Q148" s="53"/>
      <c r="R148" s="53"/>
      <c r="S148" s="59"/>
      <c r="T148" s="177">
        <f t="shared" si="51"/>
        <v>61.325130000000001</v>
      </c>
      <c r="U148" s="168">
        <f t="shared" si="49"/>
        <v>60</v>
      </c>
      <c r="V148" s="40">
        <f t="shared" si="50"/>
        <v>0.97839172945903252</v>
      </c>
    </row>
    <row r="149" spans="1:24" ht="20.25" customHeight="1" x14ac:dyDescent="0.25">
      <c r="A149" s="9" t="s">
        <v>18</v>
      </c>
      <c r="B149" s="52">
        <v>1</v>
      </c>
      <c r="C149" s="53">
        <v>2</v>
      </c>
      <c r="D149" s="53"/>
      <c r="E149" s="53"/>
      <c r="F149" s="53"/>
      <c r="G149" s="54"/>
      <c r="H149" s="52">
        <v>29</v>
      </c>
      <c r="I149" s="53">
        <v>28</v>
      </c>
      <c r="J149" s="53"/>
      <c r="K149" s="53"/>
      <c r="L149" s="53"/>
      <c r="M149" s="54"/>
      <c r="N149" s="52"/>
      <c r="O149" s="53"/>
      <c r="P149" s="53"/>
      <c r="Q149" s="53"/>
      <c r="R149" s="53"/>
      <c r="S149" s="59"/>
      <c r="T149" s="177">
        <f t="shared" si="51"/>
        <v>61.325130000000001</v>
      </c>
      <c r="U149" s="168">
        <f t="shared" si="49"/>
        <v>60</v>
      </c>
      <c r="V149" s="40">
        <f t="shared" si="50"/>
        <v>0.97839172945903252</v>
      </c>
    </row>
    <row r="150" spans="1:24" ht="20.25" customHeight="1" x14ac:dyDescent="0.25">
      <c r="A150" s="9" t="s">
        <v>19</v>
      </c>
      <c r="B150" s="52">
        <v>2</v>
      </c>
      <c r="C150" s="53">
        <v>2</v>
      </c>
      <c r="D150" s="53"/>
      <c r="E150" s="53"/>
      <c r="F150" s="53"/>
      <c r="G150" s="54"/>
      <c r="H150" s="52">
        <v>28</v>
      </c>
      <c r="I150" s="53">
        <v>29</v>
      </c>
      <c r="J150" s="53"/>
      <c r="K150" s="53"/>
      <c r="L150" s="53"/>
      <c r="M150" s="54"/>
      <c r="N150" s="52"/>
      <c r="O150" s="53"/>
      <c r="P150" s="53"/>
      <c r="Q150" s="53"/>
      <c r="R150" s="53"/>
      <c r="S150" s="59"/>
      <c r="T150" s="177">
        <f t="shared" si="51"/>
        <v>61.325130000000001</v>
      </c>
      <c r="U150" s="168">
        <f t="shared" si="49"/>
        <v>61</v>
      </c>
      <c r="V150" s="40">
        <f t="shared" si="50"/>
        <v>0.99469825828334968</v>
      </c>
    </row>
    <row r="151" spans="1:24" ht="20.25" customHeight="1" x14ac:dyDescent="0.25">
      <c r="A151" s="9" t="s">
        <v>20</v>
      </c>
      <c r="B151" s="52">
        <v>3</v>
      </c>
      <c r="C151" s="53">
        <v>5</v>
      </c>
      <c r="D151" s="53"/>
      <c r="E151" s="53"/>
      <c r="F151" s="53"/>
      <c r="G151" s="54"/>
      <c r="H151" s="52">
        <v>27</v>
      </c>
      <c r="I151" s="53">
        <v>25</v>
      </c>
      <c r="J151" s="53"/>
      <c r="K151" s="53"/>
      <c r="L151" s="53"/>
      <c r="M151" s="54"/>
      <c r="N151" s="52"/>
      <c r="O151" s="53"/>
      <c r="P151" s="53"/>
      <c r="Q151" s="53"/>
      <c r="R151" s="53"/>
      <c r="S151" s="59"/>
      <c r="T151" s="177">
        <f t="shared" si="51"/>
        <v>61.325130000000001</v>
      </c>
      <c r="U151" s="168">
        <f t="shared" si="49"/>
        <v>60</v>
      </c>
      <c r="V151" s="40">
        <f t="shared" si="50"/>
        <v>0.97839172945903252</v>
      </c>
    </row>
    <row r="152" spans="1:24" ht="20.25" customHeight="1" x14ac:dyDescent="0.25">
      <c r="A152" s="9" t="s">
        <v>21</v>
      </c>
      <c r="B152" s="52">
        <v>1</v>
      </c>
      <c r="C152" s="53">
        <v>2</v>
      </c>
      <c r="D152" s="53"/>
      <c r="E152" s="53"/>
      <c r="F152" s="53"/>
      <c r="G152" s="54"/>
      <c r="H152" s="52">
        <v>29</v>
      </c>
      <c r="I152" s="53">
        <v>28</v>
      </c>
      <c r="J152" s="53"/>
      <c r="K152" s="53"/>
      <c r="L152" s="53"/>
      <c r="M152" s="54"/>
      <c r="N152" s="52"/>
      <c r="O152" s="53"/>
      <c r="P152" s="53"/>
      <c r="Q152" s="53"/>
      <c r="R152" s="53"/>
      <c r="S152" s="59"/>
      <c r="T152" s="177">
        <f t="shared" si="51"/>
        <v>61.325130000000001</v>
      </c>
      <c r="U152" s="168">
        <f t="shared" si="49"/>
        <v>60</v>
      </c>
      <c r="V152" s="40">
        <f t="shared" si="50"/>
        <v>0.97839172945903252</v>
      </c>
    </row>
    <row r="153" spans="1:24" ht="20.25" customHeight="1" x14ac:dyDescent="0.25">
      <c r="A153" s="9" t="s">
        <v>22</v>
      </c>
      <c r="B153" s="52">
        <v>2</v>
      </c>
      <c r="C153" s="53">
        <v>2</v>
      </c>
      <c r="D153" s="53"/>
      <c r="E153" s="53"/>
      <c r="F153" s="53"/>
      <c r="G153" s="54"/>
      <c r="H153" s="52">
        <v>28</v>
      </c>
      <c r="I153" s="53">
        <v>29</v>
      </c>
      <c r="J153" s="53"/>
      <c r="K153" s="53"/>
      <c r="L153" s="53"/>
      <c r="M153" s="54"/>
      <c r="N153" s="52"/>
      <c r="O153" s="53"/>
      <c r="P153" s="53"/>
      <c r="Q153" s="53"/>
      <c r="R153" s="53"/>
      <c r="S153" s="59"/>
      <c r="T153" s="177">
        <f t="shared" si="51"/>
        <v>61.325130000000001</v>
      </c>
      <c r="U153" s="168">
        <f t="shared" si="49"/>
        <v>61</v>
      </c>
      <c r="V153" s="40">
        <f t="shared" si="50"/>
        <v>0.99469825828334968</v>
      </c>
    </row>
    <row r="154" spans="1:24" ht="20.25" customHeight="1" x14ac:dyDescent="0.25">
      <c r="A154" s="9" t="s">
        <v>23</v>
      </c>
      <c r="B154" s="52">
        <v>4</v>
      </c>
      <c r="C154" s="53">
        <v>5</v>
      </c>
      <c r="D154" s="53"/>
      <c r="E154" s="53"/>
      <c r="F154" s="53"/>
      <c r="G154" s="54"/>
      <c r="H154" s="52">
        <v>26</v>
      </c>
      <c r="I154" s="53">
        <v>28</v>
      </c>
      <c r="J154" s="53"/>
      <c r="K154" s="53"/>
      <c r="L154" s="53"/>
      <c r="M154" s="54"/>
      <c r="N154" s="52"/>
      <c r="O154" s="53"/>
      <c r="P154" s="53"/>
      <c r="Q154" s="53"/>
      <c r="R154" s="53"/>
      <c r="S154" s="59"/>
      <c r="T154" s="177">
        <f t="shared" si="51"/>
        <v>61.325130000000001</v>
      </c>
      <c r="U154" s="168">
        <f t="shared" si="49"/>
        <v>63</v>
      </c>
      <c r="V154" s="40">
        <f t="shared" si="50"/>
        <v>1.0273113159319842</v>
      </c>
    </row>
    <row r="155" spans="1:24" ht="20.25" customHeight="1" x14ac:dyDescent="0.25">
      <c r="A155" s="9" t="s">
        <v>24</v>
      </c>
      <c r="B155" s="52">
        <v>4</v>
      </c>
      <c r="C155" s="53">
        <v>5</v>
      </c>
      <c r="D155" s="53"/>
      <c r="E155" s="53"/>
      <c r="F155" s="53"/>
      <c r="G155" s="54"/>
      <c r="H155" s="52">
        <v>26</v>
      </c>
      <c r="I155" s="53">
        <v>28</v>
      </c>
      <c r="J155" s="53"/>
      <c r="K155" s="53"/>
      <c r="L155" s="53"/>
      <c r="M155" s="54"/>
      <c r="N155" s="52"/>
      <c r="O155" s="53"/>
      <c r="P155" s="53"/>
      <c r="Q155" s="53"/>
      <c r="R155" s="53"/>
      <c r="S155" s="59"/>
      <c r="T155" s="177">
        <f t="shared" si="51"/>
        <v>61.325130000000001</v>
      </c>
      <c r="U155" s="168">
        <f t="shared" si="49"/>
        <v>63</v>
      </c>
      <c r="V155" s="40">
        <f t="shared" si="50"/>
        <v>1.0273113159319842</v>
      </c>
    </row>
    <row r="156" spans="1:24" ht="20.25" customHeight="1" x14ac:dyDescent="0.25">
      <c r="A156" s="9" t="s">
        <v>25</v>
      </c>
      <c r="B156" s="52">
        <v>4</v>
      </c>
      <c r="C156" s="53">
        <v>5</v>
      </c>
      <c r="D156" s="53"/>
      <c r="E156" s="53"/>
      <c r="F156" s="53"/>
      <c r="G156" s="54"/>
      <c r="H156" s="52">
        <v>26</v>
      </c>
      <c r="I156" s="53">
        <v>28</v>
      </c>
      <c r="J156" s="53"/>
      <c r="K156" s="53"/>
      <c r="L156" s="53"/>
      <c r="M156" s="54"/>
      <c r="N156" s="52"/>
      <c r="O156" s="53"/>
      <c r="P156" s="53"/>
      <c r="Q156" s="53"/>
      <c r="R156" s="53"/>
      <c r="S156" s="59"/>
      <c r="T156" s="177">
        <f t="shared" si="51"/>
        <v>61.325130000000001</v>
      </c>
      <c r="U156" s="168">
        <f t="shared" si="49"/>
        <v>63</v>
      </c>
      <c r="V156" s="40">
        <f t="shared" si="50"/>
        <v>1.0273113159319842</v>
      </c>
    </row>
    <row r="157" spans="1:24" ht="20.25" customHeight="1" x14ac:dyDescent="0.25">
      <c r="A157" s="9" t="s">
        <v>26</v>
      </c>
      <c r="B157" s="46"/>
      <c r="C157" s="43"/>
      <c r="D157" s="53">
        <v>5</v>
      </c>
      <c r="E157" s="53">
        <v>6</v>
      </c>
      <c r="F157" s="53"/>
      <c r="G157" s="54"/>
      <c r="H157" s="46"/>
      <c r="I157" s="43"/>
      <c r="J157" s="53">
        <v>26</v>
      </c>
      <c r="K157" s="53">
        <v>26</v>
      </c>
      <c r="L157" s="53"/>
      <c r="M157" s="54"/>
      <c r="N157" s="46"/>
      <c r="O157" s="43"/>
      <c r="P157" s="53"/>
      <c r="Q157" s="53"/>
      <c r="R157" s="53"/>
      <c r="S157" s="59"/>
      <c r="T157" s="177">
        <f t="shared" si="51"/>
        <v>61.325130000000001</v>
      </c>
      <c r="U157" s="168">
        <f t="shared" si="49"/>
        <v>63</v>
      </c>
      <c r="V157" s="40">
        <f t="shared" si="50"/>
        <v>1.0273113159319842</v>
      </c>
    </row>
    <row r="158" spans="1:24" ht="20.25" customHeight="1" thickBot="1" x14ac:dyDescent="0.3">
      <c r="A158" s="31" t="s">
        <v>27</v>
      </c>
      <c r="B158" s="47"/>
      <c r="C158" s="48"/>
      <c r="D158" s="55">
        <v>0</v>
      </c>
      <c r="E158" s="55">
        <v>0</v>
      </c>
      <c r="F158" s="55"/>
      <c r="G158" s="56"/>
      <c r="H158" s="47"/>
      <c r="I158" s="48"/>
      <c r="J158" s="55">
        <v>30</v>
      </c>
      <c r="K158" s="57">
        <v>32</v>
      </c>
      <c r="L158" s="57"/>
      <c r="M158" s="58"/>
      <c r="N158" s="49"/>
      <c r="O158" s="50"/>
      <c r="P158" s="57"/>
      <c r="Q158" s="57"/>
      <c r="R158" s="57"/>
      <c r="S158" s="60"/>
      <c r="T158" s="178">
        <f>T157*0.9</f>
        <v>55.192617000000006</v>
      </c>
      <c r="U158" s="168">
        <f t="shared" si="49"/>
        <v>62</v>
      </c>
      <c r="V158" s="40">
        <f t="shared" si="50"/>
        <v>1.123338652341852</v>
      </c>
    </row>
    <row r="159" spans="1:24" ht="15.75" thickBot="1" x14ac:dyDescent="0.3">
      <c r="A159" s="179" t="s">
        <v>43</v>
      </c>
      <c r="B159" s="24"/>
      <c r="C159" s="24"/>
      <c r="D159" s="24"/>
      <c r="E159" s="24"/>
      <c r="F159" s="24"/>
      <c r="G159" s="24"/>
      <c r="H159" s="313" t="s">
        <v>344</v>
      </c>
      <c r="I159" s="313"/>
      <c r="J159" s="314"/>
      <c r="K159" s="180"/>
      <c r="L159" s="179" t="s">
        <v>48</v>
      </c>
      <c r="M159" s="24"/>
      <c r="N159" s="24"/>
      <c r="O159" s="24"/>
      <c r="P159" s="24"/>
      <c r="Q159" s="24"/>
      <c r="R159" s="24"/>
      <c r="S159" s="25"/>
    </row>
    <row r="160" spans="1:24" ht="46.5" customHeight="1" x14ac:dyDescent="0.25">
      <c r="A160" s="324" t="s">
        <v>0</v>
      </c>
      <c r="B160" s="236" t="s">
        <v>44</v>
      </c>
      <c r="C160" s="236"/>
      <c r="D160" s="236" t="s">
        <v>45</v>
      </c>
      <c r="E160" s="236"/>
      <c r="F160" s="236" t="s">
        <v>46</v>
      </c>
      <c r="G160" s="236"/>
      <c r="H160" s="236" t="s">
        <v>47</v>
      </c>
      <c r="I160" s="236"/>
      <c r="J160" s="238"/>
      <c r="L160" s="309" t="s">
        <v>0</v>
      </c>
      <c r="M160" s="215"/>
      <c r="N160" s="210" t="s">
        <v>1</v>
      </c>
      <c r="O160" s="211"/>
      <c r="P160" s="210" t="s">
        <v>2</v>
      </c>
      <c r="Q160" s="211"/>
      <c r="R160" s="210" t="s">
        <v>3</v>
      </c>
      <c r="S160" s="212"/>
      <c r="T160" s="237" t="s">
        <v>224</v>
      </c>
      <c r="U160" s="323" t="s">
        <v>36</v>
      </c>
      <c r="V160" s="217" t="s">
        <v>108</v>
      </c>
    </row>
    <row r="161" spans="1:24" ht="36" x14ac:dyDescent="0.25">
      <c r="A161" s="325"/>
      <c r="B161" s="237"/>
      <c r="C161" s="237"/>
      <c r="D161" s="237"/>
      <c r="E161" s="237"/>
      <c r="F161" s="237"/>
      <c r="G161" s="237"/>
      <c r="H161" s="237"/>
      <c r="I161" s="237"/>
      <c r="J161" s="239"/>
      <c r="L161" s="217"/>
      <c r="M161" s="218"/>
      <c r="N161" s="15" t="s">
        <v>49</v>
      </c>
      <c r="O161" s="16" t="s">
        <v>50</v>
      </c>
      <c r="P161" s="15" t="s">
        <v>49</v>
      </c>
      <c r="Q161" s="16" t="s">
        <v>50</v>
      </c>
      <c r="R161" s="15" t="s">
        <v>49</v>
      </c>
      <c r="S161" s="41" t="s">
        <v>50</v>
      </c>
      <c r="T161" s="237"/>
      <c r="U161" s="323"/>
      <c r="V161" s="217"/>
    </row>
    <row r="162" spans="1:24" x14ac:dyDescent="0.25">
      <c r="A162" s="181" t="s">
        <v>8</v>
      </c>
      <c r="B162" s="201">
        <v>40</v>
      </c>
      <c r="C162" s="201"/>
      <c r="D162" s="201">
        <v>0</v>
      </c>
      <c r="E162" s="201"/>
      <c r="F162" s="201">
        <v>0</v>
      </c>
      <c r="G162" s="201"/>
      <c r="H162" s="201">
        <v>0</v>
      </c>
      <c r="I162" s="201"/>
      <c r="J162" s="202"/>
      <c r="K162" s="175"/>
      <c r="L162" s="217" t="s">
        <v>51</v>
      </c>
      <c r="M162" s="218"/>
      <c r="N162" s="15">
        <v>29</v>
      </c>
      <c r="O162" s="16"/>
      <c r="P162" s="15">
        <v>37</v>
      </c>
      <c r="Q162" s="16"/>
      <c r="R162" s="15"/>
      <c r="S162" s="8"/>
      <c r="T162" s="182">
        <f>T139*1.02</f>
        <v>66.544290000000004</v>
      </c>
      <c r="U162" s="168">
        <f>SUM(N162:S162)</f>
        <v>66</v>
      </c>
      <c r="V162" s="40">
        <f t="shared" ref="V162:V166" si="52">U162/T162</f>
        <v>0.99182063554964661</v>
      </c>
    </row>
    <row r="163" spans="1:24" x14ac:dyDescent="0.25">
      <c r="A163" s="181" t="s">
        <v>9</v>
      </c>
      <c r="B163" s="201">
        <v>58</v>
      </c>
      <c r="C163" s="201"/>
      <c r="D163" s="201">
        <v>0</v>
      </c>
      <c r="E163" s="201"/>
      <c r="F163" s="201">
        <v>5</v>
      </c>
      <c r="G163" s="201"/>
      <c r="H163" s="201">
        <v>1</v>
      </c>
      <c r="I163" s="201"/>
      <c r="J163" s="202"/>
      <c r="L163" s="217" t="s">
        <v>52</v>
      </c>
      <c r="M163" s="218"/>
      <c r="N163" s="22">
        <v>30</v>
      </c>
      <c r="O163" s="169"/>
      <c r="P163" s="22">
        <v>36</v>
      </c>
      <c r="Q163" s="169"/>
      <c r="R163" s="22"/>
      <c r="S163" s="8"/>
      <c r="T163" s="182">
        <f>T162</f>
        <v>66.544290000000004</v>
      </c>
      <c r="U163" s="168">
        <f>SUM(N163:S163)</f>
        <v>66</v>
      </c>
      <c r="V163" s="40">
        <f t="shared" si="52"/>
        <v>0.99182063554964661</v>
      </c>
    </row>
    <row r="164" spans="1:24" x14ac:dyDescent="0.25">
      <c r="A164" s="181" t="s">
        <v>10</v>
      </c>
      <c r="B164" s="201">
        <v>58</v>
      </c>
      <c r="C164" s="201"/>
      <c r="D164" s="201">
        <v>0</v>
      </c>
      <c r="E164" s="201"/>
      <c r="F164" s="201">
        <v>5</v>
      </c>
      <c r="G164" s="201"/>
      <c r="H164" s="201">
        <v>1</v>
      </c>
      <c r="I164" s="201"/>
      <c r="J164" s="202"/>
      <c r="L164" s="217" t="s">
        <v>53</v>
      </c>
      <c r="M164" s="218"/>
      <c r="N164" s="22"/>
      <c r="O164" s="169"/>
      <c r="P164" s="22">
        <v>11</v>
      </c>
      <c r="Q164" s="169"/>
      <c r="R164" s="22"/>
      <c r="S164" s="8"/>
      <c r="T164" s="182">
        <f>T163</f>
        <v>66.544290000000004</v>
      </c>
      <c r="U164" s="168">
        <f>SUM(N164:S164)</f>
        <v>11</v>
      </c>
      <c r="V164" s="40">
        <f t="shared" si="52"/>
        <v>0.16530343925827445</v>
      </c>
    </row>
    <row r="165" spans="1:24" x14ac:dyDescent="0.25">
      <c r="A165" s="181" t="s">
        <v>11</v>
      </c>
      <c r="B165" s="201">
        <v>56</v>
      </c>
      <c r="C165" s="201"/>
      <c r="D165" s="201">
        <v>2</v>
      </c>
      <c r="E165" s="201"/>
      <c r="F165" s="201">
        <v>2</v>
      </c>
      <c r="G165" s="201"/>
      <c r="H165" s="201">
        <v>0</v>
      </c>
      <c r="I165" s="201"/>
      <c r="J165" s="202"/>
      <c r="L165" s="217" t="s">
        <v>54</v>
      </c>
      <c r="M165" s="218"/>
      <c r="N165" s="22"/>
      <c r="O165" s="169"/>
      <c r="P165" s="22">
        <v>10</v>
      </c>
      <c r="Q165" s="169"/>
      <c r="R165" s="22"/>
      <c r="S165" s="8"/>
      <c r="T165" s="182">
        <f>T164</f>
        <v>66.544290000000004</v>
      </c>
      <c r="U165" s="168">
        <f>SUM(N165:S165)</f>
        <v>10</v>
      </c>
      <c r="V165" s="40">
        <f t="shared" si="52"/>
        <v>0.15027585387115858</v>
      </c>
    </row>
    <row r="166" spans="1:24" ht="15.75" thickBot="1" x14ac:dyDescent="0.3">
      <c r="A166" s="181" t="s">
        <v>12</v>
      </c>
      <c r="B166" s="201">
        <v>55</v>
      </c>
      <c r="C166" s="201"/>
      <c r="D166" s="201">
        <v>1</v>
      </c>
      <c r="E166" s="201"/>
      <c r="F166" s="201">
        <v>2</v>
      </c>
      <c r="G166" s="201"/>
      <c r="H166" s="201">
        <v>2</v>
      </c>
      <c r="I166" s="201"/>
      <c r="J166" s="202"/>
      <c r="L166" s="217" t="s">
        <v>55</v>
      </c>
      <c r="M166" s="218"/>
      <c r="N166" s="36"/>
      <c r="O166" s="170"/>
      <c r="P166" s="36"/>
      <c r="Q166" s="170"/>
      <c r="R166" s="36"/>
      <c r="S166" s="42"/>
      <c r="T166" s="182">
        <f>T165</f>
        <v>66.544290000000004</v>
      </c>
      <c r="U166" s="168">
        <f>SUM(N166:S166)</f>
        <v>0</v>
      </c>
      <c r="V166" s="40">
        <f t="shared" si="52"/>
        <v>0</v>
      </c>
    </row>
    <row r="167" spans="1:24" ht="15.75" thickBot="1" x14ac:dyDescent="0.3">
      <c r="A167" s="181" t="s">
        <v>13</v>
      </c>
      <c r="B167" s="201">
        <v>56</v>
      </c>
      <c r="C167" s="201"/>
      <c r="D167" s="201">
        <v>1</v>
      </c>
      <c r="E167" s="201"/>
      <c r="F167" s="201">
        <v>1</v>
      </c>
      <c r="G167" s="201"/>
      <c r="H167" s="201">
        <v>3</v>
      </c>
      <c r="I167" s="201"/>
      <c r="J167" s="202"/>
      <c r="L167" t="s">
        <v>56</v>
      </c>
    </row>
    <row r="168" spans="1:24" ht="15" customHeight="1" x14ac:dyDescent="0.25">
      <c r="A168" s="181" t="s">
        <v>14</v>
      </c>
      <c r="B168" s="201">
        <v>56</v>
      </c>
      <c r="C168" s="201"/>
      <c r="D168" s="201">
        <v>2</v>
      </c>
      <c r="E168" s="201"/>
      <c r="F168" s="201">
        <v>2</v>
      </c>
      <c r="G168" s="201"/>
      <c r="H168" s="201">
        <v>0</v>
      </c>
      <c r="I168" s="201"/>
      <c r="J168" s="202"/>
      <c r="L168" s="230" t="s">
        <v>57</v>
      </c>
      <c r="M168" s="231"/>
      <c r="N168" s="220" t="s">
        <v>58</v>
      </c>
      <c r="O168" s="220" t="s">
        <v>59</v>
      </c>
      <c r="P168" s="220" t="s">
        <v>60</v>
      </c>
      <c r="Q168" s="222" t="s">
        <v>61</v>
      </c>
      <c r="R168" s="224" t="s">
        <v>62</v>
      </c>
      <c r="S168" s="225"/>
      <c r="T168" s="223" t="s">
        <v>226</v>
      </c>
      <c r="U168" s="307" t="s">
        <v>227</v>
      </c>
      <c r="V168" s="255" t="s">
        <v>81</v>
      </c>
      <c r="W168" s="255" t="s">
        <v>228</v>
      </c>
      <c r="X168" s="308" t="s">
        <v>229</v>
      </c>
    </row>
    <row r="169" spans="1:24" x14ac:dyDescent="0.25">
      <c r="A169" s="181" t="s">
        <v>15</v>
      </c>
      <c r="B169" s="201">
        <v>55</v>
      </c>
      <c r="C169" s="201"/>
      <c r="D169" s="201">
        <v>1</v>
      </c>
      <c r="E169" s="201"/>
      <c r="F169" s="201">
        <v>2</v>
      </c>
      <c r="G169" s="201"/>
      <c r="H169" s="201">
        <v>2</v>
      </c>
      <c r="I169" s="201"/>
      <c r="J169" s="202"/>
      <c r="L169" s="232"/>
      <c r="M169" s="233"/>
      <c r="N169" s="221"/>
      <c r="O169" s="221"/>
      <c r="P169" s="221"/>
      <c r="Q169" s="223"/>
      <c r="R169" s="226"/>
      <c r="S169" s="227"/>
      <c r="T169" s="223"/>
      <c r="U169" s="307"/>
      <c r="V169" s="255"/>
      <c r="W169" s="255"/>
      <c r="X169" s="308"/>
    </row>
    <row r="170" spans="1:24" x14ac:dyDescent="0.25">
      <c r="A170" s="181" t="s">
        <v>16</v>
      </c>
      <c r="B170" s="201">
        <v>56</v>
      </c>
      <c r="C170" s="201"/>
      <c r="D170" s="201">
        <v>1</v>
      </c>
      <c r="E170" s="201"/>
      <c r="F170" s="201">
        <v>1</v>
      </c>
      <c r="G170" s="201"/>
      <c r="H170" s="201">
        <v>3</v>
      </c>
      <c r="I170" s="201"/>
      <c r="J170" s="202"/>
      <c r="L170" s="321" t="s">
        <v>8</v>
      </c>
      <c r="M170" s="322"/>
      <c r="N170" s="161">
        <v>0</v>
      </c>
      <c r="O170" s="161">
        <v>40</v>
      </c>
      <c r="P170" s="161">
        <v>0</v>
      </c>
      <c r="Q170" s="161"/>
      <c r="R170" s="195"/>
      <c r="S170" s="219"/>
      <c r="T170" s="168">
        <f>N170+O170</f>
        <v>40</v>
      </c>
      <c r="U170" s="172">
        <f>U139</f>
        <v>40</v>
      </c>
      <c r="V170" s="172">
        <f t="shared" ref="V170:V186" si="53">T170-P170</f>
        <v>40</v>
      </c>
      <c r="W170" s="172">
        <f>V170-U170</f>
        <v>0</v>
      </c>
      <c r="X170" s="172">
        <f>W170/T170*100</f>
        <v>0</v>
      </c>
    </row>
    <row r="171" spans="1:24" x14ac:dyDescent="0.25">
      <c r="A171" s="181" t="s">
        <v>17</v>
      </c>
      <c r="B171" s="201">
        <v>56</v>
      </c>
      <c r="C171" s="201"/>
      <c r="D171" s="201">
        <v>2</v>
      </c>
      <c r="E171" s="201"/>
      <c r="F171" s="201">
        <v>2</v>
      </c>
      <c r="G171" s="201"/>
      <c r="H171" s="201">
        <v>0</v>
      </c>
      <c r="I171" s="201"/>
      <c r="J171" s="202"/>
      <c r="L171" s="321" t="s">
        <v>9</v>
      </c>
      <c r="M171" s="322"/>
      <c r="N171" s="161">
        <v>100</v>
      </c>
      <c r="O171" s="161">
        <v>80</v>
      </c>
      <c r="P171" s="161">
        <v>80</v>
      </c>
      <c r="Q171" s="161"/>
      <c r="R171" s="195"/>
      <c r="S171" s="219"/>
      <c r="T171" s="168">
        <f t="shared" ref="T171:T186" si="54">N171+O171</f>
        <v>180</v>
      </c>
      <c r="U171" s="172">
        <f>U140</f>
        <v>64</v>
      </c>
      <c r="V171" s="172">
        <f t="shared" si="53"/>
        <v>100</v>
      </c>
      <c r="W171" s="172">
        <f t="shared" ref="W171:W186" si="55">V171-U171</f>
        <v>36</v>
      </c>
      <c r="X171" s="172">
        <f t="shared" ref="X171:X186" si="56">W171/T171*100</f>
        <v>20</v>
      </c>
    </row>
    <row r="172" spans="1:24" x14ac:dyDescent="0.25">
      <c r="A172" s="181" t="s">
        <v>18</v>
      </c>
      <c r="B172" s="201">
        <v>55</v>
      </c>
      <c r="C172" s="201"/>
      <c r="D172" s="201">
        <v>1</v>
      </c>
      <c r="E172" s="201"/>
      <c r="F172" s="201">
        <v>2</v>
      </c>
      <c r="G172" s="201"/>
      <c r="H172" s="201">
        <v>2</v>
      </c>
      <c r="I172" s="201"/>
      <c r="J172" s="202"/>
      <c r="L172" s="203" t="s">
        <v>63</v>
      </c>
      <c r="M172" s="204"/>
      <c r="N172" s="161">
        <v>40</v>
      </c>
      <c r="O172" s="161">
        <v>340</v>
      </c>
      <c r="P172" s="161">
        <v>80</v>
      </c>
      <c r="Q172" s="161"/>
      <c r="R172" s="195"/>
      <c r="S172" s="219"/>
      <c r="T172" s="168">
        <f t="shared" si="54"/>
        <v>380</v>
      </c>
      <c r="U172" s="172">
        <f>U141+U142+U143+U144</f>
        <v>245</v>
      </c>
      <c r="V172" s="172">
        <f t="shared" si="53"/>
        <v>300</v>
      </c>
      <c r="W172" s="172">
        <f t="shared" si="55"/>
        <v>55</v>
      </c>
      <c r="X172" s="172">
        <f t="shared" si="56"/>
        <v>14.473684210526317</v>
      </c>
    </row>
    <row r="173" spans="1:24" x14ac:dyDescent="0.25">
      <c r="A173" s="181" t="s">
        <v>19</v>
      </c>
      <c r="B173" s="201">
        <v>56</v>
      </c>
      <c r="C173" s="201"/>
      <c r="D173" s="201">
        <v>1</v>
      </c>
      <c r="E173" s="201"/>
      <c r="F173" s="201">
        <v>1</v>
      </c>
      <c r="G173" s="201"/>
      <c r="H173" s="201">
        <v>3</v>
      </c>
      <c r="I173" s="201"/>
      <c r="J173" s="202"/>
      <c r="L173" s="203" t="s">
        <v>64</v>
      </c>
      <c r="M173" s="204"/>
      <c r="N173" s="161">
        <v>67</v>
      </c>
      <c r="O173" s="161">
        <v>220</v>
      </c>
      <c r="P173" s="161">
        <v>87</v>
      </c>
      <c r="Q173" s="161"/>
      <c r="R173" s="195"/>
      <c r="S173" s="219"/>
      <c r="T173" s="168">
        <f t="shared" si="54"/>
        <v>287</v>
      </c>
      <c r="U173" s="172">
        <f>U145+U146+U147</f>
        <v>181</v>
      </c>
      <c r="V173" s="172">
        <f t="shared" si="53"/>
        <v>200</v>
      </c>
      <c r="W173" s="172">
        <f t="shared" si="55"/>
        <v>19</v>
      </c>
      <c r="X173" s="172">
        <f t="shared" si="56"/>
        <v>6.6202090592334493</v>
      </c>
    </row>
    <row r="174" spans="1:24" x14ac:dyDescent="0.25">
      <c r="A174" s="181" t="s">
        <v>20</v>
      </c>
      <c r="B174" s="201">
        <v>56</v>
      </c>
      <c r="C174" s="201"/>
      <c r="D174" s="201">
        <v>2</v>
      </c>
      <c r="E174" s="201"/>
      <c r="F174" s="201">
        <v>2</v>
      </c>
      <c r="G174" s="201"/>
      <c r="H174" s="201">
        <v>0</v>
      </c>
      <c r="I174" s="201"/>
      <c r="J174" s="202"/>
      <c r="L174" s="203" t="s">
        <v>65</v>
      </c>
      <c r="M174" s="204"/>
      <c r="N174" s="161">
        <v>28</v>
      </c>
      <c r="O174" s="161">
        <v>200</v>
      </c>
      <c r="P174" s="161">
        <v>20</v>
      </c>
      <c r="Q174" s="161"/>
      <c r="R174" s="195"/>
      <c r="S174" s="219"/>
      <c r="T174" s="168">
        <f t="shared" si="54"/>
        <v>228</v>
      </c>
      <c r="U174" s="172">
        <f>U148+U149+U150</f>
        <v>181</v>
      </c>
      <c r="V174" s="172">
        <f t="shared" si="53"/>
        <v>208</v>
      </c>
      <c r="W174" s="172">
        <f t="shared" si="55"/>
        <v>27</v>
      </c>
      <c r="X174" s="172">
        <f t="shared" si="56"/>
        <v>11.842105263157894</v>
      </c>
    </row>
    <row r="175" spans="1:24" x14ac:dyDescent="0.25">
      <c r="A175" s="181" t="s">
        <v>21</v>
      </c>
      <c r="B175" s="201">
        <v>55</v>
      </c>
      <c r="C175" s="201"/>
      <c r="D175" s="201">
        <v>1</v>
      </c>
      <c r="E175" s="201"/>
      <c r="F175" s="201">
        <v>2</v>
      </c>
      <c r="G175" s="201"/>
      <c r="H175" s="201">
        <v>2</v>
      </c>
      <c r="I175" s="201"/>
      <c r="J175" s="202"/>
      <c r="L175" s="203" t="s">
        <v>66</v>
      </c>
      <c r="M175" s="204"/>
      <c r="N175" s="161">
        <v>9</v>
      </c>
      <c r="O175" s="161">
        <v>145</v>
      </c>
      <c r="P175" s="161">
        <v>29</v>
      </c>
      <c r="Q175" s="161"/>
      <c r="R175" s="195"/>
      <c r="S175" s="219"/>
      <c r="T175" s="168">
        <f t="shared" si="54"/>
        <v>154</v>
      </c>
      <c r="U175" s="172">
        <f>U151+U152</f>
        <v>120</v>
      </c>
      <c r="V175" s="172">
        <f t="shared" si="53"/>
        <v>125</v>
      </c>
      <c r="W175" s="172">
        <f t="shared" si="55"/>
        <v>5</v>
      </c>
      <c r="X175" s="172">
        <f t="shared" si="56"/>
        <v>3.2467532467532463</v>
      </c>
    </row>
    <row r="176" spans="1:24" x14ac:dyDescent="0.25">
      <c r="A176" s="181" t="s">
        <v>22</v>
      </c>
      <c r="B176" s="201">
        <v>56</v>
      </c>
      <c r="C176" s="201"/>
      <c r="D176" s="201">
        <v>1</v>
      </c>
      <c r="E176" s="201"/>
      <c r="F176" s="201">
        <v>1</v>
      </c>
      <c r="G176" s="201"/>
      <c r="H176" s="201">
        <v>3</v>
      </c>
      <c r="I176" s="201"/>
      <c r="J176" s="202"/>
      <c r="L176" s="203" t="s">
        <v>67</v>
      </c>
      <c r="M176" s="204"/>
      <c r="N176" s="161">
        <v>20</v>
      </c>
      <c r="O176" s="161">
        <v>200</v>
      </c>
      <c r="P176" s="161">
        <v>60</v>
      </c>
      <c r="Q176" s="161"/>
      <c r="R176" s="195"/>
      <c r="S176" s="219"/>
      <c r="T176" s="168">
        <f t="shared" si="54"/>
        <v>220</v>
      </c>
      <c r="U176" s="172">
        <f>U153+U154</f>
        <v>124</v>
      </c>
      <c r="V176" s="172">
        <f t="shared" si="53"/>
        <v>160</v>
      </c>
      <c r="W176" s="172">
        <f t="shared" si="55"/>
        <v>36</v>
      </c>
      <c r="X176" s="172">
        <f t="shared" si="56"/>
        <v>16.363636363636363</v>
      </c>
    </row>
    <row r="177" spans="1:24" x14ac:dyDescent="0.25">
      <c r="A177" s="181" t="s">
        <v>23</v>
      </c>
      <c r="B177" s="201">
        <v>59</v>
      </c>
      <c r="C177" s="201"/>
      <c r="D177" s="201">
        <v>3</v>
      </c>
      <c r="E177" s="201"/>
      <c r="F177" s="201">
        <v>0</v>
      </c>
      <c r="G177" s="201"/>
      <c r="H177" s="201">
        <v>1</v>
      </c>
      <c r="I177" s="201"/>
      <c r="J177" s="202"/>
      <c r="L177" s="203" t="s">
        <v>24</v>
      </c>
      <c r="M177" s="204"/>
      <c r="N177" s="161">
        <v>65</v>
      </c>
      <c r="O177" s="161">
        <v>80</v>
      </c>
      <c r="P177" s="161">
        <v>75</v>
      </c>
      <c r="Q177" s="161"/>
      <c r="R177" s="195"/>
      <c r="S177" s="219"/>
      <c r="T177" s="168">
        <f t="shared" si="54"/>
        <v>145</v>
      </c>
      <c r="U177" s="172">
        <f>U155</f>
        <v>63</v>
      </c>
      <c r="V177" s="172">
        <f t="shared" si="53"/>
        <v>70</v>
      </c>
      <c r="W177" s="172">
        <f t="shared" si="55"/>
        <v>7</v>
      </c>
      <c r="X177" s="172">
        <f t="shared" si="56"/>
        <v>4.8275862068965516</v>
      </c>
    </row>
    <row r="178" spans="1:24" x14ac:dyDescent="0.25">
      <c r="A178" s="181" t="s">
        <v>24</v>
      </c>
      <c r="B178" s="201">
        <v>59</v>
      </c>
      <c r="C178" s="201"/>
      <c r="D178" s="201">
        <v>3</v>
      </c>
      <c r="E178" s="201"/>
      <c r="F178" s="201">
        <v>0</v>
      </c>
      <c r="G178" s="201"/>
      <c r="H178" s="201">
        <v>1</v>
      </c>
      <c r="I178" s="201"/>
      <c r="J178" s="202"/>
      <c r="L178" s="203" t="s">
        <v>68</v>
      </c>
      <c r="M178" s="204"/>
      <c r="N178" s="161">
        <v>220</v>
      </c>
      <c r="O178" s="161">
        <v>0</v>
      </c>
      <c r="P178" s="161">
        <v>60</v>
      </c>
      <c r="Q178" s="161"/>
      <c r="R178" s="195"/>
      <c r="S178" s="219"/>
      <c r="T178" s="168">
        <f t="shared" si="54"/>
        <v>220</v>
      </c>
      <c r="U178" s="172">
        <f>U156+U157</f>
        <v>126</v>
      </c>
      <c r="V178" s="172">
        <f t="shared" si="53"/>
        <v>160</v>
      </c>
      <c r="W178" s="172">
        <f t="shared" si="55"/>
        <v>34</v>
      </c>
      <c r="X178" s="172">
        <f t="shared" si="56"/>
        <v>15.454545454545453</v>
      </c>
    </row>
    <row r="179" spans="1:24" x14ac:dyDescent="0.25">
      <c r="A179" s="181" t="s">
        <v>25</v>
      </c>
      <c r="B179" s="201">
        <v>59</v>
      </c>
      <c r="C179" s="201"/>
      <c r="D179" s="201">
        <v>3</v>
      </c>
      <c r="E179" s="201"/>
      <c r="F179" s="201">
        <v>0</v>
      </c>
      <c r="G179" s="201"/>
      <c r="H179" s="201">
        <v>1</v>
      </c>
      <c r="I179" s="201"/>
      <c r="J179" s="202"/>
      <c r="L179" s="203" t="s">
        <v>69</v>
      </c>
      <c r="M179" s="204"/>
      <c r="N179" s="161">
        <v>80</v>
      </c>
      <c r="O179" s="161">
        <v>60</v>
      </c>
      <c r="P179" s="161">
        <v>70</v>
      </c>
      <c r="Q179" s="161"/>
      <c r="R179" s="195"/>
      <c r="S179" s="219"/>
      <c r="T179" s="168">
        <f t="shared" si="54"/>
        <v>140</v>
      </c>
      <c r="U179" s="172">
        <f>U158</f>
        <v>62</v>
      </c>
      <c r="V179" s="172">
        <f t="shared" si="53"/>
        <v>70</v>
      </c>
      <c r="W179" s="172">
        <f t="shared" si="55"/>
        <v>8</v>
      </c>
      <c r="X179" s="172">
        <f t="shared" si="56"/>
        <v>5.7142857142857144</v>
      </c>
    </row>
    <row r="180" spans="1:24" x14ac:dyDescent="0.25">
      <c r="A180" s="181" t="s">
        <v>26</v>
      </c>
      <c r="B180" s="201">
        <v>58</v>
      </c>
      <c r="C180" s="201"/>
      <c r="D180" s="201">
        <v>2</v>
      </c>
      <c r="E180" s="201"/>
      <c r="F180" s="201">
        <v>2</v>
      </c>
      <c r="G180" s="201"/>
      <c r="H180" s="201">
        <v>1</v>
      </c>
      <c r="I180" s="201"/>
      <c r="J180" s="202"/>
      <c r="L180" s="203" t="s">
        <v>70</v>
      </c>
      <c r="M180" s="204"/>
      <c r="N180" s="161">
        <v>0</v>
      </c>
      <c r="O180" s="161">
        <v>220</v>
      </c>
      <c r="P180" s="161">
        <v>40</v>
      </c>
      <c r="Q180" s="161"/>
      <c r="R180" s="195"/>
      <c r="S180" s="219"/>
      <c r="T180" s="168">
        <f t="shared" si="54"/>
        <v>220</v>
      </c>
      <c r="U180" s="172">
        <f>U162+U163+U164+U165+U166</f>
        <v>153</v>
      </c>
      <c r="V180" s="172">
        <f t="shared" si="53"/>
        <v>180</v>
      </c>
      <c r="W180" s="172">
        <f t="shared" si="55"/>
        <v>27</v>
      </c>
      <c r="X180" s="172">
        <f t="shared" si="56"/>
        <v>12.272727272727273</v>
      </c>
    </row>
    <row r="181" spans="1:24" ht="15.75" thickBot="1" x14ac:dyDescent="0.3">
      <c r="A181" s="183" t="s">
        <v>27</v>
      </c>
      <c r="B181" s="249">
        <v>58</v>
      </c>
      <c r="C181" s="249"/>
      <c r="D181" s="249">
        <v>1</v>
      </c>
      <c r="E181" s="249"/>
      <c r="F181" s="249">
        <v>2</v>
      </c>
      <c r="G181" s="249"/>
      <c r="H181" s="249">
        <v>1</v>
      </c>
      <c r="I181" s="249"/>
      <c r="J181" s="250"/>
      <c r="L181" s="247" t="s">
        <v>71</v>
      </c>
      <c r="M181" s="248"/>
      <c r="N181" s="161">
        <v>415</v>
      </c>
      <c r="O181" s="161">
        <v>0</v>
      </c>
      <c r="P181" s="161">
        <v>345</v>
      </c>
      <c r="Q181" s="161"/>
      <c r="R181" s="195"/>
      <c r="S181" s="219"/>
      <c r="T181" s="168">
        <f t="shared" si="54"/>
        <v>415</v>
      </c>
      <c r="U181" s="172"/>
      <c r="V181" s="172">
        <f t="shared" si="53"/>
        <v>70</v>
      </c>
      <c r="W181" s="172">
        <f t="shared" si="55"/>
        <v>70</v>
      </c>
      <c r="X181" s="172">
        <f t="shared" si="56"/>
        <v>16.867469879518072</v>
      </c>
    </row>
    <row r="182" spans="1:24" ht="15.75" thickBot="1" x14ac:dyDescent="0.3">
      <c r="A182" s="184" t="s">
        <v>77</v>
      </c>
      <c r="L182" s="247" t="s">
        <v>72</v>
      </c>
      <c r="M182" s="248"/>
      <c r="N182" s="161">
        <v>5249</v>
      </c>
      <c r="O182" s="161">
        <v>0</v>
      </c>
      <c r="P182" s="161">
        <v>4359</v>
      </c>
      <c r="Q182" s="161"/>
      <c r="R182" s="195"/>
      <c r="S182" s="219"/>
      <c r="T182" s="168">
        <f t="shared" si="54"/>
        <v>5249</v>
      </c>
      <c r="U182" s="172"/>
      <c r="V182" s="172">
        <f t="shared" si="53"/>
        <v>890</v>
      </c>
      <c r="W182" s="172">
        <f t="shared" si="55"/>
        <v>890</v>
      </c>
      <c r="X182" s="172">
        <f t="shared" si="56"/>
        <v>16.955610592493809</v>
      </c>
    </row>
    <row r="183" spans="1:24" x14ac:dyDescent="0.25">
      <c r="A183" s="319" t="s">
        <v>78</v>
      </c>
      <c r="B183" s="320"/>
      <c r="C183" s="320"/>
      <c r="D183" s="206" t="s">
        <v>81</v>
      </c>
      <c r="E183" s="206"/>
      <c r="F183" s="206" t="s">
        <v>82</v>
      </c>
      <c r="G183" s="206"/>
      <c r="H183" s="206" t="s">
        <v>83</v>
      </c>
      <c r="I183" s="206"/>
      <c r="J183" s="207"/>
      <c r="L183" s="247" t="s">
        <v>73</v>
      </c>
      <c r="M183" s="248"/>
      <c r="N183" s="161">
        <v>0</v>
      </c>
      <c r="O183" s="161">
        <v>15</v>
      </c>
      <c r="P183" s="161">
        <v>9</v>
      </c>
      <c r="Q183" s="161"/>
      <c r="R183" s="195"/>
      <c r="S183" s="219"/>
      <c r="T183" s="168">
        <f t="shared" si="54"/>
        <v>15</v>
      </c>
      <c r="U183" s="172"/>
      <c r="V183" s="172">
        <f t="shared" si="53"/>
        <v>6</v>
      </c>
      <c r="W183" s="172">
        <f t="shared" si="55"/>
        <v>6</v>
      </c>
      <c r="X183" s="172">
        <f t="shared" si="56"/>
        <v>40</v>
      </c>
    </row>
    <row r="184" spans="1:24" x14ac:dyDescent="0.25">
      <c r="A184" s="317" t="s">
        <v>79</v>
      </c>
      <c r="B184" s="318"/>
      <c r="C184" s="318"/>
      <c r="D184" s="195">
        <v>9</v>
      </c>
      <c r="E184" s="195"/>
      <c r="F184" s="195">
        <v>9</v>
      </c>
      <c r="G184" s="195"/>
      <c r="H184" s="195"/>
      <c r="I184" s="195"/>
      <c r="J184" s="269"/>
      <c r="L184" s="247" t="s">
        <v>74</v>
      </c>
      <c r="M184" s="248"/>
      <c r="N184" s="161">
        <v>13</v>
      </c>
      <c r="O184" s="161">
        <v>7</v>
      </c>
      <c r="P184" s="161">
        <v>0</v>
      </c>
      <c r="Q184" s="161"/>
      <c r="R184" s="195"/>
      <c r="S184" s="219"/>
      <c r="T184" s="168">
        <f t="shared" si="54"/>
        <v>20</v>
      </c>
      <c r="U184" s="172"/>
      <c r="V184" s="172">
        <f t="shared" si="53"/>
        <v>20</v>
      </c>
      <c r="W184" s="172">
        <f t="shared" si="55"/>
        <v>20</v>
      </c>
      <c r="X184" s="172">
        <f t="shared" si="56"/>
        <v>100</v>
      </c>
    </row>
    <row r="185" spans="1:24" ht="15.75" thickBot="1" x14ac:dyDescent="0.3">
      <c r="A185" s="315" t="s">
        <v>80</v>
      </c>
      <c r="B185" s="316"/>
      <c r="C185" s="316"/>
      <c r="D185" s="246">
        <v>499</v>
      </c>
      <c r="E185" s="246"/>
      <c r="F185" s="246">
        <v>499</v>
      </c>
      <c r="G185" s="246"/>
      <c r="H185" s="246"/>
      <c r="I185" s="246"/>
      <c r="J185" s="270"/>
      <c r="L185" s="247" t="s">
        <v>75</v>
      </c>
      <c r="M185" s="248"/>
      <c r="N185" s="161">
        <v>100</v>
      </c>
      <c r="O185" s="161">
        <v>0</v>
      </c>
      <c r="P185" s="161">
        <v>36</v>
      </c>
      <c r="Q185" s="161"/>
      <c r="R185" s="195"/>
      <c r="S185" s="219"/>
      <c r="T185" s="168">
        <f t="shared" si="54"/>
        <v>100</v>
      </c>
      <c r="U185" s="172"/>
      <c r="V185" s="172">
        <f t="shared" si="53"/>
        <v>64</v>
      </c>
      <c r="W185" s="172">
        <f t="shared" si="55"/>
        <v>64</v>
      </c>
      <c r="X185" s="172">
        <f t="shared" si="56"/>
        <v>64</v>
      </c>
    </row>
    <row r="186" spans="1:24" ht="15.75" thickBot="1" x14ac:dyDescent="0.3">
      <c r="A186" t="s">
        <v>90</v>
      </c>
      <c r="L186" s="284" t="s">
        <v>76</v>
      </c>
      <c r="M186" s="285"/>
      <c r="N186" s="167">
        <v>100</v>
      </c>
      <c r="O186" s="167">
        <v>0</v>
      </c>
      <c r="P186" s="167">
        <v>34</v>
      </c>
      <c r="Q186" s="167"/>
      <c r="R186" s="246"/>
      <c r="S186" s="286"/>
      <c r="T186" s="168">
        <f t="shared" si="54"/>
        <v>100</v>
      </c>
      <c r="U186" s="172"/>
      <c r="V186" s="172">
        <f t="shared" si="53"/>
        <v>66</v>
      </c>
      <c r="W186" s="172">
        <f t="shared" si="55"/>
        <v>66</v>
      </c>
      <c r="X186" s="172">
        <f t="shared" si="56"/>
        <v>66</v>
      </c>
    </row>
    <row r="187" spans="1:24" ht="15.75" thickBot="1" x14ac:dyDescent="0.3">
      <c r="A187" s="205" t="s">
        <v>91</v>
      </c>
      <c r="B187" s="206"/>
      <c r="C187" s="206"/>
      <c r="D187" s="207"/>
      <c r="F187" s="205" t="s">
        <v>96</v>
      </c>
      <c r="G187" s="206"/>
      <c r="H187" s="206"/>
      <c r="I187" s="206"/>
      <c r="J187" s="207"/>
      <c r="L187" t="s">
        <v>84</v>
      </c>
      <c r="Q187" s="7" t="s">
        <v>89</v>
      </c>
    </row>
    <row r="188" spans="1:24" x14ac:dyDescent="0.25">
      <c r="A188" s="171" t="s">
        <v>92</v>
      </c>
      <c r="B188" s="217" t="s">
        <v>94</v>
      </c>
      <c r="C188" s="217"/>
      <c r="D188" s="261" t="s">
        <v>36</v>
      </c>
      <c r="F188" s="259" t="s">
        <v>92</v>
      </c>
      <c r="G188" s="217"/>
      <c r="H188" s="217" t="s">
        <v>94</v>
      </c>
      <c r="I188" s="217"/>
      <c r="J188" s="261" t="s">
        <v>36</v>
      </c>
      <c r="L188" s="262" t="s">
        <v>86</v>
      </c>
      <c r="M188" s="263"/>
      <c r="N188" s="263"/>
      <c r="O188" s="271">
        <v>2</v>
      </c>
      <c r="P188" s="272"/>
      <c r="Q188" s="162" t="s">
        <v>6</v>
      </c>
      <c r="R188" s="163" t="s">
        <v>7</v>
      </c>
      <c r="S188" s="164" t="s">
        <v>36</v>
      </c>
      <c r="T188" s="160"/>
    </row>
    <row r="189" spans="1:24" x14ac:dyDescent="0.25">
      <c r="A189" s="171" t="s">
        <v>93</v>
      </c>
      <c r="B189" s="217" t="s">
        <v>95</v>
      </c>
      <c r="C189" s="217"/>
      <c r="D189" s="261"/>
      <c r="F189" s="259" t="s">
        <v>93</v>
      </c>
      <c r="G189" s="217"/>
      <c r="H189" s="217" t="s">
        <v>95</v>
      </c>
      <c r="I189" s="217"/>
      <c r="J189" s="261"/>
      <c r="L189" s="264" t="s">
        <v>87</v>
      </c>
      <c r="M189" s="265"/>
      <c r="N189" s="265"/>
      <c r="O189" s="273">
        <v>0</v>
      </c>
      <c r="P189" s="274"/>
      <c r="Q189" s="268">
        <v>31</v>
      </c>
      <c r="R189" s="195">
        <v>33</v>
      </c>
      <c r="S189" s="269">
        <v>64</v>
      </c>
      <c r="T189" s="160"/>
    </row>
    <row r="190" spans="1:24" ht="15.75" thickBot="1" x14ac:dyDescent="0.3">
      <c r="A190" s="28">
        <v>64</v>
      </c>
      <c r="B190" s="246">
        <v>0</v>
      </c>
      <c r="C190" s="246"/>
      <c r="D190" s="173">
        <v>64</v>
      </c>
      <c r="F190" s="260">
        <v>64</v>
      </c>
      <c r="G190" s="246"/>
      <c r="H190" s="246">
        <v>0</v>
      </c>
      <c r="I190" s="246"/>
      <c r="J190" s="173">
        <v>64</v>
      </c>
      <c r="L190" s="266" t="s">
        <v>88</v>
      </c>
      <c r="M190" s="267"/>
      <c r="N190" s="267"/>
      <c r="O190" s="275">
        <v>2</v>
      </c>
      <c r="P190" s="276"/>
      <c r="Q190" s="260"/>
      <c r="R190" s="246"/>
      <c r="S190" s="270"/>
      <c r="T190" s="160"/>
    </row>
    <row r="191" spans="1:24" ht="15.75" thickBot="1" x14ac:dyDescent="0.3">
      <c r="A191" t="s">
        <v>102</v>
      </c>
      <c r="L191" t="s">
        <v>97</v>
      </c>
    </row>
    <row r="192" spans="1:24" ht="15.75" thickBot="1" x14ac:dyDescent="0.3">
      <c r="A192" s="23" t="s">
        <v>103</v>
      </c>
      <c r="B192" s="24"/>
      <c r="C192" s="24" t="s">
        <v>104</v>
      </c>
      <c r="D192" s="24"/>
      <c r="E192" s="24"/>
      <c r="F192" s="24" t="s">
        <v>105</v>
      </c>
      <c r="G192" s="24"/>
      <c r="H192" s="24"/>
      <c r="I192" s="24" t="s">
        <v>106</v>
      </c>
      <c r="J192" s="25"/>
      <c r="L192" s="280" t="s">
        <v>59</v>
      </c>
      <c r="M192" s="281"/>
      <c r="N192" s="26"/>
      <c r="O192" s="26" t="s">
        <v>99</v>
      </c>
      <c r="P192" s="278" t="s">
        <v>100</v>
      </c>
      <c r="Q192" s="279"/>
      <c r="R192" s="282">
        <v>0</v>
      </c>
      <c r="S192" s="283"/>
      <c r="T192" s="160"/>
    </row>
    <row r="193" spans="1:108" ht="15.75" thickBot="1" x14ac:dyDescent="0.3">
      <c r="A193" t="s">
        <v>107</v>
      </c>
      <c r="L193" s="251" t="s">
        <v>101</v>
      </c>
      <c r="M193" s="252"/>
      <c r="N193" s="255"/>
      <c r="O193" s="255"/>
      <c r="P193" s="255"/>
      <c r="Q193" s="255"/>
      <c r="R193" s="255"/>
      <c r="S193" s="256"/>
      <c r="T193" s="160"/>
    </row>
    <row r="194" spans="1:108" ht="15.75" thickBot="1" x14ac:dyDescent="0.3">
      <c r="A194" s="23" t="s">
        <v>103</v>
      </c>
      <c r="B194" s="24"/>
      <c r="C194" s="24" t="s">
        <v>104</v>
      </c>
      <c r="D194" s="24"/>
      <c r="E194" s="24"/>
      <c r="F194" s="24" t="s">
        <v>105</v>
      </c>
      <c r="G194" s="24"/>
      <c r="H194" s="24"/>
      <c r="I194" s="24" t="s">
        <v>106</v>
      </c>
      <c r="J194" s="25"/>
      <c r="L194" s="253"/>
      <c r="M194" s="254"/>
      <c r="N194" s="257"/>
      <c r="O194" s="257"/>
      <c r="P194" s="257"/>
      <c r="Q194" s="257"/>
      <c r="R194" s="257"/>
      <c r="S194" s="258"/>
      <c r="T194" s="160"/>
    </row>
    <row r="196" spans="1:108" ht="18.75" x14ac:dyDescent="0.3">
      <c r="A196" s="193"/>
      <c r="B196" s="194" t="s">
        <v>28</v>
      </c>
      <c r="C196" s="194"/>
      <c r="D196" s="194"/>
      <c r="E196" s="194"/>
      <c r="F196" s="194"/>
      <c r="G196" s="194"/>
      <c r="H196" s="194"/>
      <c r="I196" s="194"/>
      <c r="J196" s="193" t="s">
        <v>29</v>
      </c>
      <c r="K196" s="193"/>
      <c r="L196" s="195" t="s">
        <v>322</v>
      </c>
      <c r="M196" s="195"/>
      <c r="N196" s="195"/>
      <c r="O196" s="193" t="s">
        <v>30</v>
      </c>
      <c r="P196" s="193"/>
      <c r="Q196" s="195">
        <v>2022</v>
      </c>
      <c r="R196" s="195"/>
      <c r="S196" s="195"/>
      <c r="T196" s="328"/>
      <c r="U196" s="193"/>
      <c r="V196" s="193"/>
      <c r="W196" s="193"/>
      <c r="X196" s="193"/>
    </row>
    <row r="197" spans="1:108" s="38" customFormat="1" ht="21.75" customHeight="1" thickBot="1" x14ac:dyDescent="0.3">
      <c r="A197" s="193"/>
      <c r="B197" s="189" t="s">
        <v>31</v>
      </c>
      <c r="C197" s="189"/>
      <c r="D197" s="188" t="s">
        <v>323</v>
      </c>
      <c r="E197" s="188"/>
      <c r="F197" s="189" t="s">
        <v>32</v>
      </c>
      <c r="G197" s="189"/>
      <c r="H197" s="188" t="s">
        <v>324</v>
      </c>
      <c r="I197" s="188"/>
      <c r="J197" s="189" t="s">
        <v>272</v>
      </c>
      <c r="K197" s="189"/>
      <c r="L197" s="188" t="s">
        <v>330</v>
      </c>
      <c r="M197" s="188"/>
      <c r="N197" s="188"/>
      <c r="O197" s="189" t="s">
        <v>34</v>
      </c>
      <c r="P197" s="189"/>
      <c r="Q197" s="329" t="s">
        <v>331</v>
      </c>
      <c r="R197" s="300"/>
      <c r="S197" s="301"/>
      <c r="T197" s="326" t="s">
        <v>225</v>
      </c>
      <c r="U197" s="327"/>
      <c r="V197" s="327"/>
    </row>
    <row r="198" spans="1:108" x14ac:dyDescent="0.25">
      <c r="A198" s="193"/>
      <c r="B198" s="205" t="s">
        <v>35</v>
      </c>
      <c r="C198" s="206"/>
      <c r="D198" s="206"/>
      <c r="E198" s="206"/>
      <c r="F198" s="206"/>
      <c r="G198" s="206"/>
      <c r="H198" s="206"/>
      <c r="I198" s="207"/>
      <c r="J198" s="205" t="s">
        <v>1</v>
      </c>
      <c r="K198" s="206"/>
      <c r="L198" s="206"/>
      <c r="M198" s="206"/>
      <c r="N198" s="207"/>
      <c r="O198" s="205" t="s">
        <v>2</v>
      </c>
      <c r="P198" s="206"/>
      <c r="Q198" s="206"/>
      <c r="R198" s="206"/>
      <c r="S198" s="207"/>
      <c r="T198" s="299">
        <v>29138</v>
      </c>
      <c r="U198" s="300"/>
      <c r="V198" s="301"/>
    </row>
    <row r="199" spans="1:108" s="38" customFormat="1" ht="24" customHeight="1" thickBot="1" x14ac:dyDescent="0.3">
      <c r="B199" s="165" t="s">
        <v>36</v>
      </c>
      <c r="C199" s="62">
        <v>2</v>
      </c>
      <c r="D199" s="63" t="s">
        <v>37</v>
      </c>
      <c r="E199" s="166"/>
      <c r="F199" s="62">
        <v>2</v>
      </c>
      <c r="G199" s="209" t="s">
        <v>38</v>
      </c>
      <c r="H199" s="209"/>
      <c r="I199" s="65">
        <v>2</v>
      </c>
      <c r="J199" s="208" t="s">
        <v>39</v>
      </c>
      <c r="K199" s="209"/>
      <c r="L199" s="62">
        <v>26</v>
      </c>
      <c r="M199" s="166" t="s">
        <v>40</v>
      </c>
      <c r="N199" s="65">
        <v>26</v>
      </c>
      <c r="O199" s="208" t="s">
        <v>39</v>
      </c>
      <c r="P199" s="209"/>
      <c r="Q199" s="62">
        <v>24</v>
      </c>
      <c r="R199" s="166" t="s">
        <v>40</v>
      </c>
      <c r="S199" s="65">
        <v>24</v>
      </c>
      <c r="T199" s="175"/>
      <c r="Z199" s="290" t="s">
        <v>238</v>
      </c>
      <c r="AA199" s="290"/>
      <c r="AB199" s="291" t="s">
        <v>239</v>
      </c>
      <c r="AC199" s="291"/>
      <c r="AD199" s="291" t="s">
        <v>171</v>
      </c>
      <c r="AE199" s="291"/>
      <c r="AF199" s="292" t="s">
        <v>240</v>
      </c>
      <c r="AG199" s="292"/>
      <c r="AH199" s="292" t="s">
        <v>241</v>
      </c>
      <c r="AI199" s="292"/>
      <c r="AJ199" s="292" t="s">
        <v>242</v>
      </c>
      <c r="AK199" s="292"/>
      <c r="AL199" s="292" t="s">
        <v>243</v>
      </c>
      <c r="AM199" s="292"/>
      <c r="AN199" s="287" t="s">
        <v>244</v>
      </c>
      <c r="AO199" s="287"/>
      <c r="AP199" s="287" t="s">
        <v>245</v>
      </c>
      <c r="AQ199" s="287"/>
      <c r="AR199" s="287" t="s">
        <v>246</v>
      </c>
      <c r="AS199" s="287"/>
      <c r="AT199" s="287" t="s">
        <v>247</v>
      </c>
      <c r="AU199" s="287"/>
      <c r="AV199" s="288" t="s">
        <v>248</v>
      </c>
      <c r="AW199" s="288"/>
      <c r="AX199" s="288" t="s">
        <v>249</v>
      </c>
      <c r="AY199" s="288"/>
      <c r="AZ199" s="288" t="s">
        <v>250</v>
      </c>
      <c r="BA199" s="288"/>
      <c r="BB199" s="288" t="s">
        <v>175</v>
      </c>
      <c r="BC199" s="288"/>
      <c r="BD199" s="289" t="s">
        <v>251</v>
      </c>
      <c r="BE199" s="289"/>
      <c r="BF199" s="289" t="s">
        <v>252</v>
      </c>
      <c r="BG199" s="289"/>
      <c r="BH199" s="289" t="s">
        <v>24</v>
      </c>
      <c r="BI199" s="289"/>
      <c r="BJ199" s="294" t="s">
        <v>253</v>
      </c>
      <c r="BK199" s="294"/>
      <c r="BL199" s="295" t="s">
        <v>69</v>
      </c>
      <c r="BM199" s="295"/>
      <c r="BN199" s="296" t="s">
        <v>254</v>
      </c>
      <c r="BO199" s="296" t="s">
        <v>161</v>
      </c>
      <c r="BP199" s="296" t="s">
        <v>255</v>
      </c>
      <c r="BQ199" s="296" t="s">
        <v>256</v>
      </c>
      <c r="BR199" s="296" t="s">
        <v>257</v>
      </c>
      <c r="BS199" s="296"/>
      <c r="BT199" s="296" t="s">
        <v>258</v>
      </c>
      <c r="BU199" s="296"/>
      <c r="BV199" s="296" t="s">
        <v>259</v>
      </c>
      <c r="BW199" s="296"/>
      <c r="BX199" s="293" t="s">
        <v>260</v>
      </c>
      <c r="BY199" s="293"/>
      <c r="BZ199" s="293"/>
      <c r="CA199" s="293" t="s">
        <v>239</v>
      </c>
      <c r="CB199" s="293"/>
      <c r="CC199" s="293"/>
      <c r="CD199" s="293" t="s">
        <v>261</v>
      </c>
      <c r="CE199" s="293"/>
      <c r="CF199" s="293"/>
      <c r="CG199" s="293" t="s">
        <v>262</v>
      </c>
      <c r="CH199" s="293"/>
      <c r="CI199" s="293"/>
      <c r="CJ199" s="293" t="s">
        <v>65</v>
      </c>
      <c r="CK199" s="293"/>
      <c r="CL199" s="293"/>
      <c r="CM199" s="293" t="s">
        <v>263</v>
      </c>
      <c r="CN199" s="293"/>
      <c r="CO199" s="293"/>
      <c r="CP199" s="293" t="s">
        <v>67</v>
      </c>
      <c r="CQ199" s="293"/>
      <c r="CR199" s="293"/>
      <c r="CS199" s="293" t="s">
        <v>264</v>
      </c>
      <c r="CT199" s="293"/>
      <c r="CU199" s="293"/>
      <c r="CV199" s="293" t="s">
        <v>265</v>
      </c>
      <c r="CW199" s="293"/>
      <c r="CX199" s="293"/>
      <c r="CY199" s="293" t="s">
        <v>24</v>
      </c>
      <c r="CZ199" s="293"/>
      <c r="DA199" s="293"/>
      <c r="DB199" s="293" t="s">
        <v>266</v>
      </c>
      <c r="DC199" s="293"/>
      <c r="DD199" s="293"/>
    </row>
    <row r="200" spans="1:108" ht="16.5" thickBot="1" x14ac:dyDescent="0.3">
      <c r="A200" t="s">
        <v>42</v>
      </c>
      <c r="G200" s="176"/>
      <c r="H200" s="176"/>
      <c r="J200" s="160"/>
      <c r="K200" s="160"/>
      <c r="Z200" s="174" t="s">
        <v>267</v>
      </c>
      <c r="AA200" s="174" t="s">
        <v>268</v>
      </c>
      <c r="AB200" s="174" t="s">
        <v>267</v>
      </c>
      <c r="AC200" s="174" t="s">
        <v>268</v>
      </c>
      <c r="AD200" s="174" t="s">
        <v>267</v>
      </c>
      <c r="AE200" s="174" t="s">
        <v>268</v>
      </c>
      <c r="AF200" s="147" t="s">
        <v>267</v>
      </c>
      <c r="AG200" s="147" t="s">
        <v>268</v>
      </c>
      <c r="AH200" s="147" t="s">
        <v>267</v>
      </c>
      <c r="AI200" s="147" t="s">
        <v>268</v>
      </c>
      <c r="AJ200" s="147" t="s">
        <v>267</v>
      </c>
      <c r="AK200" s="147" t="s">
        <v>268</v>
      </c>
      <c r="AL200" s="147" t="s">
        <v>267</v>
      </c>
      <c r="AM200" s="147" t="s">
        <v>268</v>
      </c>
      <c r="AN200" s="148" t="s">
        <v>267</v>
      </c>
      <c r="AO200" s="148" t="s">
        <v>268</v>
      </c>
      <c r="AP200" s="148" t="s">
        <v>267</v>
      </c>
      <c r="AQ200" s="148" t="s">
        <v>268</v>
      </c>
      <c r="AR200" s="148" t="s">
        <v>267</v>
      </c>
      <c r="AS200" s="148" t="s">
        <v>268</v>
      </c>
      <c r="AT200" s="148" t="s">
        <v>267</v>
      </c>
      <c r="AU200" s="148" t="s">
        <v>268</v>
      </c>
      <c r="AV200" s="149" t="s">
        <v>267</v>
      </c>
      <c r="AW200" s="149" t="s">
        <v>268</v>
      </c>
      <c r="AX200" s="149" t="s">
        <v>267</v>
      </c>
      <c r="AY200" s="149" t="s">
        <v>268</v>
      </c>
      <c r="AZ200" s="149" t="s">
        <v>267</v>
      </c>
      <c r="BA200" s="149" t="s">
        <v>268</v>
      </c>
      <c r="BB200" s="149" t="s">
        <v>267</v>
      </c>
      <c r="BC200" s="149" t="s">
        <v>268</v>
      </c>
      <c r="BD200" s="150" t="s">
        <v>267</v>
      </c>
      <c r="BE200" s="150" t="s">
        <v>268</v>
      </c>
      <c r="BF200" s="150" t="s">
        <v>267</v>
      </c>
      <c r="BG200" s="150" t="s">
        <v>268</v>
      </c>
      <c r="BH200" s="150" t="s">
        <v>267</v>
      </c>
      <c r="BI200" s="150" t="s">
        <v>268</v>
      </c>
      <c r="BJ200" s="151" t="s">
        <v>267</v>
      </c>
      <c r="BK200" s="151" t="s">
        <v>268</v>
      </c>
      <c r="BL200" s="152" t="s">
        <v>267</v>
      </c>
      <c r="BM200" s="152" t="s">
        <v>268</v>
      </c>
      <c r="BN200" s="153" t="s">
        <v>267</v>
      </c>
      <c r="BO200" s="153" t="s">
        <v>268</v>
      </c>
      <c r="BP200" s="153" t="s">
        <v>267</v>
      </c>
      <c r="BQ200" s="153" t="s">
        <v>268</v>
      </c>
      <c r="BR200" s="153" t="s">
        <v>267</v>
      </c>
      <c r="BS200" s="153" t="s">
        <v>268</v>
      </c>
      <c r="BT200" s="153" t="s">
        <v>267</v>
      </c>
      <c r="BU200" s="153" t="s">
        <v>268</v>
      </c>
      <c r="BV200" s="153" t="s">
        <v>267</v>
      </c>
      <c r="BW200" s="153" t="s">
        <v>268</v>
      </c>
      <c r="BX200" s="154" t="s">
        <v>269</v>
      </c>
      <c r="BY200" s="154" t="s">
        <v>270</v>
      </c>
      <c r="BZ200" s="154" t="s">
        <v>271</v>
      </c>
      <c r="CA200" s="154" t="s">
        <v>269</v>
      </c>
      <c r="CB200" s="154" t="s">
        <v>270</v>
      </c>
      <c r="CC200" s="154" t="s">
        <v>271</v>
      </c>
      <c r="CD200" s="154" t="s">
        <v>269</v>
      </c>
      <c r="CE200" s="154" t="s">
        <v>270</v>
      </c>
      <c r="CF200" s="154" t="s">
        <v>271</v>
      </c>
      <c r="CG200" s="154" t="s">
        <v>269</v>
      </c>
      <c r="CH200" s="154" t="s">
        <v>270</v>
      </c>
      <c r="CI200" s="154" t="s">
        <v>271</v>
      </c>
      <c r="CJ200" s="154" t="s">
        <v>269</v>
      </c>
      <c r="CK200" s="154" t="s">
        <v>270</v>
      </c>
      <c r="CL200" s="154" t="s">
        <v>271</v>
      </c>
      <c r="CM200" s="154" t="s">
        <v>269</v>
      </c>
      <c r="CN200" s="154" t="s">
        <v>270</v>
      </c>
      <c r="CO200" s="154" t="s">
        <v>271</v>
      </c>
      <c r="CP200" s="154" t="s">
        <v>269</v>
      </c>
      <c r="CQ200" s="154" t="s">
        <v>270</v>
      </c>
      <c r="CR200" s="154" t="s">
        <v>271</v>
      </c>
      <c r="CS200" s="154" t="s">
        <v>269</v>
      </c>
      <c r="CT200" s="154" t="s">
        <v>270</v>
      </c>
      <c r="CU200" s="154" t="s">
        <v>271</v>
      </c>
      <c r="CV200" s="154" t="s">
        <v>269</v>
      </c>
      <c r="CW200" s="154" t="s">
        <v>270</v>
      </c>
      <c r="CX200" s="154" t="s">
        <v>271</v>
      </c>
      <c r="CY200" s="154" t="s">
        <v>269</v>
      </c>
      <c r="CZ200" s="154" t="s">
        <v>270</v>
      </c>
      <c r="DA200" s="154" t="s">
        <v>271</v>
      </c>
      <c r="DB200" s="154" t="s">
        <v>269</v>
      </c>
      <c r="DC200" s="154" t="s">
        <v>270</v>
      </c>
      <c r="DD200" s="154" t="s">
        <v>271</v>
      </c>
    </row>
    <row r="201" spans="1:108" x14ac:dyDescent="0.25">
      <c r="A201" s="192" t="s">
        <v>0</v>
      </c>
      <c r="B201" s="196" t="s">
        <v>1</v>
      </c>
      <c r="C201" s="197"/>
      <c r="D201" s="197"/>
      <c r="E201" s="197"/>
      <c r="F201" s="197"/>
      <c r="G201" s="198"/>
      <c r="H201" s="196" t="s">
        <v>2</v>
      </c>
      <c r="I201" s="197"/>
      <c r="J201" s="197"/>
      <c r="K201" s="197"/>
      <c r="L201" s="197"/>
      <c r="M201" s="198"/>
      <c r="N201" s="196" t="s">
        <v>3</v>
      </c>
      <c r="O201" s="197"/>
      <c r="P201" s="197"/>
      <c r="Q201" s="197"/>
      <c r="R201" s="197"/>
      <c r="S201" s="199"/>
      <c r="T201" s="191" t="s">
        <v>224</v>
      </c>
      <c r="U201" s="323" t="s">
        <v>36</v>
      </c>
      <c r="V201" s="217" t="s">
        <v>108</v>
      </c>
      <c r="Y201" t="str">
        <f>L197</f>
        <v>kirto</v>
      </c>
      <c r="Z201" s="172">
        <f>B204+C204</f>
        <v>10</v>
      </c>
      <c r="AA201" s="172">
        <f>H204+I204</f>
        <v>5</v>
      </c>
      <c r="AB201" s="172">
        <f>B205+C205</f>
        <v>0</v>
      </c>
      <c r="AC201" s="172">
        <f>H205+I205</f>
        <v>70</v>
      </c>
      <c r="AD201" s="172">
        <f>B206+C206</f>
        <v>10</v>
      </c>
      <c r="AE201" s="172">
        <f>H206+I206</f>
        <v>60</v>
      </c>
      <c r="AF201" s="172">
        <f>SUM(B207:G207)</f>
        <v>6</v>
      </c>
      <c r="AG201" s="172">
        <f>SUM(H207:M207)</f>
        <v>64</v>
      </c>
      <c r="AH201" s="172">
        <f>SUM(B210:G210)</f>
        <v>6</v>
      </c>
      <c r="AI201" s="172">
        <f>SUM(H210:M210)</f>
        <v>64</v>
      </c>
      <c r="AJ201" s="172">
        <f>SUM(B213:G213)</f>
        <v>6</v>
      </c>
      <c r="AK201" s="172">
        <f>SUM(H213:M213)</f>
        <v>64</v>
      </c>
      <c r="AL201" s="172">
        <f>SUM(B216:G216)</f>
        <v>6</v>
      </c>
      <c r="AM201" s="172">
        <f>SUM(H216:M216)</f>
        <v>64</v>
      </c>
      <c r="AN201" s="172">
        <f>SUM(B208:G208)</f>
        <v>5</v>
      </c>
      <c r="AO201" s="172">
        <f>SUM(H208:M208)</f>
        <v>63</v>
      </c>
      <c r="AP201" s="172">
        <f>SUM(B211:G211)</f>
        <v>5</v>
      </c>
      <c r="AQ201" s="172">
        <f>SUM(H211:M211)</f>
        <v>61</v>
      </c>
      <c r="AR201" s="172">
        <f>SUM(B214:G214)</f>
        <v>5</v>
      </c>
      <c r="AS201" s="172">
        <f>SUM(H214:M214)</f>
        <v>63</v>
      </c>
      <c r="AT201" s="172">
        <f>SUM(B217:G217)</f>
        <v>5</v>
      </c>
      <c r="AU201" s="172">
        <f>SUM(H217:M217)</f>
        <v>63</v>
      </c>
      <c r="AV201" s="172">
        <f>SUM(B209:G209)</f>
        <v>8</v>
      </c>
      <c r="AW201" s="172">
        <f>SUM(H209:M209)</f>
        <v>61</v>
      </c>
      <c r="AX201" s="172">
        <f>SUM(B212:G212)</f>
        <v>8</v>
      </c>
      <c r="AY201" s="172">
        <f>SUM(H212:M212)</f>
        <v>60</v>
      </c>
      <c r="AZ201" s="172">
        <f>SUM(B215:G215)</f>
        <v>8</v>
      </c>
      <c r="BA201" s="172">
        <f>SUM(H215:M215)</f>
        <v>60</v>
      </c>
      <c r="BB201" s="172">
        <f>SUM(B218:G218)</f>
        <v>8</v>
      </c>
      <c r="BC201" s="172">
        <f>SUM(H218:M218)</f>
        <v>61</v>
      </c>
      <c r="BD201" s="172">
        <f>SUM(B221:G221)</f>
        <v>4</v>
      </c>
      <c r="BE201" s="172">
        <f>SUM(H221:M221)</f>
        <v>65</v>
      </c>
      <c r="BF201" s="172">
        <f>SUM(B219:G219)</f>
        <v>4</v>
      </c>
      <c r="BG201" s="172">
        <f>SUM(H219:M219)</f>
        <v>65</v>
      </c>
      <c r="BH201" s="172">
        <f>SUM(B220:G220)</f>
        <v>4</v>
      </c>
      <c r="BI201" s="172">
        <f>SUM(H220:M220)</f>
        <v>65</v>
      </c>
      <c r="BJ201" s="172">
        <f>SUM(B222:G222)</f>
        <v>6</v>
      </c>
      <c r="BK201" s="172">
        <f>SUM(H222:M222)</f>
        <v>63</v>
      </c>
      <c r="BL201" s="172">
        <f>SUM(B223:G223)</f>
        <v>7</v>
      </c>
      <c r="BM201" s="172">
        <f>SUM(H223:M223)</f>
        <v>60</v>
      </c>
      <c r="BN201" s="172">
        <f>N227+O227</f>
        <v>20</v>
      </c>
      <c r="BO201" s="172">
        <f>P227+Q227</f>
        <v>55</v>
      </c>
      <c r="BP201" s="172">
        <f>N228+O228</f>
        <v>15</v>
      </c>
      <c r="BQ201" s="172">
        <f>P228+Q228</f>
        <v>61</v>
      </c>
      <c r="BR201" s="172">
        <f>N229+O229</f>
        <v>0</v>
      </c>
      <c r="BS201" s="172">
        <f>P229+Q229</f>
        <v>0</v>
      </c>
      <c r="BT201" s="172">
        <f>N230+O230</f>
        <v>0</v>
      </c>
      <c r="BU201" s="155">
        <f>P230+Q230</f>
        <v>0</v>
      </c>
      <c r="BV201" s="172">
        <f>N231+O231</f>
        <v>0</v>
      </c>
      <c r="BW201" s="155">
        <f>P231+Q231</f>
        <v>0</v>
      </c>
      <c r="BX201" s="172">
        <f t="shared" ref="BX201:BZ201" si="57">N235</f>
        <v>3</v>
      </c>
      <c r="BY201" s="172">
        <f t="shared" si="57"/>
        <v>35</v>
      </c>
      <c r="BZ201" s="172">
        <f t="shared" si="57"/>
        <v>23</v>
      </c>
      <c r="CA201" s="172">
        <f t="shared" ref="CA201:CC201" si="58">N236</f>
        <v>80</v>
      </c>
      <c r="CB201" s="172">
        <f t="shared" si="58"/>
        <v>100</v>
      </c>
      <c r="CC201" s="172">
        <f t="shared" si="58"/>
        <v>60</v>
      </c>
      <c r="CD201" s="172">
        <f t="shared" ref="CD201:CF201" si="59">N237</f>
        <v>60</v>
      </c>
      <c r="CE201" s="172">
        <f t="shared" si="59"/>
        <v>340</v>
      </c>
      <c r="CF201" s="172">
        <f t="shared" si="59"/>
        <v>120</v>
      </c>
      <c r="CG201" s="172">
        <f t="shared" ref="CG201:CI201" si="60">N238</f>
        <v>48</v>
      </c>
      <c r="CH201" s="172">
        <f t="shared" si="60"/>
        <v>210</v>
      </c>
      <c r="CI201" s="172">
        <f t="shared" si="60"/>
        <v>50</v>
      </c>
      <c r="CJ201" s="172">
        <f t="shared" ref="CJ201:CL201" si="61">N239</f>
        <v>16</v>
      </c>
      <c r="CK201" s="172">
        <f t="shared" si="61"/>
        <v>220</v>
      </c>
      <c r="CL201" s="172">
        <f t="shared" si="61"/>
        <v>28</v>
      </c>
      <c r="CM201" s="172">
        <f t="shared" ref="CM201:CO201" si="62">N240</f>
        <v>2</v>
      </c>
      <c r="CN201" s="172">
        <f t="shared" si="62"/>
        <v>145</v>
      </c>
      <c r="CO201" s="172">
        <f t="shared" si="62"/>
        <v>8</v>
      </c>
      <c r="CP201" s="172">
        <f t="shared" ref="CP201:CR201" si="63">N241</f>
        <v>210</v>
      </c>
      <c r="CQ201" s="172">
        <f t="shared" si="63"/>
        <v>0</v>
      </c>
      <c r="CR201" s="172">
        <f t="shared" si="63"/>
        <v>60</v>
      </c>
      <c r="CS201" s="172">
        <f t="shared" ref="CS201:CU201" si="64">N243</f>
        <v>250</v>
      </c>
      <c r="CT201" s="172">
        <f t="shared" si="64"/>
        <v>0</v>
      </c>
      <c r="CU201" s="172">
        <f t="shared" si="64"/>
        <v>100</v>
      </c>
      <c r="CV201" s="172">
        <f t="shared" ref="CV201:CX201" si="65">N245</f>
        <v>20</v>
      </c>
      <c r="CW201" s="172">
        <f t="shared" si="65"/>
        <v>200</v>
      </c>
      <c r="CX201" s="172">
        <f t="shared" si="65"/>
        <v>6</v>
      </c>
      <c r="CY201" s="172">
        <f t="shared" ref="CY201:DA201" si="66">N242</f>
        <v>35</v>
      </c>
      <c r="CZ201" s="172">
        <f t="shared" si="66"/>
        <v>80</v>
      </c>
      <c r="DA201" s="172">
        <f t="shared" si="66"/>
        <v>45</v>
      </c>
      <c r="DB201" s="172">
        <f t="shared" ref="DB201:DD201" si="67">N244</f>
        <v>130</v>
      </c>
      <c r="DC201" s="172">
        <f t="shared" si="67"/>
        <v>40</v>
      </c>
      <c r="DD201" s="172">
        <f t="shared" si="67"/>
        <v>90</v>
      </c>
    </row>
    <row r="202" spans="1:108" ht="15" customHeight="1" x14ac:dyDescent="0.25">
      <c r="A202" s="192"/>
      <c r="B202" s="190" t="s">
        <v>4</v>
      </c>
      <c r="C202" s="191"/>
      <c r="D202" s="191" t="s">
        <v>5</v>
      </c>
      <c r="E202" s="191"/>
      <c r="F202" s="191" t="s">
        <v>41</v>
      </c>
      <c r="G202" s="200"/>
      <c r="H202" s="190" t="s">
        <v>4</v>
      </c>
      <c r="I202" s="191"/>
      <c r="J202" s="191" t="s">
        <v>5</v>
      </c>
      <c r="K202" s="191"/>
      <c r="L202" s="191" t="s">
        <v>41</v>
      </c>
      <c r="M202" s="200"/>
      <c r="N202" s="190" t="s">
        <v>4</v>
      </c>
      <c r="O202" s="191"/>
      <c r="P202" s="191" t="s">
        <v>5</v>
      </c>
      <c r="Q202" s="191"/>
      <c r="R202" s="191" t="s">
        <v>41</v>
      </c>
      <c r="S202" s="192"/>
      <c r="T202" s="191"/>
      <c r="U202" s="323"/>
      <c r="V202" s="217"/>
      <c r="W202" s="139" t="s">
        <v>230</v>
      </c>
      <c r="X202" s="139" t="s">
        <v>108</v>
      </c>
    </row>
    <row r="203" spans="1:108" x14ac:dyDescent="0.25">
      <c r="A203" s="192"/>
      <c r="B203" s="12" t="s">
        <v>6</v>
      </c>
      <c r="C203" s="2" t="s">
        <v>7</v>
      </c>
      <c r="D203" s="2" t="s">
        <v>6</v>
      </c>
      <c r="E203" s="2" t="s">
        <v>7</v>
      </c>
      <c r="F203" s="2" t="s">
        <v>6</v>
      </c>
      <c r="G203" s="13" t="s">
        <v>7</v>
      </c>
      <c r="H203" s="12" t="s">
        <v>6</v>
      </c>
      <c r="I203" s="2" t="s">
        <v>7</v>
      </c>
      <c r="J203" s="2" t="s">
        <v>6</v>
      </c>
      <c r="K203" s="2" t="s">
        <v>7</v>
      </c>
      <c r="L203" s="2" t="s">
        <v>6</v>
      </c>
      <c r="M203" s="13" t="s">
        <v>7</v>
      </c>
      <c r="N203" s="12" t="s">
        <v>6</v>
      </c>
      <c r="O203" s="2" t="s">
        <v>7</v>
      </c>
      <c r="P203" s="2" t="s">
        <v>6</v>
      </c>
      <c r="Q203" s="2" t="s">
        <v>7</v>
      </c>
      <c r="R203" s="2" t="s">
        <v>6</v>
      </c>
      <c r="S203" s="39" t="s">
        <v>7</v>
      </c>
      <c r="T203" s="191"/>
      <c r="U203" s="323"/>
      <c r="V203" s="217"/>
      <c r="W203" s="140"/>
      <c r="X203" s="140"/>
    </row>
    <row r="204" spans="1:108" ht="20.25" customHeight="1" x14ac:dyDescent="0.25">
      <c r="A204" s="9" t="s">
        <v>8</v>
      </c>
      <c r="B204" s="52">
        <v>6</v>
      </c>
      <c r="C204" s="53">
        <v>4</v>
      </c>
      <c r="D204" s="43"/>
      <c r="E204" s="43"/>
      <c r="F204" s="43"/>
      <c r="G204" s="44"/>
      <c r="H204" s="52">
        <v>2</v>
      </c>
      <c r="I204" s="53">
        <v>3</v>
      </c>
      <c r="J204" s="43"/>
      <c r="K204" s="43"/>
      <c r="L204" s="43"/>
      <c r="M204" s="44"/>
      <c r="N204" s="52"/>
      <c r="O204" s="53"/>
      <c r="P204" s="43"/>
      <c r="Q204" s="43"/>
      <c r="R204" s="43"/>
      <c r="S204" s="45"/>
      <c r="T204" s="177">
        <f>(T198*3.1/100)/12</f>
        <v>75.273166666666668</v>
      </c>
      <c r="U204" s="168">
        <f>SUM(B204:S204)</f>
        <v>15</v>
      </c>
      <c r="V204" s="40">
        <f>U204/T204</f>
        <v>0.19927419908378152</v>
      </c>
      <c r="W204" s="141" t="s">
        <v>231</v>
      </c>
      <c r="X204" s="142">
        <f>((U205-U221)*100)/U205</f>
        <v>1.4285714285714286</v>
      </c>
    </row>
    <row r="205" spans="1:108" ht="20.25" customHeight="1" x14ac:dyDescent="0.25">
      <c r="A205" s="9" t="s">
        <v>9</v>
      </c>
      <c r="B205" s="52">
        <v>0</v>
      </c>
      <c r="C205" s="53">
        <v>0</v>
      </c>
      <c r="D205" s="43"/>
      <c r="E205" s="43"/>
      <c r="F205" s="43"/>
      <c r="G205" s="44"/>
      <c r="H205" s="52">
        <v>36</v>
      </c>
      <c r="I205" s="53">
        <v>34</v>
      </c>
      <c r="J205" s="43"/>
      <c r="K205" s="43"/>
      <c r="L205" s="43"/>
      <c r="M205" s="44"/>
      <c r="N205" s="52"/>
      <c r="O205" s="53"/>
      <c r="P205" s="43"/>
      <c r="Q205" s="43"/>
      <c r="R205" s="43"/>
      <c r="S205" s="45"/>
      <c r="T205" s="177">
        <f>T204</f>
        <v>75.273166666666668</v>
      </c>
      <c r="U205" s="168">
        <f t="shared" ref="U205:U223" si="68">SUM(B205:S205)</f>
        <v>70</v>
      </c>
      <c r="V205" s="40">
        <f t="shared" ref="V205:V223" si="69">U205/T205</f>
        <v>0.92994626239098044</v>
      </c>
      <c r="W205" s="143" t="s">
        <v>232</v>
      </c>
      <c r="X205" s="141">
        <f>((U207-U209)*100)/U207</f>
        <v>1.4285714285714286</v>
      </c>
    </row>
    <row r="206" spans="1:108" ht="20.25" customHeight="1" x14ac:dyDescent="0.25">
      <c r="A206" s="9" t="s">
        <v>10</v>
      </c>
      <c r="B206" s="52">
        <v>6</v>
      </c>
      <c r="C206" s="53">
        <v>4</v>
      </c>
      <c r="D206" s="43"/>
      <c r="E206" s="43"/>
      <c r="F206" s="43"/>
      <c r="G206" s="44"/>
      <c r="H206" s="52">
        <v>30</v>
      </c>
      <c r="I206" s="53">
        <v>30</v>
      </c>
      <c r="J206" s="43"/>
      <c r="K206" s="43"/>
      <c r="L206" s="43"/>
      <c r="M206" s="44"/>
      <c r="N206" s="52"/>
      <c r="O206" s="53"/>
      <c r="P206" s="43"/>
      <c r="Q206" s="43"/>
      <c r="R206" s="43"/>
      <c r="S206" s="45"/>
      <c r="T206" s="177">
        <f>T205</f>
        <v>75.273166666666668</v>
      </c>
      <c r="U206" s="168">
        <f t="shared" si="68"/>
        <v>70</v>
      </c>
      <c r="V206" s="40">
        <f t="shared" si="69"/>
        <v>0.92994626239098044</v>
      </c>
      <c r="W206" s="141" t="s">
        <v>233</v>
      </c>
      <c r="X206" s="141">
        <f>((U207-U218)*100)/U207</f>
        <v>1.4285714285714286</v>
      </c>
    </row>
    <row r="207" spans="1:108" ht="20.25" customHeight="1" x14ac:dyDescent="0.25">
      <c r="A207" s="9" t="s">
        <v>11</v>
      </c>
      <c r="B207" s="52">
        <v>3</v>
      </c>
      <c r="C207" s="53">
        <v>3</v>
      </c>
      <c r="D207" s="53"/>
      <c r="E207" s="53"/>
      <c r="F207" s="53"/>
      <c r="G207" s="54"/>
      <c r="H207" s="52">
        <v>32</v>
      </c>
      <c r="I207" s="53">
        <v>32</v>
      </c>
      <c r="J207" s="53"/>
      <c r="K207" s="53"/>
      <c r="L207" s="53"/>
      <c r="M207" s="54"/>
      <c r="N207" s="52"/>
      <c r="O207" s="53"/>
      <c r="P207" s="53"/>
      <c r="Q207" s="53"/>
      <c r="R207" s="53"/>
      <c r="S207" s="59"/>
      <c r="T207" s="177">
        <f>T206*0.94</f>
        <v>70.756776666666667</v>
      </c>
      <c r="U207" s="168">
        <f t="shared" si="68"/>
        <v>70</v>
      </c>
      <c r="V207" s="40">
        <f t="shared" si="69"/>
        <v>0.98930453445848976</v>
      </c>
      <c r="W207" s="141" t="s">
        <v>234</v>
      </c>
      <c r="X207" s="141">
        <f>((U210-U212)*100)/U210</f>
        <v>2.8571428571428572</v>
      </c>
    </row>
    <row r="208" spans="1:108" ht="20.25" customHeight="1" x14ac:dyDescent="0.25">
      <c r="A208" s="9" t="s">
        <v>12</v>
      </c>
      <c r="B208" s="52">
        <v>2</v>
      </c>
      <c r="C208" s="53">
        <v>3</v>
      </c>
      <c r="D208" s="53"/>
      <c r="E208" s="53"/>
      <c r="F208" s="53"/>
      <c r="G208" s="54"/>
      <c r="H208" s="52">
        <v>31</v>
      </c>
      <c r="I208" s="53">
        <v>32</v>
      </c>
      <c r="J208" s="53"/>
      <c r="K208" s="53"/>
      <c r="L208" s="53"/>
      <c r="M208" s="54"/>
      <c r="N208" s="52"/>
      <c r="O208" s="53"/>
      <c r="P208" s="53"/>
      <c r="Q208" s="53"/>
      <c r="R208" s="53"/>
      <c r="S208" s="59"/>
      <c r="T208" s="177">
        <f t="shared" ref="T208:T222" si="70">T207</f>
        <v>70.756776666666667</v>
      </c>
      <c r="U208" s="168">
        <f t="shared" si="68"/>
        <v>68</v>
      </c>
      <c r="V208" s="40">
        <f t="shared" si="69"/>
        <v>0.96103869061681868</v>
      </c>
      <c r="W208" s="141" t="s">
        <v>235</v>
      </c>
      <c r="X208" s="141">
        <f>((U213-U215)*100)/U213</f>
        <v>2.8571428571428572</v>
      </c>
    </row>
    <row r="209" spans="1:24" ht="20.25" customHeight="1" x14ac:dyDescent="0.25">
      <c r="A209" s="9" t="s">
        <v>13</v>
      </c>
      <c r="B209" s="52">
        <v>4</v>
      </c>
      <c r="C209" s="53">
        <v>4</v>
      </c>
      <c r="D209" s="53"/>
      <c r="E209" s="53"/>
      <c r="F209" s="53"/>
      <c r="G209" s="54"/>
      <c r="H209" s="52">
        <v>30</v>
      </c>
      <c r="I209" s="53">
        <v>31</v>
      </c>
      <c r="J209" s="53"/>
      <c r="K209" s="53"/>
      <c r="L209" s="53"/>
      <c r="M209" s="54"/>
      <c r="N209" s="52"/>
      <c r="O209" s="53"/>
      <c r="P209" s="53"/>
      <c r="Q209" s="53"/>
      <c r="R209" s="53"/>
      <c r="S209" s="59"/>
      <c r="T209" s="177">
        <f t="shared" si="70"/>
        <v>70.756776666666667</v>
      </c>
      <c r="U209" s="168">
        <f t="shared" si="68"/>
        <v>69</v>
      </c>
      <c r="V209" s="40">
        <f t="shared" si="69"/>
        <v>0.97517161253765428</v>
      </c>
      <c r="W209" s="141" t="s">
        <v>236</v>
      </c>
      <c r="X209" s="141">
        <f>((U210-U221)*100)/U210</f>
        <v>1.4285714285714286</v>
      </c>
    </row>
    <row r="210" spans="1:24" ht="20.25" customHeight="1" x14ac:dyDescent="0.25">
      <c r="A210" s="9" t="s">
        <v>14</v>
      </c>
      <c r="B210" s="52">
        <v>3</v>
      </c>
      <c r="C210" s="53">
        <v>3</v>
      </c>
      <c r="D210" s="53"/>
      <c r="E210" s="53"/>
      <c r="F210" s="53"/>
      <c r="G210" s="54"/>
      <c r="H210" s="52">
        <v>32</v>
      </c>
      <c r="I210" s="53">
        <v>32</v>
      </c>
      <c r="J210" s="53"/>
      <c r="K210" s="53"/>
      <c r="L210" s="53"/>
      <c r="M210" s="54"/>
      <c r="N210" s="52"/>
      <c r="O210" s="53"/>
      <c r="P210" s="53"/>
      <c r="Q210" s="53"/>
      <c r="R210" s="53"/>
      <c r="S210" s="59"/>
      <c r="T210" s="177">
        <f t="shared" si="70"/>
        <v>70.756776666666667</v>
      </c>
      <c r="U210" s="168">
        <f t="shared" si="68"/>
        <v>70</v>
      </c>
      <c r="V210" s="40">
        <f t="shared" si="69"/>
        <v>0.98930453445848976</v>
      </c>
      <c r="W210" s="141" t="s">
        <v>237</v>
      </c>
      <c r="X210" s="141">
        <f>((U227-U228)*100)/U227</f>
        <v>-1.3333333333333333</v>
      </c>
    </row>
    <row r="211" spans="1:24" ht="20.25" customHeight="1" x14ac:dyDescent="0.25">
      <c r="A211" s="9" t="s">
        <v>15</v>
      </c>
      <c r="B211" s="52">
        <v>2</v>
      </c>
      <c r="C211" s="53">
        <v>3</v>
      </c>
      <c r="D211" s="53"/>
      <c r="E211" s="53"/>
      <c r="F211" s="53"/>
      <c r="G211" s="54"/>
      <c r="H211" s="52">
        <v>31</v>
      </c>
      <c r="I211" s="53">
        <v>30</v>
      </c>
      <c r="J211" s="53"/>
      <c r="K211" s="53"/>
      <c r="L211" s="53"/>
      <c r="M211" s="54"/>
      <c r="N211" s="52"/>
      <c r="O211" s="53"/>
      <c r="P211" s="53"/>
      <c r="Q211" s="53"/>
      <c r="R211" s="53"/>
      <c r="S211" s="59"/>
      <c r="T211" s="177">
        <f t="shared" si="70"/>
        <v>70.756776666666667</v>
      </c>
      <c r="U211" s="168">
        <f t="shared" si="68"/>
        <v>66</v>
      </c>
      <c r="V211" s="40">
        <f t="shared" si="69"/>
        <v>0.93277284677514749</v>
      </c>
    </row>
    <row r="212" spans="1:24" ht="20.25" customHeight="1" x14ac:dyDescent="0.25">
      <c r="A212" s="9" t="s">
        <v>16</v>
      </c>
      <c r="B212" s="52">
        <v>4</v>
      </c>
      <c r="C212" s="53">
        <v>4</v>
      </c>
      <c r="D212" s="53"/>
      <c r="E212" s="53"/>
      <c r="F212" s="53"/>
      <c r="G212" s="54"/>
      <c r="H212" s="52">
        <v>30</v>
      </c>
      <c r="I212" s="53">
        <v>30</v>
      </c>
      <c r="J212" s="53"/>
      <c r="K212" s="53"/>
      <c r="L212" s="53"/>
      <c r="M212" s="54"/>
      <c r="N212" s="52"/>
      <c r="O212" s="53"/>
      <c r="P212" s="53"/>
      <c r="Q212" s="53"/>
      <c r="R212" s="53"/>
      <c r="S212" s="59"/>
      <c r="T212" s="177">
        <f t="shared" si="70"/>
        <v>70.756776666666667</v>
      </c>
      <c r="U212" s="168">
        <f t="shared" si="68"/>
        <v>68</v>
      </c>
      <c r="V212" s="40">
        <f t="shared" si="69"/>
        <v>0.96103869061681868</v>
      </c>
    </row>
    <row r="213" spans="1:24" ht="20.25" customHeight="1" x14ac:dyDescent="0.25">
      <c r="A213" s="9" t="s">
        <v>17</v>
      </c>
      <c r="B213" s="52">
        <v>3</v>
      </c>
      <c r="C213" s="53">
        <v>3</v>
      </c>
      <c r="D213" s="53"/>
      <c r="E213" s="53"/>
      <c r="F213" s="53"/>
      <c r="G213" s="54"/>
      <c r="H213" s="52">
        <v>32</v>
      </c>
      <c r="I213" s="53">
        <v>32</v>
      </c>
      <c r="J213" s="53"/>
      <c r="K213" s="53"/>
      <c r="L213" s="53"/>
      <c r="M213" s="54"/>
      <c r="N213" s="52"/>
      <c r="O213" s="53"/>
      <c r="P213" s="53"/>
      <c r="Q213" s="53"/>
      <c r="R213" s="53"/>
      <c r="S213" s="59"/>
      <c r="T213" s="177">
        <f t="shared" si="70"/>
        <v>70.756776666666667</v>
      </c>
      <c r="U213" s="168">
        <f t="shared" si="68"/>
        <v>70</v>
      </c>
      <c r="V213" s="40">
        <f t="shared" si="69"/>
        <v>0.98930453445848976</v>
      </c>
    </row>
    <row r="214" spans="1:24" ht="20.25" customHeight="1" x14ac:dyDescent="0.25">
      <c r="A214" s="9" t="s">
        <v>18</v>
      </c>
      <c r="B214" s="52">
        <v>2</v>
      </c>
      <c r="C214" s="53">
        <v>3</v>
      </c>
      <c r="D214" s="53"/>
      <c r="E214" s="53"/>
      <c r="F214" s="53"/>
      <c r="G214" s="54"/>
      <c r="H214" s="52">
        <v>31</v>
      </c>
      <c r="I214" s="53">
        <v>32</v>
      </c>
      <c r="J214" s="53"/>
      <c r="K214" s="53"/>
      <c r="L214" s="53"/>
      <c r="M214" s="54"/>
      <c r="N214" s="52"/>
      <c r="O214" s="53"/>
      <c r="P214" s="53"/>
      <c r="Q214" s="53"/>
      <c r="R214" s="53"/>
      <c r="S214" s="59"/>
      <c r="T214" s="177">
        <f t="shared" si="70"/>
        <v>70.756776666666667</v>
      </c>
      <c r="U214" s="168">
        <f t="shared" si="68"/>
        <v>68</v>
      </c>
      <c r="V214" s="40">
        <f t="shared" si="69"/>
        <v>0.96103869061681868</v>
      </c>
    </row>
    <row r="215" spans="1:24" ht="20.25" customHeight="1" x14ac:dyDescent="0.25">
      <c r="A215" s="9" t="s">
        <v>19</v>
      </c>
      <c r="B215" s="52">
        <v>4</v>
      </c>
      <c r="C215" s="53">
        <v>4</v>
      </c>
      <c r="D215" s="53"/>
      <c r="E215" s="53"/>
      <c r="F215" s="53"/>
      <c r="G215" s="54"/>
      <c r="H215" s="52">
        <v>30</v>
      </c>
      <c r="I215" s="53">
        <v>30</v>
      </c>
      <c r="J215" s="53"/>
      <c r="K215" s="53"/>
      <c r="L215" s="53"/>
      <c r="M215" s="54"/>
      <c r="N215" s="52"/>
      <c r="O215" s="53"/>
      <c r="P215" s="53"/>
      <c r="Q215" s="53"/>
      <c r="R215" s="53"/>
      <c r="S215" s="59"/>
      <c r="T215" s="177">
        <f t="shared" si="70"/>
        <v>70.756776666666667</v>
      </c>
      <c r="U215" s="168">
        <f t="shared" si="68"/>
        <v>68</v>
      </c>
      <c r="V215" s="40">
        <f t="shared" si="69"/>
        <v>0.96103869061681868</v>
      </c>
    </row>
    <row r="216" spans="1:24" ht="20.25" customHeight="1" x14ac:dyDescent="0.25">
      <c r="A216" s="9" t="s">
        <v>20</v>
      </c>
      <c r="B216" s="52">
        <v>3</v>
      </c>
      <c r="C216" s="53">
        <v>3</v>
      </c>
      <c r="D216" s="53"/>
      <c r="E216" s="53"/>
      <c r="F216" s="53"/>
      <c r="G216" s="54"/>
      <c r="H216" s="52">
        <v>32</v>
      </c>
      <c r="I216" s="53">
        <v>32</v>
      </c>
      <c r="J216" s="53"/>
      <c r="K216" s="53"/>
      <c r="L216" s="53"/>
      <c r="M216" s="54"/>
      <c r="N216" s="52"/>
      <c r="O216" s="53"/>
      <c r="P216" s="53"/>
      <c r="Q216" s="53"/>
      <c r="R216" s="53"/>
      <c r="S216" s="59"/>
      <c r="T216" s="177">
        <f t="shared" si="70"/>
        <v>70.756776666666667</v>
      </c>
      <c r="U216" s="168">
        <f t="shared" si="68"/>
        <v>70</v>
      </c>
      <c r="V216" s="40">
        <f t="shared" si="69"/>
        <v>0.98930453445848976</v>
      </c>
    </row>
    <row r="217" spans="1:24" ht="20.25" customHeight="1" x14ac:dyDescent="0.25">
      <c r="A217" s="9" t="s">
        <v>21</v>
      </c>
      <c r="B217" s="52">
        <v>2</v>
      </c>
      <c r="C217" s="53">
        <v>3</v>
      </c>
      <c r="D217" s="53"/>
      <c r="E217" s="53"/>
      <c r="F217" s="53"/>
      <c r="G217" s="54"/>
      <c r="H217" s="52">
        <v>31</v>
      </c>
      <c r="I217" s="53">
        <v>32</v>
      </c>
      <c r="J217" s="53"/>
      <c r="K217" s="53"/>
      <c r="L217" s="53"/>
      <c r="M217" s="54"/>
      <c r="N217" s="52"/>
      <c r="O217" s="53"/>
      <c r="P217" s="53"/>
      <c r="Q217" s="53"/>
      <c r="R217" s="53"/>
      <c r="S217" s="59"/>
      <c r="T217" s="177">
        <f t="shared" si="70"/>
        <v>70.756776666666667</v>
      </c>
      <c r="U217" s="168">
        <f t="shared" si="68"/>
        <v>68</v>
      </c>
      <c r="V217" s="40">
        <f t="shared" si="69"/>
        <v>0.96103869061681868</v>
      </c>
    </row>
    <row r="218" spans="1:24" ht="20.25" customHeight="1" x14ac:dyDescent="0.25">
      <c r="A218" s="9" t="s">
        <v>22</v>
      </c>
      <c r="B218" s="52">
        <v>4</v>
      </c>
      <c r="C218" s="53">
        <v>4</v>
      </c>
      <c r="D218" s="53"/>
      <c r="E218" s="53"/>
      <c r="F218" s="53"/>
      <c r="G218" s="54"/>
      <c r="H218" s="52">
        <v>30</v>
      </c>
      <c r="I218" s="53">
        <v>31</v>
      </c>
      <c r="J218" s="53"/>
      <c r="K218" s="53"/>
      <c r="L218" s="53"/>
      <c r="M218" s="54"/>
      <c r="N218" s="52"/>
      <c r="O218" s="53"/>
      <c r="P218" s="53"/>
      <c r="Q218" s="53"/>
      <c r="R218" s="53"/>
      <c r="S218" s="59"/>
      <c r="T218" s="177">
        <f t="shared" si="70"/>
        <v>70.756776666666667</v>
      </c>
      <c r="U218" s="168">
        <f t="shared" si="68"/>
        <v>69</v>
      </c>
      <c r="V218" s="40">
        <f t="shared" si="69"/>
        <v>0.97517161253765428</v>
      </c>
    </row>
    <row r="219" spans="1:24" ht="20.25" customHeight="1" x14ac:dyDescent="0.25">
      <c r="A219" s="9" t="s">
        <v>23</v>
      </c>
      <c r="B219" s="52">
        <v>2</v>
      </c>
      <c r="C219" s="53">
        <v>2</v>
      </c>
      <c r="D219" s="53"/>
      <c r="E219" s="53"/>
      <c r="F219" s="53"/>
      <c r="G219" s="54"/>
      <c r="H219" s="52">
        <v>32</v>
      </c>
      <c r="I219" s="53">
        <v>33</v>
      </c>
      <c r="J219" s="53"/>
      <c r="K219" s="53"/>
      <c r="L219" s="53"/>
      <c r="M219" s="54"/>
      <c r="N219" s="52"/>
      <c r="O219" s="53"/>
      <c r="P219" s="53"/>
      <c r="Q219" s="53"/>
      <c r="R219" s="53"/>
      <c r="S219" s="59"/>
      <c r="T219" s="177">
        <f t="shared" si="70"/>
        <v>70.756776666666667</v>
      </c>
      <c r="U219" s="168">
        <f t="shared" si="68"/>
        <v>69</v>
      </c>
      <c r="V219" s="40">
        <f t="shared" si="69"/>
        <v>0.97517161253765428</v>
      </c>
    </row>
    <row r="220" spans="1:24" ht="20.25" customHeight="1" x14ac:dyDescent="0.25">
      <c r="A220" s="9" t="s">
        <v>24</v>
      </c>
      <c r="B220" s="52">
        <v>2</v>
      </c>
      <c r="C220" s="53">
        <v>2</v>
      </c>
      <c r="D220" s="53"/>
      <c r="E220" s="53"/>
      <c r="F220" s="53"/>
      <c r="G220" s="54"/>
      <c r="H220" s="52">
        <v>32</v>
      </c>
      <c r="I220" s="53">
        <v>33</v>
      </c>
      <c r="J220" s="53"/>
      <c r="K220" s="53"/>
      <c r="L220" s="53"/>
      <c r="M220" s="54"/>
      <c r="N220" s="52"/>
      <c r="O220" s="53"/>
      <c r="P220" s="53"/>
      <c r="Q220" s="53"/>
      <c r="R220" s="53"/>
      <c r="S220" s="59"/>
      <c r="T220" s="177">
        <f t="shared" si="70"/>
        <v>70.756776666666667</v>
      </c>
      <c r="U220" s="168">
        <f t="shared" si="68"/>
        <v>69</v>
      </c>
      <c r="V220" s="40">
        <f t="shared" si="69"/>
        <v>0.97517161253765428</v>
      </c>
    </row>
    <row r="221" spans="1:24" ht="20.25" customHeight="1" x14ac:dyDescent="0.25">
      <c r="A221" s="9" t="s">
        <v>25</v>
      </c>
      <c r="B221" s="52">
        <v>2</v>
      </c>
      <c r="C221" s="53">
        <v>2</v>
      </c>
      <c r="D221" s="53"/>
      <c r="E221" s="53"/>
      <c r="F221" s="53"/>
      <c r="G221" s="54"/>
      <c r="H221" s="52">
        <v>32</v>
      </c>
      <c r="I221" s="53">
        <v>33</v>
      </c>
      <c r="J221" s="53"/>
      <c r="K221" s="53"/>
      <c r="L221" s="53"/>
      <c r="M221" s="54"/>
      <c r="N221" s="52"/>
      <c r="O221" s="53"/>
      <c r="P221" s="53"/>
      <c r="Q221" s="53"/>
      <c r="R221" s="53"/>
      <c r="S221" s="59"/>
      <c r="T221" s="177">
        <f t="shared" si="70"/>
        <v>70.756776666666667</v>
      </c>
      <c r="U221" s="168">
        <f t="shared" si="68"/>
        <v>69</v>
      </c>
      <c r="V221" s="40">
        <f t="shared" si="69"/>
        <v>0.97517161253765428</v>
      </c>
    </row>
    <row r="222" spans="1:24" ht="20.25" customHeight="1" x14ac:dyDescent="0.25">
      <c r="A222" s="9" t="s">
        <v>26</v>
      </c>
      <c r="B222" s="46"/>
      <c r="C222" s="43"/>
      <c r="D222" s="53">
        <v>3</v>
      </c>
      <c r="E222" s="53">
        <v>3</v>
      </c>
      <c r="F222" s="53"/>
      <c r="G222" s="54"/>
      <c r="H222" s="46"/>
      <c r="I222" s="43"/>
      <c r="J222" s="53">
        <v>30</v>
      </c>
      <c r="K222" s="53">
        <v>33</v>
      </c>
      <c r="L222" s="53"/>
      <c r="M222" s="54"/>
      <c r="N222" s="46"/>
      <c r="O222" s="43"/>
      <c r="P222" s="53"/>
      <c r="Q222" s="53"/>
      <c r="R222" s="53"/>
      <c r="S222" s="59"/>
      <c r="T222" s="177">
        <f t="shared" si="70"/>
        <v>70.756776666666667</v>
      </c>
      <c r="U222" s="168">
        <f t="shared" si="68"/>
        <v>69</v>
      </c>
      <c r="V222" s="40">
        <f t="shared" si="69"/>
        <v>0.97517161253765428</v>
      </c>
    </row>
    <row r="223" spans="1:24" ht="20.25" customHeight="1" thickBot="1" x14ac:dyDescent="0.3">
      <c r="A223" s="31" t="s">
        <v>27</v>
      </c>
      <c r="B223" s="47"/>
      <c r="C223" s="48"/>
      <c r="D223" s="55">
        <v>4</v>
      </c>
      <c r="E223" s="55">
        <v>3</v>
      </c>
      <c r="F223" s="55"/>
      <c r="G223" s="56"/>
      <c r="H223" s="47"/>
      <c r="I223" s="48"/>
      <c r="J223" s="55">
        <v>30</v>
      </c>
      <c r="K223" s="57">
        <v>30</v>
      </c>
      <c r="L223" s="57"/>
      <c r="M223" s="58"/>
      <c r="N223" s="49"/>
      <c r="O223" s="50"/>
      <c r="P223" s="57"/>
      <c r="Q223" s="57"/>
      <c r="R223" s="57"/>
      <c r="S223" s="60"/>
      <c r="T223" s="178">
        <f>T222*0.9</f>
        <v>63.681099000000003</v>
      </c>
      <c r="U223" s="168">
        <f t="shared" si="68"/>
        <v>67</v>
      </c>
      <c r="V223" s="40">
        <f t="shared" si="69"/>
        <v>1.0521175207733144</v>
      </c>
    </row>
    <row r="224" spans="1:24" ht="15.75" thickBot="1" x14ac:dyDescent="0.3">
      <c r="A224" s="179" t="s">
        <v>43</v>
      </c>
      <c r="B224" s="24"/>
      <c r="C224" s="24"/>
      <c r="D224" s="24"/>
      <c r="E224" s="24"/>
      <c r="F224" s="24"/>
      <c r="G224" s="24"/>
      <c r="H224" s="313" t="s">
        <v>345</v>
      </c>
      <c r="I224" s="313"/>
      <c r="J224" s="314"/>
      <c r="K224" s="180"/>
      <c r="L224" s="179" t="s">
        <v>48</v>
      </c>
      <c r="M224" s="24"/>
      <c r="N224" s="24"/>
      <c r="O224" s="24"/>
      <c r="P224" s="24"/>
      <c r="Q224" s="24"/>
      <c r="R224" s="24"/>
      <c r="S224" s="25"/>
    </row>
    <row r="225" spans="1:24" ht="46.5" customHeight="1" x14ac:dyDescent="0.25">
      <c r="A225" s="324" t="s">
        <v>0</v>
      </c>
      <c r="B225" s="236" t="s">
        <v>44</v>
      </c>
      <c r="C225" s="236"/>
      <c r="D225" s="236" t="s">
        <v>45</v>
      </c>
      <c r="E225" s="236"/>
      <c r="F225" s="236" t="s">
        <v>46</v>
      </c>
      <c r="G225" s="236"/>
      <c r="H225" s="236" t="s">
        <v>47</v>
      </c>
      <c r="I225" s="236"/>
      <c r="J225" s="238"/>
      <c r="L225" s="309" t="s">
        <v>0</v>
      </c>
      <c r="M225" s="215"/>
      <c r="N225" s="210" t="s">
        <v>1</v>
      </c>
      <c r="O225" s="211"/>
      <c r="P225" s="210" t="s">
        <v>2</v>
      </c>
      <c r="Q225" s="211"/>
      <c r="R225" s="210" t="s">
        <v>3</v>
      </c>
      <c r="S225" s="212"/>
      <c r="T225" s="237" t="s">
        <v>224</v>
      </c>
      <c r="U225" s="323" t="s">
        <v>36</v>
      </c>
      <c r="V225" s="217" t="s">
        <v>108</v>
      </c>
    </row>
    <row r="226" spans="1:24" ht="36" x14ac:dyDescent="0.25">
      <c r="A226" s="325"/>
      <c r="B226" s="237"/>
      <c r="C226" s="237"/>
      <c r="D226" s="237"/>
      <c r="E226" s="237"/>
      <c r="F226" s="237"/>
      <c r="G226" s="237"/>
      <c r="H226" s="237"/>
      <c r="I226" s="237"/>
      <c r="J226" s="239"/>
      <c r="L226" s="217"/>
      <c r="M226" s="218"/>
      <c r="N226" s="15" t="s">
        <v>49</v>
      </c>
      <c r="O226" s="16" t="s">
        <v>50</v>
      </c>
      <c r="P226" s="15" t="s">
        <v>49</v>
      </c>
      <c r="Q226" s="16" t="s">
        <v>50</v>
      </c>
      <c r="R226" s="15" t="s">
        <v>49</v>
      </c>
      <c r="S226" s="41" t="s">
        <v>50</v>
      </c>
      <c r="T226" s="237"/>
      <c r="U226" s="323"/>
      <c r="V226" s="217"/>
    </row>
    <row r="227" spans="1:24" x14ac:dyDescent="0.25">
      <c r="A227" s="181" t="s">
        <v>8</v>
      </c>
      <c r="B227" s="201">
        <v>9</v>
      </c>
      <c r="C227" s="201"/>
      <c r="D227" s="201">
        <v>3</v>
      </c>
      <c r="E227" s="201"/>
      <c r="F227" s="201">
        <v>2</v>
      </c>
      <c r="G227" s="201"/>
      <c r="H227" s="201">
        <v>1</v>
      </c>
      <c r="I227" s="201"/>
      <c r="J227" s="202"/>
      <c r="K227" s="175"/>
      <c r="L227" s="217" t="s">
        <v>51</v>
      </c>
      <c r="M227" s="218"/>
      <c r="N227" s="15">
        <v>20</v>
      </c>
      <c r="O227" s="16"/>
      <c r="P227" s="15">
        <v>55</v>
      </c>
      <c r="Q227" s="16"/>
      <c r="R227" s="15"/>
      <c r="S227" s="8"/>
      <c r="T227" s="182">
        <f>T204*1.02</f>
        <v>76.778630000000007</v>
      </c>
      <c r="U227" s="168">
        <f>SUM(N227:S227)</f>
        <v>75</v>
      </c>
      <c r="V227" s="40">
        <f t="shared" ref="V227:V231" si="71">U227/T227</f>
        <v>0.97683430923422299</v>
      </c>
    </row>
    <row r="228" spans="1:24" x14ac:dyDescent="0.25">
      <c r="A228" s="181" t="s">
        <v>9</v>
      </c>
      <c r="B228" s="201">
        <v>60</v>
      </c>
      <c r="C228" s="201"/>
      <c r="D228" s="201">
        <v>8</v>
      </c>
      <c r="E228" s="201"/>
      <c r="F228" s="201">
        <v>1</v>
      </c>
      <c r="G228" s="201"/>
      <c r="H228" s="201">
        <v>1</v>
      </c>
      <c r="I228" s="201"/>
      <c r="J228" s="202"/>
      <c r="L228" s="217" t="s">
        <v>52</v>
      </c>
      <c r="M228" s="218"/>
      <c r="N228" s="22">
        <v>15</v>
      </c>
      <c r="O228" s="169"/>
      <c r="P228" s="22">
        <v>61</v>
      </c>
      <c r="Q228" s="169"/>
      <c r="R228" s="22"/>
      <c r="S228" s="8"/>
      <c r="T228" s="182">
        <f>T227</f>
        <v>76.778630000000007</v>
      </c>
      <c r="U228" s="168">
        <f>SUM(N228:S228)</f>
        <v>76</v>
      </c>
      <c r="V228" s="40">
        <f t="shared" si="71"/>
        <v>0.98985876669067929</v>
      </c>
    </row>
    <row r="229" spans="1:24" x14ac:dyDescent="0.25">
      <c r="A229" s="181" t="s">
        <v>10</v>
      </c>
      <c r="B229" s="201">
        <v>60</v>
      </c>
      <c r="C229" s="201"/>
      <c r="D229" s="201">
        <v>8</v>
      </c>
      <c r="E229" s="201"/>
      <c r="F229" s="201">
        <v>1</v>
      </c>
      <c r="G229" s="201"/>
      <c r="H229" s="201">
        <v>1</v>
      </c>
      <c r="I229" s="201"/>
      <c r="J229" s="202"/>
      <c r="L229" s="217" t="s">
        <v>53</v>
      </c>
      <c r="M229" s="218"/>
      <c r="N229" s="22"/>
      <c r="O229" s="169"/>
      <c r="P229" s="22"/>
      <c r="Q229" s="169"/>
      <c r="R229" s="22"/>
      <c r="S229" s="8"/>
      <c r="T229" s="182">
        <f>T228</f>
        <v>76.778630000000007</v>
      </c>
      <c r="U229" s="168">
        <f>SUM(N229:S229)</f>
        <v>0</v>
      </c>
      <c r="V229" s="40">
        <f t="shared" si="71"/>
        <v>0</v>
      </c>
    </row>
    <row r="230" spans="1:24" x14ac:dyDescent="0.25">
      <c r="A230" s="181" t="s">
        <v>11</v>
      </c>
      <c r="B230" s="201">
        <v>66</v>
      </c>
      <c r="C230" s="201"/>
      <c r="D230" s="201">
        <v>2</v>
      </c>
      <c r="E230" s="201"/>
      <c r="F230" s="201">
        <v>1</v>
      </c>
      <c r="G230" s="201"/>
      <c r="H230" s="201">
        <v>1</v>
      </c>
      <c r="I230" s="201"/>
      <c r="J230" s="202"/>
      <c r="L230" s="217" t="s">
        <v>54</v>
      </c>
      <c r="M230" s="218"/>
      <c r="N230" s="22"/>
      <c r="O230" s="169"/>
      <c r="P230" s="22"/>
      <c r="Q230" s="169"/>
      <c r="R230" s="22"/>
      <c r="S230" s="8"/>
      <c r="T230" s="182">
        <f>T229</f>
        <v>76.778630000000007</v>
      </c>
      <c r="U230" s="168">
        <f>SUM(N230:S230)</f>
        <v>0</v>
      </c>
      <c r="V230" s="40">
        <f t="shared" si="71"/>
        <v>0</v>
      </c>
    </row>
    <row r="231" spans="1:24" ht="15.75" thickBot="1" x14ac:dyDescent="0.3">
      <c r="A231" s="181" t="s">
        <v>12</v>
      </c>
      <c r="B231" s="201">
        <v>59</v>
      </c>
      <c r="C231" s="201"/>
      <c r="D231" s="201">
        <v>6</v>
      </c>
      <c r="E231" s="201"/>
      <c r="F231" s="201">
        <v>2</v>
      </c>
      <c r="G231" s="201"/>
      <c r="H231" s="201">
        <v>1</v>
      </c>
      <c r="I231" s="201"/>
      <c r="J231" s="202"/>
      <c r="L231" s="217" t="s">
        <v>55</v>
      </c>
      <c r="M231" s="218"/>
      <c r="N231" s="36"/>
      <c r="O231" s="170"/>
      <c r="P231" s="36"/>
      <c r="Q231" s="170"/>
      <c r="R231" s="36"/>
      <c r="S231" s="42"/>
      <c r="T231" s="182">
        <f>T230</f>
        <v>76.778630000000007</v>
      </c>
      <c r="U231" s="168">
        <f>SUM(N231:S231)</f>
        <v>0</v>
      </c>
      <c r="V231" s="40">
        <f t="shared" si="71"/>
        <v>0</v>
      </c>
    </row>
    <row r="232" spans="1:24" ht="15.75" thickBot="1" x14ac:dyDescent="0.3">
      <c r="A232" s="181" t="s">
        <v>13</v>
      </c>
      <c r="B232" s="201">
        <v>58</v>
      </c>
      <c r="C232" s="201"/>
      <c r="D232" s="201">
        <v>8</v>
      </c>
      <c r="E232" s="201"/>
      <c r="F232" s="201">
        <v>1</v>
      </c>
      <c r="G232" s="201"/>
      <c r="H232" s="201">
        <v>2</v>
      </c>
      <c r="I232" s="201"/>
      <c r="J232" s="202"/>
      <c r="L232" t="s">
        <v>56</v>
      </c>
    </row>
    <row r="233" spans="1:24" ht="15" customHeight="1" x14ac:dyDescent="0.25">
      <c r="A233" s="181" t="s">
        <v>14</v>
      </c>
      <c r="B233" s="201">
        <v>66</v>
      </c>
      <c r="C233" s="201"/>
      <c r="D233" s="201">
        <v>2</v>
      </c>
      <c r="E233" s="201"/>
      <c r="F233" s="201">
        <v>1</v>
      </c>
      <c r="G233" s="201"/>
      <c r="H233" s="201">
        <v>1</v>
      </c>
      <c r="I233" s="201"/>
      <c r="J233" s="202"/>
      <c r="L233" s="230" t="s">
        <v>57</v>
      </c>
      <c r="M233" s="231"/>
      <c r="N233" s="220" t="s">
        <v>58</v>
      </c>
      <c r="O233" s="220" t="s">
        <v>59</v>
      </c>
      <c r="P233" s="220" t="s">
        <v>60</v>
      </c>
      <c r="Q233" s="222" t="s">
        <v>61</v>
      </c>
      <c r="R233" s="224" t="s">
        <v>62</v>
      </c>
      <c r="S233" s="225"/>
      <c r="T233" s="223" t="s">
        <v>226</v>
      </c>
      <c r="U233" s="307" t="s">
        <v>227</v>
      </c>
      <c r="V233" s="255" t="s">
        <v>81</v>
      </c>
      <c r="W233" s="255" t="s">
        <v>228</v>
      </c>
      <c r="X233" s="308" t="s">
        <v>229</v>
      </c>
    </row>
    <row r="234" spans="1:24" x14ac:dyDescent="0.25">
      <c r="A234" s="181" t="s">
        <v>15</v>
      </c>
      <c r="B234" s="201">
        <v>59</v>
      </c>
      <c r="C234" s="201"/>
      <c r="D234" s="201">
        <v>6</v>
      </c>
      <c r="E234" s="201"/>
      <c r="F234" s="201">
        <v>2</v>
      </c>
      <c r="G234" s="201"/>
      <c r="H234" s="201">
        <v>1</v>
      </c>
      <c r="I234" s="201"/>
      <c r="J234" s="202"/>
      <c r="L234" s="232"/>
      <c r="M234" s="233"/>
      <c r="N234" s="221"/>
      <c r="O234" s="221"/>
      <c r="P234" s="221"/>
      <c r="Q234" s="223"/>
      <c r="R234" s="226"/>
      <c r="S234" s="227"/>
      <c r="T234" s="223"/>
      <c r="U234" s="307"/>
      <c r="V234" s="255"/>
      <c r="W234" s="255"/>
      <c r="X234" s="308"/>
    </row>
    <row r="235" spans="1:24" x14ac:dyDescent="0.25">
      <c r="A235" s="181" t="s">
        <v>16</v>
      </c>
      <c r="B235" s="201">
        <v>58</v>
      </c>
      <c r="C235" s="201"/>
      <c r="D235" s="201">
        <v>8</v>
      </c>
      <c r="E235" s="201"/>
      <c r="F235" s="201">
        <v>1</v>
      </c>
      <c r="G235" s="201"/>
      <c r="H235" s="201">
        <v>2</v>
      </c>
      <c r="I235" s="201"/>
      <c r="J235" s="202"/>
      <c r="L235" s="321" t="s">
        <v>8</v>
      </c>
      <c r="M235" s="322"/>
      <c r="N235" s="161">
        <v>3</v>
      </c>
      <c r="O235" s="161">
        <v>35</v>
      </c>
      <c r="P235" s="161">
        <v>23</v>
      </c>
      <c r="Q235" s="161"/>
      <c r="R235" s="195"/>
      <c r="S235" s="219"/>
      <c r="T235" s="168">
        <f>N235+O235</f>
        <v>38</v>
      </c>
      <c r="U235" s="172">
        <f>U204</f>
        <v>15</v>
      </c>
      <c r="V235" s="172">
        <f t="shared" ref="V235:V251" si="72">T235-P235</f>
        <v>15</v>
      </c>
      <c r="W235" s="172">
        <f>V235-U235</f>
        <v>0</v>
      </c>
      <c r="X235" s="172">
        <f>W235/T235*100</f>
        <v>0</v>
      </c>
    </row>
    <row r="236" spans="1:24" x14ac:dyDescent="0.25">
      <c r="A236" s="181" t="s">
        <v>17</v>
      </c>
      <c r="B236" s="201">
        <v>66</v>
      </c>
      <c r="C236" s="201"/>
      <c r="D236" s="201">
        <v>2</v>
      </c>
      <c r="E236" s="201"/>
      <c r="F236" s="201">
        <v>1</v>
      </c>
      <c r="G236" s="201"/>
      <c r="H236" s="201">
        <v>2</v>
      </c>
      <c r="I236" s="201"/>
      <c r="J236" s="202"/>
      <c r="L236" s="321" t="s">
        <v>9</v>
      </c>
      <c r="M236" s="322"/>
      <c r="N236" s="161">
        <v>80</v>
      </c>
      <c r="O236" s="161">
        <v>100</v>
      </c>
      <c r="P236" s="161">
        <v>60</v>
      </c>
      <c r="Q236" s="161"/>
      <c r="R236" s="195"/>
      <c r="S236" s="219"/>
      <c r="T236" s="168">
        <f t="shared" ref="T236:T251" si="73">N236+O236</f>
        <v>180</v>
      </c>
      <c r="U236" s="172">
        <f>U205</f>
        <v>70</v>
      </c>
      <c r="V236" s="172">
        <f t="shared" si="72"/>
        <v>120</v>
      </c>
      <c r="W236" s="172">
        <f t="shared" ref="W236:W251" si="74">V236-U236</f>
        <v>50</v>
      </c>
      <c r="X236" s="172">
        <f t="shared" ref="X236:X251" si="75">W236/T236*100</f>
        <v>27.777777777777779</v>
      </c>
    </row>
    <row r="237" spans="1:24" x14ac:dyDescent="0.25">
      <c r="A237" s="181" t="s">
        <v>18</v>
      </c>
      <c r="B237" s="201">
        <v>59</v>
      </c>
      <c r="C237" s="201"/>
      <c r="D237" s="201">
        <v>6</v>
      </c>
      <c r="E237" s="201"/>
      <c r="F237" s="201">
        <v>2</v>
      </c>
      <c r="G237" s="201"/>
      <c r="H237" s="201">
        <v>1</v>
      </c>
      <c r="I237" s="201"/>
      <c r="J237" s="202"/>
      <c r="L237" s="203" t="s">
        <v>63</v>
      </c>
      <c r="M237" s="204"/>
      <c r="N237" s="161">
        <v>60</v>
      </c>
      <c r="O237" s="161">
        <v>340</v>
      </c>
      <c r="P237" s="161">
        <v>120</v>
      </c>
      <c r="Q237" s="161"/>
      <c r="R237" s="195"/>
      <c r="S237" s="219"/>
      <c r="T237" s="168">
        <f t="shared" si="73"/>
        <v>400</v>
      </c>
      <c r="U237" s="172">
        <f>U206+U207+U208+U209</f>
        <v>277</v>
      </c>
      <c r="V237" s="172">
        <f t="shared" si="72"/>
        <v>280</v>
      </c>
      <c r="W237" s="172">
        <f t="shared" si="74"/>
        <v>3</v>
      </c>
      <c r="X237" s="172">
        <f t="shared" si="75"/>
        <v>0.75</v>
      </c>
    </row>
    <row r="238" spans="1:24" x14ac:dyDescent="0.25">
      <c r="A238" s="181" t="s">
        <v>19</v>
      </c>
      <c r="B238" s="201">
        <v>58</v>
      </c>
      <c r="C238" s="201"/>
      <c r="D238" s="201">
        <v>8</v>
      </c>
      <c r="E238" s="201"/>
      <c r="F238" s="201">
        <v>1</v>
      </c>
      <c r="G238" s="201"/>
      <c r="H238" s="201">
        <v>2</v>
      </c>
      <c r="I238" s="201"/>
      <c r="J238" s="202"/>
      <c r="L238" s="203" t="s">
        <v>64</v>
      </c>
      <c r="M238" s="204"/>
      <c r="N238" s="161">
        <v>48</v>
      </c>
      <c r="O238" s="161">
        <v>210</v>
      </c>
      <c r="P238" s="161">
        <v>50</v>
      </c>
      <c r="Q238" s="161"/>
      <c r="R238" s="195"/>
      <c r="S238" s="219"/>
      <c r="T238" s="168">
        <f t="shared" si="73"/>
        <v>258</v>
      </c>
      <c r="U238" s="172">
        <f>U210+U211+U212</f>
        <v>204</v>
      </c>
      <c r="V238" s="172">
        <f t="shared" si="72"/>
        <v>208</v>
      </c>
      <c r="W238" s="172">
        <f t="shared" si="74"/>
        <v>4</v>
      </c>
      <c r="X238" s="172">
        <f t="shared" si="75"/>
        <v>1.5503875968992249</v>
      </c>
    </row>
    <row r="239" spans="1:24" x14ac:dyDescent="0.25">
      <c r="A239" s="181" t="s">
        <v>20</v>
      </c>
      <c r="B239" s="201">
        <v>66</v>
      </c>
      <c r="C239" s="201"/>
      <c r="D239" s="201">
        <v>2</v>
      </c>
      <c r="E239" s="201"/>
      <c r="F239" s="201">
        <v>1</v>
      </c>
      <c r="G239" s="201"/>
      <c r="H239" s="201">
        <v>1</v>
      </c>
      <c r="I239" s="201"/>
      <c r="J239" s="202"/>
      <c r="L239" s="203" t="s">
        <v>65</v>
      </c>
      <c r="M239" s="204"/>
      <c r="N239" s="161">
        <v>16</v>
      </c>
      <c r="O239" s="161">
        <v>220</v>
      </c>
      <c r="P239" s="161">
        <v>28</v>
      </c>
      <c r="Q239" s="161"/>
      <c r="R239" s="195"/>
      <c r="S239" s="219"/>
      <c r="T239" s="168">
        <f t="shared" si="73"/>
        <v>236</v>
      </c>
      <c r="U239" s="172">
        <f>U213+U214+U215</f>
        <v>206</v>
      </c>
      <c r="V239" s="172">
        <f t="shared" si="72"/>
        <v>208</v>
      </c>
      <c r="W239" s="172">
        <f t="shared" si="74"/>
        <v>2</v>
      </c>
      <c r="X239" s="172">
        <f t="shared" si="75"/>
        <v>0.84745762711864403</v>
      </c>
    </row>
    <row r="240" spans="1:24" x14ac:dyDescent="0.25">
      <c r="A240" s="181" t="s">
        <v>21</v>
      </c>
      <c r="B240" s="201">
        <v>59</v>
      </c>
      <c r="C240" s="201"/>
      <c r="D240" s="201">
        <v>6</v>
      </c>
      <c r="E240" s="201"/>
      <c r="F240" s="201">
        <v>2</v>
      </c>
      <c r="G240" s="201"/>
      <c r="H240" s="201">
        <v>1</v>
      </c>
      <c r="I240" s="201"/>
      <c r="J240" s="202"/>
      <c r="L240" s="203" t="s">
        <v>66</v>
      </c>
      <c r="M240" s="204"/>
      <c r="N240" s="161">
        <v>2</v>
      </c>
      <c r="O240" s="161">
        <v>145</v>
      </c>
      <c r="P240" s="161">
        <v>8</v>
      </c>
      <c r="Q240" s="161"/>
      <c r="R240" s="195"/>
      <c r="S240" s="219"/>
      <c r="T240" s="168">
        <f t="shared" si="73"/>
        <v>147</v>
      </c>
      <c r="U240" s="172">
        <f>U216+U217</f>
        <v>138</v>
      </c>
      <c r="V240" s="172">
        <f t="shared" si="72"/>
        <v>139</v>
      </c>
      <c r="W240" s="172">
        <f t="shared" si="74"/>
        <v>1</v>
      </c>
      <c r="X240" s="172">
        <f t="shared" si="75"/>
        <v>0.68027210884353739</v>
      </c>
    </row>
    <row r="241" spans="1:24" x14ac:dyDescent="0.25">
      <c r="A241" s="181" t="s">
        <v>22</v>
      </c>
      <c r="B241" s="201">
        <v>58</v>
      </c>
      <c r="C241" s="201"/>
      <c r="D241" s="201">
        <v>8</v>
      </c>
      <c r="E241" s="201"/>
      <c r="F241" s="201">
        <v>1</v>
      </c>
      <c r="G241" s="201"/>
      <c r="H241" s="201">
        <v>2</v>
      </c>
      <c r="I241" s="201"/>
      <c r="J241" s="202"/>
      <c r="L241" s="203" t="s">
        <v>67</v>
      </c>
      <c r="M241" s="204"/>
      <c r="N241" s="161">
        <v>210</v>
      </c>
      <c r="O241" s="161">
        <v>0</v>
      </c>
      <c r="P241" s="161">
        <v>60</v>
      </c>
      <c r="Q241" s="161"/>
      <c r="R241" s="195"/>
      <c r="S241" s="219"/>
      <c r="T241" s="168">
        <f t="shared" si="73"/>
        <v>210</v>
      </c>
      <c r="U241" s="172">
        <f>U218+U219</f>
        <v>138</v>
      </c>
      <c r="V241" s="172">
        <f t="shared" si="72"/>
        <v>150</v>
      </c>
      <c r="W241" s="172">
        <f t="shared" si="74"/>
        <v>12</v>
      </c>
      <c r="X241" s="172">
        <f t="shared" si="75"/>
        <v>5.7142857142857144</v>
      </c>
    </row>
    <row r="242" spans="1:24" x14ac:dyDescent="0.25">
      <c r="A242" s="181" t="s">
        <v>23</v>
      </c>
      <c r="B242" s="201">
        <v>60</v>
      </c>
      <c r="C242" s="201"/>
      <c r="D242" s="201">
        <v>8</v>
      </c>
      <c r="E242" s="201"/>
      <c r="F242" s="201">
        <v>1</v>
      </c>
      <c r="G242" s="201"/>
      <c r="H242" s="201">
        <v>0</v>
      </c>
      <c r="I242" s="201"/>
      <c r="J242" s="202"/>
      <c r="L242" s="203" t="s">
        <v>24</v>
      </c>
      <c r="M242" s="204"/>
      <c r="N242" s="161">
        <v>35</v>
      </c>
      <c r="O242" s="161">
        <v>80</v>
      </c>
      <c r="P242" s="161">
        <v>45</v>
      </c>
      <c r="Q242" s="161"/>
      <c r="R242" s="195"/>
      <c r="S242" s="219"/>
      <c r="T242" s="168">
        <f t="shared" si="73"/>
        <v>115</v>
      </c>
      <c r="U242" s="172">
        <f>U220</f>
        <v>69</v>
      </c>
      <c r="V242" s="172">
        <f t="shared" si="72"/>
        <v>70</v>
      </c>
      <c r="W242" s="172">
        <f t="shared" si="74"/>
        <v>1</v>
      </c>
      <c r="X242" s="172">
        <f t="shared" si="75"/>
        <v>0.86956521739130432</v>
      </c>
    </row>
    <row r="243" spans="1:24" x14ac:dyDescent="0.25">
      <c r="A243" s="181" t="s">
        <v>24</v>
      </c>
      <c r="B243" s="201">
        <v>60</v>
      </c>
      <c r="C243" s="201"/>
      <c r="D243" s="201">
        <v>8</v>
      </c>
      <c r="E243" s="201"/>
      <c r="F243" s="201">
        <v>1</v>
      </c>
      <c r="G243" s="201"/>
      <c r="H243" s="201">
        <v>0</v>
      </c>
      <c r="I243" s="201"/>
      <c r="J243" s="202"/>
      <c r="L243" s="203" t="s">
        <v>68</v>
      </c>
      <c r="M243" s="204"/>
      <c r="N243" s="161">
        <v>250</v>
      </c>
      <c r="O243" s="161">
        <v>0</v>
      </c>
      <c r="P243" s="161">
        <v>100</v>
      </c>
      <c r="Q243" s="161"/>
      <c r="R243" s="195"/>
      <c r="S243" s="219"/>
      <c r="T243" s="168">
        <f t="shared" si="73"/>
        <v>250</v>
      </c>
      <c r="U243" s="172">
        <f>U221+U222</f>
        <v>138</v>
      </c>
      <c r="V243" s="172">
        <f t="shared" si="72"/>
        <v>150</v>
      </c>
      <c r="W243" s="172">
        <f t="shared" si="74"/>
        <v>12</v>
      </c>
      <c r="X243" s="172">
        <f t="shared" si="75"/>
        <v>4.8</v>
      </c>
    </row>
    <row r="244" spans="1:24" x14ac:dyDescent="0.25">
      <c r="A244" s="181" t="s">
        <v>25</v>
      </c>
      <c r="B244" s="201">
        <v>60</v>
      </c>
      <c r="C244" s="201"/>
      <c r="D244" s="201">
        <v>8</v>
      </c>
      <c r="E244" s="201"/>
      <c r="F244" s="201">
        <v>1</v>
      </c>
      <c r="G244" s="201"/>
      <c r="H244" s="201">
        <v>0</v>
      </c>
      <c r="I244" s="201"/>
      <c r="J244" s="202"/>
      <c r="L244" s="203" t="s">
        <v>69</v>
      </c>
      <c r="M244" s="204"/>
      <c r="N244" s="161">
        <v>130</v>
      </c>
      <c r="O244" s="161">
        <v>40</v>
      </c>
      <c r="P244" s="161">
        <v>90</v>
      </c>
      <c r="Q244" s="161"/>
      <c r="R244" s="195"/>
      <c r="S244" s="219"/>
      <c r="T244" s="168">
        <f t="shared" si="73"/>
        <v>170</v>
      </c>
      <c r="U244" s="172">
        <f>U223</f>
        <v>67</v>
      </c>
      <c r="V244" s="172">
        <f t="shared" si="72"/>
        <v>80</v>
      </c>
      <c r="W244" s="172">
        <f t="shared" si="74"/>
        <v>13</v>
      </c>
      <c r="X244" s="172">
        <f t="shared" si="75"/>
        <v>7.6470588235294121</v>
      </c>
    </row>
    <row r="245" spans="1:24" x14ac:dyDescent="0.25">
      <c r="A245" s="181" t="s">
        <v>26</v>
      </c>
      <c r="B245" s="201">
        <v>65</v>
      </c>
      <c r="C245" s="201"/>
      <c r="D245" s="201">
        <v>2</v>
      </c>
      <c r="E245" s="201"/>
      <c r="F245" s="201">
        <v>1</v>
      </c>
      <c r="G245" s="201"/>
      <c r="H245" s="201">
        <v>0</v>
      </c>
      <c r="I245" s="201"/>
      <c r="J245" s="202"/>
      <c r="L245" s="203" t="s">
        <v>70</v>
      </c>
      <c r="M245" s="204"/>
      <c r="N245" s="161">
        <v>20</v>
      </c>
      <c r="O245" s="161">
        <v>200</v>
      </c>
      <c r="P245" s="161">
        <v>6</v>
      </c>
      <c r="Q245" s="161"/>
      <c r="R245" s="195"/>
      <c r="S245" s="219"/>
      <c r="T245" s="168">
        <f t="shared" si="73"/>
        <v>220</v>
      </c>
      <c r="U245" s="172">
        <f>U227+U228+U229+U230+U231</f>
        <v>151</v>
      </c>
      <c r="V245" s="172">
        <f t="shared" si="72"/>
        <v>214</v>
      </c>
      <c r="W245" s="172">
        <f t="shared" si="74"/>
        <v>63</v>
      </c>
      <c r="X245" s="172">
        <f t="shared" si="75"/>
        <v>28.636363636363637</v>
      </c>
    </row>
    <row r="246" spans="1:24" ht="15.75" thickBot="1" x14ac:dyDescent="0.3">
      <c r="A246" s="183" t="s">
        <v>27</v>
      </c>
      <c r="B246" s="249">
        <v>61</v>
      </c>
      <c r="C246" s="249"/>
      <c r="D246" s="249">
        <v>5</v>
      </c>
      <c r="E246" s="249"/>
      <c r="F246" s="249">
        <v>1</v>
      </c>
      <c r="G246" s="249"/>
      <c r="H246" s="249">
        <v>0</v>
      </c>
      <c r="I246" s="249"/>
      <c r="J246" s="250"/>
      <c r="L246" s="247" t="s">
        <v>71</v>
      </c>
      <c r="M246" s="248"/>
      <c r="N246" s="161">
        <v>236</v>
      </c>
      <c r="O246" s="161">
        <v>200</v>
      </c>
      <c r="P246" s="161">
        <v>366</v>
      </c>
      <c r="Q246" s="161"/>
      <c r="R246" s="195"/>
      <c r="S246" s="219"/>
      <c r="T246" s="168">
        <f t="shared" si="73"/>
        <v>436</v>
      </c>
      <c r="U246" s="172"/>
      <c r="V246" s="172">
        <f t="shared" si="72"/>
        <v>70</v>
      </c>
      <c r="W246" s="172">
        <f t="shared" si="74"/>
        <v>70</v>
      </c>
      <c r="X246" s="172">
        <f t="shared" si="75"/>
        <v>16.055045871559635</v>
      </c>
    </row>
    <row r="247" spans="1:24" ht="15.75" thickBot="1" x14ac:dyDescent="0.3">
      <c r="A247" s="184" t="s">
        <v>77</v>
      </c>
      <c r="L247" s="247" t="s">
        <v>72</v>
      </c>
      <c r="M247" s="248"/>
      <c r="N247" s="161">
        <v>0</v>
      </c>
      <c r="O247" s="161">
        <v>5036</v>
      </c>
      <c r="P247" s="161">
        <v>3965</v>
      </c>
      <c r="Q247" s="161"/>
      <c r="R247" s="195"/>
      <c r="S247" s="219"/>
      <c r="T247" s="168">
        <f t="shared" si="73"/>
        <v>5036</v>
      </c>
      <c r="U247" s="172"/>
      <c r="V247" s="172">
        <f t="shared" si="72"/>
        <v>1071</v>
      </c>
      <c r="W247" s="172">
        <f t="shared" si="74"/>
        <v>1071</v>
      </c>
      <c r="X247" s="172">
        <f t="shared" si="75"/>
        <v>21.266878474980146</v>
      </c>
    </row>
    <row r="248" spans="1:24" x14ac:dyDescent="0.25">
      <c r="A248" s="319" t="s">
        <v>78</v>
      </c>
      <c r="B248" s="320"/>
      <c r="C248" s="320"/>
      <c r="D248" s="206" t="s">
        <v>81</v>
      </c>
      <c r="E248" s="206"/>
      <c r="F248" s="206" t="s">
        <v>82</v>
      </c>
      <c r="G248" s="206"/>
      <c r="H248" s="206" t="s">
        <v>83</v>
      </c>
      <c r="I248" s="206"/>
      <c r="J248" s="207"/>
      <c r="L248" s="247" t="s">
        <v>73</v>
      </c>
      <c r="M248" s="248"/>
      <c r="N248" s="161">
        <v>30</v>
      </c>
      <c r="O248" s="161">
        <v>0</v>
      </c>
      <c r="P248" s="161">
        <v>24</v>
      </c>
      <c r="Q248" s="161"/>
      <c r="R248" s="195"/>
      <c r="S248" s="219"/>
      <c r="T248" s="168">
        <f t="shared" si="73"/>
        <v>30</v>
      </c>
      <c r="U248" s="172"/>
      <c r="V248" s="172">
        <f t="shared" si="72"/>
        <v>6</v>
      </c>
      <c r="W248" s="172">
        <f t="shared" si="74"/>
        <v>6</v>
      </c>
      <c r="X248" s="172">
        <f t="shared" si="75"/>
        <v>20</v>
      </c>
    </row>
    <row r="249" spans="1:24" x14ac:dyDescent="0.25">
      <c r="A249" s="317" t="s">
        <v>79</v>
      </c>
      <c r="B249" s="318"/>
      <c r="C249" s="318"/>
      <c r="D249" s="195">
        <v>11</v>
      </c>
      <c r="E249" s="195"/>
      <c r="F249" s="195">
        <v>11</v>
      </c>
      <c r="G249" s="195"/>
      <c r="H249" s="195">
        <v>0</v>
      </c>
      <c r="I249" s="195"/>
      <c r="J249" s="269"/>
      <c r="L249" s="247" t="s">
        <v>74</v>
      </c>
      <c r="M249" s="248"/>
      <c r="N249" s="161">
        <v>25</v>
      </c>
      <c r="O249" s="161">
        <v>0</v>
      </c>
      <c r="P249" s="161">
        <v>10</v>
      </c>
      <c r="Q249" s="161"/>
      <c r="R249" s="195"/>
      <c r="S249" s="219"/>
      <c r="T249" s="168">
        <f t="shared" si="73"/>
        <v>25</v>
      </c>
      <c r="U249" s="172"/>
      <c r="V249" s="172">
        <f t="shared" si="72"/>
        <v>15</v>
      </c>
      <c r="W249" s="172">
        <f t="shared" si="74"/>
        <v>15</v>
      </c>
      <c r="X249" s="172">
        <f t="shared" si="75"/>
        <v>60</v>
      </c>
    </row>
    <row r="250" spans="1:24" ht="15.75" thickBot="1" x14ac:dyDescent="0.3">
      <c r="A250" s="315" t="s">
        <v>80</v>
      </c>
      <c r="B250" s="316"/>
      <c r="C250" s="316"/>
      <c r="D250" s="246">
        <v>479</v>
      </c>
      <c r="E250" s="246"/>
      <c r="F250" s="246">
        <v>479</v>
      </c>
      <c r="G250" s="246"/>
      <c r="H250" s="246">
        <v>0</v>
      </c>
      <c r="I250" s="246"/>
      <c r="J250" s="270"/>
      <c r="L250" s="247" t="s">
        <v>75</v>
      </c>
      <c r="M250" s="248"/>
      <c r="N250" s="161">
        <v>0</v>
      </c>
      <c r="O250" s="161">
        <v>0</v>
      </c>
      <c r="P250" s="161">
        <v>0</v>
      </c>
      <c r="Q250" s="161"/>
      <c r="R250" s="195"/>
      <c r="S250" s="219"/>
      <c r="T250" s="168">
        <f t="shared" si="73"/>
        <v>0</v>
      </c>
      <c r="U250" s="172"/>
      <c r="V250" s="172">
        <f t="shared" si="72"/>
        <v>0</v>
      </c>
      <c r="W250" s="172">
        <f t="shared" si="74"/>
        <v>0</v>
      </c>
      <c r="X250" s="172" t="e">
        <f t="shared" si="75"/>
        <v>#DIV/0!</v>
      </c>
    </row>
    <row r="251" spans="1:24" ht="15.75" thickBot="1" x14ac:dyDescent="0.3">
      <c r="A251" t="s">
        <v>90</v>
      </c>
      <c r="L251" s="284" t="s">
        <v>76</v>
      </c>
      <c r="M251" s="285"/>
      <c r="N251" s="167">
        <v>0</v>
      </c>
      <c r="O251" s="167">
        <v>0</v>
      </c>
      <c r="P251" s="167">
        <v>0</v>
      </c>
      <c r="Q251" s="167"/>
      <c r="R251" s="246"/>
      <c r="S251" s="286"/>
      <c r="T251" s="168">
        <f t="shared" si="73"/>
        <v>0</v>
      </c>
      <c r="U251" s="172"/>
      <c r="V251" s="172">
        <f t="shared" si="72"/>
        <v>0</v>
      </c>
      <c r="W251" s="172">
        <f t="shared" si="74"/>
        <v>0</v>
      </c>
      <c r="X251" s="172" t="e">
        <f t="shared" si="75"/>
        <v>#DIV/0!</v>
      </c>
    </row>
    <row r="252" spans="1:24" ht="15.75" thickBot="1" x14ac:dyDescent="0.3">
      <c r="A252" s="205" t="s">
        <v>91</v>
      </c>
      <c r="B252" s="206"/>
      <c r="C252" s="206"/>
      <c r="D252" s="207"/>
      <c r="F252" s="205" t="s">
        <v>96</v>
      </c>
      <c r="G252" s="206"/>
      <c r="H252" s="206"/>
      <c r="I252" s="206"/>
      <c r="J252" s="207"/>
      <c r="L252" t="s">
        <v>84</v>
      </c>
      <c r="Q252" s="7" t="s">
        <v>89</v>
      </c>
    </row>
    <row r="253" spans="1:24" x14ac:dyDescent="0.25">
      <c r="A253" s="171" t="s">
        <v>92</v>
      </c>
      <c r="B253" s="217" t="s">
        <v>94</v>
      </c>
      <c r="C253" s="217"/>
      <c r="D253" s="261" t="s">
        <v>36</v>
      </c>
      <c r="F253" s="259" t="s">
        <v>92</v>
      </c>
      <c r="G253" s="217"/>
      <c r="H253" s="217" t="s">
        <v>94</v>
      </c>
      <c r="I253" s="217"/>
      <c r="J253" s="261" t="s">
        <v>36</v>
      </c>
      <c r="L253" s="262" t="s">
        <v>86</v>
      </c>
      <c r="M253" s="263"/>
      <c r="N253" s="263"/>
      <c r="O253" s="271">
        <v>0</v>
      </c>
      <c r="P253" s="272"/>
      <c r="Q253" s="162" t="s">
        <v>6</v>
      </c>
      <c r="R253" s="163" t="s">
        <v>7</v>
      </c>
      <c r="S253" s="164" t="s">
        <v>36</v>
      </c>
      <c r="T253" s="160"/>
    </row>
    <row r="254" spans="1:24" x14ac:dyDescent="0.25">
      <c r="A254" s="171" t="s">
        <v>93</v>
      </c>
      <c r="B254" s="217" t="s">
        <v>95</v>
      </c>
      <c r="C254" s="217"/>
      <c r="D254" s="261"/>
      <c r="F254" s="259" t="s">
        <v>93</v>
      </c>
      <c r="G254" s="217"/>
      <c r="H254" s="217" t="s">
        <v>95</v>
      </c>
      <c r="I254" s="217"/>
      <c r="J254" s="261"/>
      <c r="L254" s="264" t="s">
        <v>87</v>
      </c>
      <c r="M254" s="265"/>
      <c r="N254" s="265"/>
      <c r="O254" s="273">
        <v>0</v>
      </c>
      <c r="P254" s="274"/>
      <c r="Q254" s="268">
        <v>36</v>
      </c>
      <c r="R254" s="195">
        <v>34</v>
      </c>
      <c r="S254" s="269">
        <v>70</v>
      </c>
      <c r="T254" s="160"/>
    </row>
    <row r="255" spans="1:24" ht="15.75" thickBot="1" x14ac:dyDescent="0.3">
      <c r="A255" s="28">
        <v>60</v>
      </c>
      <c r="B255" s="246">
        <v>10</v>
      </c>
      <c r="C255" s="246"/>
      <c r="D255" s="173">
        <v>70</v>
      </c>
      <c r="F255" s="260">
        <v>60</v>
      </c>
      <c r="G255" s="246"/>
      <c r="H255" s="246">
        <v>10</v>
      </c>
      <c r="I255" s="246"/>
      <c r="J255" s="173">
        <v>70</v>
      </c>
      <c r="L255" s="266" t="s">
        <v>88</v>
      </c>
      <c r="M255" s="267"/>
      <c r="N255" s="267"/>
      <c r="O255" s="275">
        <v>0</v>
      </c>
      <c r="P255" s="276"/>
      <c r="Q255" s="260"/>
      <c r="R255" s="246"/>
      <c r="S255" s="270"/>
      <c r="T255" s="160"/>
    </row>
    <row r="256" spans="1:24" ht="15.75" thickBot="1" x14ac:dyDescent="0.3">
      <c r="A256" t="s">
        <v>102</v>
      </c>
      <c r="L256" t="s">
        <v>97</v>
      </c>
    </row>
    <row r="257" spans="1:108" ht="15.75" thickBot="1" x14ac:dyDescent="0.3">
      <c r="A257" s="23" t="s">
        <v>103</v>
      </c>
      <c r="B257" s="24"/>
      <c r="C257" s="24" t="s">
        <v>104</v>
      </c>
      <c r="D257" s="24"/>
      <c r="E257" s="24"/>
      <c r="F257" s="24" t="s">
        <v>105</v>
      </c>
      <c r="G257" s="24"/>
      <c r="H257" s="24"/>
      <c r="I257" s="24" t="s">
        <v>106</v>
      </c>
      <c r="J257" s="25"/>
      <c r="L257" s="280" t="s">
        <v>59</v>
      </c>
      <c r="M257" s="281"/>
      <c r="N257" s="26"/>
      <c r="O257" s="26" t="s">
        <v>99</v>
      </c>
      <c r="P257" s="278" t="s">
        <v>100</v>
      </c>
      <c r="Q257" s="279"/>
      <c r="R257" s="282">
        <v>0</v>
      </c>
      <c r="S257" s="283"/>
      <c r="T257" s="160"/>
    </row>
    <row r="258" spans="1:108" ht="15.75" thickBot="1" x14ac:dyDescent="0.3">
      <c r="A258" t="s">
        <v>107</v>
      </c>
      <c r="L258" s="251" t="s">
        <v>101</v>
      </c>
      <c r="M258" s="252"/>
      <c r="N258" s="255"/>
      <c r="O258" s="255"/>
      <c r="P258" s="255"/>
      <c r="Q258" s="255"/>
      <c r="R258" s="255"/>
      <c r="S258" s="256"/>
      <c r="T258" s="160"/>
    </row>
    <row r="259" spans="1:108" ht="15.75" thickBot="1" x14ac:dyDescent="0.3">
      <c r="A259" s="23" t="s">
        <v>103</v>
      </c>
      <c r="B259" s="24"/>
      <c r="C259" s="24" t="s">
        <v>104</v>
      </c>
      <c r="D259" s="24"/>
      <c r="E259" s="24"/>
      <c r="F259" s="24" t="s">
        <v>105</v>
      </c>
      <c r="G259" s="24"/>
      <c r="H259" s="24"/>
      <c r="I259" s="24" t="s">
        <v>106</v>
      </c>
      <c r="J259" s="25"/>
      <c r="L259" s="253"/>
      <c r="M259" s="254"/>
      <c r="N259" s="257"/>
      <c r="O259" s="257"/>
      <c r="P259" s="257"/>
      <c r="Q259" s="257"/>
      <c r="R259" s="257"/>
      <c r="S259" s="258"/>
      <c r="T259" s="160"/>
    </row>
    <row r="261" spans="1:108" ht="18.75" x14ac:dyDescent="0.3">
      <c r="A261" s="193"/>
      <c r="B261" s="194" t="s">
        <v>28</v>
      </c>
      <c r="C261" s="194"/>
      <c r="D261" s="194"/>
      <c r="E261" s="194"/>
      <c r="F261" s="194"/>
      <c r="G261" s="194"/>
      <c r="H261" s="194"/>
      <c r="I261" s="194"/>
      <c r="J261" s="193" t="s">
        <v>29</v>
      </c>
      <c r="K261" s="193"/>
      <c r="L261" s="195" t="s">
        <v>322</v>
      </c>
      <c r="M261" s="195"/>
      <c r="N261" s="195"/>
      <c r="O261" s="193" t="s">
        <v>30</v>
      </c>
      <c r="P261" s="193"/>
      <c r="Q261" s="195">
        <v>2022</v>
      </c>
      <c r="R261" s="195"/>
      <c r="S261" s="195"/>
      <c r="T261" s="328"/>
      <c r="U261" s="193"/>
      <c r="V261" s="193"/>
      <c r="W261" s="193"/>
      <c r="X261" s="193"/>
    </row>
    <row r="262" spans="1:108" s="38" customFormat="1" ht="21.75" customHeight="1" thickBot="1" x14ac:dyDescent="0.3">
      <c r="A262" s="193"/>
      <c r="B262" s="189" t="s">
        <v>31</v>
      </c>
      <c r="C262" s="189"/>
      <c r="D262" s="188" t="s">
        <v>323</v>
      </c>
      <c r="E262" s="188"/>
      <c r="F262" s="189" t="s">
        <v>32</v>
      </c>
      <c r="G262" s="189"/>
      <c r="H262" s="188" t="s">
        <v>324</v>
      </c>
      <c r="I262" s="188"/>
      <c r="J262" s="189" t="s">
        <v>272</v>
      </c>
      <c r="K262" s="189"/>
      <c r="L262" s="188" t="s">
        <v>332</v>
      </c>
      <c r="M262" s="188"/>
      <c r="N262" s="188"/>
      <c r="O262" s="189" t="s">
        <v>34</v>
      </c>
      <c r="P262" s="189"/>
      <c r="Q262" s="299"/>
      <c r="R262" s="300"/>
      <c r="S262" s="301"/>
      <c r="T262" s="326" t="s">
        <v>225</v>
      </c>
      <c r="U262" s="327"/>
      <c r="V262" s="327"/>
    </row>
    <row r="263" spans="1:108" x14ac:dyDescent="0.25">
      <c r="A263" s="193"/>
      <c r="B263" s="205" t="s">
        <v>35</v>
      </c>
      <c r="C263" s="206"/>
      <c r="D263" s="206"/>
      <c r="E263" s="206"/>
      <c r="F263" s="206"/>
      <c r="G263" s="206"/>
      <c r="H263" s="206"/>
      <c r="I263" s="207"/>
      <c r="J263" s="205" t="s">
        <v>1</v>
      </c>
      <c r="K263" s="206"/>
      <c r="L263" s="206"/>
      <c r="M263" s="206"/>
      <c r="N263" s="207"/>
      <c r="O263" s="205" t="s">
        <v>2</v>
      </c>
      <c r="P263" s="206"/>
      <c r="Q263" s="206"/>
      <c r="R263" s="206"/>
      <c r="S263" s="207"/>
      <c r="T263" s="299">
        <v>30034</v>
      </c>
      <c r="U263" s="300"/>
      <c r="V263" s="301"/>
    </row>
    <row r="264" spans="1:108" s="38" customFormat="1" ht="24" customHeight="1" thickBot="1" x14ac:dyDescent="0.3">
      <c r="B264" s="165" t="s">
        <v>36</v>
      </c>
      <c r="C264" s="62">
        <v>1</v>
      </c>
      <c r="D264" s="63" t="s">
        <v>37</v>
      </c>
      <c r="E264" s="166"/>
      <c r="F264" s="62">
        <v>1</v>
      </c>
      <c r="G264" s="209" t="s">
        <v>38</v>
      </c>
      <c r="H264" s="209"/>
      <c r="I264" s="65">
        <v>1</v>
      </c>
      <c r="J264" s="208" t="s">
        <v>39</v>
      </c>
      <c r="K264" s="209"/>
      <c r="L264" s="62">
        <v>26</v>
      </c>
      <c r="M264" s="166" t="s">
        <v>40</v>
      </c>
      <c r="N264" s="65">
        <v>26</v>
      </c>
      <c r="O264" s="208" t="s">
        <v>39</v>
      </c>
      <c r="P264" s="209"/>
      <c r="Q264" s="62">
        <v>22</v>
      </c>
      <c r="R264" s="166" t="s">
        <v>40</v>
      </c>
      <c r="S264" s="65">
        <v>22</v>
      </c>
      <c r="T264" s="175"/>
      <c r="Z264" s="290" t="s">
        <v>238</v>
      </c>
      <c r="AA264" s="290"/>
      <c r="AB264" s="291" t="s">
        <v>239</v>
      </c>
      <c r="AC264" s="291"/>
      <c r="AD264" s="291" t="s">
        <v>171</v>
      </c>
      <c r="AE264" s="291"/>
      <c r="AF264" s="292" t="s">
        <v>240</v>
      </c>
      <c r="AG264" s="292"/>
      <c r="AH264" s="292" t="s">
        <v>241</v>
      </c>
      <c r="AI264" s="292"/>
      <c r="AJ264" s="292" t="s">
        <v>242</v>
      </c>
      <c r="AK264" s="292"/>
      <c r="AL264" s="292" t="s">
        <v>243</v>
      </c>
      <c r="AM264" s="292"/>
      <c r="AN264" s="287" t="s">
        <v>244</v>
      </c>
      <c r="AO264" s="287"/>
      <c r="AP264" s="287" t="s">
        <v>245</v>
      </c>
      <c r="AQ264" s="287"/>
      <c r="AR264" s="287" t="s">
        <v>246</v>
      </c>
      <c r="AS264" s="287"/>
      <c r="AT264" s="287" t="s">
        <v>247</v>
      </c>
      <c r="AU264" s="287"/>
      <c r="AV264" s="288" t="s">
        <v>248</v>
      </c>
      <c r="AW264" s="288"/>
      <c r="AX264" s="288" t="s">
        <v>249</v>
      </c>
      <c r="AY264" s="288"/>
      <c r="AZ264" s="288" t="s">
        <v>250</v>
      </c>
      <c r="BA264" s="288"/>
      <c r="BB264" s="288" t="s">
        <v>175</v>
      </c>
      <c r="BC264" s="288"/>
      <c r="BD264" s="289" t="s">
        <v>251</v>
      </c>
      <c r="BE264" s="289"/>
      <c r="BF264" s="289" t="s">
        <v>252</v>
      </c>
      <c r="BG264" s="289"/>
      <c r="BH264" s="289" t="s">
        <v>24</v>
      </c>
      <c r="BI264" s="289"/>
      <c r="BJ264" s="294" t="s">
        <v>253</v>
      </c>
      <c r="BK264" s="294"/>
      <c r="BL264" s="295" t="s">
        <v>69</v>
      </c>
      <c r="BM264" s="295"/>
      <c r="BN264" s="296" t="s">
        <v>254</v>
      </c>
      <c r="BO264" s="296" t="s">
        <v>161</v>
      </c>
      <c r="BP264" s="296" t="s">
        <v>255</v>
      </c>
      <c r="BQ264" s="296" t="s">
        <v>256</v>
      </c>
      <c r="BR264" s="296" t="s">
        <v>257</v>
      </c>
      <c r="BS264" s="296"/>
      <c r="BT264" s="296" t="s">
        <v>258</v>
      </c>
      <c r="BU264" s="296"/>
      <c r="BV264" s="296" t="s">
        <v>259</v>
      </c>
      <c r="BW264" s="296"/>
      <c r="BX264" s="293" t="s">
        <v>260</v>
      </c>
      <c r="BY264" s="293"/>
      <c r="BZ264" s="293"/>
      <c r="CA264" s="293" t="s">
        <v>239</v>
      </c>
      <c r="CB264" s="293"/>
      <c r="CC264" s="293"/>
      <c r="CD264" s="293" t="s">
        <v>261</v>
      </c>
      <c r="CE264" s="293"/>
      <c r="CF264" s="293"/>
      <c r="CG264" s="293" t="s">
        <v>262</v>
      </c>
      <c r="CH264" s="293"/>
      <c r="CI264" s="293"/>
      <c r="CJ264" s="293" t="s">
        <v>65</v>
      </c>
      <c r="CK264" s="293"/>
      <c r="CL264" s="293"/>
      <c r="CM264" s="293" t="s">
        <v>263</v>
      </c>
      <c r="CN264" s="293"/>
      <c r="CO264" s="293"/>
      <c r="CP264" s="293" t="s">
        <v>67</v>
      </c>
      <c r="CQ264" s="293"/>
      <c r="CR264" s="293"/>
      <c r="CS264" s="293" t="s">
        <v>264</v>
      </c>
      <c r="CT264" s="293"/>
      <c r="CU264" s="293"/>
      <c r="CV264" s="293" t="s">
        <v>265</v>
      </c>
      <c r="CW264" s="293"/>
      <c r="CX264" s="293"/>
      <c r="CY264" s="293" t="s">
        <v>24</v>
      </c>
      <c r="CZ264" s="293"/>
      <c r="DA264" s="293"/>
      <c r="DB264" s="293" t="s">
        <v>266</v>
      </c>
      <c r="DC264" s="293"/>
      <c r="DD264" s="293"/>
    </row>
    <row r="265" spans="1:108" ht="16.5" thickBot="1" x14ac:dyDescent="0.3">
      <c r="A265" t="s">
        <v>42</v>
      </c>
      <c r="G265" s="176"/>
      <c r="H265" s="176"/>
      <c r="J265" s="160"/>
      <c r="K265" s="160"/>
      <c r="Z265" s="174" t="s">
        <v>267</v>
      </c>
      <c r="AA265" s="174" t="s">
        <v>268</v>
      </c>
      <c r="AB265" s="174" t="s">
        <v>267</v>
      </c>
      <c r="AC265" s="174" t="s">
        <v>268</v>
      </c>
      <c r="AD265" s="174" t="s">
        <v>267</v>
      </c>
      <c r="AE265" s="174" t="s">
        <v>268</v>
      </c>
      <c r="AF265" s="147" t="s">
        <v>267</v>
      </c>
      <c r="AG265" s="147" t="s">
        <v>268</v>
      </c>
      <c r="AH265" s="147" t="s">
        <v>267</v>
      </c>
      <c r="AI265" s="147" t="s">
        <v>268</v>
      </c>
      <c r="AJ265" s="147" t="s">
        <v>267</v>
      </c>
      <c r="AK265" s="147" t="s">
        <v>268</v>
      </c>
      <c r="AL265" s="147" t="s">
        <v>267</v>
      </c>
      <c r="AM265" s="147" t="s">
        <v>268</v>
      </c>
      <c r="AN265" s="148" t="s">
        <v>267</v>
      </c>
      <c r="AO265" s="148" t="s">
        <v>268</v>
      </c>
      <c r="AP265" s="148" t="s">
        <v>267</v>
      </c>
      <c r="AQ265" s="148" t="s">
        <v>268</v>
      </c>
      <c r="AR265" s="148" t="s">
        <v>267</v>
      </c>
      <c r="AS265" s="148" t="s">
        <v>268</v>
      </c>
      <c r="AT265" s="148" t="s">
        <v>267</v>
      </c>
      <c r="AU265" s="148" t="s">
        <v>268</v>
      </c>
      <c r="AV265" s="149" t="s">
        <v>267</v>
      </c>
      <c r="AW265" s="149" t="s">
        <v>268</v>
      </c>
      <c r="AX265" s="149" t="s">
        <v>267</v>
      </c>
      <c r="AY265" s="149" t="s">
        <v>268</v>
      </c>
      <c r="AZ265" s="149" t="s">
        <v>267</v>
      </c>
      <c r="BA265" s="149" t="s">
        <v>268</v>
      </c>
      <c r="BB265" s="149" t="s">
        <v>267</v>
      </c>
      <c r="BC265" s="149" t="s">
        <v>268</v>
      </c>
      <c r="BD265" s="150" t="s">
        <v>267</v>
      </c>
      <c r="BE265" s="150" t="s">
        <v>268</v>
      </c>
      <c r="BF265" s="150" t="s">
        <v>267</v>
      </c>
      <c r="BG265" s="150" t="s">
        <v>268</v>
      </c>
      <c r="BH265" s="150" t="s">
        <v>267</v>
      </c>
      <c r="BI265" s="150" t="s">
        <v>268</v>
      </c>
      <c r="BJ265" s="151" t="s">
        <v>267</v>
      </c>
      <c r="BK265" s="151" t="s">
        <v>268</v>
      </c>
      <c r="BL265" s="152" t="s">
        <v>267</v>
      </c>
      <c r="BM265" s="152" t="s">
        <v>268</v>
      </c>
      <c r="BN265" s="153" t="s">
        <v>267</v>
      </c>
      <c r="BO265" s="153" t="s">
        <v>268</v>
      </c>
      <c r="BP265" s="153" t="s">
        <v>267</v>
      </c>
      <c r="BQ265" s="153" t="s">
        <v>268</v>
      </c>
      <c r="BR265" s="153" t="s">
        <v>267</v>
      </c>
      <c r="BS265" s="153" t="s">
        <v>268</v>
      </c>
      <c r="BT265" s="153" t="s">
        <v>267</v>
      </c>
      <c r="BU265" s="153" t="s">
        <v>268</v>
      </c>
      <c r="BV265" s="153" t="s">
        <v>267</v>
      </c>
      <c r="BW265" s="153" t="s">
        <v>268</v>
      </c>
      <c r="BX265" s="154" t="s">
        <v>269</v>
      </c>
      <c r="BY265" s="154" t="s">
        <v>270</v>
      </c>
      <c r="BZ265" s="154" t="s">
        <v>271</v>
      </c>
      <c r="CA265" s="154" t="s">
        <v>269</v>
      </c>
      <c r="CB265" s="154" t="s">
        <v>270</v>
      </c>
      <c r="CC265" s="154" t="s">
        <v>271</v>
      </c>
      <c r="CD265" s="154" t="s">
        <v>269</v>
      </c>
      <c r="CE265" s="154" t="s">
        <v>270</v>
      </c>
      <c r="CF265" s="154" t="s">
        <v>271</v>
      </c>
      <c r="CG265" s="154" t="s">
        <v>269</v>
      </c>
      <c r="CH265" s="154" t="s">
        <v>270</v>
      </c>
      <c r="CI265" s="154" t="s">
        <v>271</v>
      </c>
      <c r="CJ265" s="154" t="s">
        <v>269</v>
      </c>
      <c r="CK265" s="154" t="s">
        <v>270</v>
      </c>
      <c r="CL265" s="154" t="s">
        <v>271</v>
      </c>
      <c r="CM265" s="154" t="s">
        <v>269</v>
      </c>
      <c r="CN265" s="154" t="s">
        <v>270</v>
      </c>
      <c r="CO265" s="154" t="s">
        <v>271</v>
      </c>
      <c r="CP265" s="154" t="s">
        <v>269</v>
      </c>
      <c r="CQ265" s="154" t="s">
        <v>270</v>
      </c>
      <c r="CR265" s="154" t="s">
        <v>271</v>
      </c>
      <c r="CS265" s="154" t="s">
        <v>269</v>
      </c>
      <c r="CT265" s="154" t="s">
        <v>270</v>
      </c>
      <c r="CU265" s="154" t="s">
        <v>271</v>
      </c>
      <c r="CV265" s="154" t="s">
        <v>269</v>
      </c>
      <c r="CW265" s="154" t="s">
        <v>270</v>
      </c>
      <c r="CX265" s="154" t="s">
        <v>271</v>
      </c>
      <c r="CY265" s="154" t="s">
        <v>269</v>
      </c>
      <c r="CZ265" s="154" t="s">
        <v>270</v>
      </c>
      <c r="DA265" s="154" t="s">
        <v>271</v>
      </c>
      <c r="DB265" s="154" t="s">
        <v>269</v>
      </c>
      <c r="DC265" s="154" t="s">
        <v>270</v>
      </c>
      <c r="DD265" s="154" t="s">
        <v>271</v>
      </c>
    </row>
    <row r="266" spans="1:108" x14ac:dyDescent="0.25">
      <c r="A266" s="192" t="s">
        <v>0</v>
      </c>
      <c r="B266" s="196" t="s">
        <v>1</v>
      </c>
      <c r="C266" s="197"/>
      <c r="D266" s="197"/>
      <c r="E266" s="197"/>
      <c r="F266" s="197"/>
      <c r="G266" s="198"/>
      <c r="H266" s="196" t="s">
        <v>2</v>
      </c>
      <c r="I266" s="197"/>
      <c r="J266" s="197"/>
      <c r="K266" s="197"/>
      <c r="L266" s="197"/>
      <c r="M266" s="198"/>
      <c r="N266" s="196" t="s">
        <v>3</v>
      </c>
      <c r="O266" s="197"/>
      <c r="P266" s="197"/>
      <c r="Q266" s="197"/>
      <c r="R266" s="197"/>
      <c r="S266" s="199"/>
      <c r="T266" s="191" t="s">
        <v>224</v>
      </c>
      <c r="U266" s="323" t="s">
        <v>36</v>
      </c>
      <c r="V266" s="217" t="s">
        <v>108</v>
      </c>
      <c r="Y266" t="str">
        <f>L262</f>
        <v>urban narang 05</v>
      </c>
      <c r="Z266" s="172">
        <f>B269+C269</f>
        <v>13</v>
      </c>
      <c r="AA266" s="172">
        <f>H269+I269</f>
        <v>17</v>
      </c>
      <c r="AB266" s="172">
        <f>B270+C270</f>
        <v>18</v>
      </c>
      <c r="AC266" s="172">
        <f>H270+I270</f>
        <v>55</v>
      </c>
      <c r="AD266" s="172">
        <f>B271+C271</f>
        <v>18</v>
      </c>
      <c r="AE266" s="172">
        <f>H271+I271</f>
        <v>55</v>
      </c>
      <c r="AF266" s="172">
        <f>SUM(B272:G272)</f>
        <v>20</v>
      </c>
      <c r="AG266" s="172">
        <f>SUM(H272:M272)</f>
        <v>51</v>
      </c>
      <c r="AH266" s="172">
        <f>SUM(B275:G275)</f>
        <v>20</v>
      </c>
      <c r="AI266" s="172">
        <f>SUM(H275:M275)</f>
        <v>51</v>
      </c>
      <c r="AJ266" s="172">
        <f>SUM(B278:G278)</f>
        <v>20</v>
      </c>
      <c r="AK266" s="172">
        <f>SUM(H278:M278)</f>
        <v>51</v>
      </c>
      <c r="AL266" s="172">
        <f>SUM(B281:G281)</f>
        <v>20</v>
      </c>
      <c r="AM266" s="172">
        <f>SUM(H281:M281)</f>
        <v>51</v>
      </c>
      <c r="AN266" s="172">
        <f>SUM(B273:G273)</f>
        <v>15</v>
      </c>
      <c r="AO266" s="172">
        <f>SUM(H273:M273)</f>
        <v>55</v>
      </c>
      <c r="AP266" s="172">
        <f>SUM(B276:G276)</f>
        <v>15</v>
      </c>
      <c r="AQ266" s="172">
        <f>SUM(H276:M276)</f>
        <v>55</v>
      </c>
      <c r="AR266" s="172">
        <f>SUM(B279:G279)</f>
        <v>15</v>
      </c>
      <c r="AS266" s="172">
        <f>SUM(H279:M279)</f>
        <v>55</v>
      </c>
      <c r="AT266" s="172">
        <f>SUM(B282:G282)</f>
        <v>15</v>
      </c>
      <c r="AU266" s="172">
        <f>SUM(H282:M282)</f>
        <v>55</v>
      </c>
      <c r="AV266" s="172">
        <f>SUM(B274:G274)</f>
        <v>19</v>
      </c>
      <c r="AW266" s="172">
        <f>SUM(H274:M274)</f>
        <v>51</v>
      </c>
      <c r="AX266" s="172">
        <f>SUM(B277:G277)</f>
        <v>19</v>
      </c>
      <c r="AY266" s="172">
        <f>SUM(H277:M277)</f>
        <v>51</v>
      </c>
      <c r="AZ266" s="172">
        <f>SUM(B280:G280)</f>
        <v>19</v>
      </c>
      <c r="BA266" s="172">
        <f>SUM(H280:M280)</f>
        <v>51</v>
      </c>
      <c r="BB266" s="172">
        <f>SUM(B283:G283)</f>
        <v>19</v>
      </c>
      <c r="BC266" s="172">
        <f>SUM(H283:M283)</f>
        <v>51</v>
      </c>
      <c r="BD266" s="172">
        <f>SUM(B286:G286)</f>
        <v>25</v>
      </c>
      <c r="BE266" s="172">
        <f>SUM(H286:M286)</f>
        <v>46</v>
      </c>
      <c r="BF266" s="172">
        <f>SUM(B284:G284)</f>
        <v>25</v>
      </c>
      <c r="BG266" s="172">
        <f>SUM(H284:M284)</f>
        <v>46</v>
      </c>
      <c r="BH266" s="172">
        <f>SUM(B285:G285)</f>
        <v>25</v>
      </c>
      <c r="BI266" s="172">
        <f>SUM(H285:M285)</f>
        <v>46</v>
      </c>
      <c r="BJ266" s="172">
        <f>SUM(B287:G287)</f>
        <v>21</v>
      </c>
      <c r="BK266" s="172">
        <f>SUM(H287:M287)</f>
        <v>49</v>
      </c>
      <c r="BL266" s="172">
        <f>SUM(B288:G288)</f>
        <v>0</v>
      </c>
      <c r="BM266" s="172">
        <f>SUM(H288:M288)</f>
        <v>70</v>
      </c>
      <c r="BN266" s="172">
        <f>N292+O292</f>
        <v>38</v>
      </c>
      <c r="BO266" s="172">
        <f>P292+Q292</f>
        <v>37</v>
      </c>
      <c r="BP266" s="172">
        <f>N293+O293</f>
        <v>34</v>
      </c>
      <c r="BQ266" s="172">
        <f>P293+Q293</f>
        <v>39</v>
      </c>
      <c r="BR266" s="172">
        <f>N294+O294</f>
        <v>0</v>
      </c>
      <c r="BS266" s="172">
        <f>P294+Q294</f>
        <v>0</v>
      </c>
      <c r="BT266" s="172">
        <f>N295+O295</f>
        <v>0</v>
      </c>
      <c r="BU266" s="155">
        <f>P295+Q295</f>
        <v>0</v>
      </c>
      <c r="BV266" s="172">
        <f>N296+O296</f>
        <v>0</v>
      </c>
      <c r="BW266" s="155">
        <f>P296+Q296</f>
        <v>0</v>
      </c>
      <c r="BX266" s="172">
        <f t="shared" ref="BX266:BZ266" si="76">N300</f>
        <v>0</v>
      </c>
      <c r="BY266" s="172">
        <f t="shared" si="76"/>
        <v>35</v>
      </c>
      <c r="BZ266" s="172">
        <f t="shared" si="76"/>
        <v>5</v>
      </c>
      <c r="CA266" s="172">
        <f t="shared" ref="CA266:CC266" si="77">N301</f>
        <v>80</v>
      </c>
      <c r="CB266" s="172">
        <f t="shared" si="77"/>
        <v>100</v>
      </c>
      <c r="CC266" s="172">
        <f t="shared" si="77"/>
        <v>60</v>
      </c>
      <c r="CD266" s="172">
        <f t="shared" ref="CD266:CF266" si="78">N302</f>
        <v>20</v>
      </c>
      <c r="CE266" s="172">
        <f t="shared" si="78"/>
        <v>360</v>
      </c>
      <c r="CF266" s="172">
        <f t="shared" si="78"/>
        <v>60</v>
      </c>
      <c r="CG266" s="172">
        <f t="shared" ref="CG266:CI266" si="79">N303</f>
        <v>23</v>
      </c>
      <c r="CH266" s="172">
        <f t="shared" si="79"/>
        <v>240</v>
      </c>
      <c r="CI266" s="172">
        <f t="shared" si="79"/>
        <v>47</v>
      </c>
      <c r="CJ266" s="172">
        <f t="shared" ref="CJ266:CL266" si="80">N304</f>
        <v>4</v>
      </c>
      <c r="CK266" s="172">
        <f t="shared" si="80"/>
        <v>220</v>
      </c>
      <c r="CL266" s="172">
        <f t="shared" si="80"/>
        <v>4</v>
      </c>
      <c r="CM266" s="172">
        <f t="shared" ref="CM266:CO266" si="81">N305</f>
        <v>1</v>
      </c>
      <c r="CN266" s="172">
        <f t="shared" si="81"/>
        <v>145</v>
      </c>
      <c r="CO266" s="172">
        <f t="shared" si="81"/>
        <v>1</v>
      </c>
      <c r="CP266" s="172">
        <f t="shared" ref="CP266:CR266" si="82">N306</f>
        <v>230</v>
      </c>
      <c r="CQ266" s="172">
        <f t="shared" si="82"/>
        <v>0</v>
      </c>
      <c r="CR266" s="172">
        <f t="shared" si="82"/>
        <v>70</v>
      </c>
      <c r="CS266" s="172">
        <f t="shared" ref="CS266:CU266" si="83">N308</f>
        <v>110</v>
      </c>
      <c r="CT266" s="172">
        <f t="shared" si="83"/>
        <v>100</v>
      </c>
      <c r="CU266" s="172">
        <f t="shared" si="83"/>
        <v>50</v>
      </c>
      <c r="CV266" s="172">
        <f t="shared" ref="CV266:CX266" si="84">N310</f>
        <v>160</v>
      </c>
      <c r="CW266" s="172">
        <f t="shared" si="84"/>
        <v>140</v>
      </c>
      <c r="CX266" s="172">
        <f t="shared" si="84"/>
        <v>120</v>
      </c>
      <c r="CY266" s="172">
        <f t="shared" ref="CY266:DA266" si="85">N307</f>
        <v>30</v>
      </c>
      <c r="CZ266" s="172">
        <f t="shared" si="85"/>
        <v>80</v>
      </c>
      <c r="DA266" s="172">
        <f t="shared" si="85"/>
        <v>30</v>
      </c>
      <c r="DB266" s="172">
        <f t="shared" ref="DB266:DD266" si="86">N309</f>
        <v>90</v>
      </c>
      <c r="DC266" s="172">
        <f t="shared" si="86"/>
        <v>40</v>
      </c>
      <c r="DD266" s="172">
        <f t="shared" si="86"/>
        <v>50</v>
      </c>
    </row>
    <row r="267" spans="1:108" ht="15" customHeight="1" x14ac:dyDescent="0.25">
      <c r="A267" s="192"/>
      <c r="B267" s="190" t="s">
        <v>4</v>
      </c>
      <c r="C267" s="191"/>
      <c r="D267" s="191" t="s">
        <v>5</v>
      </c>
      <c r="E267" s="191"/>
      <c r="F267" s="191" t="s">
        <v>41</v>
      </c>
      <c r="G267" s="200"/>
      <c r="H267" s="190" t="s">
        <v>4</v>
      </c>
      <c r="I267" s="191"/>
      <c r="J267" s="191" t="s">
        <v>5</v>
      </c>
      <c r="K267" s="191"/>
      <c r="L267" s="191" t="s">
        <v>41</v>
      </c>
      <c r="M267" s="200"/>
      <c r="N267" s="190" t="s">
        <v>4</v>
      </c>
      <c r="O267" s="191"/>
      <c r="P267" s="191" t="s">
        <v>5</v>
      </c>
      <c r="Q267" s="191"/>
      <c r="R267" s="191" t="s">
        <v>41</v>
      </c>
      <c r="S267" s="192"/>
      <c r="T267" s="191"/>
      <c r="U267" s="323"/>
      <c r="V267" s="217"/>
      <c r="W267" s="139" t="s">
        <v>230</v>
      </c>
      <c r="X267" s="139" t="s">
        <v>108</v>
      </c>
    </row>
    <row r="268" spans="1:108" x14ac:dyDescent="0.25">
      <c r="A268" s="192"/>
      <c r="B268" s="12" t="s">
        <v>6</v>
      </c>
      <c r="C268" s="2" t="s">
        <v>7</v>
      </c>
      <c r="D268" s="2" t="s">
        <v>6</v>
      </c>
      <c r="E268" s="2" t="s">
        <v>7</v>
      </c>
      <c r="F268" s="2" t="s">
        <v>6</v>
      </c>
      <c r="G268" s="13" t="s">
        <v>7</v>
      </c>
      <c r="H268" s="12" t="s">
        <v>6</v>
      </c>
      <c r="I268" s="2" t="s">
        <v>7</v>
      </c>
      <c r="J268" s="2" t="s">
        <v>6</v>
      </c>
      <c r="K268" s="2" t="s">
        <v>7</v>
      </c>
      <c r="L268" s="2" t="s">
        <v>6</v>
      </c>
      <c r="M268" s="13" t="s">
        <v>7</v>
      </c>
      <c r="N268" s="12" t="s">
        <v>6</v>
      </c>
      <c r="O268" s="2" t="s">
        <v>7</v>
      </c>
      <c r="P268" s="2" t="s">
        <v>6</v>
      </c>
      <c r="Q268" s="2" t="s">
        <v>7</v>
      </c>
      <c r="R268" s="2" t="s">
        <v>6</v>
      </c>
      <c r="S268" s="39" t="s">
        <v>7</v>
      </c>
      <c r="T268" s="191"/>
      <c r="U268" s="323"/>
      <c r="V268" s="217"/>
      <c r="W268" s="140"/>
      <c r="X268" s="140"/>
    </row>
    <row r="269" spans="1:108" ht="20.25" customHeight="1" x14ac:dyDescent="0.25">
      <c r="A269" s="9" t="s">
        <v>8</v>
      </c>
      <c r="B269" s="52">
        <v>6</v>
      </c>
      <c r="C269" s="53">
        <v>7</v>
      </c>
      <c r="D269" s="43"/>
      <c r="E269" s="43"/>
      <c r="F269" s="43"/>
      <c r="G269" s="44"/>
      <c r="H269" s="52">
        <v>7</v>
      </c>
      <c r="I269" s="53">
        <v>10</v>
      </c>
      <c r="J269" s="43"/>
      <c r="K269" s="43"/>
      <c r="L269" s="43"/>
      <c r="M269" s="44"/>
      <c r="N269" s="52"/>
      <c r="O269" s="53"/>
      <c r="P269" s="43"/>
      <c r="Q269" s="43"/>
      <c r="R269" s="43"/>
      <c r="S269" s="45"/>
      <c r="T269" s="177">
        <f>(T263*3.1/100)/12</f>
        <v>77.587833333333336</v>
      </c>
      <c r="U269" s="168">
        <f>SUM(B269:S269)</f>
        <v>30</v>
      </c>
      <c r="V269" s="40">
        <f>U269/T269</f>
        <v>0.3866585611575698</v>
      </c>
      <c r="W269" s="141" t="s">
        <v>231</v>
      </c>
      <c r="X269" s="142">
        <f>((U270-U286)*100)/U270</f>
        <v>2.7397260273972601</v>
      </c>
    </row>
    <row r="270" spans="1:108" ht="20.25" customHeight="1" x14ac:dyDescent="0.25">
      <c r="A270" s="9" t="s">
        <v>9</v>
      </c>
      <c r="B270" s="52">
        <v>8</v>
      </c>
      <c r="C270" s="53">
        <v>10</v>
      </c>
      <c r="D270" s="43"/>
      <c r="E270" s="43"/>
      <c r="F270" s="43"/>
      <c r="G270" s="44"/>
      <c r="H270" s="52">
        <v>25</v>
      </c>
      <c r="I270" s="53">
        <v>30</v>
      </c>
      <c r="J270" s="43"/>
      <c r="K270" s="43"/>
      <c r="L270" s="43"/>
      <c r="M270" s="44"/>
      <c r="N270" s="52"/>
      <c r="O270" s="53"/>
      <c r="P270" s="43"/>
      <c r="Q270" s="43"/>
      <c r="R270" s="43"/>
      <c r="S270" s="45"/>
      <c r="T270" s="177">
        <f>T269</f>
        <v>77.587833333333336</v>
      </c>
      <c r="U270" s="168">
        <f t="shared" ref="U270:U288" si="87">SUM(B270:S270)</f>
        <v>73</v>
      </c>
      <c r="V270" s="40">
        <f t="shared" ref="V270:V288" si="88">U270/T270</f>
        <v>0.94086916548341981</v>
      </c>
      <c r="W270" s="143" t="s">
        <v>232</v>
      </c>
      <c r="X270" s="141">
        <f>((U272-U274)*100)/U272</f>
        <v>1.408450704225352</v>
      </c>
    </row>
    <row r="271" spans="1:108" ht="20.25" customHeight="1" x14ac:dyDescent="0.25">
      <c r="A271" s="9" t="s">
        <v>10</v>
      </c>
      <c r="B271" s="52">
        <v>8</v>
      </c>
      <c r="C271" s="53">
        <v>10</v>
      </c>
      <c r="D271" s="43"/>
      <c r="E271" s="43"/>
      <c r="F271" s="43"/>
      <c r="G271" s="44"/>
      <c r="H271" s="52">
        <v>25</v>
      </c>
      <c r="I271" s="53">
        <v>30</v>
      </c>
      <c r="J271" s="43"/>
      <c r="K271" s="43"/>
      <c r="L271" s="43"/>
      <c r="M271" s="44"/>
      <c r="N271" s="52"/>
      <c r="O271" s="53"/>
      <c r="P271" s="43"/>
      <c r="Q271" s="43"/>
      <c r="R271" s="43"/>
      <c r="S271" s="45"/>
      <c r="T271" s="177">
        <f>T270</f>
        <v>77.587833333333336</v>
      </c>
      <c r="U271" s="168">
        <f t="shared" si="87"/>
        <v>73</v>
      </c>
      <c r="V271" s="40">
        <f t="shared" si="88"/>
        <v>0.94086916548341981</v>
      </c>
      <c r="W271" s="141" t="s">
        <v>233</v>
      </c>
      <c r="X271" s="141">
        <f>((U272-U283)*100)/U272</f>
        <v>1.408450704225352</v>
      </c>
    </row>
    <row r="272" spans="1:108" ht="20.25" customHeight="1" x14ac:dyDescent="0.25">
      <c r="A272" s="9" t="s">
        <v>11</v>
      </c>
      <c r="B272" s="52">
        <v>7</v>
      </c>
      <c r="C272" s="53">
        <v>13</v>
      </c>
      <c r="D272" s="53"/>
      <c r="E272" s="53"/>
      <c r="F272" s="53"/>
      <c r="G272" s="54"/>
      <c r="H272" s="52">
        <v>22</v>
      </c>
      <c r="I272" s="53">
        <v>29</v>
      </c>
      <c r="J272" s="53"/>
      <c r="K272" s="53"/>
      <c r="L272" s="53"/>
      <c r="M272" s="54"/>
      <c r="N272" s="52"/>
      <c r="O272" s="53"/>
      <c r="P272" s="53"/>
      <c r="Q272" s="53"/>
      <c r="R272" s="53"/>
      <c r="S272" s="59"/>
      <c r="T272" s="177">
        <f>T271*0.94</f>
        <v>72.932563333333334</v>
      </c>
      <c r="U272" s="168">
        <f t="shared" si="87"/>
        <v>71</v>
      </c>
      <c r="V272" s="40">
        <f t="shared" si="88"/>
        <v>0.97350205114139909</v>
      </c>
      <c r="W272" s="141" t="s">
        <v>234</v>
      </c>
      <c r="X272" s="141">
        <f>((U275-U277)*100)/U275</f>
        <v>1.408450704225352</v>
      </c>
    </row>
    <row r="273" spans="1:24" ht="20.25" customHeight="1" x14ac:dyDescent="0.25">
      <c r="A273" s="9" t="s">
        <v>12</v>
      </c>
      <c r="B273" s="52">
        <v>6</v>
      </c>
      <c r="C273" s="53">
        <v>9</v>
      </c>
      <c r="D273" s="53"/>
      <c r="E273" s="53"/>
      <c r="F273" s="53"/>
      <c r="G273" s="54"/>
      <c r="H273" s="52">
        <v>27</v>
      </c>
      <c r="I273" s="53">
        <v>28</v>
      </c>
      <c r="J273" s="53"/>
      <c r="K273" s="53"/>
      <c r="L273" s="53"/>
      <c r="M273" s="54"/>
      <c r="N273" s="52"/>
      <c r="O273" s="53"/>
      <c r="P273" s="53"/>
      <c r="Q273" s="53"/>
      <c r="R273" s="53"/>
      <c r="S273" s="59"/>
      <c r="T273" s="177">
        <f t="shared" ref="T273:T287" si="89">T272</f>
        <v>72.932563333333334</v>
      </c>
      <c r="U273" s="168">
        <f t="shared" si="87"/>
        <v>70</v>
      </c>
      <c r="V273" s="40">
        <f t="shared" si="88"/>
        <v>0.95979075464644992</v>
      </c>
      <c r="W273" s="141" t="s">
        <v>235</v>
      </c>
      <c r="X273" s="141">
        <f>((U278-U280)*100)/U278</f>
        <v>1.408450704225352</v>
      </c>
    </row>
    <row r="274" spans="1:24" ht="20.25" customHeight="1" x14ac:dyDescent="0.25">
      <c r="A274" s="9" t="s">
        <v>13</v>
      </c>
      <c r="B274" s="52">
        <v>8</v>
      </c>
      <c r="C274" s="53">
        <v>11</v>
      </c>
      <c r="D274" s="53"/>
      <c r="E274" s="53"/>
      <c r="F274" s="53"/>
      <c r="G274" s="54"/>
      <c r="H274" s="52">
        <v>21</v>
      </c>
      <c r="I274" s="53">
        <v>30</v>
      </c>
      <c r="J274" s="53"/>
      <c r="K274" s="53"/>
      <c r="L274" s="53"/>
      <c r="M274" s="54"/>
      <c r="N274" s="52"/>
      <c r="O274" s="53"/>
      <c r="P274" s="53"/>
      <c r="Q274" s="53"/>
      <c r="R274" s="53"/>
      <c r="S274" s="59"/>
      <c r="T274" s="177">
        <f t="shared" si="89"/>
        <v>72.932563333333334</v>
      </c>
      <c r="U274" s="168">
        <f t="shared" si="87"/>
        <v>70</v>
      </c>
      <c r="V274" s="40">
        <f t="shared" si="88"/>
        <v>0.95979075464644992</v>
      </c>
      <c r="W274" s="141" t="s">
        <v>236</v>
      </c>
      <c r="X274" s="141">
        <f>((U275-U286)*100)/U275</f>
        <v>0</v>
      </c>
    </row>
    <row r="275" spans="1:24" ht="20.25" customHeight="1" x14ac:dyDescent="0.25">
      <c r="A275" s="9" t="s">
        <v>14</v>
      </c>
      <c r="B275" s="52">
        <v>7</v>
      </c>
      <c r="C275" s="53">
        <v>13</v>
      </c>
      <c r="D275" s="53"/>
      <c r="E275" s="53"/>
      <c r="F275" s="53"/>
      <c r="G275" s="54"/>
      <c r="H275" s="52">
        <v>22</v>
      </c>
      <c r="I275" s="53">
        <v>29</v>
      </c>
      <c r="J275" s="53"/>
      <c r="K275" s="53"/>
      <c r="L275" s="53"/>
      <c r="M275" s="54"/>
      <c r="N275" s="52"/>
      <c r="O275" s="53"/>
      <c r="P275" s="53"/>
      <c r="Q275" s="53"/>
      <c r="R275" s="53"/>
      <c r="S275" s="59"/>
      <c r="T275" s="177">
        <f t="shared" si="89"/>
        <v>72.932563333333334</v>
      </c>
      <c r="U275" s="168">
        <f t="shared" si="87"/>
        <v>71</v>
      </c>
      <c r="V275" s="40">
        <f t="shared" si="88"/>
        <v>0.97350205114139909</v>
      </c>
      <c r="W275" s="141" t="s">
        <v>237</v>
      </c>
      <c r="X275" s="141">
        <f>((U292-U293)*100)/U292</f>
        <v>2.6666666666666665</v>
      </c>
    </row>
    <row r="276" spans="1:24" ht="20.25" customHeight="1" x14ac:dyDescent="0.25">
      <c r="A276" s="9" t="s">
        <v>15</v>
      </c>
      <c r="B276" s="52">
        <v>6</v>
      </c>
      <c r="C276" s="53">
        <v>9</v>
      </c>
      <c r="D276" s="53"/>
      <c r="E276" s="53"/>
      <c r="F276" s="53"/>
      <c r="G276" s="54"/>
      <c r="H276" s="52">
        <v>27</v>
      </c>
      <c r="I276" s="53">
        <v>28</v>
      </c>
      <c r="J276" s="53"/>
      <c r="K276" s="53"/>
      <c r="L276" s="53"/>
      <c r="M276" s="54"/>
      <c r="N276" s="52"/>
      <c r="O276" s="53"/>
      <c r="P276" s="53"/>
      <c r="Q276" s="53"/>
      <c r="R276" s="53"/>
      <c r="S276" s="59"/>
      <c r="T276" s="177">
        <f t="shared" si="89"/>
        <v>72.932563333333334</v>
      </c>
      <c r="U276" s="168">
        <f t="shared" si="87"/>
        <v>70</v>
      </c>
      <c r="V276" s="40">
        <f t="shared" si="88"/>
        <v>0.95979075464644992</v>
      </c>
    </row>
    <row r="277" spans="1:24" ht="20.25" customHeight="1" x14ac:dyDescent="0.25">
      <c r="A277" s="9" t="s">
        <v>16</v>
      </c>
      <c r="B277" s="52">
        <v>8</v>
      </c>
      <c r="C277" s="53">
        <v>11</v>
      </c>
      <c r="D277" s="53"/>
      <c r="E277" s="53"/>
      <c r="F277" s="53"/>
      <c r="G277" s="54"/>
      <c r="H277" s="52">
        <v>21</v>
      </c>
      <c r="I277" s="53">
        <v>30</v>
      </c>
      <c r="J277" s="53"/>
      <c r="K277" s="53"/>
      <c r="L277" s="53"/>
      <c r="M277" s="54"/>
      <c r="N277" s="52"/>
      <c r="O277" s="53"/>
      <c r="P277" s="53"/>
      <c r="Q277" s="53"/>
      <c r="R277" s="53"/>
      <c r="S277" s="59"/>
      <c r="T277" s="177">
        <f t="shared" si="89"/>
        <v>72.932563333333334</v>
      </c>
      <c r="U277" s="168">
        <f t="shared" si="87"/>
        <v>70</v>
      </c>
      <c r="V277" s="40">
        <f t="shared" si="88"/>
        <v>0.95979075464644992</v>
      </c>
    </row>
    <row r="278" spans="1:24" ht="20.25" customHeight="1" x14ac:dyDescent="0.25">
      <c r="A278" s="9" t="s">
        <v>17</v>
      </c>
      <c r="B278" s="52">
        <v>7</v>
      </c>
      <c r="C278" s="53">
        <v>13</v>
      </c>
      <c r="D278" s="53"/>
      <c r="E278" s="53"/>
      <c r="F278" s="53"/>
      <c r="G278" s="54"/>
      <c r="H278" s="52">
        <v>22</v>
      </c>
      <c r="I278" s="53">
        <v>29</v>
      </c>
      <c r="J278" s="53"/>
      <c r="K278" s="53"/>
      <c r="L278" s="53"/>
      <c r="M278" s="54"/>
      <c r="N278" s="52"/>
      <c r="O278" s="53"/>
      <c r="P278" s="53"/>
      <c r="Q278" s="53"/>
      <c r="R278" s="53"/>
      <c r="S278" s="59"/>
      <c r="T278" s="177">
        <f t="shared" si="89"/>
        <v>72.932563333333334</v>
      </c>
      <c r="U278" s="168">
        <f t="shared" si="87"/>
        <v>71</v>
      </c>
      <c r="V278" s="40">
        <f t="shared" si="88"/>
        <v>0.97350205114139909</v>
      </c>
    </row>
    <row r="279" spans="1:24" ht="20.25" customHeight="1" x14ac:dyDescent="0.25">
      <c r="A279" s="9" t="s">
        <v>18</v>
      </c>
      <c r="B279" s="52">
        <v>6</v>
      </c>
      <c r="C279" s="53">
        <v>9</v>
      </c>
      <c r="D279" s="53"/>
      <c r="E279" s="53"/>
      <c r="F279" s="53"/>
      <c r="G279" s="54"/>
      <c r="H279" s="52">
        <v>27</v>
      </c>
      <c r="I279" s="53">
        <v>28</v>
      </c>
      <c r="J279" s="53"/>
      <c r="K279" s="53"/>
      <c r="L279" s="53"/>
      <c r="M279" s="54"/>
      <c r="N279" s="52"/>
      <c r="O279" s="53"/>
      <c r="P279" s="53"/>
      <c r="Q279" s="53"/>
      <c r="R279" s="53"/>
      <c r="S279" s="59"/>
      <c r="T279" s="177">
        <f t="shared" si="89"/>
        <v>72.932563333333334</v>
      </c>
      <c r="U279" s="168">
        <f t="shared" si="87"/>
        <v>70</v>
      </c>
      <c r="V279" s="40">
        <f t="shared" si="88"/>
        <v>0.95979075464644992</v>
      </c>
    </row>
    <row r="280" spans="1:24" ht="20.25" customHeight="1" x14ac:dyDescent="0.25">
      <c r="A280" s="9" t="s">
        <v>19</v>
      </c>
      <c r="B280" s="52">
        <v>8</v>
      </c>
      <c r="C280" s="53">
        <v>11</v>
      </c>
      <c r="D280" s="53"/>
      <c r="E280" s="53"/>
      <c r="F280" s="53"/>
      <c r="G280" s="54"/>
      <c r="H280" s="52">
        <v>21</v>
      </c>
      <c r="I280" s="53">
        <v>30</v>
      </c>
      <c r="J280" s="53"/>
      <c r="K280" s="53"/>
      <c r="L280" s="53"/>
      <c r="M280" s="54"/>
      <c r="N280" s="52"/>
      <c r="O280" s="53"/>
      <c r="P280" s="53"/>
      <c r="Q280" s="53"/>
      <c r="R280" s="53"/>
      <c r="S280" s="59"/>
      <c r="T280" s="177">
        <f t="shared" si="89"/>
        <v>72.932563333333334</v>
      </c>
      <c r="U280" s="168">
        <f t="shared" si="87"/>
        <v>70</v>
      </c>
      <c r="V280" s="40">
        <f t="shared" si="88"/>
        <v>0.95979075464644992</v>
      </c>
    </row>
    <row r="281" spans="1:24" ht="20.25" customHeight="1" x14ac:dyDescent="0.25">
      <c r="A281" s="9" t="s">
        <v>20</v>
      </c>
      <c r="B281" s="52">
        <v>7</v>
      </c>
      <c r="C281" s="53">
        <v>13</v>
      </c>
      <c r="D281" s="53"/>
      <c r="E281" s="53"/>
      <c r="F281" s="53"/>
      <c r="G281" s="54"/>
      <c r="H281" s="52">
        <v>22</v>
      </c>
      <c r="I281" s="53">
        <v>29</v>
      </c>
      <c r="J281" s="53"/>
      <c r="K281" s="53"/>
      <c r="L281" s="53"/>
      <c r="M281" s="54"/>
      <c r="N281" s="52"/>
      <c r="O281" s="53"/>
      <c r="P281" s="53"/>
      <c r="Q281" s="53"/>
      <c r="R281" s="53"/>
      <c r="S281" s="59"/>
      <c r="T281" s="177">
        <f t="shared" si="89"/>
        <v>72.932563333333334</v>
      </c>
      <c r="U281" s="168">
        <f t="shared" si="87"/>
        <v>71</v>
      </c>
      <c r="V281" s="40">
        <f t="shared" si="88"/>
        <v>0.97350205114139909</v>
      </c>
    </row>
    <row r="282" spans="1:24" ht="20.25" customHeight="1" x14ac:dyDescent="0.25">
      <c r="A282" s="9" t="s">
        <v>21</v>
      </c>
      <c r="B282" s="52">
        <v>6</v>
      </c>
      <c r="C282" s="53">
        <v>9</v>
      </c>
      <c r="D282" s="53"/>
      <c r="E282" s="53"/>
      <c r="F282" s="53"/>
      <c r="G282" s="54"/>
      <c r="H282" s="52">
        <v>27</v>
      </c>
      <c r="I282" s="53">
        <v>28</v>
      </c>
      <c r="J282" s="53"/>
      <c r="K282" s="53"/>
      <c r="L282" s="53"/>
      <c r="M282" s="54"/>
      <c r="N282" s="52"/>
      <c r="O282" s="53"/>
      <c r="P282" s="53"/>
      <c r="Q282" s="53"/>
      <c r="R282" s="53"/>
      <c r="S282" s="59"/>
      <c r="T282" s="177">
        <f t="shared" si="89"/>
        <v>72.932563333333334</v>
      </c>
      <c r="U282" s="168">
        <f t="shared" si="87"/>
        <v>70</v>
      </c>
      <c r="V282" s="40">
        <f t="shared" si="88"/>
        <v>0.95979075464644992</v>
      </c>
    </row>
    <row r="283" spans="1:24" ht="20.25" customHeight="1" x14ac:dyDescent="0.25">
      <c r="A283" s="9" t="s">
        <v>22</v>
      </c>
      <c r="B283" s="52">
        <v>8</v>
      </c>
      <c r="C283" s="53">
        <v>11</v>
      </c>
      <c r="D283" s="53"/>
      <c r="E283" s="53"/>
      <c r="F283" s="53"/>
      <c r="G283" s="54"/>
      <c r="H283" s="52">
        <v>21</v>
      </c>
      <c r="I283" s="53">
        <v>30</v>
      </c>
      <c r="J283" s="53"/>
      <c r="K283" s="53"/>
      <c r="L283" s="53"/>
      <c r="M283" s="54"/>
      <c r="N283" s="52"/>
      <c r="O283" s="53"/>
      <c r="P283" s="53"/>
      <c r="Q283" s="53"/>
      <c r="R283" s="53"/>
      <c r="S283" s="59"/>
      <c r="T283" s="177">
        <f t="shared" si="89"/>
        <v>72.932563333333334</v>
      </c>
      <c r="U283" s="168">
        <f t="shared" si="87"/>
        <v>70</v>
      </c>
      <c r="V283" s="40">
        <f t="shared" si="88"/>
        <v>0.95979075464644992</v>
      </c>
    </row>
    <row r="284" spans="1:24" ht="20.25" customHeight="1" x14ac:dyDescent="0.25">
      <c r="A284" s="9" t="s">
        <v>23</v>
      </c>
      <c r="B284" s="52">
        <v>12</v>
      </c>
      <c r="C284" s="53">
        <v>13</v>
      </c>
      <c r="D284" s="53"/>
      <c r="E284" s="53"/>
      <c r="F284" s="53"/>
      <c r="G284" s="54"/>
      <c r="H284" s="52">
        <v>20</v>
      </c>
      <c r="I284" s="53">
        <v>26</v>
      </c>
      <c r="J284" s="53"/>
      <c r="K284" s="53"/>
      <c r="L284" s="53"/>
      <c r="M284" s="54"/>
      <c r="N284" s="52"/>
      <c r="O284" s="53"/>
      <c r="P284" s="53"/>
      <c r="Q284" s="53"/>
      <c r="R284" s="53"/>
      <c r="S284" s="59"/>
      <c r="T284" s="177">
        <f t="shared" si="89"/>
        <v>72.932563333333334</v>
      </c>
      <c r="U284" s="168">
        <f t="shared" si="87"/>
        <v>71</v>
      </c>
      <c r="V284" s="40">
        <f t="shared" si="88"/>
        <v>0.97350205114139909</v>
      </c>
    </row>
    <row r="285" spans="1:24" ht="20.25" customHeight="1" x14ac:dyDescent="0.25">
      <c r="A285" s="9" t="s">
        <v>24</v>
      </c>
      <c r="B285" s="52">
        <v>12</v>
      </c>
      <c r="C285" s="53">
        <v>13</v>
      </c>
      <c r="D285" s="53"/>
      <c r="E285" s="53"/>
      <c r="F285" s="53"/>
      <c r="G285" s="54"/>
      <c r="H285" s="52">
        <v>20</v>
      </c>
      <c r="I285" s="53">
        <v>26</v>
      </c>
      <c r="J285" s="53"/>
      <c r="K285" s="53"/>
      <c r="L285" s="53"/>
      <c r="M285" s="54"/>
      <c r="N285" s="52"/>
      <c r="O285" s="53"/>
      <c r="P285" s="53"/>
      <c r="Q285" s="53"/>
      <c r="R285" s="53"/>
      <c r="S285" s="59"/>
      <c r="T285" s="177">
        <f t="shared" si="89"/>
        <v>72.932563333333334</v>
      </c>
      <c r="U285" s="168">
        <f t="shared" si="87"/>
        <v>71</v>
      </c>
      <c r="V285" s="40">
        <f t="shared" si="88"/>
        <v>0.97350205114139909</v>
      </c>
    </row>
    <row r="286" spans="1:24" ht="20.25" customHeight="1" x14ac:dyDescent="0.25">
      <c r="A286" s="9" t="s">
        <v>25</v>
      </c>
      <c r="B286" s="52">
        <v>12</v>
      </c>
      <c r="C286" s="53">
        <v>13</v>
      </c>
      <c r="D286" s="53"/>
      <c r="E286" s="53"/>
      <c r="F286" s="53"/>
      <c r="G286" s="54"/>
      <c r="H286" s="52">
        <v>20</v>
      </c>
      <c r="I286" s="53">
        <v>26</v>
      </c>
      <c r="J286" s="53"/>
      <c r="K286" s="53"/>
      <c r="L286" s="53"/>
      <c r="M286" s="54"/>
      <c r="N286" s="52"/>
      <c r="O286" s="53"/>
      <c r="P286" s="53"/>
      <c r="Q286" s="53"/>
      <c r="R286" s="53"/>
      <c r="S286" s="59"/>
      <c r="T286" s="177">
        <f t="shared" si="89"/>
        <v>72.932563333333334</v>
      </c>
      <c r="U286" s="168">
        <f t="shared" si="87"/>
        <v>71</v>
      </c>
      <c r="V286" s="40">
        <f t="shared" si="88"/>
        <v>0.97350205114139909</v>
      </c>
    </row>
    <row r="287" spans="1:24" ht="20.25" customHeight="1" x14ac:dyDescent="0.25">
      <c r="A287" s="9" t="s">
        <v>26</v>
      </c>
      <c r="B287" s="46"/>
      <c r="C287" s="43"/>
      <c r="D287" s="53">
        <v>9</v>
      </c>
      <c r="E287" s="53">
        <v>12</v>
      </c>
      <c r="F287" s="53"/>
      <c r="G287" s="54"/>
      <c r="H287" s="46"/>
      <c r="I287" s="43"/>
      <c r="J287" s="53">
        <v>23</v>
      </c>
      <c r="K287" s="53">
        <v>26</v>
      </c>
      <c r="L287" s="53"/>
      <c r="M287" s="54"/>
      <c r="N287" s="46"/>
      <c r="O287" s="43"/>
      <c r="P287" s="53"/>
      <c r="Q287" s="53"/>
      <c r="R287" s="53"/>
      <c r="S287" s="59"/>
      <c r="T287" s="177">
        <f t="shared" si="89"/>
        <v>72.932563333333334</v>
      </c>
      <c r="U287" s="168">
        <f t="shared" si="87"/>
        <v>70</v>
      </c>
      <c r="V287" s="40">
        <f t="shared" si="88"/>
        <v>0.95979075464644992</v>
      </c>
    </row>
    <row r="288" spans="1:24" ht="20.25" customHeight="1" thickBot="1" x14ac:dyDescent="0.3">
      <c r="A288" s="31" t="s">
        <v>27</v>
      </c>
      <c r="B288" s="47"/>
      <c r="C288" s="48"/>
      <c r="D288" s="55">
        <v>0</v>
      </c>
      <c r="E288" s="55">
        <v>0</v>
      </c>
      <c r="F288" s="55"/>
      <c r="G288" s="56"/>
      <c r="H288" s="47"/>
      <c r="I288" s="48"/>
      <c r="J288" s="55">
        <v>37</v>
      </c>
      <c r="K288" s="57">
        <v>33</v>
      </c>
      <c r="L288" s="57"/>
      <c r="M288" s="58"/>
      <c r="N288" s="49"/>
      <c r="O288" s="50"/>
      <c r="P288" s="57"/>
      <c r="Q288" s="57"/>
      <c r="R288" s="57"/>
      <c r="S288" s="60"/>
      <c r="T288" s="178">
        <f>T287*0.9</f>
        <v>65.639307000000002</v>
      </c>
      <c r="U288" s="168">
        <f t="shared" si="87"/>
        <v>70</v>
      </c>
      <c r="V288" s="40">
        <f t="shared" si="88"/>
        <v>1.0664341718293888</v>
      </c>
    </row>
    <row r="289" spans="1:24" ht="15.75" thickBot="1" x14ac:dyDescent="0.3">
      <c r="A289" s="179" t="s">
        <v>43</v>
      </c>
      <c r="B289" s="24"/>
      <c r="C289" s="24"/>
      <c r="D289" s="24"/>
      <c r="E289" s="24"/>
      <c r="F289" s="24"/>
      <c r="G289" s="24"/>
      <c r="H289" s="313" t="s">
        <v>346</v>
      </c>
      <c r="I289" s="313"/>
      <c r="J289" s="314"/>
      <c r="K289" s="180"/>
      <c r="L289" s="179" t="s">
        <v>48</v>
      </c>
      <c r="M289" s="24"/>
      <c r="N289" s="24"/>
      <c r="O289" s="24"/>
      <c r="P289" s="24"/>
      <c r="Q289" s="24"/>
      <c r="R289" s="24"/>
      <c r="S289" s="25"/>
    </row>
    <row r="290" spans="1:24" ht="46.5" customHeight="1" x14ac:dyDescent="0.25">
      <c r="A290" s="324" t="s">
        <v>0</v>
      </c>
      <c r="B290" s="236" t="s">
        <v>44</v>
      </c>
      <c r="C290" s="236"/>
      <c r="D290" s="236" t="s">
        <v>45</v>
      </c>
      <c r="E290" s="236"/>
      <c r="F290" s="236" t="s">
        <v>46</v>
      </c>
      <c r="G290" s="236"/>
      <c r="H290" s="236" t="s">
        <v>47</v>
      </c>
      <c r="I290" s="236"/>
      <c r="J290" s="238"/>
      <c r="L290" s="309" t="s">
        <v>0</v>
      </c>
      <c r="M290" s="215"/>
      <c r="N290" s="210" t="s">
        <v>1</v>
      </c>
      <c r="O290" s="211"/>
      <c r="P290" s="210" t="s">
        <v>2</v>
      </c>
      <c r="Q290" s="211"/>
      <c r="R290" s="210" t="s">
        <v>3</v>
      </c>
      <c r="S290" s="212"/>
      <c r="T290" s="237" t="s">
        <v>224</v>
      </c>
      <c r="U290" s="323" t="s">
        <v>36</v>
      </c>
      <c r="V290" s="217" t="s">
        <v>108</v>
      </c>
    </row>
    <row r="291" spans="1:24" ht="36" x14ac:dyDescent="0.25">
      <c r="A291" s="325"/>
      <c r="B291" s="237"/>
      <c r="C291" s="237"/>
      <c r="D291" s="237"/>
      <c r="E291" s="237"/>
      <c r="F291" s="237"/>
      <c r="G291" s="237"/>
      <c r="H291" s="237"/>
      <c r="I291" s="237"/>
      <c r="J291" s="239"/>
      <c r="L291" s="217"/>
      <c r="M291" s="218"/>
      <c r="N291" s="15" t="s">
        <v>49</v>
      </c>
      <c r="O291" s="16" t="s">
        <v>50</v>
      </c>
      <c r="P291" s="15" t="s">
        <v>49</v>
      </c>
      <c r="Q291" s="16" t="s">
        <v>50</v>
      </c>
      <c r="R291" s="15" t="s">
        <v>49</v>
      </c>
      <c r="S291" s="41" t="s">
        <v>50</v>
      </c>
      <c r="T291" s="237"/>
      <c r="U291" s="323"/>
      <c r="V291" s="217"/>
    </row>
    <row r="292" spans="1:24" x14ac:dyDescent="0.25">
      <c r="A292" s="181" t="s">
        <v>8</v>
      </c>
      <c r="B292" s="201">
        <v>24</v>
      </c>
      <c r="C292" s="201"/>
      <c r="D292" s="201">
        <v>4</v>
      </c>
      <c r="E292" s="201"/>
      <c r="F292" s="201">
        <v>1</v>
      </c>
      <c r="G292" s="201"/>
      <c r="H292" s="201">
        <v>1</v>
      </c>
      <c r="I292" s="201"/>
      <c r="J292" s="202"/>
      <c r="K292" s="175"/>
      <c r="L292" s="217" t="s">
        <v>51</v>
      </c>
      <c r="M292" s="218"/>
      <c r="N292" s="15">
        <v>38</v>
      </c>
      <c r="O292" s="16"/>
      <c r="P292" s="15">
        <v>37</v>
      </c>
      <c r="Q292" s="16"/>
      <c r="R292" s="15"/>
      <c r="S292" s="8"/>
      <c r="T292" s="182">
        <f>T269*1.02</f>
        <v>79.139589999999998</v>
      </c>
      <c r="U292" s="168">
        <f>SUM(N292:S292)</f>
        <v>75</v>
      </c>
      <c r="V292" s="40">
        <f t="shared" ref="V292:V296" si="90">U292/T292</f>
        <v>0.9476925518567888</v>
      </c>
    </row>
    <row r="293" spans="1:24" x14ac:dyDescent="0.25">
      <c r="A293" s="181" t="s">
        <v>9</v>
      </c>
      <c r="B293" s="201">
        <v>65</v>
      </c>
      <c r="C293" s="201"/>
      <c r="D293" s="201">
        <v>5</v>
      </c>
      <c r="E293" s="201"/>
      <c r="F293" s="201">
        <v>1</v>
      </c>
      <c r="G293" s="201"/>
      <c r="H293" s="201">
        <v>2</v>
      </c>
      <c r="I293" s="201"/>
      <c r="J293" s="202"/>
      <c r="L293" s="217" t="s">
        <v>52</v>
      </c>
      <c r="M293" s="218"/>
      <c r="N293" s="22">
        <v>34</v>
      </c>
      <c r="O293" s="169"/>
      <c r="P293" s="22">
        <v>39</v>
      </c>
      <c r="Q293" s="169"/>
      <c r="R293" s="22"/>
      <c r="S293" s="8"/>
      <c r="T293" s="182">
        <f>T292</f>
        <v>79.139589999999998</v>
      </c>
      <c r="U293" s="168">
        <f>SUM(N293:S293)</f>
        <v>73</v>
      </c>
      <c r="V293" s="40">
        <f t="shared" si="90"/>
        <v>0.92242075047394112</v>
      </c>
    </row>
    <row r="294" spans="1:24" x14ac:dyDescent="0.25">
      <c r="A294" s="181" t="s">
        <v>10</v>
      </c>
      <c r="B294" s="201">
        <v>65</v>
      </c>
      <c r="C294" s="201"/>
      <c r="D294" s="201">
        <v>5</v>
      </c>
      <c r="E294" s="201"/>
      <c r="F294" s="201">
        <v>1</v>
      </c>
      <c r="G294" s="201"/>
      <c r="H294" s="201">
        <v>2</v>
      </c>
      <c r="I294" s="201"/>
      <c r="J294" s="202"/>
      <c r="L294" s="217" t="s">
        <v>53</v>
      </c>
      <c r="M294" s="218"/>
      <c r="N294" s="22"/>
      <c r="O294" s="169"/>
      <c r="P294" s="22"/>
      <c r="Q294" s="169"/>
      <c r="R294" s="22"/>
      <c r="S294" s="8"/>
      <c r="T294" s="182">
        <f>T293</f>
        <v>79.139589999999998</v>
      </c>
      <c r="U294" s="168">
        <f>SUM(N294:S294)</f>
        <v>0</v>
      </c>
      <c r="V294" s="40">
        <f t="shared" si="90"/>
        <v>0</v>
      </c>
    </row>
    <row r="295" spans="1:24" x14ac:dyDescent="0.25">
      <c r="A295" s="181" t="s">
        <v>11</v>
      </c>
      <c r="B295" s="201">
        <v>66</v>
      </c>
      <c r="C295" s="201"/>
      <c r="D295" s="201">
        <v>3</v>
      </c>
      <c r="E295" s="201"/>
      <c r="F295" s="201">
        <v>1</v>
      </c>
      <c r="G295" s="201"/>
      <c r="H295" s="201">
        <v>1</v>
      </c>
      <c r="I295" s="201"/>
      <c r="J295" s="202"/>
      <c r="L295" s="217" t="s">
        <v>54</v>
      </c>
      <c r="M295" s="218"/>
      <c r="N295" s="22"/>
      <c r="O295" s="169"/>
      <c r="P295" s="22"/>
      <c r="Q295" s="169"/>
      <c r="R295" s="22"/>
      <c r="S295" s="8"/>
      <c r="T295" s="182">
        <f>T294</f>
        <v>79.139589999999998</v>
      </c>
      <c r="U295" s="168">
        <f>SUM(N295:S295)</f>
        <v>0</v>
      </c>
      <c r="V295" s="40">
        <f t="shared" si="90"/>
        <v>0</v>
      </c>
    </row>
    <row r="296" spans="1:24" ht="15.75" thickBot="1" x14ac:dyDescent="0.3">
      <c r="A296" s="181" t="s">
        <v>12</v>
      </c>
      <c r="B296" s="201">
        <v>64</v>
      </c>
      <c r="C296" s="201"/>
      <c r="D296" s="201">
        <v>3</v>
      </c>
      <c r="E296" s="201"/>
      <c r="F296" s="201">
        <v>1</v>
      </c>
      <c r="G296" s="201"/>
      <c r="H296" s="201">
        <v>2</v>
      </c>
      <c r="I296" s="201"/>
      <c r="J296" s="202"/>
      <c r="L296" s="217" t="s">
        <v>55</v>
      </c>
      <c r="M296" s="218"/>
      <c r="N296" s="36"/>
      <c r="O296" s="170"/>
      <c r="P296" s="36"/>
      <c r="Q296" s="170"/>
      <c r="R296" s="36"/>
      <c r="S296" s="42"/>
      <c r="T296" s="182">
        <f>T295</f>
        <v>79.139589999999998</v>
      </c>
      <c r="U296" s="168">
        <f>SUM(N296:S296)</f>
        <v>0</v>
      </c>
      <c r="V296" s="40">
        <f t="shared" si="90"/>
        <v>0</v>
      </c>
    </row>
    <row r="297" spans="1:24" ht="15.75" thickBot="1" x14ac:dyDescent="0.3">
      <c r="A297" s="181" t="s">
        <v>13</v>
      </c>
      <c r="B297" s="201">
        <v>65</v>
      </c>
      <c r="C297" s="201"/>
      <c r="D297" s="201">
        <v>2</v>
      </c>
      <c r="E297" s="201"/>
      <c r="F297" s="201">
        <v>2</v>
      </c>
      <c r="G297" s="201"/>
      <c r="H297" s="201">
        <v>1</v>
      </c>
      <c r="I297" s="201"/>
      <c r="J297" s="202"/>
      <c r="L297" t="s">
        <v>56</v>
      </c>
    </row>
    <row r="298" spans="1:24" ht="15" customHeight="1" x14ac:dyDescent="0.25">
      <c r="A298" s="181" t="s">
        <v>14</v>
      </c>
      <c r="B298" s="201">
        <v>66</v>
      </c>
      <c r="C298" s="201"/>
      <c r="D298" s="201">
        <v>3</v>
      </c>
      <c r="E298" s="201"/>
      <c r="F298" s="201">
        <v>1</v>
      </c>
      <c r="G298" s="201"/>
      <c r="H298" s="201">
        <v>1</v>
      </c>
      <c r="I298" s="201"/>
      <c r="J298" s="202"/>
      <c r="L298" s="230" t="s">
        <v>57</v>
      </c>
      <c r="M298" s="231"/>
      <c r="N298" s="220" t="s">
        <v>58</v>
      </c>
      <c r="O298" s="220" t="s">
        <v>59</v>
      </c>
      <c r="P298" s="220" t="s">
        <v>60</v>
      </c>
      <c r="Q298" s="222" t="s">
        <v>61</v>
      </c>
      <c r="R298" s="224" t="s">
        <v>62</v>
      </c>
      <c r="S298" s="225"/>
      <c r="T298" s="223" t="s">
        <v>226</v>
      </c>
      <c r="U298" s="307" t="s">
        <v>227</v>
      </c>
      <c r="V298" s="255" t="s">
        <v>81</v>
      </c>
      <c r="W298" s="255" t="s">
        <v>228</v>
      </c>
      <c r="X298" s="308" t="s">
        <v>229</v>
      </c>
    </row>
    <row r="299" spans="1:24" x14ac:dyDescent="0.25">
      <c r="A299" s="181" t="s">
        <v>15</v>
      </c>
      <c r="B299" s="201">
        <v>64</v>
      </c>
      <c r="C299" s="201"/>
      <c r="D299" s="201">
        <v>3</v>
      </c>
      <c r="E299" s="201"/>
      <c r="F299" s="201">
        <v>1</v>
      </c>
      <c r="G299" s="201"/>
      <c r="H299" s="201">
        <v>2</v>
      </c>
      <c r="I299" s="201"/>
      <c r="J299" s="202"/>
      <c r="L299" s="232"/>
      <c r="M299" s="233"/>
      <c r="N299" s="221"/>
      <c r="O299" s="221"/>
      <c r="P299" s="221"/>
      <c r="Q299" s="223"/>
      <c r="R299" s="226"/>
      <c r="S299" s="227"/>
      <c r="T299" s="223"/>
      <c r="U299" s="307"/>
      <c r="V299" s="255"/>
      <c r="W299" s="255"/>
      <c r="X299" s="308"/>
    </row>
    <row r="300" spans="1:24" x14ac:dyDescent="0.25">
      <c r="A300" s="181" t="s">
        <v>16</v>
      </c>
      <c r="B300" s="201">
        <v>65</v>
      </c>
      <c r="C300" s="201"/>
      <c r="D300" s="201">
        <v>2</v>
      </c>
      <c r="E300" s="201"/>
      <c r="F300" s="201">
        <v>2</v>
      </c>
      <c r="G300" s="201"/>
      <c r="H300" s="201">
        <v>1</v>
      </c>
      <c r="I300" s="201"/>
      <c r="J300" s="202"/>
      <c r="L300" s="321" t="s">
        <v>8</v>
      </c>
      <c r="M300" s="322"/>
      <c r="N300" s="161">
        <v>0</v>
      </c>
      <c r="O300" s="161">
        <v>35</v>
      </c>
      <c r="P300" s="161">
        <v>5</v>
      </c>
      <c r="Q300" s="161"/>
      <c r="R300" s="195"/>
      <c r="S300" s="219"/>
      <c r="T300" s="168">
        <f>N300+O300</f>
        <v>35</v>
      </c>
      <c r="U300" s="172">
        <f>U269</f>
        <v>30</v>
      </c>
      <c r="V300" s="172">
        <f t="shared" ref="V300:V316" si="91">T300-P300</f>
        <v>30</v>
      </c>
      <c r="W300" s="172">
        <f>V300-U300</f>
        <v>0</v>
      </c>
      <c r="X300" s="172">
        <f>W300/T300*100</f>
        <v>0</v>
      </c>
    </row>
    <row r="301" spans="1:24" x14ac:dyDescent="0.25">
      <c r="A301" s="181" t="s">
        <v>17</v>
      </c>
      <c r="B301" s="201">
        <v>66</v>
      </c>
      <c r="C301" s="201"/>
      <c r="D301" s="201">
        <v>3</v>
      </c>
      <c r="E301" s="201"/>
      <c r="F301" s="201">
        <v>1</v>
      </c>
      <c r="G301" s="201"/>
      <c r="H301" s="201">
        <v>1</v>
      </c>
      <c r="I301" s="201"/>
      <c r="J301" s="202"/>
      <c r="L301" s="321" t="s">
        <v>9</v>
      </c>
      <c r="M301" s="322"/>
      <c r="N301" s="161">
        <v>80</v>
      </c>
      <c r="O301" s="161">
        <v>100</v>
      </c>
      <c r="P301" s="161">
        <v>60</v>
      </c>
      <c r="Q301" s="161"/>
      <c r="R301" s="195"/>
      <c r="S301" s="219"/>
      <c r="T301" s="168">
        <f t="shared" ref="T301:T316" si="92">N301+O301</f>
        <v>180</v>
      </c>
      <c r="U301" s="172">
        <f>U270</f>
        <v>73</v>
      </c>
      <c r="V301" s="172">
        <f t="shared" si="91"/>
        <v>120</v>
      </c>
      <c r="W301" s="172">
        <f t="shared" ref="W301:W316" si="93">V301-U301</f>
        <v>47</v>
      </c>
      <c r="X301" s="172">
        <f t="shared" ref="X301:X316" si="94">W301/T301*100</f>
        <v>26.111111111111114</v>
      </c>
    </row>
    <row r="302" spans="1:24" x14ac:dyDescent="0.25">
      <c r="A302" s="181" t="s">
        <v>18</v>
      </c>
      <c r="B302" s="201">
        <v>64</v>
      </c>
      <c r="C302" s="201"/>
      <c r="D302" s="201">
        <v>3</v>
      </c>
      <c r="E302" s="201"/>
      <c r="F302" s="201">
        <v>1</v>
      </c>
      <c r="G302" s="201"/>
      <c r="H302" s="201">
        <v>2</v>
      </c>
      <c r="I302" s="201"/>
      <c r="J302" s="202"/>
      <c r="L302" s="203" t="s">
        <v>63</v>
      </c>
      <c r="M302" s="204"/>
      <c r="N302" s="161">
        <v>20</v>
      </c>
      <c r="O302" s="161">
        <v>360</v>
      </c>
      <c r="P302" s="161">
        <v>60</v>
      </c>
      <c r="Q302" s="161"/>
      <c r="R302" s="195"/>
      <c r="S302" s="219"/>
      <c r="T302" s="168">
        <f t="shared" si="92"/>
        <v>380</v>
      </c>
      <c r="U302" s="172">
        <f>U271+U272+U273+U274</f>
        <v>284</v>
      </c>
      <c r="V302" s="172">
        <f t="shared" si="91"/>
        <v>320</v>
      </c>
      <c r="W302" s="172">
        <f t="shared" si="93"/>
        <v>36</v>
      </c>
      <c r="X302" s="172">
        <f t="shared" si="94"/>
        <v>9.4736842105263168</v>
      </c>
    </row>
    <row r="303" spans="1:24" x14ac:dyDescent="0.25">
      <c r="A303" s="181" t="s">
        <v>19</v>
      </c>
      <c r="B303" s="201">
        <v>65</v>
      </c>
      <c r="C303" s="201"/>
      <c r="D303" s="201">
        <v>2</v>
      </c>
      <c r="E303" s="201"/>
      <c r="F303" s="201">
        <v>2</v>
      </c>
      <c r="G303" s="201"/>
      <c r="H303" s="201">
        <v>1</v>
      </c>
      <c r="I303" s="201"/>
      <c r="J303" s="202"/>
      <c r="L303" s="203" t="s">
        <v>64</v>
      </c>
      <c r="M303" s="204"/>
      <c r="N303" s="161">
        <v>23</v>
      </c>
      <c r="O303" s="161">
        <v>240</v>
      </c>
      <c r="P303" s="161">
        <v>47</v>
      </c>
      <c r="Q303" s="161"/>
      <c r="R303" s="195"/>
      <c r="S303" s="219"/>
      <c r="T303" s="168">
        <f t="shared" si="92"/>
        <v>263</v>
      </c>
      <c r="U303" s="172">
        <f>U275+U276+U277</f>
        <v>211</v>
      </c>
      <c r="V303" s="172">
        <f t="shared" si="91"/>
        <v>216</v>
      </c>
      <c r="W303" s="172">
        <f t="shared" si="93"/>
        <v>5</v>
      </c>
      <c r="X303" s="172">
        <f t="shared" si="94"/>
        <v>1.9011406844106464</v>
      </c>
    </row>
    <row r="304" spans="1:24" x14ac:dyDescent="0.25">
      <c r="A304" s="181" t="s">
        <v>20</v>
      </c>
      <c r="B304" s="201">
        <v>66</v>
      </c>
      <c r="C304" s="201"/>
      <c r="D304" s="201">
        <v>3</v>
      </c>
      <c r="E304" s="201"/>
      <c r="F304" s="201">
        <v>1</v>
      </c>
      <c r="G304" s="201"/>
      <c r="H304" s="201">
        <v>1</v>
      </c>
      <c r="I304" s="201"/>
      <c r="J304" s="202"/>
      <c r="L304" s="203" t="s">
        <v>65</v>
      </c>
      <c r="M304" s="204"/>
      <c r="N304" s="161">
        <v>4</v>
      </c>
      <c r="O304" s="161">
        <v>220</v>
      </c>
      <c r="P304" s="161">
        <v>4</v>
      </c>
      <c r="Q304" s="161"/>
      <c r="R304" s="195"/>
      <c r="S304" s="219"/>
      <c r="T304" s="168">
        <f t="shared" si="92"/>
        <v>224</v>
      </c>
      <c r="U304" s="172">
        <f>U278+U279+U280</f>
        <v>211</v>
      </c>
      <c r="V304" s="172">
        <f t="shared" si="91"/>
        <v>220</v>
      </c>
      <c r="W304" s="172">
        <f t="shared" si="93"/>
        <v>9</v>
      </c>
      <c r="X304" s="172">
        <f t="shared" si="94"/>
        <v>4.0178571428571432</v>
      </c>
    </row>
    <row r="305" spans="1:24" x14ac:dyDescent="0.25">
      <c r="A305" s="181" t="s">
        <v>21</v>
      </c>
      <c r="B305" s="201">
        <v>64</v>
      </c>
      <c r="C305" s="201"/>
      <c r="D305" s="201">
        <v>3</v>
      </c>
      <c r="E305" s="201"/>
      <c r="F305" s="201">
        <v>1</v>
      </c>
      <c r="G305" s="201"/>
      <c r="H305" s="201">
        <v>2</v>
      </c>
      <c r="I305" s="201"/>
      <c r="J305" s="202"/>
      <c r="L305" s="203" t="s">
        <v>66</v>
      </c>
      <c r="M305" s="204"/>
      <c r="N305" s="161">
        <v>1</v>
      </c>
      <c r="O305" s="161">
        <v>145</v>
      </c>
      <c r="P305" s="161">
        <v>1</v>
      </c>
      <c r="Q305" s="161"/>
      <c r="R305" s="195"/>
      <c r="S305" s="219"/>
      <c r="T305" s="168">
        <f t="shared" si="92"/>
        <v>146</v>
      </c>
      <c r="U305" s="172">
        <f>U281+U282</f>
        <v>141</v>
      </c>
      <c r="V305" s="172">
        <f t="shared" si="91"/>
        <v>145</v>
      </c>
      <c r="W305" s="172">
        <f t="shared" si="93"/>
        <v>4</v>
      </c>
      <c r="X305" s="172">
        <f t="shared" si="94"/>
        <v>2.7397260273972601</v>
      </c>
    </row>
    <row r="306" spans="1:24" x14ac:dyDescent="0.25">
      <c r="A306" s="181" t="s">
        <v>22</v>
      </c>
      <c r="B306" s="201">
        <v>65</v>
      </c>
      <c r="C306" s="201"/>
      <c r="D306" s="201">
        <v>2</v>
      </c>
      <c r="E306" s="201"/>
      <c r="F306" s="201">
        <v>2</v>
      </c>
      <c r="G306" s="201"/>
      <c r="H306" s="201">
        <v>1</v>
      </c>
      <c r="I306" s="201"/>
      <c r="J306" s="202"/>
      <c r="L306" s="203" t="s">
        <v>67</v>
      </c>
      <c r="M306" s="204"/>
      <c r="N306" s="161">
        <v>230</v>
      </c>
      <c r="O306" s="161">
        <v>0</v>
      </c>
      <c r="P306" s="161">
        <v>70</v>
      </c>
      <c r="Q306" s="161"/>
      <c r="R306" s="195"/>
      <c r="S306" s="219"/>
      <c r="T306" s="168">
        <f t="shared" si="92"/>
        <v>230</v>
      </c>
      <c r="U306" s="172">
        <f>U283+U284</f>
        <v>141</v>
      </c>
      <c r="V306" s="172">
        <f t="shared" si="91"/>
        <v>160</v>
      </c>
      <c r="W306" s="172">
        <f t="shared" si="93"/>
        <v>19</v>
      </c>
      <c r="X306" s="172">
        <f t="shared" si="94"/>
        <v>8.2608695652173907</v>
      </c>
    </row>
    <row r="307" spans="1:24" x14ac:dyDescent="0.25">
      <c r="A307" s="181" t="s">
        <v>23</v>
      </c>
      <c r="B307" s="201">
        <v>63</v>
      </c>
      <c r="C307" s="201"/>
      <c r="D307" s="201">
        <v>4</v>
      </c>
      <c r="E307" s="201"/>
      <c r="F307" s="201">
        <v>2</v>
      </c>
      <c r="G307" s="201"/>
      <c r="H307" s="201">
        <v>2</v>
      </c>
      <c r="I307" s="201"/>
      <c r="J307" s="202"/>
      <c r="L307" s="203" t="s">
        <v>24</v>
      </c>
      <c r="M307" s="204"/>
      <c r="N307" s="161">
        <v>30</v>
      </c>
      <c r="O307" s="161">
        <v>80</v>
      </c>
      <c r="P307" s="161">
        <v>30</v>
      </c>
      <c r="Q307" s="161"/>
      <c r="R307" s="195"/>
      <c r="S307" s="219"/>
      <c r="T307" s="168">
        <f t="shared" si="92"/>
        <v>110</v>
      </c>
      <c r="U307" s="172">
        <f>U285</f>
        <v>71</v>
      </c>
      <c r="V307" s="172">
        <f t="shared" si="91"/>
        <v>80</v>
      </c>
      <c r="W307" s="172">
        <f t="shared" si="93"/>
        <v>9</v>
      </c>
      <c r="X307" s="172">
        <f t="shared" si="94"/>
        <v>8.1818181818181817</v>
      </c>
    </row>
    <row r="308" spans="1:24" x14ac:dyDescent="0.25">
      <c r="A308" s="181" t="s">
        <v>24</v>
      </c>
      <c r="B308" s="201">
        <v>63</v>
      </c>
      <c r="C308" s="201"/>
      <c r="D308" s="201">
        <v>4</v>
      </c>
      <c r="E308" s="201"/>
      <c r="F308" s="201">
        <v>2</v>
      </c>
      <c r="G308" s="201"/>
      <c r="H308" s="201">
        <v>2</v>
      </c>
      <c r="I308" s="201"/>
      <c r="J308" s="202"/>
      <c r="L308" s="203" t="s">
        <v>68</v>
      </c>
      <c r="M308" s="204"/>
      <c r="N308" s="161">
        <v>110</v>
      </c>
      <c r="O308" s="161">
        <v>100</v>
      </c>
      <c r="P308" s="161">
        <v>50</v>
      </c>
      <c r="Q308" s="161"/>
      <c r="R308" s="195"/>
      <c r="S308" s="219"/>
      <c r="T308" s="168">
        <f t="shared" si="92"/>
        <v>210</v>
      </c>
      <c r="U308" s="172">
        <f>U286+U287</f>
        <v>141</v>
      </c>
      <c r="V308" s="172">
        <f t="shared" si="91"/>
        <v>160</v>
      </c>
      <c r="W308" s="172">
        <f t="shared" si="93"/>
        <v>19</v>
      </c>
      <c r="X308" s="172">
        <f t="shared" si="94"/>
        <v>9.0476190476190474</v>
      </c>
    </row>
    <row r="309" spans="1:24" x14ac:dyDescent="0.25">
      <c r="A309" s="181" t="s">
        <v>25</v>
      </c>
      <c r="B309" s="201">
        <v>63</v>
      </c>
      <c r="C309" s="201"/>
      <c r="D309" s="201">
        <v>4</v>
      </c>
      <c r="E309" s="201"/>
      <c r="F309" s="201">
        <v>2</v>
      </c>
      <c r="G309" s="201"/>
      <c r="H309" s="201">
        <v>2</v>
      </c>
      <c r="I309" s="201"/>
      <c r="J309" s="202"/>
      <c r="L309" s="203" t="s">
        <v>69</v>
      </c>
      <c r="M309" s="204"/>
      <c r="N309" s="161">
        <v>90</v>
      </c>
      <c r="O309" s="161">
        <v>40</v>
      </c>
      <c r="P309" s="161">
        <v>50</v>
      </c>
      <c r="Q309" s="161"/>
      <c r="R309" s="195"/>
      <c r="S309" s="219"/>
      <c r="T309" s="168">
        <f t="shared" si="92"/>
        <v>130</v>
      </c>
      <c r="U309" s="172">
        <f>U288</f>
        <v>70</v>
      </c>
      <c r="V309" s="172">
        <f t="shared" si="91"/>
        <v>80</v>
      </c>
      <c r="W309" s="172">
        <f t="shared" si="93"/>
        <v>10</v>
      </c>
      <c r="X309" s="172">
        <f t="shared" si="94"/>
        <v>7.6923076923076925</v>
      </c>
    </row>
    <row r="310" spans="1:24" x14ac:dyDescent="0.25">
      <c r="A310" s="181" t="s">
        <v>26</v>
      </c>
      <c r="B310" s="201">
        <v>64</v>
      </c>
      <c r="C310" s="201"/>
      <c r="D310" s="201">
        <v>3</v>
      </c>
      <c r="E310" s="201"/>
      <c r="F310" s="201">
        <v>1</v>
      </c>
      <c r="G310" s="201"/>
      <c r="H310" s="201">
        <v>2</v>
      </c>
      <c r="I310" s="201"/>
      <c r="J310" s="202"/>
      <c r="L310" s="203" t="s">
        <v>70</v>
      </c>
      <c r="M310" s="204"/>
      <c r="N310" s="161">
        <v>160</v>
      </c>
      <c r="O310" s="161">
        <v>140</v>
      </c>
      <c r="P310" s="161">
        <v>120</v>
      </c>
      <c r="Q310" s="161"/>
      <c r="R310" s="195"/>
      <c r="S310" s="219"/>
      <c r="T310" s="168">
        <f t="shared" si="92"/>
        <v>300</v>
      </c>
      <c r="U310" s="172">
        <f>U292+U293+U294+U295+U296</f>
        <v>148</v>
      </c>
      <c r="V310" s="172">
        <f t="shared" si="91"/>
        <v>180</v>
      </c>
      <c r="W310" s="172">
        <f t="shared" si="93"/>
        <v>32</v>
      </c>
      <c r="X310" s="172">
        <f t="shared" si="94"/>
        <v>10.666666666666668</v>
      </c>
    </row>
    <row r="311" spans="1:24" ht="15.75" thickBot="1" x14ac:dyDescent="0.3">
      <c r="A311" s="183" t="s">
        <v>27</v>
      </c>
      <c r="B311" s="249">
        <v>68</v>
      </c>
      <c r="C311" s="249"/>
      <c r="D311" s="249">
        <v>2</v>
      </c>
      <c r="E311" s="249"/>
      <c r="F311" s="249">
        <v>0</v>
      </c>
      <c r="G311" s="249"/>
      <c r="H311" s="249">
        <v>0</v>
      </c>
      <c r="I311" s="249"/>
      <c r="J311" s="250"/>
      <c r="L311" s="247" t="s">
        <v>71</v>
      </c>
      <c r="M311" s="248"/>
      <c r="N311" s="161">
        <v>37</v>
      </c>
      <c r="O311" s="161">
        <v>400</v>
      </c>
      <c r="P311" s="161">
        <v>346</v>
      </c>
      <c r="Q311" s="161"/>
      <c r="R311" s="195"/>
      <c r="S311" s="219"/>
      <c r="T311" s="168">
        <f t="shared" si="92"/>
        <v>437</v>
      </c>
      <c r="U311" s="172"/>
      <c r="V311" s="172">
        <f t="shared" si="91"/>
        <v>91</v>
      </c>
      <c r="W311" s="172">
        <f t="shared" si="93"/>
        <v>91</v>
      </c>
      <c r="X311" s="172">
        <f t="shared" si="94"/>
        <v>20.823798627002287</v>
      </c>
    </row>
    <row r="312" spans="1:24" ht="15.75" thickBot="1" x14ac:dyDescent="0.3">
      <c r="A312" s="184" t="s">
        <v>77</v>
      </c>
      <c r="L312" s="247" t="s">
        <v>72</v>
      </c>
      <c r="M312" s="248"/>
      <c r="N312" s="161">
        <v>4945</v>
      </c>
      <c r="O312" s="161">
        <v>0</v>
      </c>
      <c r="P312" s="161">
        <v>3922</v>
      </c>
      <c r="Q312" s="161"/>
      <c r="R312" s="195"/>
      <c r="S312" s="219"/>
      <c r="T312" s="168">
        <f t="shared" si="92"/>
        <v>4945</v>
      </c>
      <c r="U312" s="172"/>
      <c r="V312" s="172">
        <f t="shared" si="91"/>
        <v>1023</v>
      </c>
      <c r="W312" s="172">
        <f t="shared" si="93"/>
        <v>1023</v>
      </c>
      <c r="X312" s="172">
        <f t="shared" si="94"/>
        <v>20.687563195146613</v>
      </c>
    </row>
    <row r="313" spans="1:24" x14ac:dyDescent="0.25">
      <c r="A313" s="319" t="s">
        <v>78</v>
      </c>
      <c r="B313" s="320"/>
      <c r="C313" s="320"/>
      <c r="D313" s="206" t="s">
        <v>81</v>
      </c>
      <c r="E313" s="206"/>
      <c r="F313" s="206" t="s">
        <v>82</v>
      </c>
      <c r="G313" s="206"/>
      <c r="H313" s="206" t="s">
        <v>83</v>
      </c>
      <c r="I313" s="206"/>
      <c r="J313" s="207"/>
      <c r="L313" s="247" t="s">
        <v>73</v>
      </c>
      <c r="M313" s="248"/>
      <c r="N313" s="161">
        <v>27</v>
      </c>
      <c r="O313" s="161">
        <v>0</v>
      </c>
      <c r="P313" s="161">
        <v>21</v>
      </c>
      <c r="Q313" s="161"/>
      <c r="R313" s="195"/>
      <c r="S313" s="219"/>
      <c r="T313" s="168">
        <f t="shared" si="92"/>
        <v>27</v>
      </c>
      <c r="U313" s="172"/>
      <c r="V313" s="172">
        <f t="shared" si="91"/>
        <v>6</v>
      </c>
      <c r="W313" s="172">
        <f t="shared" si="93"/>
        <v>6</v>
      </c>
      <c r="X313" s="172">
        <f t="shared" si="94"/>
        <v>22.222222222222221</v>
      </c>
    </row>
    <row r="314" spans="1:24" x14ac:dyDescent="0.25">
      <c r="A314" s="317" t="s">
        <v>79</v>
      </c>
      <c r="B314" s="318"/>
      <c r="C314" s="318"/>
      <c r="D314" s="195">
        <v>11</v>
      </c>
      <c r="E314" s="195"/>
      <c r="F314" s="195">
        <v>11</v>
      </c>
      <c r="G314" s="195"/>
      <c r="H314" s="195"/>
      <c r="I314" s="195"/>
      <c r="J314" s="269"/>
      <c r="L314" s="247" t="s">
        <v>74</v>
      </c>
      <c r="M314" s="248"/>
      <c r="N314" s="161">
        <v>2</v>
      </c>
      <c r="O314" s="161">
        <v>20</v>
      </c>
      <c r="P314" s="161">
        <v>14</v>
      </c>
      <c r="Q314" s="161"/>
      <c r="R314" s="195"/>
      <c r="S314" s="219"/>
      <c r="T314" s="168">
        <f t="shared" si="92"/>
        <v>22</v>
      </c>
      <c r="U314" s="172"/>
      <c r="V314" s="172">
        <f t="shared" si="91"/>
        <v>8</v>
      </c>
      <c r="W314" s="172">
        <f t="shared" si="93"/>
        <v>8</v>
      </c>
      <c r="X314" s="172">
        <f t="shared" si="94"/>
        <v>36.363636363636367</v>
      </c>
    </row>
    <row r="315" spans="1:24" ht="15.75" thickBot="1" x14ac:dyDescent="0.3">
      <c r="A315" s="315" t="s">
        <v>80</v>
      </c>
      <c r="B315" s="316"/>
      <c r="C315" s="316"/>
      <c r="D315" s="246">
        <v>533</v>
      </c>
      <c r="E315" s="246"/>
      <c r="F315" s="246">
        <v>533</v>
      </c>
      <c r="G315" s="246"/>
      <c r="H315" s="246"/>
      <c r="I315" s="246"/>
      <c r="J315" s="270"/>
      <c r="L315" s="247" t="s">
        <v>75</v>
      </c>
      <c r="M315" s="248"/>
      <c r="N315" s="161">
        <v>200</v>
      </c>
      <c r="O315" s="161">
        <v>0</v>
      </c>
      <c r="P315" s="161">
        <v>127</v>
      </c>
      <c r="Q315" s="161"/>
      <c r="R315" s="195"/>
      <c r="S315" s="219"/>
      <c r="T315" s="168">
        <f t="shared" si="92"/>
        <v>200</v>
      </c>
      <c r="U315" s="172"/>
      <c r="V315" s="172">
        <f t="shared" si="91"/>
        <v>73</v>
      </c>
      <c r="W315" s="172">
        <f t="shared" si="93"/>
        <v>73</v>
      </c>
      <c r="X315" s="172">
        <f t="shared" si="94"/>
        <v>36.5</v>
      </c>
    </row>
    <row r="316" spans="1:24" ht="15.75" thickBot="1" x14ac:dyDescent="0.3">
      <c r="A316" t="s">
        <v>90</v>
      </c>
      <c r="L316" s="284" t="s">
        <v>76</v>
      </c>
      <c r="M316" s="285"/>
      <c r="N316" s="167">
        <v>52</v>
      </c>
      <c r="O316" s="167">
        <v>100</v>
      </c>
      <c r="P316" s="167">
        <v>77</v>
      </c>
      <c r="Q316" s="167"/>
      <c r="R316" s="246"/>
      <c r="S316" s="286"/>
      <c r="T316" s="168">
        <f t="shared" si="92"/>
        <v>152</v>
      </c>
      <c r="U316" s="172"/>
      <c r="V316" s="172">
        <f t="shared" si="91"/>
        <v>75</v>
      </c>
      <c r="W316" s="172">
        <f t="shared" si="93"/>
        <v>75</v>
      </c>
      <c r="X316" s="172">
        <f t="shared" si="94"/>
        <v>49.34210526315789</v>
      </c>
    </row>
    <row r="317" spans="1:24" ht="15.75" thickBot="1" x14ac:dyDescent="0.3">
      <c r="A317" s="205" t="s">
        <v>91</v>
      </c>
      <c r="B317" s="206"/>
      <c r="C317" s="206"/>
      <c r="D317" s="207"/>
      <c r="F317" s="205" t="s">
        <v>96</v>
      </c>
      <c r="G317" s="206"/>
      <c r="H317" s="206"/>
      <c r="I317" s="206"/>
      <c r="J317" s="207"/>
      <c r="L317" t="s">
        <v>84</v>
      </c>
      <c r="Q317" s="7" t="s">
        <v>89</v>
      </c>
    </row>
    <row r="318" spans="1:24" x14ac:dyDescent="0.25">
      <c r="A318" s="171" t="s">
        <v>92</v>
      </c>
      <c r="B318" s="217" t="s">
        <v>94</v>
      </c>
      <c r="C318" s="217"/>
      <c r="D318" s="261" t="s">
        <v>36</v>
      </c>
      <c r="F318" s="259" t="s">
        <v>92</v>
      </c>
      <c r="G318" s="217"/>
      <c r="H318" s="217" t="s">
        <v>94</v>
      </c>
      <c r="I318" s="217"/>
      <c r="J318" s="261" t="s">
        <v>36</v>
      </c>
      <c r="L318" s="262" t="s">
        <v>86</v>
      </c>
      <c r="M318" s="263"/>
      <c r="N318" s="263"/>
      <c r="O318" s="271">
        <v>2</v>
      </c>
      <c r="P318" s="272"/>
      <c r="Q318" s="162" t="s">
        <v>6</v>
      </c>
      <c r="R318" s="163" t="s">
        <v>7</v>
      </c>
      <c r="S318" s="164" t="s">
        <v>36</v>
      </c>
      <c r="T318" s="160"/>
    </row>
    <row r="319" spans="1:24" x14ac:dyDescent="0.25">
      <c r="A319" s="171" t="s">
        <v>93</v>
      </c>
      <c r="B319" s="217" t="s">
        <v>95</v>
      </c>
      <c r="C319" s="217"/>
      <c r="D319" s="261"/>
      <c r="F319" s="259" t="s">
        <v>93</v>
      </c>
      <c r="G319" s="217"/>
      <c r="H319" s="217" t="s">
        <v>95</v>
      </c>
      <c r="I319" s="217"/>
      <c r="J319" s="261"/>
      <c r="L319" s="264" t="s">
        <v>87</v>
      </c>
      <c r="M319" s="265"/>
      <c r="N319" s="265"/>
      <c r="O319" s="273">
        <v>0</v>
      </c>
      <c r="P319" s="274"/>
      <c r="Q319" s="268">
        <v>33</v>
      </c>
      <c r="R319" s="195">
        <v>40</v>
      </c>
      <c r="S319" s="269">
        <v>73</v>
      </c>
      <c r="T319" s="160"/>
    </row>
    <row r="320" spans="1:24" ht="15.75" thickBot="1" x14ac:dyDescent="0.3">
      <c r="A320" s="28">
        <v>65</v>
      </c>
      <c r="B320" s="246">
        <v>8</v>
      </c>
      <c r="C320" s="246"/>
      <c r="D320" s="173">
        <v>73</v>
      </c>
      <c r="E320">
        <v>65</v>
      </c>
      <c r="F320" s="260">
        <v>8</v>
      </c>
      <c r="G320" s="246"/>
      <c r="H320" s="246">
        <v>73</v>
      </c>
      <c r="I320" s="246"/>
      <c r="J320" s="173"/>
      <c r="L320" s="266" t="s">
        <v>88</v>
      </c>
      <c r="M320" s="267"/>
      <c r="N320" s="267"/>
      <c r="O320" s="275">
        <v>0</v>
      </c>
      <c r="P320" s="276"/>
      <c r="Q320" s="260"/>
      <c r="R320" s="246"/>
      <c r="S320" s="270"/>
      <c r="T320" s="160"/>
    </row>
    <row r="321" spans="1:108" ht="15.75" thickBot="1" x14ac:dyDescent="0.3">
      <c r="A321" t="s">
        <v>102</v>
      </c>
      <c r="L321" t="s">
        <v>97</v>
      </c>
    </row>
    <row r="322" spans="1:108" ht="15.75" thickBot="1" x14ac:dyDescent="0.3">
      <c r="A322" s="23" t="s">
        <v>103</v>
      </c>
      <c r="B322" s="24"/>
      <c r="C322" s="24" t="s">
        <v>104</v>
      </c>
      <c r="D322" s="24"/>
      <c r="E322" s="24"/>
      <c r="F322" s="24" t="s">
        <v>105</v>
      </c>
      <c r="G322" s="24"/>
      <c r="H322" s="24"/>
      <c r="I322" s="24" t="s">
        <v>106</v>
      </c>
      <c r="J322" s="25"/>
      <c r="L322" s="280" t="s">
        <v>59</v>
      </c>
      <c r="M322" s="281"/>
      <c r="N322" s="26"/>
      <c r="O322" s="26" t="s">
        <v>99</v>
      </c>
      <c r="P322" s="278" t="s">
        <v>100</v>
      </c>
      <c r="Q322" s="279"/>
      <c r="R322" s="282">
        <v>0</v>
      </c>
      <c r="S322" s="283"/>
      <c r="T322" s="160"/>
    </row>
    <row r="323" spans="1:108" ht="15.75" thickBot="1" x14ac:dyDescent="0.3">
      <c r="A323" t="s">
        <v>107</v>
      </c>
      <c r="L323" s="251" t="s">
        <v>101</v>
      </c>
      <c r="M323" s="252"/>
      <c r="N323" s="255"/>
      <c r="O323" s="255"/>
      <c r="P323" s="255"/>
      <c r="Q323" s="255"/>
      <c r="R323" s="255"/>
      <c r="S323" s="256"/>
      <c r="T323" s="160"/>
    </row>
    <row r="324" spans="1:108" ht="15.75" thickBot="1" x14ac:dyDescent="0.3">
      <c r="A324" s="23" t="s">
        <v>103</v>
      </c>
      <c r="B324" s="24"/>
      <c r="C324" s="24" t="s">
        <v>104</v>
      </c>
      <c r="D324" s="24"/>
      <c r="E324" s="24"/>
      <c r="F324" s="24" t="s">
        <v>105</v>
      </c>
      <c r="G324" s="24"/>
      <c r="H324" s="24"/>
      <c r="I324" s="24" t="s">
        <v>106</v>
      </c>
      <c r="J324" s="25"/>
      <c r="L324" s="253"/>
      <c r="M324" s="254"/>
      <c r="N324" s="257"/>
      <c r="O324" s="257"/>
      <c r="P324" s="257"/>
      <c r="Q324" s="257"/>
      <c r="R324" s="257"/>
      <c r="S324" s="258"/>
      <c r="T324" s="160"/>
    </row>
    <row r="326" spans="1:108" ht="18.75" x14ac:dyDescent="0.3">
      <c r="A326" s="193"/>
      <c r="B326" s="194" t="s">
        <v>28</v>
      </c>
      <c r="C326" s="194"/>
      <c r="D326" s="194"/>
      <c r="E326" s="194"/>
      <c r="F326" s="194"/>
      <c r="G326" s="194"/>
      <c r="H326" s="194"/>
      <c r="I326" s="194"/>
      <c r="J326" s="193" t="s">
        <v>29</v>
      </c>
      <c r="K326" s="193"/>
      <c r="L326" s="195" t="s">
        <v>322</v>
      </c>
      <c r="M326" s="195"/>
      <c r="N326" s="195"/>
      <c r="O326" s="193" t="s">
        <v>30</v>
      </c>
      <c r="P326" s="193"/>
      <c r="Q326" s="195">
        <v>2022</v>
      </c>
      <c r="R326" s="195"/>
      <c r="S326" s="195"/>
      <c r="T326" s="328"/>
      <c r="U326" s="193"/>
      <c r="V326" s="193"/>
      <c r="W326" s="193"/>
      <c r="X326" s="193"/>
    </row>
    <row r="327" spans="1:108" s="38" customFormat="1" ht="21.75" customHeight="1" thickBot="1" x14ac:dyDescent="0.3">
      <c r="A327" s="193"/>
      <c r="B327" s="189" t="s">
        <v>31</v>
      </c>
      <c r="C327" s="189"/>
      <c r="D327" s="188" t="s">
        <v>323</v>
      </c>
      <c r="E327" s="188"/>
      <c r="F327" s="189" t="s">
        <v>32</v>
      </c>
      <c r="G327" s="189"/>
      <c r="H327" s="188" t="s">
        <v>324</v>
      </c>
      <c r="I327" s="188"/>
      <c r="J327" s="189" t="s">
        <v>272</v>
      </c>
      <c r="K327" s="189"/>
      <c r="L327" s="188" t="s">
        <v>333</v>
      </c>
      <c r="M327" s="188"/>
      <c r="N327" s="188"/>
      <c r="O327" s="189" t="s">
        <v>34</v>
      </c>
      <c r="P327" s="189"/>
      <c r="Q327" s="299" t="s">
        <v>334</v>
      </c>
      <c r="R327" s="300"/>
      <c r="S327" s="301"/>
      <c r="T327" s="326" t="s">
        <v>225</v>
      </c>
      <c r="U327" s="327"/>
      <c r="V327" s="327"/>
    </row>
    <row r="328" spans="1:108" x14ac:dyDescent="0.25">
      <c r="A328" s="193"/>
      <c r="B328" s="205" t="s">
        <v>35</v>
      </c>
      <c r="C328" s="206"/>
      <c r="D328" s="206"/>
      <c r="E328" s="206"/>
      <c r="F328" s="206"/>
      <c r="G328" s="206"/>
      <c r="H328" s="206"/>
      <c r="I328" s="207"/>
      <c r="J328" s="205" t="s">
        <v>1</v>
      </c>
      <c r="K328" s="206"/>
      <c r="L328" s="206"/>
      <c r="M328" s="206"/>
      <c r="N328" s="207"/>
      <c r="O328" s="205" t="s">
        <v>2</v>
      </c>
      <c r="P328" s="206"/>
      <c r="Q328" s="206"/>
      <c r="R328" s="206"/>
      <c r="S328" s="207"/>
      <c r="T328" s="299">
        <v>28448</v>
      </c>
      <c r="U328" s="300"/>
      <c r="V328" s="301"/>
    </row>
    <row r="329" spans="1:108" s="38" customFormat="1" ht="24" customHeight="1" thickBot="1" x14ac:dyDescent="0.3">
      <c r="B329" s="165" t="s">
        <v>36</v>
      </c>
      <c r="C329" s="62">
        <v>1</v>
      </c>
      <c r="D329" s="63" t="s">
        <v>37</v>
      </c>
      <c r="E329" s="166"/>
      <c r="F329" s="62">
        <v>1</v>
      </c>
      <c r="G329" s="209" t="s">
        <v>38</v>
      </c>
      <c r="H329" s="209"/>
      <c r="I329" s="65">
        <v>1</v>
      </c>
      <c r="J329" s="208" t="s">
        <v>39</v>
      </c>
      <c r="K329" s="209"/>
      <c r="L329" s="62">
        <v>26</v>
      </c>
      <c r="M329" s="166" t="s">
        <v>40</v>
      </c>
      <c r="N329" s="65">
        <v>26</v>
      </c>
      <c r="O329" s="208" t="s">
        <v>39</v>
      </c>
      <c r="P329" s="209"/>
      <c r="Q329" s="62">
        <v>22</v>
      </c>
      <c r="R329" s="166" t="s">
        <v>40</v>
      </c>
      <c r="S329" s="65">
        <v>22</v>
      </c>
      <c r="T329" s="175"/>
      <c r="Z329" s="290" t="s">
        <v>238</v>
      </c>
      <c r="AA329" s="290"/>
      <c r="AB329" s="291" t="s">
        <v>239</v>
      </c>
      <c r="AC329" s="291"/>
      <c r="AD329" s="291" t="s">
        <v>171</v>
      </c>
      <c r="AE329" s="291"/>
      <c r="AF329" s="292" t="s">
        <v>240</v>
      </c>
      <c r="AG329" s="292"/>
      <c r="AH329" s="292" t="s">
        <v>241</v>
      </c>
      <c r="AI329" s="292"/>
      <c r="AJ329" s="292" t="s">
        <v>242</v>
      </c>
      <c r="AK329" s="292"/>
      <c r="AL329" s="292" t="s">
        <v>243</v>
      </c>
      <c r="AM329" s="292"/>
      <c r="AN329" s="287" t="s">
        <v>244</v>
      </c>
      <c r="AO329" s="287"/>
      <c r="AP329" s="287" t="s">
        <v>245</v>
      </c>
      <c r="AQ329" s="287"/>
      <c r="AR329" s="287" t="s">
        <v>246</v>
      </c>
      <c r="AS329" s="287"/>
      <c r="AT329" s="287" t="s">
        <v>247</v>
      </c>
      <c r="AU329" s="287"/>
      <c r="AV329" s="288" t="s">
        <v>248</v>
      </c>
      <c r="AW329" s="288"/>
      <c r="AX329" s="288" t="s">
        <v>249</v>
      </c>
      <c r="AY329" s="288"/>
      <c r="AZ329" s="288" t="s">
        <v>250</v>
      </c>
      <c r="BA329" s="288"/>
      <c r="BB329" s="288" t="s">
        <v>175</v>
      </c>
      <c r="BC329" s="288"/>
      <c r="BD329" s="289" t="s">
        <v>251</v>
      </c>
      <c r="BE329" s="289"/>
      <c r="BF329" s="289" t="s">
        <v>252</v>
      </c>
      <c r="BG329" s="289"/>
      <c r="BH329" s="289" t="s">
        <v>24</v>
      </c>
      <c r="BI329" s="289"/>
      <c r="BJ329" s="294" t="s">
        <v>253</v>
      </c>
      <c r="BK329" s="294"/>
      <c r="BL329" s="295" t="s">
        <v>69</v>
      </c>
      <c r="BM329" s="295"/>
      <c r="BN329" s="296" t="s">
        <v>254</v>
      </c>
      <c r="BO329" s="296" t="s">
        <v>161</v>
      </c>
      <c r="BP329" s="296" t="s">
        <v>255</v>
      </c>
      <c r="BQ329" s="296" t="s">
        <v>256</v>
      </c>
      <c r="BR329" s="296" t="s">
        <v>257</v>
      </c>
      <c r="BS329" s="296"/>
      <c r="BT329" s="296" t="s">
        <v>258</v>
      </c>
      <c r="BU329" s="296"/>
      <c r="BV329" s="296" t="s">
        <v>259</v>
      </c>
      <c r="BW329" s="296"/>
      <c r="BX329" s="293" t="s">
        <v>260</v>
      </c>
      <c r="BY329" s="293"/>
      <c r="BZ329" s="293"/>
      <c r="CA329" s="293" t="s">
        <v>239</v>
      </c>
      <c r="CB329" s="293"/>
      <c r="CC329" s="293"/>
      <c r="CD329" s="293" t="s">
        <v>261</v>
      </c>
      <c r="CE329" s="293"/>
      <c r="CF329" s="293"/>
      <c r="CG329" s="293" t="s">
        <v>262</v>
      </c>
      <c r="CH329" s="293"/>
      <c r="CI329" s="293"/>
      <c r="CJ329" s="293" t="s">
        <v>65</v>
      </c>
      <c r="CK329" s="293"/>
      <c r="CL329" s="293"/>
      <c r="CM329" s="293" t="s">
        <v>263</v>
      </c>
      <c r="CN329" s="293"/>
      <c r="CO329" s="293"/>
      <c r="CP329" s="293" t="s">
        <v>67</v>
      </c>
      <c r="CQ329" s="293"/>
      <c r="CR329" s="293"/>
      <c r="CS329" s="293" t="s">
        <v>264</v>
      </c>
      <c r="CT329" s="293"/>
      <c r="CU329" s="293"/>
      <c r="CV329" s="293" t="s">
        <v>265</v>
      </c>
      <c r="CW329" s="293"/>
      <c r="CX329" s="293"/>
      <c r="CY329" s="293" t="s">
        <v>24</v>
      </c>
      <c r="CZ329" s="293"/>
      <c r="DA329" s="293"/>
      <c r="DB329" s="293" t="s">
        <v>266</v>
      </c>
      <c r="DC329" s="293"/>
      <c r="DD329" s="293"/>
    </row>
    <row r="330" spans="1:108" ht="16.5" thickBot="1" x14ac:dyDescent="0.3">
      <c r="A330" t="s">
        <v>42</v>
      </c>
      <c r="G330" s="176"/>
      <c r="H330" s="176"/>
      <c r="J330" s="160"/>
      <c r="K330" s="160"/>
      <c r="Z330" s="174" t="s">
        <v>267</v>
      </c>
      <c r="AA330" s="174" t="s">
        <v>268</v>
      </c>
      <c r="AB330" s="174" t="s">
        <v>267</v>
      </c>
      <c r="AC330" s="174" t="s">
        <v>268</v>
      </c>
      <c r="AD330" s="174" t="s">
        <v>267</v>
      </c>
      <c r="AE330" s="174" t="s">
        <v>268</v>
      </c>
      <c r="AF330" s="147" t="s">
        <v>267</v>
      </c>
      <c r="AG330" s="147" t="s">
        <v>268</v>
      </c>
      <c r="AH330" s="147" t="s">
        <v>267</v>
      </c>
      <c r="AI330" s="147" t="s">
        <v>268</v>
      </c>
      <c r="AJ330" s="147" t="s">
        <v>267</v>
      </c>
      <c r="AK330" s="147" t="s">
        <v>268</v>
      </c>
      <c r="AL330" s="147" t="s">
        <v>267</v>
      </c>
      <c r="AM330" s="147" t="s">
        <v>268</v>
      </c>
      <c r="AN330" s="148" t="s">
        <v>267</v>
      </c>
      <c r="AO330" s="148" t="s">
        <v>268</v>
      </c>
      <c r="AP330" s="148" t="s">
        <v>267</v>
      </c>
      <c r="AQ330" s="148" t="s">
        <v>268</v>
      </c>
      <c r="AR330" s="148" t="s">
        <v>267</v>
      </c>
      <c r="AS330" s="148" t="s">
        <v>268</v>
      </c>
      <c r="AT330" s="148" t="s">
        <v>267</v>
      </c>
      <c r="AU330" s="148" t="s">
        <v>268</v>
      </c>
      <c r="AV330" s="149" t="s">
        <v>267</v>
      </c>
      <c r="AW330" s="149" t="s">
        <v>268</v>
      </c>
      <c r="AX330" s="149" t="s">
        <v>267</v>
      </c>
      <c r="AY330" s="149" t="s">
        <v>268</v>
      </c>
      <c r="AZ330" s="149" t="s">
        <v>267</v>
      </c>
      <c r="BA330" s="149" t="s">
        <v>268</v>
      </c>
      <c r="BB330" s="149" t="s">
        <v>267</v>
      </c>
      <c r="BC330" s="149" t="s">
        <v>268</v>
      </c>
      <c r="BD330" s="150" t="s">
        <v>267</v>
      </c>
      <c r="BE330" s="150" t="s">
        <v>268</v>
      </c>
      <c r="BF330" s="150" t="s">
        <v>267</v>
      </c>
      <c r="BG330" s="150" t="s">
        <v>268</v>
      </c>
      <c r="BH330" s="150" t="s">
        <v>267</v>
      </c>
      <c r="BI330" s="150" t="s">
        <v>268</v>
      </c>
      <c r="BJ330" s="151" t="s">
        <v>267</v>
      </c>
      <c r="BK330" s="151" t="s">
        <v>268</v>
      </c>
      <c r="BL330" s="152" t="s">
        <v>267</v>
      </c>
      <c r="BM330" s="152" t="s">
        <v>268</v>
      </c>
      <c r="BN330" s="153" t="s">
        <v>267</v>
      </c>
      <c r="BO330" s="153" t="s">
        <v>268</v>
      </c>
      <c r="BP330" s="153" t="s">
        <v>267</v>
      </c>
      <c r="BQ330" s="153" t="s">
        <v>268</v>
      </c>
      <c r="BR330" s="153" t="s">
        <v>267</v>
      </c>
      <c r="BS330" s="153" t="s">
        <v>268</v>
      </c>
      <c r="BT330" s="153" t="s">
        <v>267</v>
      </c>
      <c r="BU330" s="153" t="s">
        <v>268</v>
      </c>
      <c r="BV330" s="153" t="s">
        <v>267</v>
      </c>
      <c r="BW330" s="153" t="s">
        <v>268</v>
      </c>
      <c r="BX330" s="154" t="s">
        <v>269</v>
      </c>
      <c r="BY330" s="154" t="s">
        <v>270</v>
      </c>
      <c r="BZ330" s="154" t="s">
        <v>271</v>
      </c>
      <c r="CA330" s="154" t="s">
        <v>269</v>
      </c>
      <c r="CB330" s="154" t="s">
        <v>270</v>
      </c>
      <c r="CC330" s="154" t="s">
        <v>271</v>
      </c>
      <c r="CD330" s="154" t="s">
        <v>269</v>
      </c>
      <c r="CE330" s="154" t="s">
        <v>270</v>
      </c>
      <c r="CF330" s="154" t="s">
        <v>271</v>
      </c>
      <c r="CG330" s="154" t="s">
        <v>269</v>
      </c>
      <c r="CH330" s="154" t="s">
        <v>270</v>
      </c>
      <c r="CI330" s="154" t="s">
        <v>271</v>
      </c>
      <c r="CJ330" s="154" t="s">
        <v>269</v>
      </c>
      <c r="CK330" s="154" t="s">
        <v>270</v>
      </c>
      <c r="CL330" s="154" t="s">
        <v>271</v>
      </c>
      <c r="CM330" s="154" t="s">
        <v>269</v>
      </c>
      <c r="CN330" s="154" t="s">
        <v>270</v>
      </c>
      <c r="CO330" s="154" t="s">
        <v>271</v>
      </c>
      <c r="CP330" s="154" t="s">
        <v>269</v>
      </c>
      <c r="CQ330" s="154" t="s">
        <v>270</v>
      </c>
      <c r="CR330" s="154" t="s">
        <v>271</v>
      </c>
      <c r="CS330" s="154" t="s">
        <v>269</v>
      </c>
      <c r="CT330" s="154" t="s">
        <v>270</v>
      </c>
      <c r="CU330" s="154" t="s">
        <v>271</v>
      </c>
      <c r="CV330" s="154" t="s">
        <v>269</v>
      </c>
      <c r="CW330" s="154" t="s">
        <v>270</v>
      </c>
      <c r="CX330" s="154" t="s">
        <v>271</v>
      </c>
      <c r="CY330" s="154" t="s">
        <v>269</v>
      </c>
      <c r="CZ330" s="154" t="s">
        <v>270</v>
      </c>
      <c r="DA330" s="154" t="s">
        <v>271</v>
      </c>
      <c r="DB330" s="154" t="s">
        <v>269</v>
      </c>
      <c r="DC330" s="154" t="s">
        <v>270</v>
      </c>
      <c r="DD330" s="154" t="s">
        <v>271</v>
      </c>
    </row>
    <row r="331" spans="1:108" x14ac:dyDescent="0.25">
      <c r="A331" s="192" t="s">
        <v>0</v>
      </c>
      <c r="B331" s="196" t="s">
        <v>1</v>
      </c>
      <c r="C331" s="197"/>
      <c r="D331" s="197"/>
      <c r="E331" s="197"/>
      <c r="F331" s="197"/>
      <c r="G331" s="198"/>
      <c r="H331" s="196" t="s">
        <v>2</v>
      </c>
      <c r="I331" s="197"/>
      <c r="J331" s="197"/>
      <c r="K331" s="197"/>
      <c r="L331" s="197"/>
      <c r="M331" s="198"/>
      <c r="N331" s="196" t="s">
        <v>3</v>
      </c>
      <c r="O331" s="197"/>
      <c r="P331" s="197"/>
      <c r="Q331" s="197"/>
      <c r="R331" s="197"/>
      <c r="S331" s="199"/>
      <c r="T331" s="191" t="s">
        <v>224</v>
      </c>
      <c r="U331" s="323" t="s">
        <v>36</v>
      </c>
      <c r="V331" s="217" t="s">
        <v>108</v>
      </c>
      <c r="Y331" t="str">
        <f>L327</f>
        <v>urban narang 6</v>
      </c>
      <c r="Z331" s="172">
        <f>B334+C334</f>
        <v>30</v>
      </c>
      <c r="AA331" s="172">
        <f>H334+I334</f>
        <v>15</v>
      </c>
      <c r="AB331" s="172">
        <f>B335+C335</f>
        <v>17</v>
      </c>
      <c r="AC331" s="172">
        <f>H335+I335</f>
        <v>54</v>
      </c>
      <c r="AD331" s="172">
        <f>B336+C336</f>
        <v>17</v>
      </c>
      <c r="AE331" s="172">
        <f>H336+I336</f>
        <v>54</v>
      </c>
      <c r="AF331" s="172">
        <f>SUM(B337:G337)</f>
        <v>13</v>
      </c>
      <c r="AG331" s="172">
        <f>SUM(H337:M337)</f>
        <v>56</v>
      </c>
      <c r="AH331" s="172">
        <f>SUM(B340:G340)</f>
        <v>13</v>
      </c>
      <c r="AI331" s="172">
        <f>SUM(H340:M340)</f>
        <v>56</v>
      </c>
      <c r="AJ331" s="172">
        <f>SUM(B343:G343)</f>
        <v>16</v>
      </c>
      <c r="AK331" s="172">
        <f>SUM(H343:M343)</f>
        <v>56</v>
      </c>
      <c r="AL331" s="172">
        <f>SUM(B346:G346)</f>
        <v>13</v>
      </c>
      <c r="AM331" s="172">
        <f>SUM(H346:M346)</f>
        <v>56</v>
      </c>
      <c r="AN331" s="172">
        <f>SUM(B338:G338)</f>
        <v>23</v>
      </c>
      <c r="AO331" s="172">
        <f>SUM(H338:M338)</f>
        <v>45</v>
      </c>
      <c r="AP331" s="172">
        <f>SUM(B341:G341)</f>
        <v>23</v>
      </c>
      <c r="AQ331" s="172">
        <f>SUM(H341:M341)</f>
        <v>45</v>
      </c>
      <c r="AR331" s="172">
        <f>SUM(B344:G344)</f>
        <v>23</v>
      </c>
      <c r="AS331" s="172">
        <f>SUM(H344:M344)</f>
        <v>45</v>
      </c>
      <c r="AT331" s="172">
        <f>SUM(B347:G347)</f>
        <v>23</v>
      </c>
      <c r="AU331" s="172">
        <f>SUM(H347:M347)</f>
        <v>45</v>
      </c>
      <c r="AV331" s="172">
        <f>SUM(B339:G339)</f>
        <v>24</v>
      </c>
      <c r="AW331" s="172">
        <f>SUM(H339:M339)</f>
        <v>45</v>
      </c>
      <c r="AX331" s="172">
        <f>SUM(B342:G342)</f>
        <v>24</v>
      </c>
      <c r="AY331" s="172">
        <f>SUM(H342:M342)</f>
        <v>45</v>
      </c>
      <c r="AZ331" s="172">
        <f>SUM(B345:G345)</f>
        <v>24</v>
      </c>
      <c r="BA331" s="172">
        <f>SUM(H345:M345)</f>
        <v>45</v>
      </c>
      <c r="BB331" s="172">
        <f>SUM(B348:G348)</f>
        <v>24</v>
      </c>
      <c r="BC331" s="172">
        <f>SUM(H348:M348)</f>
        <v>45</v>
      </c>
      <c r="BD331" s="172">
        <f>SUM(B351:G351)</f>
        <v>10</v>
      </c>
      <c r="BE331" s="172">
        <f>SUM(H351:M351)</f>
        <v>60</v>
      </c>
      <c r="BF331" s="172">
        <f>SUM(B349:G349)</f>
        <v>10</v>
      </c>
      <c r="BG331" s="172">
        <f>SUM(H349:M349)</f>
        <v>60</v>
      </c>
      <c r="BH331" s="172">
        <f>SUM(B350:G350)</f>
        <v>10</v>
      </c>
      <c r="BI331" s="172">
        <f>SUM(H350:M350)</f>
        <v>60</v>
      </c>
      <c r="BJ331" s="172">
        <f>SUM(B352:G352)</f>
        <v>17</v>
      </c>
      <c r="BK331" s="172">
        <f>SUM(H352:M352)</f>
        <v>51</v>
      </c>
      <c r="BL331" s="172">
        <f>SUM(B353:G353)</f>
        <v>0</v>
      </c>
      <c r="BM331" s="172">
        <f>SUM(H353:M353)</f>
        <v>65</v>
      </c>
      <c r="BN331" s="172">
        <f>N357+O357</f>
        <v>19</v>
      </c>
      <c r="BO331" s="172">
        <f>P357+Q357</f>
        <v>55</v>
      </c>
      <c r="BP331" s="172">
        <f>N358+O358</f>
        <v>21</v>
      </c>
      <c r="BQ331" s="172">
        <f>P358+Q358</f>
        <v>52</v>
      </c>
      <c r="BR331" s="172">
        <f>N359+O359</f>
        <v>0</v>
      </c>
      <c r="BS331" s="172">
        <f>P359+Q359</f>
        <v>0</v>
      </c>
      <c r="BT331" s="172">
        <f>N360+O360</f>
        <v>0</v>
      </c>
      <c r="BU331" s="155">
        <f>P360+Q360</f>
        <v>0</v>
      </c>
      <c r="BV331" s="172">
        <f>N361+O361</f>
        <v>0</v>
      </c>
      <c r="BW331" s="155">
        <f>P361+Q361</f>
        <v>0</v>
      </c>
      <c r="BX331" s="172">
        <f t="shared" ref="BX331:BZ331" si="95">N365</f>
        <v>32</v>
      </c>
      <c r="BY331" s="172">
        <f t="shared" si="95"/>
        <v>20</v>
      </c>
      <c r="BZ331" s="172">
        <f t="shared" si="95"/>
        <v>7</v>
      </c>
      <c r="CA331" s="172">
        <f t="shared" ref="CA331:CC331" si="96">N366</f>
        <v>60</v>
      </c>
      <c r="CB331" s="172">
        <f t="shared" si="96"/>
        <v>140</v>
      </c>
      <c r="CC331" s="172">
        <f t="shared" si="96"/>
        <v>60</v>
      </c>
      <c r="CD331" s="172">
        <f t="shared" ref="CD331:CF331" si="97">N367</f>
        <v>60</v>
      </c>
      <c r="CE331" s="172">
        <f t="shared" si="97"/>
        <v>320</v>
      </c>
      <c r="CF331" s="172">
        <f t="shared" si="97"/>
        <v>60</v>
      </c>
      <c r="CG331" s="172">
        <f t="shared" ref="CG331:CI331" si="98">N368</f>
        <v>9</v>
      </c>
      <c r="CH331" s="172">
        <f t="shared" si="98"/>
        <v>340</v>
      </c>
      <c r="CI331" s="172">
        <f t="shared" si="98"/>
        <v>33</v>
      </c>
      <c r="CJ331" s="172">
        <f t="shared" ref="CJ331:CL331" si="99">N369</f>
        <v>64</v>
      </c>
      <c r="CK331" s="172">
        <f t="shared" si="99"/>
        <v>200</v>
      </c>
      <c r="CL331" s="172">
        <f t="shared" si="99"/>
        <v>36</v>
      </c>
      <c r="CM331" s="172">
        <f t="shared" ref="CM331:CO331" si="100">N370</f>
        <v>63</v>
      </c>
      <c r="CN331" s="172">
        <f t="shared" si="100"/>
        <v>120</v>
      </c>
      <c r="CO331" s="172">
        <f t="shared" si="100"/>
        <v>43</v>
      </c>
      <c r="CP331" s="172">
        <f t="shared" ref="CP331:CR331" si="101">N371</f>
        <v>260</v>
      </c>
      <c r="CQ331" s="172">
        <f t="shared" si="101"/>
        <v>0</v>
      </c>
      <c r="CR331" s="172">
        <f t="shared" si="101"/>
        <v>100</v>
      </c>
      <c r="CS331" s="172">
        <f t="shared" ref="CS331:CU331" si="102">N373</f>
        <v>410</v>
      </c>
      <c r="CT331" s="172">
        <f t="shared" si="102"/>
        <v>0</v>
      </c>
      <c r="CU331" s="172">
        <f t="shared" si="102"/>
        <v>260</v>
      </c>
      <c r="CV331" s="172">
        <f t="shared" ref="CV331:CX331" si="103">N375</f>
        <v>40</v>
      </c>
      <c r="CW331" s="172">
        <f t="shared" si="103"/>
        <v>180</v>
      </c>
      <c r="CX331" s="172">
        <f t="shared" si="103"/>
        <v>60</v>
      </c>
      <c r="CY331" s="172">
        <f t="shared" ref="CY331:DA331" si="104">N372</f>
        <v>40</v>
      </c>
      <c r="CZ331" s="172">
        <f t="shared" si="104"/>
        <v>80</v>
      </c>
      <c r="DA331" s="172">
        <f t="shared" si="104"/>
        <v>25</v>
      </c>
      <c r="DB331" s="172">
        <f t="shared" ref="DB331:DD331" si="105">N374</f>
        <v>90</v>
      </c>
      <c r="DC331" s="172">
        <f t="shared" si="105"/>
        <v>40</v>
      </c>
      <c r="DD331" s="172">
        <f t="shared" si="105"/>
        <v>50</v>
      </c>
    </row>
    <row r="332" spans="1:108" ht="15" customHeight="1" x14ac:dyDescent="0.25">
      <c r="A332" s="192"/>
      <c r="B332" s="190" t="s">
        <v>4</v>
      </c>
      <c r="C332" s="191"/>
      <c r="D332" s="191" t="s">
        <v>5</v>
      </c>
      <c r="E332" s="191"/>
      <c r="F332" s="191" t="s">
        <v>41</v>
      </c>
      <c r="G332" s="200"/>
      <c r="H332" s="190" t="s">
        <v>4</v>
      </c>
      <c r="I332" s="191"/>
      <c r="J332" s="191" t="s">
        <v>5</v>
      </c>
      <c r="K332" s="191"/>
      <c r="L332" s="191" t="s">
        <v>41</v>
      </c>
      <c r="M332" s="200"/>
      <c r="N332" s="190" t="s">
        <v>4</v>
      </c>
      <c r="O332" s="191"/>
      <c r="P332" s="191" t="s">
        <v>5</v>
      </c>
      <c r="Q332" s="191"/>
      <c r="R332" s="191" t="s">
        <v>41</v>
      </c>
      <c r="S332" s="192"/>
      <c r="T332" s="191"/>
      <c r="U332" s="323"/>
      <c r="V332" s="217"/>
      <c r="W332" s="139" t="s">
        <v>230</v>
      </c>
      <c r="X332" s="139" t="s">
        <v>108</v>
      </c>
    </row>
    <row r="333" spans="1:108" x14ac:dyDescent="0.25">
      <c r="A333" s="192"/>
      <c r="B333" s="12" t="s">
        <v>6</v>
      </c>
      <c r="C333" s="2" t="s">
        <v>7</v>
      </c>
      <c r="D333" s="2" t="s">
        <v>6</v>
      </c>
      <c r="E333" s="2" t="s">
        <v>7</v>
      </c>
      <c r="F333" s="2" t="s">
        <v>6</v>
      </c>
      <c r="G333" s="13" t="s">
        <v>7</v>
      </c>
      <c r="H333" s="12" t="s">
        <v>6</v>
      </c>
      <c r="I333" s="2" t="s">
        <v>7</v>
      </c>
      <c r="J333" s="2" t="s">
        <v>6</v>
      </c>
      <c r="K333" s="2" t="s">
        <v>7</v>
      </c>
      <c r="L333" s="2" t="s">
        <v>6</v>
      </c>
      <c r="M333" s="13" t="s">
        <v>7</v>
      </c>
      <c r="N333" s="12" t="s">
        <v>6</v>
      </c>
      <c r="O333" s="2" t="s">
        <v>7</v>
      </c>
      <c r="P333" s="2" t="s">
        <v>6</v>
      </c>
      <c r="Q333" s="2" t="s">
        <v>7</v>
      </c>
      <c r="R333" s="2" t="s">
        <v>6</v>
      </c>
      <c r="S333" s="39" t="s">
        <v>7</v>
      </c>
      <c r="T333" s="191"/>
      <c r="U333" s="323"/>
      <c r="V333" s="217"/>
      <c r="W333" s="140"/>
      <c r="X333" s="140"/>
    </row>
    <row r="334" spans="1:108" ht="20.25" customHeight="1" x14ac:dyDescent="0.25">
      <c r="A334" s="9" t="s">
        <v>8</v>
      </c>
      <c r="B334" s="52">
        <v>14</v>
      </c>
      <c r="C334" s="53">
        <v>16</v>
      </c>
      <c r="D334" s="43"/>
      <c r="E334" s="43"/>
      <c r="F334" s="43"/>
      <c r="G334" s="44"/>
      <c r="H334" s="52">
        <v>8</v>
      </c>
      <c r="I334" s="53">
        <v>7</v>
      </c>
      <c r="J334" s="43"/>
      <c r="K334" s="43"/>
      <c r="L334" s="43"/>
      <c r="M334" s="44"/>
      <c r="N334" s="52"/>
      <c r="O334" s="53"/>
      <c r="P334" s="43"/>
      <c r="Q334" s="43"/>
      <c r="R334" s="43"/>
      <c r="S334" s="45"/>
      <c r="T334" s="177">
        <f>(T328*3.1/100)/12</f>
        <v>73.490666666666669</v>
      </c>
      <c r="U334" s="168">
        <f>SUM(B334:S334)</f>
        <v>45</v>
      </c>
      <c r="V334" s="40">
        <f>U334/T334</f>
        <v>0.61232265321673496</v>
      </c>
      <c r="W334" s="141" t="s">
        <v>231</v>
      </c>
      <c r="X334" s="142">
        <f>((U335-U351)*100)/U335</f>
        <v>1.408450704225352</v>
      </c>
    </row>
    <row r="335" spans="1:108" ht="20.25" customHeight="1" x14ac:dyDescent="0.25">
      <c r="A335" s="9" t="s">
        <v>9</v>
      </c>
      <c r="B335" s="52">
        <v>9</v>
      </c>
      <c r="C335" s="53">
        <v>8</v>
      </c>
      <c r="D335" s="43"/>
      <c r="E335" s="43"/>
      <c r="F335" s="43"/>
      <c r="G335" s="44"/>
      <c r="H335" s="52">
        <v>26</v>
      </c>
      <c r="I335" s="53">
        <v>28</v>
      </c>
      <c r="J335" s="43"/>
      <c r="K335" s="43"/>
      <c r="L335" s="43"/>
      <c r="M335" s="44"/>
      <c r="N335" s="52"/>
      <c r="O335" s="53"/>
      <c r="P335" s="43"/>
      <c r="Q335" s="43"/>
      <c r="R335" s="43"/>
      <c r="S335" s="45"/>
      <c r="T335" s="177">
        <f>T334</f>
        <v>73.490666666666669</v>
      </c>
      <c r="U335" s="168">
        <f t="shared" ref="U335:U353" si="106">SUM(B335:S335)</f>
        <v>71</v>
      </c>
      <c r="V335" s="40">
        <f t="shared" ref="V335:V353" si="107">U335/T335</f>
        <v>0.96610907507529298</v>
      </c>
      <c r="W335" s="143" t="s">
        <v>232</v>
      </c>
      <c r="X335" s="141">
        <f>((U337-U339)*100)/U337</f>
        <v>0</v>
      </c>
    </row>
    <row r="336" spans="1:108" ht="20.25" customHeight="1" x14ac:dyDescent="0.25">
      <c r="A336" s="9" t="s">
        <v>10</v>
      </c>
      <c r="B336" s="52">
        <v>9</v>
      </c>
      <c r="C336" s="53">
        <v>8</v>
      </c>
      <c r="D336" s="43"/>
      <c r="E336" s="43"/>
      <c r="F336" s="43"/>
      <c r="G336" s="44"/>
      <c r="H336" s="52">
        <v>26</v>
      </c>
      <c r="I336" s="53">
        <v>28</v>
      </c>
      <c r="J336" s="43"/>
      <c r="K336" s="43"/>
      <c r="L336" s="43"/>
      <c r="M336" s="44"/>
      <c r="N336" s="52"/>
      <c r="O336" s="53"/>
      <c r="P336" s="43"/>
      <c r="Q336" s="43"/>
      <c r="R336" s="43"/>
      <c r="S336" s="45"/>
      <c r="T336" s="177">
        <f>T335</f>
        <v>73.490666666666669</v>
      </c>
      <c r="U336" s="168">
        <f t="shared" si="106"/>
        <v>71</v>
      </c>
      <c r="V336" s="40">
        <f t="shared" si="107"/>
        <v>0.96610907507529298</v>
      </c>
      <c r="W336" s="141" t="s">
        <v>233</v>
      </c>
      <c r="X336" s="141">
        <f>((U337-U348)*100)/U337</f>
        <v>0</v>
      </c>
    </row>
    <row r="337" spans="1:24" ht="20.25" customHeight="1" x14ac:dyDescent="0.25">
      <c r="A337" s="9" t="s">
        <v>11</v>
      </c>
      <c r="B337" s="52">
        <v>7</v>
      </c>
      <c r="C337" s="53">
        <v>6</v>
      </c>
      <c r="D337" s="53"/>
      <c r="E337" s="53"/>
      <c r="F337" s="53"/>
      <c r="G337" s="54"/>
      <c r="H337" s="52">
        <v>27</v>
      </c>
      <c r="I337" s="53">
        <v>29</v>
      </c>
      <c r="J337" s="53"/>
      <c r="K337" s="53"/>
      <c r="L337" s="53"/>
      <c r="M337" s="54"/>
      <c r="N337" s="52"/>
      <c r="O337" s="53"/>
      <c r="P337" s="53"/>
      <c r="Q337" s="53"/>
      <c r="R337" s="53"/>
      <c r="S337" s="59"/>
      <c r="T337" s="177">
        <f>T336*0.94</f>
        <v>69.081226666666666</v>
      </c>
      <c r="U337" s="168">
        <f t="shared" si="106"/>
        <v>69</v>
      </c>
      <c r="V337" s="40">
        <f t="shared" si="107"/>
        <v>0.99882418609822021</v>
      </c>
      <c r="W337" s="141" t="s">
        <v>234</v>
      </c>
      <c r="X337" s="141">
        <f>((U340-U342)*100)/U340</f>
        <v>0</v>
      </c>
    </row>
    <row r="338" spans="1:24" ht="20.25" customHeight="1" x14ac:dyDescent="0.25">
      <c r="A338" s="9" t="s">
        <v>12</v>
      </c>
      <c r="B338" s="52">
        <v>12</v>
      </c>
      <c r="C338" s="53">
        <v>11</v>
      </c>
      <c r="D338" s="53"/>
      <c r="E338" s="53"/>
      <c r="F338" s="53"/>
      <c r="G338" s="54"/>
      <c r="H338" s="52">
        <v>22</v>
      </c>
      <c r="I338" s="53">
        <v>23</v>
      </c>
      <c r="J338" s="53"/>
      <c r="K338" s="53"/>
      <c r="L338" s="53"/>
      <c r="M338" s="54"/>
      <c r="N338" s="52"/>
      <c r="O338" s="53"/>
      <c r="P338" s="53"/>
      <c r="Q338" s="53"/>
      <c r="R338" s="53"/>
      <c r="S338" s="59"/>
      <c r="T338" s="177">
        <f t="shared" ref="T338:T352" si="108">T337</f>
        <v>69.081226666666666</v>
      </c>
      <c r="U338" s="168">
        <f t="shared" si="106"/>
        <v>68</v>
      </c>
      <c r="V338" s="40">
        <f t="shared" si="107"/>
        <v>0.98434847325621699</v>
      </c>
      <c r="W338" s="141" t="s">
        <v>235</v>
      </c>
      <c r="X338" s="141">
        <f>((U343-U345)*100)/U343</f>
        <v>4.166666666666667</v>
      </c>
    </row>
    <row r="339" spans="1:24" ht="20.25" customHeight="1" x14ac:dyDescent="0.25">
      <c r="A339" s="9" t="s">
        <v>13</v>
      </c>
      <c r="B339" s="52">
        <v>13</v>
      </c>
      <c r="C339" s="53">
        <v>11</v>
      </c>
      <c r="D339" s="53"/>
      <c r="E339" s="53"/>
      <c r="F339" s="53"/>
      <c r="G339" s="54"/>
      <c r="H339" s="52">
        <v>21</v>
      </c>
      <c r="I339" s="53">
        <v>24</v>
      </c>
      <c r="J339" s="53"/>
      <c r="K339" s="53"/>
      <c r="L339" s="53"/>
      <c r="M339" s="54"/>
      <c r="N339" s="52"/>
      <c r="O339" s="53"/>
      <c r="P339" s="53"/>
      <c r="Q339" s="53"/>
      <c r="R339" s="53"/>
      <c r="S339" s="59"/>
      <c r="T339" s="177">
        <f t="shared" si="108"/>
        <v>69.081226666666666</v>
      </c>
      <c r="U339" s="168">
        <f t="shared" si="106"/>
        <v>69</v>
      </c>
      <c r="V339" s="40">
        <f t="shared" si="107"/>
        <v>0.99882418609822021</v>
      </c>
      <c r="W339" s="141" t="s">
        <v>236</v>
      </c>
      <c r="X339" s="141">
        <f>((U340-U351)*100)/U340</f>
        <v>-1.4492753623188406</v>
      </c>
    </row>
    <row r="340" spans="1:24" ht="20.25" customHeight="1" x14ac:dyDescent="0.25">
      <c r="A340" s="9" t="s">
        <v>14</v>
      </c>
      <c r="B340" s="52">
        <v>7</v>
      </c>
      <c r="C340" s="53">
        <v>6</v>
      </c>
      <c r="D340" s="53"/>
      <c r="E340" s="53"/>
      <c r="F340" s="53"/>
      <c r="G340" s="54"/>
      <c r="H340" s="52">
        <v>27</v>
      </c>
      <c r="I340" s="53">
        <v>29</v>
      </c>
      <c r="J340" s="53"/>
      <c r="K340" s="53"/>
      <c r="L340" s="53"/>
      <c r="M340" s="54"/>
      <c r="N340" s="52"/>
      <c r="O340" s="53"/>
      <c r="P340" s="53"/>
      <c r="Q340" s="53"/>
      <c r="R340" s="53"/>
      <c r="S340" s="59"/>
      <c r="T340" s="177">
        <f t="shared" si="108"/>
        <v>69.081226666666666</v>
      </c>
      <c r="U340" s="168">
        <f t="shared" si="106"/>
        <v>69</v>
      </c>
      <c r="V340" s="40">
        <f t="shared" si="107"/>
        <v>0.99882418609822021</v>
      </c>
      <c r="W340" s="141" t="s">
        <v>237</v>
      </c>
      <c r="X340" s="141">
        <f>((U357-U358)*100)/U357</f>
        <v>1.3513513513513513</v>
      </c>
    </row>
    <row r="341" spans="1:24" ht="20.25" customHeight="1" x14ac:dyDescent="0.25">
      <c r="A341" s="9" t="s">
        <v>15</v>
      </c>
      <c r="B341" s="52">
        <v>12</v>
      </c>
      <c r="C341" s="53">
        <v>11</v>
      </c>
      <c r="D341" s="53"/>
      <c r="E341" s="53"/>
      <c r="F341" s="53"/>
      <c r="G341" s="54"/>
      <c r="H341" s="52">
        <v>22</v>
      </c>
      <c r="I341" s="53">
        <v>23</v>
      </c>
      <c r="J341" s="53"/>
      <c r="K341" s="53"/>
      <c r="L341" s="53"/>
      <c r="M341" s="54"/>
      <c r="N341" s="52"/>
      <c r="O341" s="53"/>
      <c r="P341" s="53"/>
      <c r="Q341" s="53"/>
      <c r="R341" s="53"/>
      <c r="S341" s="59"/>
      <c r="T341" s="177">
        <f t="shared" si="108"/>
        <v>69.081226666666666</v>
      </c>
      <c r="U341" s="168">
        <f t="shared" si="106"/>
        <v>68</v>
      </c>
      <c r="V341" s="40">
        <f t="shared" si="107"/>
        <v>0.98434847325621699</v>
      </c>
    </row>
    <row r="342" spans="1:24" ht="20.25" customHeight="1" x14ac:dyDescent="0.25">
      <c r="A342" s="9" t="s">
        <v>16</v>
      </c>
      <c r="B342" s="52">
        <v>13</v>
      </c>
      <c r="C342" s="53">
        <v>11</v>
      </c>
      <c r="D342" s="53"/>
      <c r="E342" s="53"/>
      <c r="F342" s="53"/>
      <c r="G342" s="54"/>
      <c r="H342" s="52">
        <v>21</v>
      </c>
      <c r="I342" s="53">
        <v>24</v>
      </c>
      <c r="J342" s="53"/>
      <c r="K342" s="53"/>
      <c r="L342" s="53"/>
      <c r="M342" s="54"/>
      <c r="N342" s="52"/>
      <c r="O342" s="53"/>
      <c r="P342" s="53"/>
      <c r="Q342" s="53"/>
      <c r="R342" s="53"/>
      <c r="S342" s="59"/>
      <c r="T342" s="177">
        <f t="shared" si="108"/>
        <v>69.081226666666666</v>
      </c>
      <c r="U342" s="168">
        <f t="shared" si="106"/>
        <v>69</v>
      </c>
      <c r="V342" s="40">
        <f t="shared" si="107"/>
        <v>0.99882418609822021</v>
      </c>
    </row>
    <row r="343" spans="1:24" ht="20.25" customHeight="1" x14ac:dyDescent="0.25">
      <c r="A343" s="9" t="s">
        <v>17</v>
      </c>
      <c r="B343" s="52">
        <v>7</v>
      </c>
      <c r="C343" s="53">
        <v>9</v>
      </c>
      <c r="D343" s="53"/>
      <c r="E343" s="53"/>
      <c r="F343" s="53"/>
      <c r="G343" s="54"/>
      <c r="H343" s="52">
        <v>27</v>
      </c>
      <c r="I343" s="53">
        <v>29</v>
      </c>
      <c r="J343" s="53"/>
      <c r="K343" s="53"/>
      <c r="L343" s="53"/>
      <c r="M343" s="54"/>
      <c r="N343" s="52"/>
      <c r="O343" s="53"/>
      <c r="P343" s="53"/>
      <c r="Q343" s="53"/>
      <c r="R343" s="53"/>
      <c r="S343" s="59"/>
      <c r="T343" s="177">
        <f t="shared" si="108"/>
        <v>69.081226666666666</v>
      </c>
      <c r="U343" s="168">
        <f t="shared" si="106"/>
        <v>72</v>
      </c>
      <c r="V343" s="40">
        <f t="shared" si="107"/>
        <v>1.0422513246242298</v>
      </c>
    </row>
    <row r="344" spans="1:24" ht="20.25" customHeight="1" x14ac:dyDescent="0.25">
      <c r="A344" s="9" t="s">
        <v>18</v>
      </c>
      <c r="B344" s="52">
        <v>12</v>
      </c>
      <c r="C344" s="53">
        <v>11</v>
      </c>
      <c r="D344" s="53"/>
      <c r="E344" s="53"/>
      <c r="F344" s="53"/>
      <c r="G344" s="54"/>
      <c r="H344" s="52">
        <v>22</v>
      </c>
      <c r="I344" s="53">
        <v>23</v>
      </c>
      <c r="J344" s="53"/>
      <c r="K344" s="53"/>
      <c r="L344" s="53"/>
      <c r="M344" s="54"/>
      <c r="N344" s="52"/>
      <c r="O344" s="53"/>
      <c r="P344" s="53"/>
      <c r="Q344" s="53"/>
      <c r="R344" s="53"/>
      <c r="S344" s="59"/>
      <c r="T344" s="177">
        <f t="shared" si="108"/>
        <v>69.081226666666666</v>
      </c>
      <c r="U344" s="168">
        <f t="shared" si="106"/>
        <v>68</v>
      </c>
      <c r="V344" s="40">
        <f t="shared" si="107"/>
        <v>0.98434847325621699</v>
      </c>
    </row>
    <row r="345" spans="1:24" ht="20.25" customHeight="1" x14ac:dyDescent="0.25">
      <c r="A345" s="9" t="s">
        <v>19</v>
      </c>
      <c r="B345" s="52">
        <v>13</v>
      </c>
      <c r="C345" s="53">
        <v>11</v>
      </c>
      <c r="D345" s="53"/>
      <c r="E345" s="53"/>
      <c r="F345" s="53"/>
      <c r="G345" s="54"/>
      <c r="H345" s="52">
        <v>21</v>
      </c>
      <c r="I345" s="53">
        <v>24</v>
      </c>
      <c r="J345" s="53"/>
      <c r="K345" s="53"/>
      <c r="L345" s="53"/>
      <c r="M345" s="54"/>
      <c r="N345" s="52"/>
      <c r="O345" s="53"/>
      <c r="P345" s="53"/>
      <c r="Q345" s="53"/>
      <c r="R345" s="53"/>
      <c r="S345" s="59"/>
      <c r="T345" s="177">
        <f t="shared" si="108"/>
        <v>69.081226666666666</v>
      </c>
      <c r="U345" s="168">
        <f t="shared" si="106"/>
        <v>69</v>
      </c>
      <c r="V345" s="40">
        <f t="shared" si="107"/>
        <v>0.99882418609822021</v>
      </c>
    </row>
    <row r="346" spans="1:24" ht="20.25" customHeight="1" x14ac:dyDescent="0.25">
      <c r="A346" s="9" t="s">
        <v>20</v>
      </c>
      <c r="B346" s="52">
        <v>7</v>
      </c>
      <c r="C346" s="53">
        <v>6</v>
      </c>
      <c r="D346" s="53"/>
      <c r="E346" s="53"/>
      <c r="F346" s="53"/>
      <c r="G346" s="54"/>
      <c r="H346" s="52">
        <v>27</v>
      </c>
      <c r="I346" s="53">
        <v>29</v>
      </c>
      <c r="J346" s="53"/>
      <c r="K346" s="53"/>
      <c r="L346" s="53"/>
      <c r="M346" s="54"/>
      <c r="N346" s="52"/>
      <c r="O346" s="53"/>
      <c r="P346" s="53"/>
      <c r="Q346" s="53"/>
      <c r="R346" s="53"/>
      <c r="S346" s="59"/>
      <c r="T346" s="177">
        <f t="shared" si="108"/>
        <v>69.081226666666666</v>
      </c>
      <c r="U346" s="168">
        <f t="shared" si="106"/>
        <v>69</v>
      </c>
      <c r="V346" s="40">
        <f t="shared" si="107"/>
        <v>0.99882418609822021</v>
      </c>
    </row>
    <row r="347" spans="1:24" ht="20.25" customHeight="1" x14ac:dyDescent="0.25">
      <c r="A347" s="9" t="s">
        <v>21</v>
      </c>
      <c r="B347" s="52">
        <v>12</v>
      </c>
      <c r="C347" s="53">
        <v>11</v>
      </c>
      <c r="D347" s="53"/>
      <c r="E347" s="53"/>
      <c r="F347" s="53"/>
      <c r="G347" s="54"/>
      <c r="H347" s="52">
        <v>22</v>
      </c>
      <c r="I347" s="53">
        <v>23</v>
      </c>
      <c r="J347" s="53"/>
      <c r="K347" s="53"/>
      <c r="L347" s="53"/>
      <c r="M347" s="54"/>
      <c r="N347" s="52"/>
      <c r="O347" s="53"/>
      <c r="P347" s="53"/>
      <c r="Q347" s="53"/>
      <c r="R347" s="53"/>
      <c r="S347" s="59"/>
      <c r="T347" s="177">
        <f t="shared" si="108"/>
        <v>69.081226666666666</v>
      </c>
      <c r="U347" s="168">
        <f t="shared" si="106"/>
        <v>68</v>
      </c>
      <c r="V347" s="40">
        <f t="shared" si="107"/>
        <v>0.98434847325621699</v>
      </c>
    </row>
    <row r="348" spans="1:24" ht="20.25" customHeight="1" x14ac:dyDescent="0.25">
      <c r="A348" s="9" t="s">
        <v>22</v>
      </c>
      <c r="B348" s="52">
        <v>13</v>
      </c>
      <c r="C348" s="53">
        <v>11</v>
      </c>
      <c r="D348" s="53"/>
      <c r="E348" s="53"/>
      <c r="F348" s="53"/>
      <c r="G348" s="54"/>
      <c r="H348" s="52">
        <v>21</v>
      </c>
      <c r="I348" s="53">
        <v>24</v>
      </c>
      <c r="J348" s="53"/>
      <c r="K348" s="53"/>
      <c r="L348" s="53"/>
      <c r="M348" s="54"/>
      <c r="N348" s="52"/>
      <c r="O348" s="53"/>
      <c r="P348" s="53"/>
      <c r="Q348" s="53"/>
      <c r="R348" s="53"/>
      <c r="S348" s="59"/>
      <c r="T348" s="177">
        <f t="shared" si="108"/>
        <v>69.081226666666666</v>
      </c>
      <c r="U348" s="168">
        <f t="shared" si="106"/>
        <v>69</v>
      </c>
      <c r="V348" s="40">
        <f t="shared" si="107"/>
        <v>0.99882418609822021</v>
      </c>
    </row>
    <row r="349" spans="1:24" ht="20.25" customHeight="1" x14ac:dyDescent="0.25">
      <c r="A349" s="9" t="s">
        <v>23</v>
      </c>
      <c r="B349" s="52">
        <v>7</v>
      </c>
      <c r="C349" s="53">
        <v>3</v>
      </c>
      <c r="D349" s="53"/>
      <c r="E349" s="53"/>
      <c r="F349" s="53"/>
      <c r="G349" s="54"/>
      <c r="H349" s="52">
        <v>28</v>
      </c>
      <c r="I349" s="53">
        <v>32</v>
      </c>
      <c r="J349" s="53"/>
      <c r="K349" s="53"/>
      <c r="L349" s="53"/>
      <c r="M349" s="54"/>
      <c r="N349" s="52"/>
      <c r="O349" s="53"/>
      <c r="P349" s="53"/>
      <c r="Q349" s="53"/>
      <c r="R349" s="53"/>
      <c r="S349" s="59"/>
      <c r="T349" s="177">
        <f t="shared" si="108"/>
        <v>69.081226666666666</v>
      </c>
      <c r="U349" s="168">
        <f t="shared" si="106"/>
        <v>70</v>
      </c>
      <c r="V349" s="40">
        <f t="shared" si="107"/>
        <v>1.0132998989402233</v>
      </c>
    </row>
    <row r="350" spans="1:24" ht="20.25" customHeight="1" x14ac:dyDescent="0.25">
      <c r="A350" s="9" t="s">
        <v>24</v>
      </c>
      <c r="B350" s="52">
        <v>7</v>
      </c>
      <c r="C350" s="53">
        <v>3</v>
      </c>
      <c r="D350" s="53"/>
      <c r="E350" s="53"/>
      <c r="F350" s="53"/>
      <c r="G350" s="54"/>
      <c r="H350" s="52">
        <v>28</v>
      </c>
      <c r="I350" s="53">
        <v>32</v>
      </c>
      <c r="J350" s="53"/>
      <c r="K350" s="53"/>
      <c r="L350" s="53"/>
      <c r="M350" s="54"/>
      <c r="N350" s="52"/>
      <c r="O350" s="53"/>
      <c r="P350" s="53"/>
      <c r="Q350" s="53"/>
      <c r="R350" s="53"/>
      <c r="S350" s="59"/>
      <c r="T350" s="177">
        <f t="shared" si="108"/>
        <v>69.081226666666666</v>
      </c>
      <c r="U350" s="168">
        <f t="shared" si="106"/>
        <v>70</v>
      </c>
      <c r="V350" s="40">
        <f t="shared" si="107"/>
        <v>1.0132998989402233</v>
      </c>
    </row>
    <row r="351" spans="1:24" ht="20.25" customHeight="1" x14ac:dyDescent="0.25">
      <c r="A351" s="9" t="s">
        <v>25</v>
      </c>
      <c r="B351" s="52">
        <v>7</v>
      </c>
      <c r="C351" s="53">
        <v>3</v>
      </c>
      <c r="D351" s="53"/>
      <c r="E351" s="53"/>
      <c r="F351" s="53"/>
      <c r="G351" s="54"/>
      <c r="H351" s="52">
        <v>28</v>
      </c>
      <c r="I351" s="53">
        <v>32</v>
      </c>
      <c r="J351" s="53"/>
      <c r="K351" s="53"/>
      <c r="L351" s="53"/>
      <c r="M351" s="54"/>
      <c r="N351" s="52"/>
      <c r="O351" s="53"/>
      <c r="P351" s="53"/>
      <c r="Q351" s="53"/>
      <c r="R351" s="53"/>
      <c r="S351" s="59"/>
      <c r="T351" s="177">
        <f t="shared" si="108"/>
        <v>69.081226666666666</v>
      </c>
      <c r="U351" s="168">
        <f t="shared" si="106"/>
        <v>70</v>
      </c>
      <c r="V351" s="40">
        <f t="shared" si="107"/>
        <v>1.0132998989402233</v>
      </c>
    </row>
    <row r="352" spans="1:24" ht="20.25" customHeight="1" x14ac:dyDescent="0.25">
      <c r="A352" s="9" t="s">
        <v>26</v>
      </c>
      <c r="B352" s="46"/>
      <c r="C352" s="43"/>
      <c r="D352" s="53">
        <v>9</v>
      </c>
      <c r="E352" s="53">
        <v>8</v>
      </c>
      <c r="F352" s="53"/>
      <c r="G352" s="54"/>
      <c r="H352" s="46"/>
      <c r="I352" s="43"/>
      <c r="J352" s="53">
        <v>25</v>
      </c>
      <c r="K352" s="53">
        <v>26</v>
      </c>
      <c r="L352" s="53"/>
      <c r="M352" s="54"/>
      <c r="N352" s="46"/>
      <c r="O352" s="43"/>
      <c r="P352" s="53"/>
      <c r="Q352" s="53"/>
      <c r="R352" s="53"/>
      <c r="S352" s="59"/>
      <c r="T352" s="177">
        <f t="shared" si="108"/>
        <v>69.081226666666666</v>
      </c>
      <c r="U352" s="168">
        <f t="shared" si="106"/>
        <v>68</v>
      </c>
      <c r="V352" s="40">
        <f t="shared" si="107"/>
        <v>0.98434847325621699</v>
      </c>
    </row>
    <row r="353" spans="1:24" ht="20.25" customHeight="1" thickBot="1" x14ac:dyDescent="0.3">
      <c r="A353" s="31" t="s">
        <v>27</v>
      </c>
      <c r="B353" s="47"/>
      <c r="C353" s="48"/>
      <c r="D353" s="55">
        <v>0</v>
      </c>
      <c r="E353" s="55">
        <v>0</v>
      </c>
      <c r="F353" s="55"/>
      <c r="G353" s="56"/>
      <c r="H353" s="47"/>
      <c r="I353" s="48"/>
      <c r="J353" s="55">
        <v>32</v>
      </c>
      <c r="K353" s="57">
        <v>33</v>
      </c>
      <c r="L353" s="57"/>
      <c r="M353" s="58"/>
      <c r="N353" s="49"/>
      <c r="O353" s="50"/>
      <c r="P353" s="57"/>
      <c r="Q353" s="57"/>
      <c r="R353" s="57"/>
      <c r="S353" s="60"/>
      <c r="T353" s="178">
        <f>T352*0.9</f>
        <v>62.173104000000002</v>
      </c>
      <c r="U353" s="168">
        <f t="shared" si="106"/>
        <v>65</v>
      </c>
      <c r="V353" s="40">
        <f t="shared" si="107"/>
        <v>1.0454681497002305</v>
      </c>
    </row>
    <row r="354" spans="1:24" ht="15.75" thickBot="1" x14ac:dyDescent="0.3">
      <c r="A354" s="179" t="s">
        <v>43</v>
      </c>
      <c r="B354" s="24"/>
      <c r="C354" s="24"/>
      <c r="D354" s="24"/>
      <c r="E354" s="24"/>
      <c r="F354" s="24"/>
      <c r="G354" s="24"/>
      <c r="H354" s="313" t="s">
        <v>347</v>
      </c>
      <c r="I354" s="313"/>
      <c r="J354" s="314"/>
      <c r="K354" s="180"/>
      <c r="L354" s="179" t="s">
        <v>48</v>
      </c>
      <c r="M354" s="24"/>
      <c r="N354" s="24"/>
      <c r="O354" s="24"/>
      <c r="P354" s="24"/>
      <c r="Q354" s="24"/>
      <c r="R354" s="24"/>
      <c r="S354" s="25"/>
    </row>
    <row r="355" spans="1:24" ht="46.5" customHeight="1" x14ac:dyDescent="0.25">
      <c r="A355" s="324" t="s">
        <v>0</v>
      </c>
      <c r="B355" s="236" t="s">
        <v>44</v>
      </c>
      <c r="C355" s="236"/>
      <c r="D355" s="236" t="s">
        <v>45</v>
      </c>
      <c r="E355" s="236"/>
      <c r="F355" s="236" t="s">
        <v>46</v>
      </c>
      <c r="G355" s="236"/>
      <c r="H355" s="236" t="s">
        <v>47</v>
      </c>
      <c r="I355" s="236"/>
      <c r="J355" s="238"/>
      <c r="L355" s="309" t="s">
        <v>0</v>
      </c>
      <c r="M355" s="215"/>
      <c r="N355" s="210" t="s">
        <v>1</v>
      </c>
      <c r="O355" s="211"/>
      <c r="P355" s="210" t="s">
        <v>2</v>
      </c>
      <c r="Q355" s="211"/>
      <c r="R355" s="210" t="s">
        <v>3</v>
      </c>
      <c r="S355" s="212"/>
      <c r="T355" s="237" t="s">
        <v>224</v>
      </c>
      <c r="U355" s="323" t="s">
        <v>36</v>
      </c>
      <c r="V355" s="217" t="s">
        <v>108</v>
      </c>
    </row>
    <row r="356" spans="1:24" ht="36" x14ac:dyDescent="0.25">
      <c r="A356" s="325"/>
      <c r="B356" s="237"/>
      <c r="C356" s="237"/>
      <c r="D356" s="237"/>
      <c r="E356" s="237"/>
      <c r="F356" s="237"/>
      <c r="G356" s="237"/>
      <c r="H356" s="237"/>
      <c r="I356" s="237"/>
      <c r="J356" s="239"/>
      <c r="L356" s="217"/>
      <c r="M356" s="218"/>
      <c r="N356" s="15" t="s">
        <v>49</v>
      </c>
      <c r="O356" s="16" t="s">
        <v>50</v>
      </c>
      <c r="P356" s="15" t="s">
        <v>49</v>
      </c>
      <c r="Q356" s="16" t="s">
        <v>50</v>
      </c>
      <c r="R356" s="15" t="s">
        <v>49</v>
      </c>
      <c r="S356" s="41" t="s">
        <v>50</v>
      </c>
      <c r="T356" s="237"/>
      <c r="U356" s="323"/>
      <c r="V356" s="217"/>
    </row>
    <row r="357" spans="1:24" x14ac:dyDescent="0.25">
      <c r="A357" s="181" t="s">
        <v>8</v>
      </c>
      <c r="B357" s="201">
        <v>41</v>
      </c>
      <c r="C357" s="201"/>
      <c r="D357" s="201">
        <v>0</v>
      </c>
      <c r="E357" s="201"/>
      <c r="F357" s="201">
        <v>3</v>
      </c>
      <c r="G357" s="201"/>
      <c r="H357" s="201">
        <v>1</v>
      </c>
      <c r="I357" s="201"/>
      <c r="J357" s="202"/>
      <c r="K357" s="175"/>
      <c r="L357" s="217" t="s">
        <v>51</v>
      </c>
      <c r="M357" s="218"/>
      <c r="N357" s="15">
        <v>19</v>
      </c>
      <c r="O357" s="16"/>
      <c r="P357" s="15">
        <v>55</v>
      </c>
      <c r="Q357" s="16"/>
      <c r="R357" s="15"/>
      <c r="S357" s="8"/>
      <c r="T357" s="182">
        <f>T334*1.02</f>
        <v>74.960480000000004</v>
      </c>
      <c r="U357" s="168">
        <f>SUM(N357:S357)</f>
        <v>74</v>
      </c>
      <c r="V357" s="40">
        <f t="shared" ref="V357:V361" si="109">U357/T357</f>
        <v>0.98718684832327641</v>
      </c>
    </row>
    <row r="358" spans="1:24" x14ac:dyDescent="0.25">
      <c r="A358" s="181" t="s">
        <v>9</v>
      </c>
      <c r="B358" s="201">
        <v>65</v>
      </c>
      <c r="C358" s="201"/>
      <c r="D358" s="201">
        <v>1</v>
      </c>
      <c r="E358" s="201"/>
      <c r="F358" s="201">
        <v>3</v>
      </c>
      <c r="G358" s="201"/>
      <c r="H358" s="201">
        <v>2</v>
      </c>
      <c r="I358" s="201"/>
      <c r="J358" s="202"/>
      <c r="L358" s="217" t="s">
        <v>52</v>
      </c>
      <c r="M358" s="218"/>
      <c r="N358" s="22">
        <v>21</v>
      </c>
      <c r="O358" s="169"/>
      <c r="P358" s="22">
        <v>52</v>
      </c>
      <c r="Q358" s="169"/>
      <c r="R358" s="22"/>
      <c r="S358" s="8"/>
      <c r="T358" s="182">
        <f>T357</f>
        <v>74.960480000000004</v>
      </c>
      <c r="U358" s="168">
        <f>SUM(N358:S358)</f>
        <v>73</v>
      </c>
      <c r="V358" s="40">
        <f t="shared" si="109"/>
        <v>0.97384648550809705</v>
      </c>
    </row>
    <row r="359" spans="1:24" x14ac:dyDescent="0.25">
      <c r="A359" s="181" t="s">
        <v>10</v>
      </c>
      <c r="B359" s="201">
        <v>65</v>
      </c>
      <c r="C359" s="201"/>
      <c r="D359" s="201">
        <v>1</v>
      </c>
      <c r="E359" s="201"/>
      <c r="F359" s="201">
        <v>3</v>
      </c>
      <c r="G359" s="201"/>
      <c r="H359" s="201">
        <v>2</v>
      </c>
      <c r="I359" s="201"/>
      <c r="J359" s="202"/>
      <c r="L359" s="217" t="s">
        <v>53</v>
      </c>
      <c r="M359" s="218"/>
      <c r="N359" s="22"/>
      <c r="O359" s="169"/>
      <c r="P359" s="22"/>
      <c r="Q359" s="169"/>
      <c r="R359" s="22"/>
      <c r="S359" s="8"/>
      <c r="T359" s="182">
        <f>T358</f>
        <v>74.960480000000004</v>
      </c>
      <c r="U359" s="168">
        <f>SUM(N359:S359)</f>
        <v>0</v>
      </c>
      <c r="V359" s="40">
        <f t="shared" si="109"/>
        <v>0</v>
      </c>
    </row>
    <row r="360" spans="1:24" x14ac:dyDescent="0.25">
      <c r="A360" s="181" t="s">
        <v>11</v>
      </c>
      <c r="B360" s="201">
        <v>63</v>
      </c>
      <c r="C360" s="201"/>
      <c r="D360" s="201">
        <v>1</v>
      </c>
      <c r="E360" s="201"/>
      <c r="F360" s="201">
        <v>3</v>
      </c>
      <c r="G360" s="201"/>
      <c r="H360" s="201">
        <v>2</v>
      </c>
      <c r="I360" s="201"/>
      <c r="J360" s="202"/>
      <c r="L360" s="217" t="s">
        <v>54</v>
      </c>
      <c r="M360" s="218"/>
      <c r="N360" s="22"/>
      <c r="O360" s="169"/>
      <c r="P360" s="22"/>
      <c r="Q360" s="169"/>
      <c r="R360" s="22"/>
      <c r="S360" s="8"/>
      <c r="T360" s="182">
        <f>T359</f>
        <v>74.960480000000004</v>
      </c>
      <c r="U360" s="168">
        <f>SUM(N360:S360)</f>
        <v>0</v>
      </c>
      <c r="V360" s="40">
        <f t="shared" si="109"/>
        <v>0</v>
      </c>
    </row>
    <row r="361" spans="1:24" ht="15.75" thickBot="1" x14ac:dyDescent="0.3">
      <c r="A361" s="181" t="s">
        <v>12</v>
      </c>
      <c r="B361" s="201">
        <v>64</v>
      </c>
      <c r="C361" s="201"/>
      <c r="D361" s="201">
        <v>0</v>
      </c>
      <c r="E361" s="201"/>
      <c r="F361" s="201">
        <v>2</v>
      </c>
      <c r="G361" s="201"/>
      <c r="H361" s="201">
        <v>2</v>
      </c>
      <c r="I361" s="201"/>
      <c r="J361" s="202"/>
      <c r="L361" s="217" t="s">
        <v>55</v>
      </c>
      <c r="M361" s="218"/>
      <c r="N361" s="36"/>
      <c r="O361" s="170"/>
      <c r="P361" s="36"/>
      <c r="Q361" s="170"/>
      <c r="R361" s="36"/>
      <c r="S361" s="42"/>
      <c r="T361" s="182">
        <f>T360</f>
        <v>74.960480000000004</v>
      </c>
      <c r="U361" s="168">
        <f>SUM(N361:S361)</f>
        <v>0</v>
      </c>
      <c r="V361" s="40">
        <f t="shared" si="109"/>
        <v>0</v>
      </c>
    </row>
    <row r="362" spans="1:24" ht="15.75" thickBot="1" x14ac:dyDescent="0.3">
      <c r="A362" s="181" t="s">
        <v>13</v>
      </c>
      <c r="B362" s="201">
        <v>66</v>
      </c>
      <c r="C362" s="201"/>
      <c r="D362" s="201">
        <v>0</v>
      </c>
      <c r="E362" s="201"/>
      <c r="F362" s="201">
        <v>2</v>
      </c>
      <c r="G362" s="201"/>
      <c r="H362" s="201">
        <v>1</v>
      </c>
      <c r="I362" s="201"/>
      <c r="J362" s="202"/>
      <c r="L362" t="s">
        <v>56</v>
      </c>
    </row>
    <row r="363" spans="1:24" ht="15" customHeight="1" x14ac:dyDescent="0.25">
      <c r="A363" s="181" t="s">
        <v>14</v>
      </c>
      <c r="B363" s="201">
        <v>63</v>
      </c>
      <c r="C363" s="201"/>
      <c r="D363" s="201">
        <v>1</v>
      </c>
      <c r="E363" s="201"/>
      <c r="F363" s="201">
        <v>3</v>
      </c>
      <c r="G363" s="201"/>
      <c r="H363" s="201">
        <v>2</v>
      </c>
      <c r="I363" s="201"/>
      <c r="J363" s="202"/>
      <c r="L363" s="230" t="s">
        <v>57</v>
      </c>
      <c r="M363" s="231"/>
      <c r="N363" s="220" t="s">
        <v>58</v>
      </c>
      <c r="O363" s="220" t="s">
        <v>59</v>
      </c>
      <c r="P363" s="220" t="s">
        <v>60</v>
      </c>
      <c r="Q363" s="222" t="s">
        <v>61</v>
      </c>
      <c r="R363" s="224" t="s">
        <v>62</v>
      </c>
      <c r="S363" s="225"/>
      <c r="T363" s="223" t="s">
        <v>226</v>
      </c>
      <c r="U363" s="307" t="s">
        <v>227</v>
      </c>
      <c r="V363" s="255" t="s">
        <v>81</v>
      </c>
      <c r="W363" s="255" t="s">
        <v>228</v>
      </c>
      <c r="X363" s="308" t="s">
        <v>229</v>
      </c>
    </row>
    <row r="364" spans="1:24" x14ac:dyDescent="0.25">
      <c r="A364" s="181" t="s">
        <v>15</v>
      </c>
      <c r="B364" s="201">
        <v>64</v>
      </c>
      <c r="C364" s="201"/>
      <c r="D364" s="201">
        <v>0</v>
      </c>
      <c r="E364" s="201"/>
      <c r="F364" s="201">
        <v>2</v>
      </c>
      <c r="G364" s="201"/>
      <c r="H364" s="201">
        <v>2</v>
      </c>
      <c r="I364" s="201"/>
      <c r="J364" s="202"/>
      <c r="L364" s="232"/>
      <c r="M364" s="233"/>
      <c r="N364" s="221"/>
      <c r="O364" s="221"/>
      <c r="P364" s="221"/>
      <c r="Q364" s="223"/>
      <c r="R364" s="226"/>
      <c r="S364" s="227"/>
      <c r="T364" s="223"/>
      <c r="U364" s="307"/>
      <c r="V364" s="255"/>
      <c r="W364" s="255"/>
      <c r="X364" s="308"/>
    </row>
    <row r="365" spans="1:24" x14ac:dyDescent="0.25">
      <c r="A365" s="181" t="s">
        <v>16</v>
      </c>
      <c r="B365" s="201">
        <v>66</v>
      </c>
      <c r="C365" s="201"/>
      <c r="D365" s="201">
        <v>0</v>
      </c>
      <c r="E365" s="201"/>
      <c r="F365" s="201">
        <v>2</v>
      </c>
      <c r="G365" s="201"/>
      <c r="H365" s="201">
        <v>1</v>
      </c>
      <c r="I365" s="201"/>
      <c r="J365" s="202"/>
      <c r="L365" s="321" t="s">
        <v>8</v>
      </c>
      <c r="M365" s="322"/>
      <c r="N365" s="161">
        <v>32</v>
      </c>
      <c r="O365" s="161">
        <v>20</v>
      </c>
      <c r="P365" s="161">
        <v>7</v>
      </c>
      <c r="Q365" s="161"/>
      <c r="R365" s="195"/>
      <c r="S365" s="219"/>
      <c r="T365" s="168">
        <f>N365+O365</f>
        <v>52</v>
      </c>
      <c r="U365" s="172">
        <f>U334</f>
        <v>45</v>
      </c>
      <c r="V365" s="172">
        <f t="shared" ref="V365:V381" si="110">T365-P365</f>
        <v>45</v>
      </c>
      <c r="W365" s="172">
        <f>V365-U365</f>
        <v>0</v>
      </c>
      <c r="X365" s="172">
        <f>W365/T365*100</f>
        <v>0</v>
      </c>
    </row>
    <row r="366" spans="1:24" x14ac:dyDescent="0.25">
      <c r="A366" s="181" t="s">
        <v>17</v>
      </c>
      <c r="B366" s="201">
        <v>63</v>
      </c>
      <c r="C366" s="201"/>
      <c r="D366" s="201">
        <v>1</v>
      </c>
      <c r="E366" s="201"/>
      <c r="F366" s="201">
        <v>3</v>
      </c>
      <c r="G366" s="201"/>
      <c r="H366" s="201">
        <v>2</v>
      </c>
      <c r="I366" s="201"/>
      <c r="J366" s="202"/>
      <c r="L366" s="321" t="s">
        <v>9</v>
      </c>
      <c r="M366" s="322"/>
      <c r="N366" s="161">
        <v>60</v>
      </c>
      <c r="O366" s="161">
        <v>140</v>
      </c>
      <c r="P366" s="161">
        <v>60</v>
      </c>
      <c r="Q366" s="161"/>
      <c r="R366" s="195"/>
      <c r="S366" s="219"/>
      <c r="T366" s="168">
        <f t="shared" ref="T366:T381" si="111">N366+O366</f>
        <v>200</v>
      </c>
      <c r="U366" s="172">
        <f>U335</f>
        <v>71</v>
      </c>
      <c r="V366" s="172">
        <f t="shared" si="110"/>
        <v>140</v>
      </c>
      <c r="W366" s="172">
        <f t="shared" ref="W366:W381" si="112">V366-U366</f>
        <v>69</v>
      </c>
      <c r="X366" s="172">
        <f t="shared" ref="X366:X381" si="113">W366/T366*100</f>
        <v>34.5</v>
      </c>
    </row>
    <row r="367" spans="1:24" x14ac:dyDescent="0.25">
      <c r="A367" s="181" t="s">
        <v>18</v>
      </c>
      <c r="B367" s="201">
        <v>64</v>
      </c>
      <c r="C367" s="201"/>
      <c r="D367" s="201">
        <v>0</v>
      </c>
      <c r="E367" s="201"/>
      <c r="F367" s="201">
        <v>2</v>
      </c>
      <c r="G367" s="201"/>
      <c r="H367" s="201">
        <v>2</v>
      </c>
      <c r="I367" s="201"/>
      <c r="J367" s="202"/>
      <c r="L367" s="203" t="s">
        <v>63</v>
      </c>
      <c r="M367" s="204"/>
      <c r="N367" s="161">
        <v>60</v>
      </c>
      <c r="O367" s="161">
        <v>320</v>
      </c>
      <c r="P367" s="161">
        <v>60</v>
      </c>
      <c r="Q367" s="161"/>
      <c r="R367" s="195"/>
      <c r="S367" s="219"/>
      <c r="T367" s="168">
        <f t="shared" si="111"/>
        <v>380</v>
      </c>
      <c r="U367" s="172">
        <f>U336+U337+U338+U339</f>
        <v>277</v>
      </c>
      <c r="V367" s="172">
        <f t="shared" si="110"/>
        <v>320</v>
      </c>
      <c r="W367" s="172">
        <f t="shared" si="112"/>
        <v>43</v>
      </c>
      <c r="X367" s="172">
        <f t="shared" si="113"/>
        <v>11.315789473684211</v>
      </c>
    </row>
    <row r="368" spans="1:24" x14ac:dyDescent="0.25">
      <c r="A368" s="181" t="s">
        <v>19</v>
      </c>
      <c r="B368" s="201">
        <v>66</v>
      </c>
      <c r="C368" s="201"/>
      <c r="D368" s="201">
        <v>0</v>
      </c>
      <c r="E368" s="201"/>
      <c r="F368" s="201">
        <v>2</v>
      </c>
      <c r="G368" s="201"/>
      <c r="H368" s="201">
        <v>1</v>
      </c>
      <c r="I368" s="201"/>
      <c r="J368" s="202"/>
      <c r="L368" s="203" t="s">
        <v>64</v>
      </c>
      <c r="M368" s="204"/>
      <c r="N368" s="161">
        <v>9</v>
      </c>
      <c r="O368" s="161">
        <v>340</v>
      </c>
      <c r="P368" s="161">
        <v>33</v>
      </c>
      <c r="Q368" s="161"/>
      <c r="R368" s="195"/>
      <c r="S368" s="219"/>
      <c r="T368" s="168">
        <f t="shared" si="111"/>
        <v>349</v>
      </c>
      <c r="U368" s="172">
        <f>U340+U341+U342</f>
        <v>206</v>
      </c>
      <c r="V368" s="172">
        <f t="shared" si="110"/>
        <v>316</v>
      </c>
      <c r="W368" s="172">
        <f t="shared" si="112"/>
        <v>110</v>
      </c>
      <c r="X368" s="172">
        <f t="shared" si="113"/>
        <v>31.51862464183381</v>
      </c>
    </row>
    <row r="369" spans="1:24" x14ac:dyDescent="0.25">
      <c r="A369" s="181" t="s">
        <v>20</v>
      </c>
      <c r="B369" s="201">
        <v>63</v>
      </c>
      <c r="C369" s="201"/>
      <c r="D369" s="201">
        <v>1</v>
      </c>
      <c r="E369" s="201"/>
      <c r="F369" s="201">
        <v>3</v>
      </c>
      <c r="G369" s="201"/>
      <c r="H369" s="201">
        <v>2</v>
      </c>
      <c r="I369" s="201"/>
      <c r="J369" s="202"/>
      <c r="L369" s="203" t="s">
        <v>65</v>
      </c>
      <c r="M369" s="204"/>
      <c r="N369" s="161">
        <v>64</v>
      </c>
      <c r="O369" s="161">
        <v>200</v>
      </c>
      <c r="P369" s="161">
        <v>36</v>
      </c>
      <c r="Q369" s="161"/>
      <c r="R369" s="195"/>
      <c r="S369" s="219"/>
      <c r="T369" s="168">
        <f t="shared" si="111"/>
        <v>264</v>
      </c>
      <c r="U369" s="172">
        <f>U343+U344+U345</f>
        <v>209</v>
      </c>
      <c r="V369" s="172">
        <f t="shared" si="110"/>
        <v>228</v>
      </c>
      <c r="W369" s="172">
        <f t="shared" si="112"/>
        <v>19</v>
      </c>
      <c r="X369" s="172">
        <f t="shared" si="113"/>
        <v>7.1969696969696972</v>
      </c>
    </row>
    <row r="370" spans="1:24" x14ac:dyDescent="0.25">
      <c r="A370" s="181" t="s">
        <v>21</v>
      </c>
      <c r="B370" s="201">
        <v>64</v>
      </c>
      <c r="C370" s="201"/>
      <c r="D370" s="201">
        <v>0</v>
      </c>
      <c r="E370" s="201"/>
      <c r="F370" s="201">
        <v>2</v>
      </c>
      <c r="G370" s="201"/>
      <c r="H370" s="201">
        <v>2</v>
      </c>
      <c r="I370" s="201"/>
      <c r="J370" s="202"/>
      <c r="L370" s="203" t="s">
        <v>66</v>
      </c>
      <c r="M370" s="204"/>
      <c r="N370" s="161">
        <v>63</v>
      </c>
      <c r="O370" s="161">
        <v>120</v>
      </c>
      <c r="P370" s="161">
        <v>43</v>
      </c>
      <c r="Q370" s="161"/>
      <c r="R370" s="195"/>
      <c r="S370" s="219"/>
      <c r="T370" s="168">
        <f t="shared" si="111"/>
        <v>183</v>
      </c>
      <c r="U370" s="172">
        <f>U346+U347</f>
        <v>137</v>
      </c>
      <c r="V370" s="172">
        <f t="shared" si="110"/>
        <v>140</v>
      </c>
      <c r="W370" s="172">
        <f t="shared" si="112"/>
        <v>3</v>
      </c>
      <c r="X370" s="172">
        <f t="shared" si="113"/>
        <v>1.639344262295082</v>
      </c>
    </row>
    <row r="371" spans="1:24" x14ac:dyDescent="0.25">
      <c r="A371" s="181" t="s">
        <v>22</v>
      </c>
      <c r="B371" s="201">
        <v>66</v>
      </c>
      <c r="C371" s="201"/>
      <c r="D371" s="201">
        <v>0</v>
      </c>
      <c r="E371" s="201"/>
      <c r="F371" s="201">
        <v>2</v>
      </c>
      <c r="G371" s="201"/>
      <c r="H371" s="201">
        <v>1</v>
      </c>
      <c r="I371" s="201"/>
      <c r="J371" s="202"/>
      <c r="L371" s="203" t="s">
        <v>67</v>
      </c>
      <c r="M371" s="204"/>
      <c r="N371" s="161">
        <v>260</v>
      </c>
      <c r="O371" s="161">
        <v>0</v>
      </c>
      <c r="P371" s="161">
        <v>100</v>
      </c>
      <c r="Q371" s="161"/>
      <c r="R371" s="195"/>
      <c r="S371" s="219"/>
      <c r="T371" s="168">
        <f t="shared" si="111"/>
        <v>260</v>
      </c>
      <c r="U371" s="172">
        <f>U348+U349</f>
        <v>139</v>
      </c>
      <c r="V371" s="172">
        <f t="shared" si="110"/>
        <v>160</v>
      </c>
      <c r="W371" s="172">
        <f t="shared" si="112"/>
        <v>21</v>
      </c>
      <c r="X371" s="172">
        <f t="shared" si="113"/>
        <v>8.0769230769230766</v>
      </c>
    </row>
    <row r="372" spans="1:24" x14ac:dyDescent="0.25">
      <c r="A372" s="181" t="s">
        <v>23</v>
      </c>
      <c r="B372" s="201">
        <v>66</v>
      </c>
      <c r="C372" s="201"/>
      <c r="D372" s="201">
        <v>0</v>
      </c>
      <c r="E372" s="201"/>
      <c r="F372" s="201">
        <v>3</v>
      </c>
      <c r="G372" s="201"/>
      <c r="H372" s="201">
        <v>0</v>
      </c>
      <c r="I372" s="201"/>
      <c r="J372" s="202"/>
      <c r="L372" s="203" t="s">
        <v>24</v>
      </c>
      <c r="M372" s="204"/>
      <c r="N372" s="161">
        <v>40</v>
      </c>
      <c r="O372" s="161">
        <v>80</v>
      </c>
      <c r="P372" s="161">
        <v>25</v>
      </c>
      <c r="Q372" s="161"/>
      <c r="R372" s="195"/>
      <c r="S372" s="219"/>
      <c r="T372" s="168">
        <f t="shared" si="111"/>
        <v>120</v>
      </c>
      <c r="U372" s="172">
        <f>U350</f>
        <v>70</v>
      </c>
      <c r="V372" s="172">
        <f t="shared" si="110"/>
        <v>95</v>
      </c>
      <c r="W372" s="172">
        <f t="shared" si="112"/>
        <v>25</v>
      </c>
      <c r="X372" s="172">
        <f t="shared" si="113"/>
        <v>20.833333333333336</v>
      </c>
    </row>
    <row r="373" spans="1:24" x14ac:dyDescent="0.25">
      <c r="A373" s="181" t="s">
        <v>24</v>
      </c>
      <c r="B373" s="201">
        <v>66</v>
      </c>
      <c r="C373" s="201"/>
      <c r="D373" s="201">
        <v>0</v>
      </c>
      <c r="E373" s="201"/>
      <c r="F373" s="201">
        <v>3</v>
      </c>
      <c r="G373" s="201"/>
      <c r="H373" s="201">
        <v>0</v>
      </c>
      <c r="I373" s="201"/>
      <c r="J373" s="202"/>
      <c r="L373" s="203" t="s">
        <v>68</v>
      </c>
      <c r="M373" s="204"/>
      <c r="N373" s="161">
        <v>410</v>
      </c>
      <c r="O373" s="161">
        <v>0</v>
      </c>
      <c r="P373" s="161">
        <v>260</v>
      </c>
      <c r="Q373" s="161"/>
      <c r="R373" s="195"/>
      <c r="S373" s="219"/>
      <c r="T373" s="168">
        <f t="shared" si="111"/>
        <v>410</v>
      </c>
      <c r="U373" s="172">
        <f>U351+U352</f>
        <v>138</v>
      </c>
      <c r="V373" s="172">
        <f t="shared" si="110"/>
        <v>150</v>
      </c>
      <c r="W373" s="172">
        <f t="shared" si="112"/>
        <v>12</v>
      </c>
      <c r="X373" s="172">
        <f t="shared" si="113"/>
        <v>2.9268292682926833</v>
      </c>
    </row>
    <row r="374" spans="1:24" x14ac:dyDescent="0.25">
      <c r="A374" s="181" t="s">
        <v>25</v>
      </c>
      <c r="B374" s="201">
        <v>66</v>
      </c>
      <c r="C374" s="201"/>
      <c r="D374" s="201">
        <v>0</v>
      </c>
      <c r="E374" s="201"/>
      <c r="F374" s="201">
        <v>3</v>
      </c>
      <c r="G374" s="201"/>
      <c r="H374" s="201">
        <v>0</v>
      </c>
      <c r="I374" s="201"/>
      <c r="J374" s="202"/>
      <c r="L374" s="203" t="s">
        <v>69</v>
      </c>
      <c r="M374" s="204"/>
      <c r="N374" s="161">
        <v>90</v>
      </c>
      <c r="O374" s="161">
        <v>40</v>
      </c>
      <c r="P374" s="161">
        <v>50</v>
      </c>
      <c r="Q374" s="161"/>
      <c r="R374" s="195"/>
      <c r="S374" s="219"/>
      <c r="T374" s="168">
        <f t="shared" si="111"/>
        <v>130</v>
      </c>
      <c r="U374" s="172">
        <f>U353</f>
        <v>65</v>
      </c>
      <c r="V374" s="172">
        <f t="shared" si="110"/>
        <v>80</v>
      </c>
      <c r="W374" s="172">
        <f t="shared" si="112"/>
        <v>15</v>
      </c>
      <c r="X374" s="172">
        <f t="shared" si="113"/>
        <v>11.538461538461538</v>
      </c>
    </row>
    <row r="375" spans="1:24" x14ac:dyDescent="0.25">
      <c r="A375" s="181" t="s">
        <v>26</v>
      </c>
      <c r="B375" s="201">
        <v>67</v>
      </c>
      <c r="C375" s="201"/>
      <c r="D375" s="201">
        <v>0</v>
      </c>
      <c r="E375" s="201"/>
      <c r="F375" s="201">
        <v>0</v>
      </c>
      <c r="G375" s="201"/>
      <c r="H375" s="201">
        <v>1</v>
      </c>
      <c r="I375" s="201"/>
      <c r="J375" s="202"/>
      <c r="L375" s="203" t="s">
        <v>70</v>
      </c>
      <c r="M375" s="204"/>
      <c r="N375" s="161">
        <v>40</v>
      </c>
      <c r="O375" s="161">
        <v>180</v>
      </c>
      <c r="P375" s="161">
        <v>60</v>
      </c>
      <c r="Q375" s="161"/>
      <c r="R375" s="195"/>
      <c r="S375" s="219"/>
      <c r="T375" s="168">
        <f t="shared" si="111"/>
        <v>220</v>
      </c>
      <c r="U375" s="172">
        <f>U357+U358+U359+U360+U361</f>
        <v>147</v>
      </c>
      <c r="V375" s="172">
        <f t="shared" si="110"/>
        <v>160</v>
      </c>
      <c r="W375" s="172">
        <f t="shared" si="112"/>
        <v>13</v>
      </c>
      <c r="X375" s="172">
        <f t="shared" si="113"/>
        <v>5.9090909090909092</v>
      </c>
    </row>
    <row r="376" spans="1:24" ht="15.75" thickBot="1" x14ac:dyDescent="0.3">
      <c r="A376" s="183" t="s">
        <v>27</v>
      </c>
      <c r="B376" s="249">
        <v>60</v>
      </c>
      <c r="C376" s="249"/>
      <c r="D376" s="249">
        <v>0</v>
      </c>
      <c r="E376" s="249"/>
      <c r="F376" s="249">
        <v>2</v>
      </c>
      <c r="G376" s="249"/>
      <c r="H376" s="249">
        <v>3</v>
      </c>
      <c r="I376" s="249"/>
      <c r="J376" s="250"/>
      <c r="L376" s="247" t="s">
        <v>71</v>
      </c>
      <c r="M376" s="248"/>
      <c r="N376" s="161">
        <v>346</v>
      </c>
      <c r="O376" s="161">
        <v>140</v>
      </c>
      <c r="P376" s="161">
        <v>416</v>
      </c>
      <c r="Q376" s="161"/>
      <c r="R376" s="195"/>
      <c r="S376" s="219"/>
      <c r="T376" s="168">
        <f t="shared" si="111"/>
        <v>486</v>
      </c>
      <c r="U376" s="172"/>
      <c r="V376" s="172">
        <f t="shared" si="110"/>
        <v>70</v>
      </c>
      <c r="W376" s="172">
        <f t="shared" si="112"/>
        <v>70</v>
      </c>
      <c r="X376" s="172">
        <f t="shared" si="113"/>
        <v>14.403292181069959</v>
      </c>
    </row>
    <row r="377" spans="1:24" ht="15.75" thickBot="1" x14ac:dyDescent="0.3">
      <c r="A377" s="184" t="s">
        <v>77</v>
      </c>
      <c r="L377" s="247" t="s">
        <v>72</v>
      </c>
      <c r="M377" s="248"/>
      <c r="N377" s="161">
        <v>5129</v>
      </c>
      <c r="O377" s="161">
        <v>0</v>
      </c>
      <c r="P377" s="161">
        <v>4260</v>
      </c>
      <c r="Q377" s="161"/>
      <c r="R377" s="195"/>
      <c r="S377" s="219"/>
      <c r="T377" s="168">
        <f t="shared" si="111"/>
        <v>5129</v>
      </c>
      <c r="U377" s="172"/>
      <c r="V377" s="172">
        <f t="shared" si="110"/>
        <v>869</v>
      </c>
      <c r="W377" s="172">
        <f t="shared" si="112"/>
        <v>869</v>
      </c>
      <c r="X377" s="172">
        <f t="shared" si="113"/>
        <v>16.942873854552545</v>
      </c>
    </row>
    <row r="378" spans="1:24" x14ac:dyDescent="0.25">
      <c r="A378" s="319" t="s">
        <v>78</v>
      </c>
      <c r="B378" s="320"/>
      <c r="C378" s="320"/>
      <c r="D378" s="206" t="s">
        <v>81</v>
      </c>
      <c r="E378" s="206"/>
      <c r="F378" s="206" t="s">
        <v>82</v>
      </c>
      <c r="G378" s="206"/>
      <c r="H378" s="206" t="s">
        <v>83</v>
      </c>
      <c r="I378" s="206"/>
      <c r="J378" s="207"/>
      <c r="L378" s="247" t="s">
        <v>73</v>
      </c>
      <c r="M378" s="248"/>
      <c r="N378" s="161">
        <v>27</v>
      </c>
      <c r="O378" s="161">
        <v>0</v>
      </c>
      <c r="P378" s="161">
        <v>20</v>
      </c>
      <c r="Q378" s="161"/>
      <c r="R378" s="195"/>
      <c r="S378" s="219"/>
      <c r="T378" s="168">
        <f t="shared" si="111"/>
        <v>27</v>
      </c>
      <c r="U378" s="172"/>
      <c r="V378" s="172">
        <f t="shared" si="110"/>
        <v>7</v>
      </c>
      <c r="W378" s="172">
        <f t="shared" si="112"/>
        <v>7</v>
      </c>
      <c r="X378" s="172">
        <f t="shared" si="113"/>
        <v>25.925925925925924</v>
      </c>
    </row>
    <row r="379" spans="1:24" x14ac:dyDescent="0.25">
      <c r="A379" s="317" t="s">
        <v>79</v>
      </c>
      <c r="B379" s="318"/>
      <c r="C379" s="318"/>
      <c r="D379" s="195">
        <v>10</v>
      </c>
      <c r="E379" s="195"/>
      <c r="F379" s="195">
        <v>10</v>
      </c>
      <c r="G379" s="195"/>
      <c r="H379" s="195"/>
      <c r="I379" s="195"/>
      <c r="J379" s="269"/>
      <c r="L379" s="247" t="s">
        <v>74</v>
      </c>
      <c r="M379" s="248"/>
      <c r="N379" s="161">
        <v>2</v>
      </c>
      <c r="O379" s="161">
        <v>13</v>
      </c>
      <c r="P379" s="161">
        <v>0</v>
      </c>
      <c r="Q379" s="161"/>
      <c r="R379" s="195"/>
      <c r="S379" s="219"/>
      <c r="T379" s="168">
        <f t="shared" si="111"/>
        <v>15</v>
      </c>
      <c r="U379" s="172"/>
      <c r="V379" s="172">
        <f t="shared" si="110"/>
        <v>15</v>
      </c>
      <c r="W379" s="172">
        <f t="shared" si="112"/>
        <v>15</v>
      </c>
      <c r="X379" s="172">
        <f t="shared" si="113"/>
        <v>100</v>
      </c>
    </row>
    <row r="380" spans="1:24" ht="15.75" thickBot="1" x14ac:dyDescent="0.3">
      <c r="A380" s="315" t="s">
        <v>80</v>
      </c>
      <c r="B380" s="316"/>
      <c r="C380" s="316"/>
      <c r="D380" s="246">
        <v>544</v>
      </c>
      <c r="E380" s="246"/>
      <c r="F380" s="246">
        <v>544</v>
      </c>
      <c r="G380" s="246"/>
      <c r="H380" s="246"/>
      <c r="I380" s="246"/>
      <c r="J380" s="270"/>
      <c r="L380" s="247" t="s">
        <v>75</v>
      </c>
      <c r="M380" s="248"/>
      <c r="N380" s="161">
        <v>200</v>
      </c>
      <c r="O380" s="161">
        <v>0</v>
      </c>
      <c r="P380" s="161">
        <v>129</v>
      </c>
      <c r="Q380" s="161"/>
      <c r="R380" s="195"/>
      <c r="S380" s="219"/>
      <c r="T380" s="168">
        <f t="shared" si="111"/>
        <v>200</v>
      </c>
      <c r="U380" s="172"/>
      <c r="V380" s="172">
        <f t="shared" si="110"/>
        <v>71</v>
      </c>
      <c r="W380" s="172">
        <f t="shared" si="112"/>
        <v>71</v>
      </c>
      <c r="X380" s="172">
        <f t="shared" si="113"/>
        <v>35.5</v>
      </c>
    </row>
    <row r="381" spans="1:24" ht="15.75" thickBot="1" x14ac:dyDescent="0.3">
      <c r="A381" t="s">
        <v>90</v>
      </c>
      <c r="L381" s="284" t="s">
        <v>76</v>
      </c>
      <c r="M381" s="285"/>
      <c r="N381" s="167">
        <v>52</v>
      </c>
      <c r="O381" s="167">
        <v>50</v>
      </c>
      <c r="P381" s="167">
        <v>28</v>
      </c>
      <c r="Q381" s="167"/>
      <c r="R381" s="246"/>
      <c r="S381" s="286"/>
      <c r="T381" s="168">
        <f t="shared" si="111"/>
        <v>102</v>
      </c>
      <c r="U381" s="172"/>
      <c r="V381" s="172">
        <f t="shared" si="110"/>
        <v>74</v>
      </c>
      <c r="W381" s="172">
        <f t="shared" si="112"/>
        <v>74</v>
      </c>
      <c r="X381" s="172">
        <f t="shared" si="113"/>
        <v>72.549019607843135</v>
      </c>
    </row>
    <row r="382" spans="1:24" ht="15.75" thickBot="1" x14ac:dyDescent="0.3">
      <c r="A382" s="205" t="s">
        <v>91</v>
      </c>
      <c r="B382" s="206"/>
      <c r="C382" s="206"/>
      <c r="D382" s="207"/>
      <c r="F382" s="205" t="s">
        <v>96</v>
      </c>
      <c r="G382" s="206"/>
      <c r="H382" s="206"/>
      <c r="I382" s="206"/>
      <c r="J382" s="207"/>
      <c r="L382" t="s">
        <v>84</v>
      </c>
      <c r="Q382" s="7" t="s">
        <v>89</v>
      </c>
    </row>
    <row r="383" spans="1:24" x14ac:dyDescent="0.25">
      <c r="A383" s="171" t="s">
        <v>92</v>
      </c>
      <c r="B383" s="217" t="s">
        <v>94</v>
      </c>
      <c r="C383" s="217"/>
      <c r="D383" s="261" t="s">
        <v>36</v>
      </c>
      <c r="F383" s="259" t="s">
        <v>92</v>
      </c>
      <c r="G383" s="217"/>
      <c r="H383" s="217" t="s">
        <v>94</v>
      </c>
      <c r="I383" s="217"/>
      <c r="J383" s="261" t="s">
        <v>36</v>
      </c>
      <c r="L383" s="262" t="s">
        <v>86</v>
      </c>
      <c r="M383" s="263"/>
      <c r="N383" s="263"/>
      <c r="O383" s="271">
        <v>2</v>
      </c>
      <c r="P383" s="272"/>
      <c r="Q383" s="162" t="s">
        <v>6</v>
      </c>
      <c r="R383" s="163" t="s">
        <v>7</v>
      </c>
      <c r="S383" s="164" t="s">
        <v>36</v>
      </c>
      <c r="T383" s="160"/>
    </row>
    <row r="384" spans="1:24" x14ac:dyDescent="0.25">
      <c r="A384" s="171" t="s">
        <v>93</v>
      </c>
      <c r="B384" s="217" t="s">
        <v>95</v>
      </c>
      <c r="C384" s="217"/>
      <c r="D384" s="261"/>
      <c r="F384" s="259" t="s">
        <v>93</v>
      </c>
      <c r="G384" s="217"/>
      <c r="H384" s="217" t="s">
        <v>95</v>
      </c>
      <c r="I384" s="217"/>
      <c r="J384" s="261"/>
      <c r="L384" s="264" t="s">
        <v>87</v>
      </c>
      <c r="M384" s="265"/>
      <c r="N384" s="265"/>
      <c r="O384" s="273">
        <v>0</v>
      </c>
      <c r="P384" s="274"/>
      <c r="Q384" s="268">
        <v>35</v>
      </c>
      <c r="R384" s="195">
        <v>36</v>
      </c>
      <c r="S384" s="269">
        <v>71</v>
      </c>
      <c r="T384" s="160"/>
    </row>
    <row r="385" spans="1:108" ht="15.75" thickBot="1" x14ac:dyDescent="0.3">
      <c r="A385" s="28">
        <v>72</v>
      </c>
      <c r="B385" s="246">
        <v>0</v>
      </c>
      <c r="C385" s="246"/>
      <c r="D385" s="173">
        <v>72</v>
      </c>
      <c r="F385" s="260">
        <v>72</v>
      </c>
      <c r="G385" s="246"/>
      <c r="H385" s="246">
        <v>0</v>
      </c>
      <c r="I385" s="246"/>
      <c r="J385" s="173">
        <v>72</v>
      </c>
      <c r="L385" s="266" t="s">
        <v>88</v>
      </c>
      <c r="M385" s="267"/>
      <c r="N385" s="267"/>
      <c r="O385" s="275">
        <v>2</v>
      </c>
      <c r="P385" s="276"/>
      <c r="Q385" s="260"/>
      <c r="R385" s="246"/>
      <c r="S385" s="270"/>
      <c r="T385" s="160"/>
    </row>
    <row r="386" spans="1:108" ht="15.75" thickBot="1" x14ac:dyDescent="0.3">
      <c r="A386" t="s">
        <v>102</v>
      </c>
      <c r="L386" t="s">
        <v>97</v>
      </c>
    </row>
    <row r="387" spans="1:108" ht="15.75" thickBot="1" x14ac:dyDescent="0.3">
      <c r="A387" s="23" t="s">
        <v>103</v>
      </c>
      <c r="B387" s="24"/>
      <c r="C387" s="24" t="s">
        <v>104</v>
      </c>
      <c r="D387" s="24"/>
      <c r="E387" s="24"/>
      <c r="F387" s="24" t="s">
        <v>105</v>
      </c>
      <c r="G387" s="24"/>
      <c r="H387" s="24"/>
      <c r="I387" s="24" t="s">
        <v>106</v>
      </c>
      <c r="J387" s="25"/>
      <c r="L387" s="280" t="s">
        <v>59</v>
      </c>
      <c r="M387" s="281"/>
      <c r="N387" s="26"/>
      <c r="O387" s="26" t="s">
        <v>99</v>
      </c>
      <c r="P387" s="278" t="s">
        <v>100</v>
      </c>
      <c r="Q387" s="279"/>
      <c r="R387" s="282">
        <v>0</v>
      </c>
      <c r="S387" s="283"/>
      <c r="T387" s="160"/>
    </row>
    <row r="388" spans="1:108" ht="15.75" thickBot="1" x14ac:dyDescent="0.3">
      <c r="A388" t="s">
        <v>107</v>
      </c>
      <c r="L388" s="251" t="s">
        <v>101</v>
      </c>
      <c r="M388" s="252"/>
      <c r="N388" s="255"/>
      <c r="O388" s="255"/>
      <c r="P388" s="255"/>
      <c r="Q388" s="255"/>
      <c r="R388" s="255"/>
      <c r="S388" s="256"/>
      <c r="T388" s="160"/>
    </row>
    <row r="389" spans="1:108" ht="15.75" thickBot="1" x14ac:dyDescent="0.3">
      <c r="A389" s="23" t="s">
        <v>103</v>
      </c>
      <c r="B389" s="24"/>
      <c r="C389" s="24" t="s">
        <v>104</v>
      </c>
      <c r="D389" s="24"/>
      <c r="E389" s="24"/>
      <c r="F389" s="24" t="s">
        <v>105</v>
      </c>
      <c r="G389" s="24"/>
      <c r="H389" s="24"/>
      <c r="I389" s="24" t="s">
        <v>106</v>
      </c>
      <c r="J389" s="25"/>
      <c r="L389" s="253"/>
      <c r="M389" s="254"/>
      <c r="N389" s="257"/>
      <c r="O389" s="257"/>
      <c r="P389" s="257"/>
      <c r="Q389" s="257"/>
      <c r="R389" s="257"/>
      <c r="S389" s="258"/>
      <c r="T389" s="160"/>
    </row>
    <row r="391" spans="1:108" ht="18.75" x14ac:dyDescent="0.3">
      <c r="A391" s="193"/>
      <c r="B391" s="194" t="s">
        <v>28</v>
      </c>
      <c r="C391" s="194"/>
      <c r="D391" s="194"/>
      <c r="E391" s="194"/>
      <c r="F391" s="194"/>
      <c r="G391" s="194"/>
      <c r="H391" s="194"/>
      <c r="I391" s="194"/>
      <c r="J391" s="193" t="s">
        <v>29</v>
      </c>
      <c r="K391" s="193"/>
      <c r="L391" s="195" t="s">
        <v>322</v>
      </c>
      <c r="M391" s="195"/>
      <c r="N391" s="195"/>
      <c r="O391" s="193" t="s">
        <v>30</v>
      </c>
      <c r="P391" s="193"/>
      <c r="Q391" s="195">
        <v>2022</v>
      </c>
      <c r="R391" s="195"/>
      <c r="S391" s="195"/>
      <c r="T391" s="328"/>
      <c r="U391" s="193"/>
      <c r="V391" s="193"/>
      <c r="W391" s="193"/>
      <c r="X391" s="193"/>
    </row>
    <row r="392" spans="1:108" s="38" customFormat="1" ht="21.75" customHeight="1" thickBot="1" x14ac:dyDescent="0.3">
      <c r="A392" s="193"/>
      <c r="B392" s="189" t="s">
        <v>31</v>
      </c>
      <c r="C392" s="189"/>
      <c r="D392" s="188" t="s">
        <v>323</v>
      </c>
      <c r="E392" s="188"/>
      <c r="F392" s="189" t="s">
        <v>32</v>
      </c>
      <c r="G392" s="189"/>
      <c r="H392" s="188" t="s">
        <v>335</v>
      </c>
      <c r="I392" s="188"/>
      <c r="J392" s="189" t="s">
        <v>272</v>
      </c>
      <c r="K392" s="189"/>
      <c r="L392" s="188" t="s">
        <v>336</v>
      </c>
      <c r="M392" s="188"/>
      <c r="N392" s="188"/>
      <c r="O392" s="189" t="s">
        <v>34</v>
      </c>
      <c r="P392" s="189"/>
      <c r="Q392" s="299" t="s">
        <v>337</v>
      </c>
      <c r="R392" s="300"/>
      <c r="S392" s="301"/>
      <c r="T392" s="326" t="s">
        <v>225</v>
      </c>
      <c r="U392" s="327"/>
      <c r="V392" s="327"/>
    </row>
    <row r="393" spans="1:108" x14ac:dyDescent="0.25">
      <c r="A393" s="193"/>
      <c r="B393" s="205" t="s">
        <v>35</v>
      </c>
      <c r="C393" s="206"/>
      <c r="D393" s="206"/>
      <c r="E393" s="206"/>
      <c r="F393" s="206"/>
      <c r="G393" s="206"/>
      <c r="H393" s="206"/>
      <c r="I393" s="207"/>
      <c r="J393" s="205" t="s">
        <v>1</v>
      </c>
      <c r="K393" s="206"/>
      <c r="L393" s="206"/>
      <c r="M393" s="206"/>
      <c r="N393" s="207"/>
      <c r="O393" s="205" t="s">
        <v>2</v>
      </c>
      <c r="P393" s="206"/>
      <c r="Q393" s="206"/>
      <c r="R393" s="206"/>
      <c r="S393" s="207"/>
      <c r="T393" s="299">
        <v>21706</v>
      </c>
      <c r="U393" s="300"/>
      <c r="V393" s="301"/>
    </row>
    <row r="394" spans="1:108" s="38" customFormat="1" ht="24" customHeight="1" thickBot="1" x14ac:dyDescent="0.3">
      <c r="B394" s="165" t="s">
        <v>36</v>
      </c>
      <c r="C394" s="62">
        <v>2</v>
      </c>
      <c r="D394" s="63" t="s">
        <v>37</v>
      </c>
      <c r="E394" s="166"/>
      <c r="F394" s="62">
        <v>2</v>
      </c>
      <c r="G394" s="209" t="s">
        <v>38</v>
      </c>
      <c r="H394" s="209"/>
      <c r="I394" s="65">
        <v>2</v>
      </c>
      <c r="J394" s="208" t="s">
        <v>39</v>
      </c>
      <c r="K394" s="209"/>
      <c r="L394" s="62">
        <v>26</v>
      </c>
      <c r="M394" s="166" t="s">
        <v>40</v>
      </c>
      <c r="N394" s="65">
        <v>26</v>
      </c>
      <c r="O394" s="208" t="s">
        <v>39</v>
      </c>
      <c r="P394" s="209"/>
      <c r="Q394" s="62">
        <v>24</v>
      </c>
      <c r="R394" s="166" t="s">
        <v>40</v>
      </c>
      <c r="S394" s="65">
        <v>24</v>
      </c>
      <c r="T394" s="175"/>
      <c r="Z394" s="290" t="s">
        <v>238</v>
      </c>
      <c r="AA394" s="290"/>
      <c r="AB394" s="291" t="s">
        <v>239</v>
      </c>
      <c r="AC394" s="291"/>
      <c r="AD394" s="291" t="s">
        <v>171</v>
      </c>
      <c r="AE394" s="291"/>
      <c r="AF394" s="292" t="s">
        <v>240</v>
      </c>
      <c r="AG394" s="292"/>
      <c r="AH394" s="292" t="s">
        <v>241</v>
      </c>
      <c r="AI394" s="292"/>
      <c r="AJ394" s="292" t="s">
        <v>242</v>
      </c>
      <c r="AK394" s="292"/>
      <c r="AL394" s="292" t="s">
        <v>243</v>
      </c>
      <c r="AM394" s="292"/>
      <c r="AN394" s="287" t="s">
        <v>244</v>
      </c>
      <c r="AO394" s="287"/>
      <c r="AP394" s="287" t="s">
        <v>245</v>
      </c>
      <c r="AQ394" s="287"/>
      <c r="AR394" s="287" t="s">
        <v>246</v>
      </c>
      <c r="AS394" s="287"/>
      <c r="AT394" s="287" t="s">
        <v>247</v>
      </c>
      <c r="AU394" s="287"/>
      <c r="AV394" s="288" t="s">
        <v>248</v>
      </c>
      <c r="AW394" s="288"/>
      <c r="AX394" s="288" t="s">
        <v>249</v>
      </c>
      <c r="AY394" s="288"/>
      <c r="AZ394" s="288" t="s">
        <v>250</v>
      </c>
      <c r="BA394" s="288"/>
      <c r="BB394" s="288" t="s">
        <v>175</v>
      </c>
      <c r="BC394" s="288"/>
      <c r="BD394" s="289" t="s">
        <v>251</v>
      </c>
      <c r="BE394" s="289"/>
      <c r="BF394" s="289" t="s">
        <v>252</v>
      </c>
      <c r="BG394" s="289"/>
      <c r="BH394" s="289" t="s">
        <v>24</v>
      </c>
      <c r="BI394" s="289"/>
      <c r="BJ394" s="294" t="s">
        <v>253</v>
      </c>
      <c r="BK394" s="294"/>
      <c r="BL394" s="295" t="s">
        <v>69</v>
      </c>
      <c r="BM394" s="295"/>
      <c r="BN394" s="296" t="s">
        <v>254</v>
      </c>
      <c r="BO394" s="296" t="s">
        <v>161</v>
      </c>
      <c r="BP394" s="296" t="s">
        <v>255</v>
      </c>
      <c r="BQ394" s="296" t="s">
        <v>256</v>
      </c>
      <c r="BR394" s="296" t="s">
        <v>257</v>
      </c>
      <c r="BS394" s="296"/>
      <c r="BT394" s="296" t="s">
        <v>258</v>
      </c>
      <c r="BU394" s="296"/>
      <c r="BV394" s="296" t="s">
        <v>259</v>
      </c>
      <c r="BW394" s="296"/>
      <c r="BX394" s="293" t="s">
        <v>260</v>
      </c>
      <c r="BY394" s="293"/>
      <c r="BZ394" s="293"/>
      <c r="CA394" s="293" t="s">
        <v>239</v>
      </c>
      <c r="CB394" s="293"/>
      <c r="CC394" s="293"/>
      <c r="CD394" s="293" t="s">
        <v>261</v>
      </c>
      <c r="CE394" s="293"/>
      <c r="CF394" s="293"/>
      <c r="CG394" s="293" t="s">
        <v>262</v>
      </c>
      <c r="CH394" s="293"/>
      <c r="CI394" s="293"/>
      <c r="CJ394" s="293" t="s">
        <v>65</v>
      </c>
      <c r="CK394" s="293"/>
      <c r="CL394" s="293"/>
      <c r="CM394" s="293" t="s">
        <v>263</v>
      </c>
      <c r="CN394" s="293"/>
      <c r="CO394" s="293"/>
      <c r="CP394" s="293" t="s">
        <v>67</v>
      </c>
      <c r="CQ394" s="293"/>
      <c r="CR394" s="293"/>
      <c r="CS394" s="293" t="s">
        <v>264</v>
      </c>
      <c r="CT394" s="293"/>
      <c r="CU394" s="293"/>
      <c r="CV394" s="293" t="s">
        <v>265</v>
      </c>
      <c r="CW394" s="293"/>
      <c r="CX394" s="293"/>
      <c r="CY394" s="293" t="s">
        <v>24</v>
      </c>
      <c r="CZ394" s="293"/>
      <c r="DA394" s="293"/>
      <c r="DB394" s="293" t="s">
        <v>266</v>
      </c>
      <c r="DC394" s="293"/>
      <c r="DD394" s="293"/>
    </row>
    <row r="395" spans="1:108" ht="16.5" thickBot="1" x14ac:dyDescent="0.3">
      <c r="A395" t="s">
        <v>42</v>
      </c>
      <c r="G395" s="176"/>
      <c r="H395" s="176"/>
      <c r="J395" s="160"/>
      <c r="K395" s="160"/>
      <c r="Z395" s="174" t="s">
        <v>267</v>
      </c>
      <c r="AA395" s="174" t="s">
        <v>268</v>
      </c>
      <c r="AB395" s="174" t="s">
        <v>267</v>
      </c>
      <c r="AC395" s="174" t="s">
        <v>268</v>
      </c>
      <c r="AD395" s="174" t="s">
        <v>267</v>
      </c>
      <c r="AE395" s="174" t="s">
        <v>268</v>
      </c>
      <c r="AF395" s="147" t="s">
        <v>267</v>
      </c>
      <c r="AG395" s="147" t="s">
        <v>268</v>
      </c>
      <c r="AH395" s="147" t="s">
        <v>267</v>
      </c>
      <c r="AI395" s="147" t="s">
        <v>268</v>
      </c>
      <c r="AJ395" s="147" t="s">
        <v>267</v>
      </c>
      <c r="AK395" s="147" t="s">
        <v>268</v>
      </c>
      <c r="AL395" s="147" t="s">
        <v>267</v>
      </c>
      <c r="AM395" s="147" t="s">
        <v>268</v>
      </c>
      <c r="AN395" s="148" t="s">
        <v>267</v>
      </c>
      <c r="AO395" s="148" t="s">
        <v>268</v>
      </c>
      <c r="AP395" s="148" t="s">
        <v>267</v>
      </c>
      <c r="AQ395" s="148" t="s">
        <v>268</v>
      </c>
      <c r="AR395" s="148" t="s">
        <v>267</v>
      </c>
      <c r="AS395" s="148" t="s">
        <v>268</v>
      </c>
      <c r="AT395" s="148" t="s">
        <v>267</v>
      </c>
      <c r="AU395" s="148" t="s">
        <v>268</v>
      </c>
      <c r="AV395" s="149" t="s">
        <v>267</v>
      </c>
      <c r="AW395" s="149" t="s">
        <v>268</v>
      </c>
      <c r="AX395" s="149" t="s">
        <v>267</v>
      </c>
      <c r="AY395" s="149" t="s">
        <v>268</v>
      </c>
      <c r="AZ395" s="149" t="s">
        <v>267</v>
      </c>
      <c r="BA395" s="149" t="s">
        <v>268</v>
      </c>
      <c r="BB395" s="149" t="s">
        <v>267</v>
      </c>
      <c r="BC395" s="149" t="s">
        <v>268</v>
      </c>
      <c r="BD395" s="150" t="s">
        <v>267</v>
      </c>
      <c r="BE395" s="150" t="s">
        <v>268</v>
      </c>
      <c r="BF395" s="150" t="s">
        <v>267</v>
      </c>
      <c r="BG395" s="150" t="s">
        <v>268</v>
      </c>
      <c r="BH395" s="150" t="s">
        <v>267</v>
      </c>
      <c r="BI395" s="150" t="s">
        <v>268</v>
      </c>
      <c r="BJ395" s="151" t="s">
        <v>267</v>
      </c>
      <c r="BK395" s="151" t="s">
        <v>268</v>
      </c>
      <c r="BL395" s="152" t="s">
        <v>267</v>
      </c>
      <c r="BM395" s="152" t="s">
        <v>268</v>
      </c>
      <c r="BN395" s="153" t="s">
        <v>267</v>
      </c>
      <c r="BO395" s="153" t="s">
        <v>268</v>
      </c>
      <c r="BP395" s="153" t="s">
        <v>267</v>
      </c>
      <c r="BQ395" s="153" t="s">
        <v>268</v>
      </c>
      <c r="BR395" s="153" t="s">
        <v>267</v>
      </c>
      <c r="BS395" s="153" t="s">
        <v>268</v>
      </c>
      <c r="BT395" s="153" t="s">
        <v>267</v>
      </c>
      <c r="BU395" s="153" t="s">
        <v>268</v>
      </c>
      <c r="BV395" s="153" t="s">
        <v>267</v>
      </c>
      <c r="BW395" s="153" t="s">
        <v>268</v>
      </c>
      <c r="BX395" s="154" t="s">
        <v>269</v>
      </c>
      <c r="BY395" s="154" t="s">
        <v>270</v>
      </c>
      <c r="BZ395" s="154" t="s">
        <v>271</v>
      </c>
      <c r="CA395" s="154" t="s">
        <v>269</v>
      </c>
      <c r="CB395" s="154" t="s">
        <v>270</v>
      </c>
      <c r="CC395" s="154" t="s">
        <v>271</v>
      </c>
      <c r="CD395" s="154" t="s">
        <v>269</v>
      </c>
      <c r="CE395" s="154" t="s">
        <v>270</v>
      </c>
      <c r="CF395" s="154" t="s">
        <v>271</v>
      </c>
      <c r="CG395" s="154" t="s">
        <v>269</v>
      </c>
      <c r="CH395" s="154" t="s">
        <v>270</v>
      </c>
      <c r="CI395" s="154" t="s">
        <v>271</v>
      </c>
      <c r="CJ395" s="154" t="s">
        <v>269</v>
      </c>
      <c r="CK395" s="154" t="s">
        <v>270</v>
      </c>
      <c r="CL395" s="154" t="s">
        <v>271</v>
      </c>
      <c r="CM395" s="154" t="s">
        <v>269</v>
      </c>
      <c r="CN395" s="154" t="s">
        <v>270</v>
      </c>
      <c r="CO395" s="154" t="s">
        <v>271</v>
      </c>
      <c r="CP395" s="154" t="s">
        <v>269</v>
      </c>
      <c r="CQ395" s="154" t="s">
        <v>270</v>
      </c>
      <c r="CR395" s="154" t="s">
        <v>271</v>
      </c>
      <c r="CS395" s="154" t="s">
        <v>269</v>
      </c>
      <c r="CT395" s="154" t="s">
        <v>270</v>
      </c>
      <c r="CU395" s="154" t="s">
        <v>271</v>
      </c>
      <c r="CV395" s="154" t="s">
        <v>269</v>
      </c>
      <c r="CW395" s="154" t="s">
        <v>270</v>
      </c>
      <c r="CX395" s="154" t="s">
        <v>271</v>
      </c>
      <c r="CY395" s="154" t="s">
        <v>269</v>
      </c>
      <c r="CZ395" s="154" t="s">
        <v>270</v>
      </c>
      <c r="DA395" s="154" t="s">
        <v>271</v>
      </c>
      <c r="DB395" s="154" t="s">
        <v>269</v>
      </c>
      <c r="DC395" s="154" t="s">
        <v>270</v>
      </c>
      <c r="DD395" s="154" t="s">
        <v>271</v>
      </c>
    </row>
    <row r="396" spans="1:108" x14ac:dyDescent="0.25">
      <c r="A396" s="192" t="s">
        <v>0</v>
      </c>
      <c r="B396" s="196" t="s">
        <v>1</v>
      </c>
      <c r="C396" s="197"/>
      <c r="D396" s="197"/>
      <c r="E396" s="197"/>
      <c r="F396" s="197"/>
      <c r="G396" s="198"/>
      <c r="H396" s="196" t="s">
        <v>2</v>
      </c>
      <c r="I396" s="197"/>
      <c r="J396" s="197"/>
      <c r="K396" s="197"/>
      <c r="L396" s="197"/>
      <c r="M396" s="198"/>
      <c r="N396" s="196" t="s">
        <v>3</v>
      </c>
      <c r="O396" s="197"/>
      <c r="P396" s="197"/>
      <c r="Q396" s="197"/>
      <c r="R396" s="197"/>
      <c r="S396" s="199"/>
      <c r="T396" s="191" t="s">
        <v>224</v>
      </c>
      <c r="U396" s="323" t="s">
        <v>36</v>
      </c>
      <c r="V396" s="217" t="s">
        <v>108</v>
      </c>
      <c r="Y396" t="str">
        <f>L392</f>
        <v>ratta Gujjran</v>
      </c>
      <c r="Z396" s="172">
        <f>B399+C399</f>
        <v>32</v>
      </c>
      <c r="AA396" s="172">
        <f>H399+I399</f>
        <v>3</v>
      </c>
      <c r="AB396" s="172">
        <f>B400+C400</f>
        <v>9</v>
      </c>
      <c r="AC396" s="172">
        <f>H400+I400</f>
        <v>44</v>
      </c>
      <c r="AD396" s="172">
        <f>B401+C401</f>
        <v>0</v>
      </c>
      <c r="AE396" s="172">
        <f>H401+I401</f>
        <v>0</v>
      </c>
      <c r="AF396" s="172">
        <f>SUM(B402:G402)</f>
        <v>18</v>
      </c>
      <c r="AG396" s="172">
        <f>SUM(H402:M402)</f>
        <v>33</v>
      </c>
      <c r="AH396" s="172">
        <f>SUM(B405:G405)</f>
        <v>18</v>
      </c>
      <c r="AI396" s="172">
        <f>SUM(H405:M405)</f>
        <v>33</v>
      </c>
      <c r="AJ396" s="172">
        <f>SUM(B408:G408)</f>
        <v>18</v>
      </c>
      <c r="AK396" s="172">
        <f>SUM(H408:M408)</f>
        <v>33</v>
      </c>
      <c r="AL396" s="172">
        <f>SUM(B411:G411)</f>
        <v>18</v>
      </c>
      <c r="AM396" s="172">
        <f>SUM(H411:M411)</f>
        <v>33</v>
      </c>
      <c r="AN396" s="172">
        <f>SUM(B403:G403)</f>
        <v>15</v>
      </c>
      <c r="AO396" s="172">
        <f>SUM(H403:M403)</f>
        <v>36</v>
      </c>
      <c r="AP396" s="172">
        <f>SUM(B406:G406)</f>
        <v>15</v>
      </c>
      <c r="AQ396" s="172">
        <f>SUM(H406:M406)</f>
        <v>36</v>
      </c>
      <c r="AR396" s="172">
        <f>SUM(B409:G409)</f>
        <v>15</v>
      </c>
      <c r="AS396" s="172">
        <f>SUM(H409:M409)</f>
        <v>36</v>
      </c>
      <c r="AT396" s="172">
        <f>SUM(B412:G412)</f>
        <v>15</v>
      </c>
      <c r="AU396" s="172">
        <f>SUM(H412:M412)</f>
        <v>36</v>
      </c>
      <c r="AV396" s="172">
        <f>SUM(B404:G404)</f>
        <v>14</v>
      </c>
      <c r="AW396" s="172">
        <f>SUM(H404:M404)</f>
        <v>36</v>
      </c>
      <c r="AX396" s="172">
        <f>SUM(B407:G407)</f>
        <v>14</v>
      </c>
      <c r="AY396" s="172">
        <f>SUM(H407:M407)</f>
        <v>36</v>
      </c>
      <c r="AZ396" s="172">
        <f>SUM(B410:G410)</f>
        <v>14</v>
      </c>
      <c r="BA396" s="172">
        <f>SUM(H410:M410)</f>
        <v>36</v>
      </c>
      <c r="BB396" s="172">
        <f>SUM(B413:G413)</f>
        <v>15</v>
      </c>
      <c r="BC396" s="172">
        <f>SUM(H413:M413)</f>
        <v>36</v>
      </c>
      <c r="BD396" s="172">
        <f>SUM(B416:G416)</f>
        <v>8</v>
      </c>
      <c r="BE396" s="172">
        <f>SUM(H416:M416)</f>
        <v>44</v>
      </c>
      <c r="BF396" s="172">
        <f>SUM(B414:G414)</f>
        <v>8</v>
      </c>
      <c r="BG396" s="172">
        <f>SUM(H414:M414)</f>
        <v>44</v>
      </c>
      <c r="BH396" s="172">
        <f>SUM(B415:G415)</f>
        <v>8</v>
      </c>
      <c r="BI396" s="172">
        <f>SUM(H415:M415)</f>
        <v>44</v>
      </c>
      <c r="BJ396" s="172">
        <f>SUM(B417:G417)</f>
        <v>8</v>
      </c>
      <c r="BK396" s="172">
        <f>SUM(H417:M417)</f>
        <v>43</v>
      </c>
      <c r="BL396" s="172">
        <f>SUM(B418:G418)</f>
        <v>12</v>
      </c>
      <c r="BM396" s="172">
        <f>SUM(H418:M418)</f>
        <v>44</v>
      </c>
      <c r="BN396" s="172">
        <f>N422+O422</f>
        <v>15</v>
      </c>
      <c r="BO396" s="172">
        <f>P422+Q422</f>
        <v>30</v>
      </c>
      <c r="BP396" s="172">
        <f>N423+O423</f>
        <v>20</v>
      </c>
      <c r="BQ396" s="172">
        <f>P423+Q423</f>
        <v>25</v>
      </c>
      <c r="BR396" s="172">
        <f>N424+O424</f>
        <v>5</v>
      </c>
      <c r="BS396" s="172">
        <f>P424+Q424</f>
        <v>10</v>
      </c>
      <c r="BT396" s="172">
        <f>N425+O425</f>
        <v>20</v>
      </c>
      <c r="BU396" s="155">
        <f>P425+Q425</f>
        <v>30</v>
      </c>
      <c r="BV396" s="172">
        <f>N426+O426</f>
        <v>20</v>
      </c>
      <c r="BW396" s="155">
        <f>P426+Q426</f>
        <v>25</v>
      </c>
      <c r="BX396" s="172">
        <f t="shared" ref="BX396:BZ396" si="114">N430</f>
        <v>0</v>
      </c>
      <c r="BY396" s="172">
        <f t="shared" si="114"/>
        <v>40</v>
      </c>
      <c r="BZ396" s="172">
        <f t="shared" si="114"/>
        <v>5</v>
      </c>
      <c r="CA396" s="172">
        <f t="shared" ref="CA396:CC396" si="115">N431</f>
        <v>120</v>
      </c>
      <c r="CB396" s="172">
        <f t="shared" si="115"/>
        <v>80</v>
      </c>
      <c r="CC396" s="172">
        <f t="shared" si="115"/>
        <v>100</v>
      </c>
      <c r="CD396" s="172">
        <f t="shared" ref="CD396:CF396" si="116">N432</f>
        <v>100</v>
      </c>
      <c r="CE396" s="172">
        <f t="shared" si="116"/>
        <v>300</v>
      </c>
      <c r="CF396" s="172">
        <f t="shared" si="116"/>
        <v>180</v>
      </c>
      <c r="CG396" s="172">
        <f t="shared" ref="CG396:CI396" si="117">N433</f>
        <v>151</v>
      </c>
      <c r="CH396" s="172">
        <f t="shared" si="117"/>
        <v>140</v>
      </c>
      <c r="CI396" s="172">
        <f t="shared" si="117"/>
        <v>135</v>
      </c>
      <c r="CJ396" s="172">
        <f t="shared" ref="CJ396:CL396" si="118">N434</f>
        <v>40</v>
      </c>
      <c r="CK396" s="172">
        <f t="shared" si="118"/>
        <v>200</v>
      </c>
      <c r="CL396" s="172">
        <f t="shared" si="118"/>
        <v>84</v>
      </c>
      <c r="CM396" s="172">
        <f t="shared" ref="CM396:CO396" si="119">N435</f>
        <v>15</v>
      </c>
      <c r="CN396" s="172">
        <f t="shared" si="119"/>
        <v>130</v>
      </c>
      <c r="CO396" s="172">
        <f t="shared" si="119"/>
        <v>42</v>
      </c>
      <c r="CP396" s="172">
        <f t="shared" ref="CP396:CR396" si="120">N436</f>
        <v>210</v>
      </c>
      <c r="CQ396" s="172">
        <f t="shared" si="120"/>
        <v>0</v>
      </c>
      <c r="CR396" s="172">
        <f t="shared" si="120"/>
        <v>90</v>
      </c>
      <c r="CS396" s="172">
        <f t="shared" ref="CS396:CU396" si="121">N438</f>
        <v>270</v>
      </c>
      <c r="CT396" s="172">
        <f t="shared" si="121"/>
        <v>0</v>
      </c>
      <c r="CU396" s="172">
        <f t="shared" si="121"/>
        <v>160</v>
      </c>
      <c r="CV396" s="172">
        <f t="shared" ref="CV396:CX396" si="122">N440</f>
        <v>470</v>
      </c>
      <c r="CW396" s="172">
        <f t="shared" si="122"/>
        <v>0</v>
      </c>
      <c r="CX396" s="172">
        <f t="shared" si="122"/>
        <v>250</v>
      </c>
      <c r="CY396" s="172">
        <f t="shared" ref="CY396:DA396" si="123">N437</f>
        <v>45</v>
      </c>
      <c r="CZ396" s="172">
        <f t="shared" si="123"/>
        <v>80</v>
      </c>
      <c r="DA396" s="172">
        <f t="shared" si="123"/>
        <v>70</v>
      </c>
      <c r="DB396" s="172">
        <f t="shared" ref="DB396:DD396" si="124">N439</f>
        <v>310</v>
      </c>
      <c r="DC396" s="172">
        <f t="shared" si="124"/>
        <v>0</v>
      </c>
      <c r="DD396" s="172">
        <f t="shared" si="124"/>
        <v>250</v>
      </c>
    </row>
    <row r="397" spans="1:108" ht="15" customHeight="1" x14ac:dyDescent="0.25">
      <c r="A397" s="192"/>
      <c r="B397" s="190" t="s">
        <v>4</v>
      </c>
      <c r="C397" s="191"/>
      <c r="D397" s="191" t="s">
        <v>5</v>
      </c>
      <c r="E397" s="191"/>
      <c r="F397" s="191" t="s">
        <v>41</v>
      </c>
      <c r="G397" s="200"/>
      <c r="H397" s="190" t="s">
        <v>4</v>
      </c>
      <c r="I397" s="191"/>
      <c r="J397" s="191" t="s">
        <v>5</v>
      </c>
      <c r="K397" s="191"/>
      <c r="L397" s="191" t="s">
        <v>41</v>
      </c>
      <c r="M397" s="200"/>
      <c r="N397" s="190" t="s">
        <v>4</v>
      </c>
      <c r="O397" s="191"/>
      <c r="P397" s="191" t="s">
        <v>5</v>
      </c>
      <c r="Q397" s="191"/>
      <c r="R397" s="191" t="s">
        <v>41</v>
      </c>
      <c r="S397" s="192"/>
      <c r="T397" s="191"/>
      <c r="U397" s="323"/>
      <c r="V397" s="217"/>
      <c r="W397" s="139" t="s">
        <v>230</v>
      </c>
      <c r="X397" s="139" t="s">
        <v>108</v>
      </c>
    </row>
    <row r="398" spans="1:108" x14ac:dyDescent="0.25">
      <c r="A398" s="192"/>
      <c r="B398" s="12" t="s">
        <v>6</v>
      </c>
      <c r="C398" s="2" t="s">
        <v>7</v>
      </c>
      <c r="D398" s="2" t="s">
        <v>6</v>
      </c>
      <c r="E398" s="2" t="s">
        <v>7</v>
      </c>
      <c r="F398" s="2" t="s">
        <v>6</v>
      </c>
      <c r="G398" s="13" t="s">
        <v>7</v>
      </c>
      <c r="H398" s="12" t="s">
        <v>6</v>
      </c>
      <c r="I398" s="2" t="s">
        <v>7</v>
      </c>
      <c r="J398" s="2" t="s">
        <v>6</v>
      </c>
      <c r="K398" s="2" t="s">
        <v>7</v>
      </c>
      <c r="L398" s="2" t="s">
        <v>6</v>
      </c>
      <c r="M398" s="13" t="s">
        <v>7</v>
      </c>
      <c r="N398" s="12" t="s">
        <v>6</v>
      </c>
      <c r="O398" s="2" t="s">
        <v>7</v>
      </c>
      <c r="P398" s="2" t="s">
        <v>6</v>
      </c>
      <c r="Q398" s="2" t="s">
        <v>7</v>
      </c>
      <c r="R398" s="2" t="s">
        <v>6</v>
      </c>
      <c r="S398" s="39" t="s">
        <v>7</v>
      </c>
      <c r="T398" s="191"/>
      <c r="U398" s="323"/>
      <c r="V398" s="217"/>
      <c r="W398" s="140"/>
      <c r="X398" s="140"/>
    </row>
    <row r="399" spans="1:108" ht="20.25" customHeight="1" x14ac:dyDescent="0.25">
      <c r="A399" s="9" t="s">
        <v>8</v>
      </c>
      <c r="B399" s="52">
        <v>15</v>
      </c>
      <c r="C399" s="53">
        <v>17</v>
      </c>
      <c r="D399" s="43"/>
      <c r="E399" s="43"/>
      <c r="F399" s="43"/>
      <c r="G399" s="44"/>
      <c r="H399" s="52">
        <v>1</v>
      </c>
      <c r="I399" s="53">
        <v>2</v>
      </c>
      <c r="J399" s="43"/>
      <c r="K399" s="43"/>
      <c r="L399" s="43"/>
      <c r="M399" s="44"/>
      <c r="N399" s="52"/>
      <c r="O399" s="53"/>
      <c r="P399" s="43"/>
      <c r="Q399" s="43"/>
      <c r="R399" s="43"/>
      <c r="S399" s="45"/>
      <c r="T399" s="177">
        <f>(T393*3.1/100)/12</f>
        <v>56.07383333333334</v>
      </c>
      <c r="U399" s="168">
        <f>SUM(B399:S399)</f>
        <v>35</v>
      </c>
      <c r="V399" s="40">
        <f>U399/T399</f>
        <v>0.62417705227928644</v>
      </c>
      <c r="W399" s="141" t="s">
        <v>231</v>
      </c>
      <c r="X399" s="142">
        <f>((U400-U416)*100)/U400</f>
        <v>1.8867924528301887</v>
      </c>
    </row>
    <row r="400" spans="1:108" ht="20.25" customHeight="1" x14ac:dyDescent="0.25">
      <c r="A400" s="9" t="s">
        <v>9</v>
      </c>
      <c r="B400" s="52">
        <v>4</v>
      </c>
      <c r="C400" s="53">
        <v>5</v>
      </c>
      <c r="D400" s="43"/>
      <c r="E400" s="43"/>
      <c r="F400" s="43"/>
      <c r="G400" s="44"/>
      <c r="H400" s="52">
        <v>20</v>
      </c>
      <c r="I400" s="53">
        <v>24</v>
      </c>
      <c r="J400" s="43"/>
      <c r="K400" s="43"/>
      <c r="L400" s="43"/>
      <c r="M400" s="44"/>
      <c r="N400" s="52"/>
      <c r="O400" s="53"/>
      <c r="P400" s="43"/>
      <c r="Q400" s="43"/>
      <c r="R400" s="43"/>
      <c r="S400" s="45"/>
      <c r="T400" s="177">
        <f>T399</f>
        <v>56.07383333333334</v>
      </c>
      <c r="U400" s="168">
        <f t="shared" ref="U400:U418" si="125">SUM(B400:S400)</f>
        <v>53</v>
      </c>
      <c r="V400" s="40">
        <f t="shared" ref="V400:V418" si="126">U400/T400</f>
        <v>0.94518239345149091</v>
      </c>
      <c r="W400" s="143" t="s">
        <v>232</v>
      </c>
      <c r="X400" s="141">
        <f>((U402-U404)*100)/U402</f>
        <v>1.9607843137254901</v>
      </c>
    </row>
    <row r="401" spans="1:24" ht="20.25" customHeight="1" x14ac:dyDescent="0.25">
      <c r="A401" s="9" t="s">
        <v>10</v>
      </c>
      <c r="B401" s="52">
        <v>0</v>
      </c>
      <c r="C401" s="53">
        <v>0</v>
      </c>
      <c r="D401" s="43"/>
      <c r="E401" s="43"/>
      <c r="F401" s="43"/>
      <c r="G401" s="44"/>
      <c r="H401" s="52">
        <v>0</v>
      </c>
      <c r="I401" s="53">
        <v>0</v>
      </c>
      <c r="J401" s="43"/>
      <c r="K401" s="43"/>
      <c r="L401" s="43"/>
      <c r="M401" s="44"/>
      <c r="N401" s="52"/>
      <c r="O401" s="53"/>
      <c r="P401" s="43"/>
      <c r="Q401" s="43"/>
      <c r="R401" s="43"/>
      <c r="S401" s="45"/>
      <c r="T401" s="177">
        <f>T400</f>
        <v>56.07383333333334</v>
      </c>
      <c r="U401" s="168">
        <f t="shared" si="125"/>
        <v>0</v>
      </c>
      <c r="V401" s="40">
        <f t="shared" si="126"/>
        <v>0</v>
      </c>
      <c r="W401" s="141" t="s">
        <v>233</v>
      </c>
      <c r="X401" s="141">
        <f>((U402-U413)*100)/U402</f>
        <v>0</v>
      </c>
    </row>
    <row r="402" spans="1:24" ht="20.25" customHeight="1" x14ac:dyDescent="0.25">
      <c r="A402" s="9" t="s">
        <v>11</v>
      </c>
      <c r="B402" s="52">
        <v>8</v>
      </c>
      <c r="C402" s="53">
        <v>10</v>
      </c>
      <c r="D402" s="53"/>
      <c r="E402" s="53"/>
      <c r="F402" s="53"/>
      <c r="G402" s="54"/>
      <c r="H402" s="52">
        <v>15</v>
      </c>
      <c r="I402" s="53">
        <v>18</v>
      </c>
      <c r="J402" s="53"/>
      <c r="K402" s="53"/>
      <c r="L402" s="53"/>
      <c r="M402" s="54"/>
      <c r="N402" s="52"/>
      <c r="O402" s="53"/>
      <c r="P402" s="53"/>
      <c r="Q402" s="53"/>
      <c r="R402" s="53"/>
      <c r="S402" s="59"/>
      <c r="T402" s="177">
        <f>T401*0.94</f>
        <v>52.709403333333334</v>
      </c>
      <c r="U402" s="168">
        <f t="shared" si="125"/>
        <v>51</v>
      </c>
      <c r="V402" s="40">
        <f t="shared" si="126"/>
        <v>0.96756929076728304</v>
      </c>
      <c r="W402" s="141" t="s">
        <v>234</v>
      </c>
      <c r="X402" s="141">
        <f>((U405-U407)*100)/U405</f>
        <v>1.9607843137254901</v>
      </c>
    </row>
    <row r="403" spans="1:24" ht="20.25" customHeight="1" x14ac:dyDescent="0.25">
      <c r="A403" s="9" t="s">
        <v>12</v>
      </c>
      <c r="B403" s="52">
        <v>6</v>
      </c>
      <c r="C403" s="53">
        <v>9</v>
      </c>
      <c r="D403" s="53"/>
      <c r="E403" s="53"/>
      <c r="F403" s="53"/>
      <c r="G403" s="54"/>
      <c r="H403" s="52">
        <v>17</v>
      </c>
      <c r="I403" s="53">
        <v>19</v>
      </c>
      <c r="J403" s="53"/>
      <c r="K403" s="53"/>
      <c r="L403" s="53"/>
      <c r="M403" s="54"/>
      <c r="N403" s="52"/>
      <c r="O403" s="53"/>
      <c r="P403" s="53"/>
      <c r="Q403" s="53"/>
      <c r="R403" s="53"/>
      <c r="S403" s="59"/>
      <c r="T403" s="177">
        <f t="shared" ref="T403:T417" si="127">T402</f>
        <v>52.709403333333334</v>
      </c>
      <c r="U403" s="168">
        <f t="shared" si="125"/>
        <v>51</v>
      </c>
      <c r="V403" s="40">
        <f t="shared" si="126"/>
        <v>0.96756929076728304</v>
      </c>
      <c r="W403" s="141" t="s">
        <v>235</v>
      </c>
      <c r="X403" s="141">
        <f>((U408-U410)*100)/U408</f>
        <v>1.9607843137254901</v>
      </c>
    </row>
    <row r="404" spans="1:24" ht="20.25" customHeight="1" x14ac:dyDescent="0.25">
      <c r="A404" s="9" t="s">
        <v>13</v>
      </c>
      <c r="B404" s="52">
        <v>6</v>
      </c>
      <c r="C404" s="53">
        <v>8</v>
      </c>
      <c r="D404" s="53"/>
      <c r="E404" s="53"/>
      <c r="F404" s="53"/>
      <c r="G404" s="54"/>
      <c r="H404" s="52">
        <v>17</v>
      </c>
      <c r="I404" s="53">
        <v>19</v>
      </c>
      <c r="J404" s="53"/>
      <c r="K404" s="53"/>
      <c r="L404" s="53"/>
      <c r="M404" s="54"/>
      <c r="N404" s="52"/>
      <c r="O404" s="53"/>
      <c r="P404" s="53"/>
      <c r="Q404" s="53"/>
      <c r="R404" s="53"/>
      <c r="S404" s="59"/>
      <c r="T404" s="177">
        <f t="shared" si="127"/>
        <v>52.709403333333334</v>
      </c>
      <c r="U404" s="168">
        <f t="shared" si="125"/>
        <v>50</v>
      </c>
      <c r="V404" s="40">
        <f t="shared" si="126"/>
        <v>0.94859734388949324</v>
      </c>
      <c r="W404" s="141" t="s">
        <v>236</v>
      </c>
      <c r="X404" s="141">
        <f>((U405-U416)*100)/U405</f>
        <v>-1.9607843137254901</v>
      </c>
    </row>
    <row r="405" spans="1:24" ht="20.25" customHeight="1" x14ac:dyDescent="0.25">
      <c r="A405" s="9" t="s">
        <v>14</v>
      </c>
      <c r="B405" s="52">
        <v>8</v>
      </c>
      <c r="C405" s="53">
        <v>10</v>
      </c>
      <c r="D405" s="53"/>
      <c r="E405" s="53"/>
      <c r="F405" s="53"/>
      <c r="G405" s="54"/>
      <c r="H405" s="52">
        <v>15</v>
      </c>
      <c r="I405" s="53">
        <v>18</v>
      </c>
      <c r="J405" s="53"/>
      <c r="K405" s="53"/>
      <c r="L405" s="53"/>
      <c r="M405" s="54"/>
      <c r="N405" s="52"/>
      <c r="O405" s="53"/>
      <c r="P405" s="53"/>
      <c r="Q405" s="53"/>
      <c r="R405" s="53"/>
      <c r="S405" s="59"/>
      <c r="T405" s="177">
        <f t="shared" si="127"/>
        <v>52.709403333333334</v>
      </c>
      <c r="U405" s="168">
        <f t="shared" si="125"/>
        <v>51</v>
      </c>
      <c r="V405" s="40">
        <f t="shared" si="126"/>
        <v>0.96756929076728304</v>
      </c>
      <c r="W405" s="141" t="s">
        <v>237</v>
      </c>
      <c r="X405" s="141">
        <f>((U422-U423)*100)/U422</f>
        <v>0</v>
      </c>
    </row>
    <row r="406" spans="1:24" ht="20.25" customHeight="1" x14ac:dyDescent="0.25">
      <c r="A406" s="9" t="s">
        <v>15</v>
      </c>
      <c r="B406" s="52">
        <v>6</v>
      </c>
      <c r="C406" s="53">
        <v>9</v>
      </c>
      <c r="D406" s="53"/>
      <c r="E406" s="53"/>
      <c r="F406" s="53"/>
      <c r="G406" s="54"/>
      <c r="H406" s="52">
        <v>17</v>
      </c>
      <c r="I406" s="53">
        <v>19</v>
      </c>
      <c r="J406" s="53"/>
      <c r="K406" s="53"/>
      <c r="L406" s="53"/>
      <c r="M406" s="54"/>
      <c r="N406" s="52"/>
      <c r="O406" s="53"/>
      <c r="P406" s="53"/>
      <c r="Q406" s="53"/>
      <c r="R406" s="53"/>
      <c r="S406" s="59"/>
      <c r="T406" s="177">
        <f t="shared" si="127"/>
        <v>52.709403333333334</v>
      </c>
      <c r="U406" s="168">
        <f t="shared" si="125"/>
        <v>51</v>
      </c>
      <c r="V406" s="40">
        <f t="shared" si="126"/>
        <v>0.96756929076728304</v>
      </c>
    </row>
    <row r="407" spans="1:24" ht="20.25" customHeight="1" x14ac:dyDescent="0.25">
      <c r="A407" s="9" t="s">
        <v>16</v>
      </c>
      <c r="B407" s="52">
        <v>6</v>
      </c>
      <c r="C407" s="53">
        <v>8</v>
      </c>
      <c r="D407" s="53"/>
      <c r="E407" s="53"/>
      <c r="F407" s="53"/>
      <c r="G407" s="54"/>
      <c r="H407" s="52">
        <v>17</v>
      </c>
      <c r="I407" s="53">
        <v>19</v>
      </c>
      <c r="J407" s="53"/>
      <c r="K407" s="53"/>
      <c r="L407" s="53"/>
      <c r="M407" s="54"/>
      <c r="N407" s="52"/>
      <c r="O407" s="53"/>
      <c r="P407" s="53"/>
      <c r="Q407" s="53"/>
      <c r="R407" s="53"/>
      <c r="S407" s="59"/>
      <c r="T407" s="177">
        <f t="shared" si="127"/>
        <v>52.709403333333334</v>
      </c>
      <c r="U407" s="168">
        <f t="shared" si="125"/>
        <v>50</v>
      </c>
      <c r="V407" s="40">
        <f t="shared" si="126"/>
        <v>0.94859734388949324</v>
      </c>
    </row>
    <row r="408" spans="1:24" ht="20.25" customHeight="1" x14ac:dyDescent="0.25">
      <c r="A408" s="9" t="s">
        <v>17</v>
      </c>
      <c r="B408" s="52">
        <v>8</v>
      </c>
      <c r="C408" s="53">
        <v>10</v>
      </c>
      <c r="D408" s="53"/>
      <c r="E408" s="53"/>
      <c r="F408" s="53"/>
      <c r="G408" s="54"/>
      <c r="H408" s="52">
        <v>15</v>
      </c>
      <c r="I408" s="53">
        <v>18</v>
      </c>
      <c r="J408" s="53"/>
      <c r="K408" s="53"/>
      <c r="L408" s="53"/>
      <c r="M408" s="54"/>
      <c r="N408" s="52"/>
      <c r="O408" s="53"/>
      <c r="P408" s="53"/>
      <c r="Q408" s="53"/>
      <c r="R408" s="53"/>
      <c r="S408" s="59"/>
      <c r="T408" s="177">
        <f t="shared" si="127"/>
        <v>52.709403333333334</v>
      </c>
      <c r="U408" s="168">
        <f t="shared" si="125"/>
        <v>51</v>
      </c>
      <c r="V408" s="40">
        <f t="shared" si="126"/>
        <v>0.96756929076728304</v>
      </c>
    </row>
    <row r="409" spans="1:24" ht="20.25" customHeight="1" x14ac:dyDescent="0.25">
      <c r="A409" s="9" t="s">
        <v>18</v>
      </c>
      <c r="B409" s="52">
        <v>6</v>
      </c>
      <c r="C409" s="53">
        <v>9</v>
      </c>
      <c r="D409" s="53"/>
      <c r="E409" s="53"/>
      <c r="F409" s="53"/>
      <c r="G409" s="54"/>
      <c r="H409" s="52">
        <v>17</v>
      </c>
      <c r="I409" s="53">
        <v>19</v>
      </c>
      <c r="J409" s="53"/>
      <c r="K409" s="53"/>
      <c r="L409" s="53"/>
      <c r="M409" s="54"/>
      <c r="N409" s="52"/>
      <c r="O409" s="53"/>
      <c r="P409" s="53"/>
      <c r="Q409" s="53"/>
      <c r="R409" s="53"/>
      <c r="S409" s="59"/>
      <c r="T409" s="177">
        <f t="shared" si="127"/>
        <v>52.709403333333334</v>
      </c>
      <c r="U409" s="168">
        <f t="shared" si="125"/>
        <v>51</v>
      </c>
      <c r="V409" s="40">
        <f t="shared" si="126"/>
        <v>0.96756929076728304</v>
      </c>
    </row>
    <row r="410" spans="1:24" ht="20.25" customHeight="1" x14ac:dyDescent="0.25">
      <c r="A410" s="9" t="s">
        <v>19</v>
      </c>
      <c r="B410" s="52">
        <v>6</v>
      </c>
      <c r="C410" s="53">
        <v>8</v>
      </c>
      <c r="D410" s="53"/>
      <c r="E410" s="53"/>
      <c r="F410" s="53"/>
      <c r="G410" s="54"/>
      <c r="H410" s="52">
        <v>17</v>
      </c>
      <c r="I410" s="53">
        <v>19</v>
      </c>
      <c r="J410" s="53"/>
      <c r="K410" s="53"/>
      <c r="L410" s="53"/>
      <c r="M410" s="54"/>
      <c r="N410" s="52"/>
      <c r="O410" s="53"/>
      <c r="P410" s="53"/>
      <c r="Q410" s="53"/>
      <c r="R410" s="53"/>
      <c r="S410" s="59"/>
      <c r="T410" s="177">
        <f t="shared" si="127"/>
        <v>52.709403333333334</v>
      </c>
      <c r="U410" s="168">
        <f t="shared" si="125"/>
        <v>50</v>
      </c>
      <c r="V410" s="40">
        <f t="shared" si="126"/>
        <v>0.94859734388949324</v>
      </c>
    </row>
    <row r="411" spans="1:24" ht="20.25" customHeight="1" x14ac:dyDescent="0.25">
      <c r="A411" s="9" t="s">
        <v>20</v>
      </c>
      <c r="B411" s="52">
        <v>8</v>
      </c>
      <c r="C411" s="53">
        <v>10</v>
      </c>
      <c r="D411" s="53"/>
      <c r="E411" s="53"/>
      <c r="F411" s="53"/>
      <c r="G411" s="54"/>
      <c r="H411" s="52">
        <v>15</v>
      </c>
      <c r="I411" s="53">
        <v>18</v>
      </c>
      <c r="J411" s="53"/>
      <c r="K411" s="53"/>
      <c r="L411" s="53"/>
      <c r="M411" s="54"/>
      <c r="N411" s="52"/>
      <c r="O411" s="53"/>
      <c r="P411" s="53"/>
      <c r="Q411" s="53"/>
      <c r="R411" s="53"/>
      <c r="S411" s="59"/>
      <c r="T411" s="177">
        <f t="shared" si="127"/>
        <v>52.709403333333334</v>
      </c>
      <c r="U411" s="168">
        <f t="shared" si="125"/>
        <v>51</v>
      </c>
      <c r="V411" s="40">
        <f t="shared" si="126"/>
        <v>0.96756929076728304</v>
      </c>
    </row>
    <row r="412" spans="1:24" ht="20.25" customHeight="1" x14ac:dyDescent="0.25">
      <c r="A412" s="9" t="s">
        <v>21</v>
      </c>
      <c r="B412" s="52">
        <v>6</v>
      </c>
      <c r="C412" s="53">
        <v>9</v>
      </c>
      <c r="D412" s="53"/>
      <c r="E412" s="53"/>
      <c r="F412" s="53"/>
      <c r="G412" s="54"/>
      <c r="H412" s="52">
        <v>17</v>
      </c>
      <c r="I412" s="53">
        <v>19</v>
      </c>
      <c r="J412" s="53"/>
      <c r="K412" s="53"/>
      <c r="L412" s="53"/>
      <c r="M412" s="54"/>
      <c r="N412" s="52"/>
      <c r="O412" s="53"/>
      <c r="P412" s="53"/>
      <c r="Q412" s="53"/>
      <c r="R412" s="53"/>
      <c r="S412" s="59"/>
      <c r="T412" s="177">
        <f t="shared" si="127"/>
        <v>52.709403333333334</v>
      </c>
      <c r="U412" s="168">
        <f t="shared" si="125"/>
        <v>51</v>
      </c>
      <c r="V412" s="40">
        <f t="shared" si="126"/>
        <v>0.96756929076728304</v>
      </c>
    </row>
    <row r="413" spans="1:24" ht="20.25" customHeight="1" x14ac:dyDescent="0.25">
      <c r="A413" s="9" t="s">
        <v>22</v>
      </c>
      <c r="B413" s="52">
        <v>6</v>
      </c>
      <c r="C413" s="53">
        <v>9</v>
      </c>
      <c r="D413" s="53"/>
      <c r="E413" s="53"/>
      <c r="F413" s="53"/>
      <c r="G413" s="54"/>
      <c r="H413" s="52">
        <v>17</v>
      </c>
      <c r="I413" s="53">
        <v>19</v>
      </c>
      <c r="J413" s="53"/>
      <c r="K413" s="53"/>
      <c r="L413" s="53"/>
      <c r="M413" s="54"/>
      <c r="N413" s="52"/>
      <c r="O413" s="53"/>
      <c r="P413" s="53"/>
      <c r="Q413" s="53"/>
      <c r="R413" s="53"/>
      <c r="S413" s="59"/>
      <c r="T413" s="177">
        <f t="shared" si="127"/>
        <v>52.709403333333334</v>
      </c>
      <c r="U413" s="168">
        <f t="shared" si="125"/>
        <v>51</v>
      </c>
      <c r="V413" s="40">
        <f t="shared" si="126"/>
        <v>0.96756929076728304</v>
      </c>
    </row>
    <row r="414" spans="1:24" ht="20.25" customHeight="1" x14ac:dyDescent="0.25">
      <c r="A414" s="9" t="s">
        <v>23</v>
      </c>
      <c r="B414" s="52">
        <v>3</v>
      </c>
      <c r="C414" s="53">
        <v>5</v>
      </c>
      <c r="D414" s="53"/>
      <c r="E414" s="53"/>
      <c r="F414" s="53"/>
      <c r="G414" s="54"/>
      <c r="H414" s="52">
        <v>20</v>
      </c>
      <c r="I414" s="53">
        <v>24</v>
      </c>
      <c r="J414" s="53"/>
      <c r="K414" s="53"/>
      <c r="L414" s="53"/>
      <c r="M414" s="54"/>
      <c r="N414" s="52"/>
      <c r="O414" s="53"/>
      <c r="P414" s="53"/>
      <c r="Q414" s="53"/>
      <c r="R414" s="53"/>
      <c r="S414" s="59"/>
      <c r="T414" s="177">
        <f t="shared" si="127"/>
        <v>52.709403333333334</v>
      </c>
      <c r="U414" s="168">
        <f t="shared" si="125"/>
        <v>52</v>
      </c>
      <c r="V414" s="40">
        <f t="shared" si="126"/>
        <v>0.98654123764507295</v>
      </c>
    </row>
    <row r="415" spans="1:24" ht="20.25" customHeight="1" x14ac:dyDescent="0.25">
      <c r="A415" s="9" t="s">
        <v>24</v>
      </c>
      <c r="B415" s="52">
        <v>3</v>
      </c>
      <c r="C415" s="53">
        <v>5</v>
      </c>
      <c r="D415" s="53"/>
      <c r="E415" s="53"/>
      <c r="F415" s="53"/>
      <c r="G415" s="54"/>
      <c r="H415" s="52">
        <v>20</v>
      </c>
      <c r="I415" s="53">
        <v>24</v>
      </c>
      <c r="J415" s="53"/>
      <c r="K415" s="53"/>
      <c r="L415" s="53"/>
      <c r="M415" s="54"/>
      <c r="N415" s="52"/>
      <c r="O415" s="53"/>
      <c r="P415" s="53"/>
      <c r="Q415" s="53"/>
      <c r="R415" s="53"/>
      <c r="S415" s="59"/>
      <c r="T415" s="177">
        <f t="shared" si="127"/>
        <v>52.709403333333334</v>
      </c>
      <c r="U415" s="168">
        <f t="shared" si="125"/>
        <v>52</v>
      </c>
      <c r="V415" s="40">
        <f t="shared" si="126"/>
        <v>0.98654123764507295</v>
      </c>
    </row>
    <row r="416" spans="1:24" ht="20.25" customHeight="1" x14ac:dyDescent="0.25">
      <c r="A416" s="9" t="s">
        <v>25</v>
      </c>
      <c r="B416" s="52">
        <v>3</v>
      </c>
      <c r="C416" s="53">
        <v>5</v>
      </c>
      <c r="D416" s="53"/>
      <c r="E416" s="53"/>
      <c r="F416" s="53"/>
      <c r="G416" s="54"/>
      <c r="H416" s="52">
        <v>20</v>
      </c>
      <c r="I416" s="53">
        <v>24</v>
      </c>
      <c r="J416" s="53"/>
      <c r="K416" s="53"/>
      <c r="L416" s="53"/>
      <c r="M416" s="54"/>
      <c r="N416" s="52"/>
      <c r="O416" s="53"/>
      <c r="P416" s="53"/>
      <c r="Q416" s="53"/>
      <c r="R416" s="53"/>
      <c r="S416" s="59"/>
      <c r="T416" s="177">
        <f t="shared" si="127"/>
        <v>52.709403333333334</v>
      </c>
      <c r="U416" s="168">
        <f t="shared" si="125"/>
        <v>52</v>
      </c>
      <c r="V416" s="40">
        <f t="shared" si="126"/>
        <v>0.98654123764507295</v>
      </c>
    </row>
    <row r="417" spans="1:24" ht="20.25" customHeight="1" x14ac:dyDescent="0.25">
      <c r="A417" s="9" t="s">
        <v>26</v>
      </c>
      <c r="B417" s="46"/>
      <c r="C417" s="43"/>
      <c r="D417" s="53">
        <v>3</v>
      </c>
      <c r="E417" s="53">
        <v>5</v>
      </c>
      <c r="F417" s="53"/>
      <c r="G417" s="54"/>
      <c r="H417" s="46"/>
      <c r="I417" s="43"/>
      <c r="J417" s="53">
        <v>20</v>
      </c>
      <c r="K417" s="53">
        <v>23</v>
      </c>
      <c r="L417" s="53"/>
      <c r="M417" s="54"/>
      <c r="N417" s="46"/>
      <c r="O417" s="43"/>
      <c r="P417" s="53"/>
      <c r="Q417" s="53"/>
      <c r="R417" s="53"/>
      <c r="S417" s="59"/>
      <c r="T417" s="177">
        <f t="shared" si="127"/>
        <v>52.709403333333334</v>
      </c>
      <c r="U417" s="168">
        <f t="shared" si="125"/>
        <v>51</v>
      </c>
      <c r="V417" s="40">
        <f t="shared" si="126"/>
        <v>0.96756929076728304</v>
      </c>
    </row>
    <row r="418" spans="1:24" ht="20.25" customHeight="1" thickBot="1" x14ac:dyDescent="0.3">
      <c r="A418" s="31" t="s">
        <v>27</v>
      </c>
      <c r="B418" s="47"/>
      <c r="C418" s="48"/>
      <c r="D418" s="55">
        <v>5</v>
      </c>
      <c r="E418" s="55">
        <v>7</v>
      </c>
      <c r="F418" s="55"/>
      <c r="G418" s="56"/>
      <c r="H418" s="47"/>
      <c r="I418" s="48"/>
      <c r="J418" s="55">
        <v>20</v>
      </c>
      <c r="K418" s="57">
        <v>24</v>
      </c>
      <c r="L418" s="57"/>
      <c r="M418" s="58"/>
      <c r="N418" s="49"/>
      <c r="O418" s="50"/>
      <c r="P418" s="57"/>
      <c r="Q418" s="57"/>
      <c r="R418" s="57"/>
      <c r="S418" s="60"/>
      <c r="T418" s="178">
        <f>T417*0.9</f>
        <v>47.438462999999999</v>
      </c>
      <c r="U418" s="168">
        <f t="shared" si="125"/>
        <v>56</v>
      </c>
      <c r="V418" s="40">
        <f t="shared" si="126"/>
        <v>1.1804766946180361</v>
      </c>
    </row>
    <row r="419" spans="1:24" ht="15.75" thickBot="1" x14ac:dyDescent="0.3">
      <c r="A419" s="179" t="s">
        <v>43</v>
      </c>
      <c r="B419" s="24"/>
      <c r="C419" s="24"/>
      <c r="D419" s="24"/>
      <c r="E419" s="24"/>
      <c r="F419" s="24"/>
      <c r="G419" s="24"/>
      <c r="H419" s="313" t="s">
        <v>348</v>
      </c>
      <c r="I419" s="313"/>
      <c r="J419" s="314"/>
      <c r="K419" s="180"/>
      <c r="L419" s="179" t="s">
        <v>48</v>
      </c>
      <c r="M419" s="24"/>
      <c r="N419" s="24"/>
      <c r="O419" s="24"/>
      <c r="P419" s="24"/>
      <c r="Q419" s="24"/>
      <c r="R419" s="24"/>
      <c r="S419" s="25"/>
    </row>
    <row r="420" spans="1:24" ht="46.5" customHeight="1" x14ac:dyDescent="0.25">
      <c r="A420" s="324" t="s">
        <v>0</v>
      </c>
      <c r="B420" s="236" t="s">
        <v>44</v>
      </c>
      <c r="C420" s="236"/>
      <c r="D420" s="236" t="s">
        <v>45</v>
      </c>
      <c r="E420" s="236"/>
      <c r="F420" s="236" t="s">
        <v>46</v>
      </c>
      <c r="G420" s="236"/>
      <c r="H420" s="236" t="s">
        <v>47</v>
      </c>
      <c r="I420" s="236"/>
      <c r="J420" s="238"/>
      <c r="L420" s="309" t="s">
        <v>0</v>
      </c>
      <c r="M420" s="215"/>
      <c r="N420" s="210" t="s">
        <v>1</v>
      </c>
      <c r="O420" s="211"/>
      <c r="P420" s="210" t="s">
        <v>2</v>
      </c>
      <c r="Q420" s="211"/>
      <c r="R420" s="210" t="s">
        <v>3</v>
      </c>
      <c r="S420" s="212"/>
      <c r="T420" s="237" t="s">
        <v>224</v>
      </c>
      <c r="U420" s="323" t="s">
        <v>36</v>
      </c>
      <c r="V420" s="217" t="s">
        <v>108</v>
      </c>
    </row>
    <row r="421" spans="1:24" ht="36" x14ac:dyDescent="0.25">
      <c r="A421" s="325"/>
      <c r="B421" s="237"/>
      <c r="C421" s="237"/>
      <c r="D421" s="237"/>
      <c r="E421" s="237"/>
      <c r="F421" s="237"/>
      <c r="G421" s="237"/>
      <c r="H421" s="237"/>
      <c r="I421" s="237"/>
      <c r="J421" s="239"/>
      <c r="L421" s="217"/>
      <c r="M421" s="218"/>
      <c r="N421" s="15" t="s">
        <v>49</v>
      </c>
      <c r="O421" s="16" t="s">
        <v>50</v>
      </c>
      <c r="P421" s="15" t="s">
        <v>49</v>
      </c>
      <c r="Q421" s="16" t="s">
        <v>50</v>
      </c>
      <c r="R421" s="15" t="s">
        <v>49</v>
      </c>
      <c r="S421" s="41" t="s">
        <v>50</v>
      </c>
      <c r="T421" s="237"/>
      <c r="U421" s="323"/>
      <c r="V421" s="217"/>
    </row>
    <row r="422" spans="1:24" x14ac:dyDescent="0.25">
      <c r="A422" s="181" t="s">
        <v>8</v>
      </c>
      <c r="B422" s="201">
        <v>33</v>
      </c>
      <c r="C422" s="201"/>
      <c r="D422" s="201">
        <v>1</v>
      </c>
      <c r="E422" s="201"/>
      <c r="F422" s="201">
        <v>1</v>
      </c>
      <c r="G422" s="201"/>
      <c r="H422" s="201">
        <v>0</v>
      </c>
      <c r="I422" s="201"/>
      <c r="J422" s="202"/>
      <c r="K422" s="175"/>
      <c r="L422" s="217" t="s">
        <v>51</v>
      </c>
      <c r="M422" s="218"/>
      <c r="N422" s="15">
        <v>15</v>
      </c>
      <c r="O422" s="16"/>
      <c r="P422" s="15">
        <v>30</v>
      </c>
      <c r="Q422" s="16"/>
      <c r="R422" s="15"/>
      <c r="S422" s="8"/>
      <c r="T422" s="182">
        <f>T399*1.02</f>
        <v>57.195310000000006</v>
      </c>
      <c r="U422" s="168">
        <f>SUM(N422:S422)</f>
        <v>45</v>
      </c>
      <c r="V422" s="40">
        <f t="shared" ref="V422:V426" si="128">U422/T422</f>
        <v>0.78677779699069728</v>
      </c>
    </row>
    <row r="423" spans="1:24" x14ac:dyDescent="0.25">
      <c r="A423" s="181" t="s">
        <v>9</v>
      </c>
      <c r="B423" s="201">
        <v>49</v>
      </c>
      <c r="C423" s="201"/>
      <c r="D423" s="201">
        <v>2</v>
      </c>
      <c r="E423" s="201"/>
      <c r="F423" s="201">
        <v>1</v>
      </c>
      <c r="G423" s="201"/>
      <c r="H423" s="201">
        <v>1</v>
      </c>
      <c r="I423" s="201"/>
      <c r="J423" s="202"/>
      <c r="L423" s="217" t="s">
        <v>52</v>
      </c>
      <c r="M423" s="218"/>
      <c r="N423" s="22">
        <v>20</v>
      </c>
      <c r="O423" s="169"/>
      <c r="P423" s="22">
        <v>25</v>
      </c>
      <c r="Q423" s="169"/>
      <c r="R423" s="22"/>
      <c r="S423" s="8"/>
      <c r="T423" s="182">
        <f>T422</f>
        <v>57.195310000000006</v>
      </c>
      <c r="U423" s="168">
        <f>SUM(N423:S423)</f>
        <v>45</v>
      </c>
      <c r="V423" s="40">
        <f t="shared" si="128"/>
        <v>0.78677779699069728</v>
      </c>
    </row>
    <row r="424" spans="1:24" x14ac:dyDescent="0.25">
      <c r="A424" s="181" t="s">
        <v>10</v>
      </c>
      <c r="B424" s="201">
        <v>49</v>
      </c>
      <c r="C424" s="201"/>
      <c r="D424" s="201">
        <v>2</v>
      </c>
      <c r="E424" s="201"/>
      <c r="F424" s="201">
        <v>1</v>
      </c>
      <c r="G424" s="201"/>
      <c r="H424" s="201">
        <v>0</v>
      </c>
      <c r="I424" s="201"/>
      <c r="J424" s="202"/>
      <c r="L424" s="217" t="s">
        <v>53</v>
      </c>
      <c r="M424" s="218"/>
      <c r="N424" s="22">
        <v>5</v>
      </c>
      <c r="O424" s="169"/>
      <c r="P424" s="22">
        <v>10</v>
      </c>
      <c r="Q424" s="169"/>
      <c r="R424" s="22"/>
      <c r="S424" s="8"/>
      <c r="T424" s="182">
        <f>T423</f>
        <v>57.195310000000006</v>
      </c>
      <c r="U424" s="168">
        <f>SUM(N424:S424)</f>
        <v>15</v>
      </c>
      <c r="V424" s="40">
        <f t="shared" si="128"/>
        <v>0.26225926566356572</v>
      </c>
    </row>
    <row r="425" spans="1:24" x14ac:dyDescent="0.25">
      <c r="A425" s="181" t="s">
        <v>11</v>
      </c>
      <c r="B425" s="201">
        <v>48</v>
      </c>
      <c r="C425" s="201"/>
      <c r="D425" s="201">
        <v>2</v>
      </c>
      <c r="E425" s="201"/>
      <c r="F425" s="201">
        <v>1</v>
      </c>
      <c r="G425" s="201"/>
      <c r="H425" s="201">
        <v>0</v>
      </c>
      <c r="I425" s="201"/>
      <c r="J425" s="202"/>
      <c r="L425" s="217" t="s">
        <v>54</v>
      </c>
      <c r="M425" s="218"/>
      <c r="N425" s="22">
        <v>20</v>
      </c>
      <c r="O425" s="169"/>
      <c r="P425" s="22">
        <v>30</v>
      </c>
      <c r="Q425" s="169"/>
      <c r="R425" s="22"/>
      <c r="S425" s="8"/>
      <c r="T425" s="182">
        <f>T424</f>
        <v>57.195310000000006</v>
      </c>
      <c r="U425" s="168">
        <f>SUM(N425:S425)</f>
        <v>50</v>
      </c>
      <c r="V425" s="40">
        <f t="shared" si="128"/>
        <v>0.87419755221188578</v>
      </c>
    </row>
    <row r="426" spans="1:24" ht="15.75" thickBot="1" x14ac:dyDescent="0.3">
      <c r="A426" s="181" t="s">
        <v>12</v>
      </c>
      <c r="B426" s="201">
        <v>47</v>
      </c>
      <c r="C426" s="201"/>
      <c r="D426" s="201">
        <v>2</v>
      </c>
      <c r="E426" s="201"/>
      <c r="F426" s="201">
        <v>2</v>
      </c>
      <c r="G426" s="201"/>
      <c r="H426" s="201">
        <v>0</v>
      </c>
      <c r="I426" s="201"/>
      <c r="J426" s="202"/>
      <c r="L426" s="217" t="s">
        <v>55</v>
      </c>
      <c r="M426" s="218"/>
      <c r="N426" s="36">
        <v>20</v>
      </c>
      <c r="O426" s="170"/>
      <c r="P426" s="36">
        <v>25</v>
      </c>
      <c r="Q426" s="170"/>
      <c r="R426" s="36"/>
      <c r="S426" s="42"/>
      <c r="T426" s="182">
        <f>T425</f>
        <v>57.195310000000006</v>
      </c>
      <c r="U426" s="168">
        <f>SUM(N426:S426)</f>
        <v>45</v>
      </c>
      <c r="V426" s="40">
        <f t="shared" si="128"/>
        <v>0.78677779699069728</v>
      </c>
    </row>
    <row r="427" spans="1:24" ht="15.75" thickBot="1" x14ac:dyDescent="0.3">
      <c r="A427" s="181" t="s">
        <v>13</v>
      </c>
      <c r="B427" s="201">
        <v>47</v>
      </c>
      <c r="C427" s="201"/>
      <c r="D427" s="201">
        <v>1</v>
      </c>
      <c r="E427" s="201"/>
      <c r="F427" s="201">
        <v>1</v>
      </c>
      <c r="G427" s="201"/>
      <c r="H427" s="201">
        <v>1</v>
      </c>
      <c r="I427" s="201"/>
      <c r="J427" s="202"/>
      <c r="L427" t="s">
        <v>56</v>
      </c>
    </row>
    <row r="428" spans="1:24" ht="15" customHeight="1" x14ac:dyDescent="0.25">
      <c r="A428" s="181" t="s">
        <v>14</v>
      </c>
      <c r="B428" s="201">
        <v>48</v>
      </c>
      <c r="C428" s="201"/>
      <c r="D428" s="201">
        <v>2</v>
      </c>
      <c r="E428" s="201"/>
      <c r="F428" s="201">
        <v>1</v>
      </c>
      <c r="G428" s="201"/>
      <c r="H428" s="201">
        <v>0</v>
      </c>
      <c r="I428" s="201"/>
      <c r="J428" s="202"/>
      <c r="L428" s="230" t="s">
        <v>57</v>
      </c>
      <c r="M428" s="231"/>
      <c r="N428" s="220" t="s">
        <v>58</v>
      </c>
      <c r="O428" s="220" t="s">
        <v>59</v>
      </c>
      <c r="P428" s="220" t="s">
        <v>60</v>
      </c>
      <c r="Q428" s="222" t="s">
        <v>61</v>
      </c>
      <c r="R428" s="224" t="s">
        <v>62</v>
      </c>
      <c r="S428" s="225"/>
      <c r="T428" s="223" t="s">
        <v>226</v>
      </c>
      <c r="U428" s="307" t="s">
        <v>227</v>
      </c>
      <c r="V428" s="255" t="s">
        <v>81</v>
      </c>
      <c r="W428" s="255" t="s">
        <v>228</v>
      </c>
      <c r="X428" s="308" t="s">
        <v>229</v>
      </c>
    </row>
    <row r="429" spans="1:24" x14ac:dyDescent="0.25">
      <c r="A429" s="181" t="s">
        <v>15</v>
      </c>
      <c r="B429" s="201">
        <v>47</v>
      </c>
      <c r="C429" s="201"/>
      <c r="D429" s="201">
        <v>2</v>
      </c>
      <c r="E429" s="201"/>
      <c r="F429" s="201">
        <v>2</v>
      </c>
      <c r="G429" s="201"/>
      <c r="H429" s="201">
        <v>0</v>
      </c>
      <c r="I429" s="201"/>
      <c r="J429" s="202"/>
      <c r="L429" s="232"/>
      <c r="M429" s="233"/>
      <c r="N429" s="221"/>
      <c r="O429" s="221"/>
      <c r="P429" s="221"/>
      <c r="Q429" s="223"/>
      <c r="R429" s="226"/>
      <c r="S429" s="227"/>
      <c r="T429" s="223"/>
      <c r="U429" s="307"/>
      <c r="V429" s="255"/>
      <c r="W429" s="255"/>
      <c r="X429" s="308"/>
    </row>
    <row r="430" spans="1:24" x14ac:dyDescent="0.25">
      <c r="A430" s="181" t="s">
        <v>16</v>
      </c>
      <c r="B430" s="201">
        <v>47</v>
      </c>
      <c r="C430" s="201"/>
      <c r="D430" s="201">
        <v>1</v>
      </c>
      <c r="E430" s="201"/>
      <c r="F430" s="201">
        <v>1</v>
      </c>
      <c r="G430" s="201"/>
      <c r="H430" s="201">
        <v>1</v>
      </c>
      <c r="I430" s="201"/>
      <c r="J430" s="202"/>
      <c r="L430" s="321" t="s">
        <v>8</v>
      </c>
      <c r="M430" s="322"/>
      <c r="N430" s="161">
        <v>0</v>
      </c>
      <c r="O430" s="161">
        <v>40</v>
      </c>
      <c r="P430" s="161">
        <v>5</v>
      </c>
      <c r="Q430" s="161"/>
      <c r="R430" s="195"/>
      <c r="S430" s="219"/>
      <c r="T430" s="168">
        <f>N430+O430</f>
        <v>40</v>
      </c>
      <c r="U430" s="172">
        <f>U399</f>
        <v>35</v>
      </c>
      <c r="V430" s="172">
        <f t="shared" ref="V430:V446" si="129">T430-P430</f>
        <v>35</v>
      </c>
      <c r="W430" s="172">
        <f>V430-U430</f>
        <v>0</v>
      </c>
      <c r="X430" s="172">
        <f>W430/T430*100</f>
        <v>0</v>
      </c>
    </row>
    <row r="431" spans="1:24" x14ac:dyDescent="0.25">
      <c r="A431" s="181" t="s">
        <v>17</v>
      </c>
      <c r="B431" s="201">
        <v>48</v>
      </c>
      <c r="C431" s="201"/>
      <c r="D431" s="201">
        <v>2</v>
      </c>
      <c r="E431" s="201"/>
      <c r="F431" s="201">
        <v>1</v>
      </c>
      <c r="G431" s="201"/>
      <c r="H431" s="201">
        <v>0</v>
      </c>
      <c r="I431" s="201"/>
      <c r="J431" s="202"/>
      <c r="L431" s="321" t="s">
        <v>9</v>
      </c>
      <c r="M431" s="322"/>
      <c r="N431" s="161">
        <v>120</v>
      </c>
      <c r="O431" s="161">
        <v>80</v>
      </c>
      <c r="P431" s="161">
        <v>100</v>
      </c>
      <c r="Q431" s="161"/>
      <c r="R431" s="195"/>
      <c r="S431" s="219"/>
      <c r="T431" s="168">
        <f t="shared" ref="T431:T446" si="130">N431+O431</f>
        <v>200</v>
      </c>
      <c r="U431" s="172">
        <f>U400</f>
        <v>53</v>
      </c>
      <c r="V431" s="172">
        <f t="shared" si="129"/>
        <v>100</v>
      </c>
      <c r="W431" s="172">
        <f t="shared" ref="W431:W446" si="131">V431-U431</f>
        <v>47</v>
      </c>
      <c r="X431" s="172">
        <f t="shared" ref="X431:X446" si="132">W431/T431*100</f>
        <v>23.5</v>
      </c>
    </row>
    <row r="432" spans="1:24" x14ac:dyDescent="0.25">
      <c r="A432" s="181" t="s">
        <v>18</v>
      </c>
      <c r="B432" s="201">
        <v>47</v>
      </c>
      <c r="C432" s="201"/>
      <c r="D432" s="201">
        <v>2</v>
      </c>
      <c r="E432" s="201"/>
      <c r="F432" s="201">
        <v>2</v>
      </c>
      <c r="G432" s="201"/>
      <c r="H432" s="201">
        <v>0</v>
      </c>
      <c r="I432" s="201"/>
      <c r="J432" s="202"/>
      <c r="L432" s="203" t="s">
        <v>63</v>
      </c>
      <c r="M432" s="204"/>
      <c r="N432" s="161">
        <v>100</v>
      </c>
      <c r="O432" s="161">
        <v>300</v>
      </c>
      <c r="P432" s="161">
        <v>180</v>
      </c>
      <c r="Q432" s="161"/>
      <c r="R432" s="195"/>
      <c r="S432" s="219"/>
      <c r="T432" s="168">
        <f t="shared" si="130"/>
        <v>400</v>
      </c>
      <c r="U432" s="172">
        <f>U401+U402+U403+U404</f>
        <v>152</v>
      </c>
      <c r="V432" s="172">
        <f t="shared" si="129"/>
        <v>220</v>
      </c>
      <c r="W432" s="172">
        <f t="shared" si="131"/>
        <v>68</v>
      </c>
      <c r="X432" s="172">
        <f t="shared" si="132"/>
        <v>17</v>
      </c>
    </row>
    <row r="433" spans="1:24" x14ac:dyDescent="0.25">
      <c r="A433" s="181" t="s">
        <v>19</v>
      </c>
      <c r="B433" s="201">
        <v>47</v>
      </c>
      <c r="C433" s="201"/>
      <c r="D433" s="201">
        <v>1</v>
      </c>
      <c r="E433" s="201"/>
      <c r="F433" s="201">
        <v>1</v>
      </c>
      <c r="G433" s="201"/>
      <c r="H433" s="201">
        <v>1</v>
      </c>
      <c r="I433" s="201"/>
      <c r="J433" s="202"/>
      <c r="L433" s="203" t="s">
        <v>64</v>
      </c>
      <c r="M433" s="204"/>
      <c r="N433" s="161">
        <v>151</v>
      </c>
      <c r="O433" s="161">
        <v>140</v>
      </c>
      <c r="P433" s="161">
        <v>135</v>
      </c>
      <c r="Q433" s="161"/>
      <c r="R433" s="195"/>
      <c r="S433" s="219"/>
      <c r="T433" s="168">
        <f t="shared" si="130"/>
        <v>291</v>
      </c>
      <c r="U433" s="172">
        <f>U405+U406+U407</f>
        <v>152</v>
      </c>
      <c r="V433" s="172">
        <f t="shared" si="129"/>
        <v>156</v>
      </c>
      <c r="W433" s="172">
        <f t="shared" si="131"/>
        <v>4</v>
      </c>
      <c r="X433" s="172">
        <f t="shared" si="132"/>
        <v>1.3745704467353952</v>
      </c>
    </row>
    <row r="434" spans="1:24" x14ac:dyDescent="0.25">
      <c r="A434" s="181" t="s">
        <v>20</v>
      </c>
      <c r="B434" s="201">
        <v>48</v>
      </c>
      <c r="C434" s="201"/>
      <c r="D434" s="201">
        <v>2</v>
      </c>
      <c r="E434" s="201"/>
      <c r="F434" s="201">
        <v>1</v>
      </c>
      <c r="G434" s="201"/>
      <c r="H434" s="201">
        <v>0</v>
      </c>
      <c r="I434" s="201"/>
      <c r="J434" s="202"/>
      <c r="L434" s="203" t="s">
        <v>65</v>
      </c>
      <c r="M434" s="204"/>
      <c r="N434" s="161">
        <v>40</v>
      </c>
      <c r="O434" s="161">
        <v>200</v>
      </c>
      <c r="P434" s="161">
        <v>84</v>
      </c>
      <c r="Q434" s="161"/>
      <c r="R434" s="195"/>
      <c r="S434" s="219"/>
      <c r="T434" s="168">
        <f t="shared" si="130"/>
        <v>240</v>
      </c>
      <c r="U434" s="172">
        <f>U408+U409+U410</f>
        <v>152</v>
      </c>
      <c r="V434" s="172">
        <f t="shared" si="129"/>
        <v>156</v>
      </c>
      <c r="W434" s="172">
        <f t="shared" si="131"/>
        <v>4</v>
      </c>
      <c r="X434" s="172">
        <f t="shared" si="132"/>
        <v>1.6666666666666667</v>
      </c>
    </row>
    <row r="435" spans="1:24" x14ac:dyDescent="0.25">
      <c r="A435" s="181" t="s">
        <v>21</v>
      </c>
      <c r="B435" s="201">
        <v>47</v>
      </c>
      <c r="C435" s="201"/>
      <c r="D435" s="201">
        <v>2</v>
      </c>
      <c r="E435" s="201"/>
      <c r="F435" s="201">
        <v>2</v>
      </c>
      <c r="G435" s="201"/>
      <c r="H435" s="201">
        <v>0</v>
      </c>
      <c r="I435" s="201"/>
      <c r="J435" s="202"/>
      <c r="L435" s="203" t="s">
        <v>66</v>
      </c>
      <c r="M435" s="204"/>
      <c r="N435" s="161">
        <v>15</v>
      </c>
      <c r="O435" s="161">
        <v>130</v>
      </c>
      <c r="P435" s="161">
        <v>42</v>
      </c>
      <c r="Q435" s="161"/>
      <c r="R435" s="195"/>
      <c r="S435" s="219"/>
      <c r="T435" s="168">
        <f t="shared" si="130"/>
        <v>145</v>
      </c>
      <c r="U435" s="172">
        <f>U411+U412</f>
        <v>102</v>
      </c>
      <c r="V435" s="172">
        <f t="shared" si="129"/>
        <v>103</v>
      </c>
      <c r="W435" s="172">
        <f t="shared" si="131"/>
        <v>1</v>
      </c>
      <c r="X435" s="172">
        <f t="shared" si="132"/>
        <v>0.68965517241379315</v>
      </c>
    </row>
    <row r="436" spans="1:24" x14ac:dyDescent="0.25">
      <c r="A436" s="181" t="s">
        <v>22</v>
      </c>
      <c r="B436" s="201">
        <v>47</v>
      </c>
      <c r="C436" s="201"/>
      <c r="D436" s="201">
        <v>1</v>
      </c>
      <c r="E436" s="201"/>
      <c r="F436" s="201">
        <v>1</v>
      </c>
      <c r="G436" s="201"/>
      <c r="H436" s="201">
        <v>1</v>
      </c>
      <c r="I436" s="201"/>
      <c r="J436" s="202"/>
      <c r="L436" s="203" t="s">
        <v>67</v>
      </c>
      <c r="M436" s="204"/>
      <c r="N436" s="161">
        <v>210</v>
      </c>
      <c r="O436" s="161">
        <v>0</v>
      </c>
      <c r="P436" s="161">
        <v>90</v>
      </c>
      <c r="Q436" s="161"/>
      <c r="R436" s="195"/>
      <c r="S436" s="219"/>
      <c r="T436" s="168">
        <f t="shared" si="130"/>
        <v>210</v>
      </c>
      <c r="U436" s="172">
        <f>U413+U414</f>
        <v>103</v>
      </c>
      <c r="V436" s="172">
        <f t="shared" si="129"/>
        <v>120</v>
      </c>
      <c r="W436" s="172">
        <f t="shared" si="131"/>
        <v>17</v>
      </c>
      <c r="X436" s="172">
        <f t="shared" si="132"/>
        <v>8.0952380952380949</v>
      </c>
    </row>
    <row r="437" spans="1:24" x14ac:dyDescent="0.25">
      <c r="A437" s="181" t="s">
        <v>23</v>
      </c>
      <c r="B437" s="201">
        <v>49</v>
      </c>
      <c r="C437" s="201"/>
      <c r="D437" s="201">
        <v>2</v>
      </c>
      <c r="E437" s="201"/>
      <c r="F437" s="201">
        <v>1</v>
      </c>
      <c r="G437" s="201"/>
      <c r="H437" s="201">
        <v>0</v>
      </c>
      <c r="I437" s="201"/>
      <c r="J437" s="202"/>
      <c r="L437" s="203" t="s">
        <v>24</v>
      </c>
      <c r="M437" s="204"/>
      <c r="N437" s="161">
        <v>45</v>
      </c>
      <c r="O437" s="161">
        <v>80</v>
      </c>
      <c r="P437" s="161">
        <v>70</v>
      </c>
      <c r="Q437" s="161"/>
      <c r="R437" s="195"/>
      <c r="S437" s="219"/>
      <c r="T437" s="168">
        <f t="shared" si="130"/>
        <v>125</v>
      </c>
      <c r="U437" s="172">
        <f>U415</f>
        <v>52</v>
      </c>
      <c r="V437" s="172">
        <f t="shared" si="129"/>
        <v>55</v>
      </c>
      <c r="W437" s="172">
        <f t="shared" si="131"/>
        <v>3</v>
      </c>
      <c r="X437" s="172">
        <f t="shared" si="132"/>
        <v>2.4</v>
      </c>
    </row>
    <row r="438" spans="1:24" x14ac:dyDescent="0.25">
      <c r="A438" s="181" t="s">
        <v>24</v>
      </c>
      <c r="B438" s="201">
        <v>49</v>
      </c>
      <c r="C438" s="201"/>
      <c r="D438" s="201">
        <v>2</v>
      </c>
      <c r="E438" s="201"/>
      <c r="F438" s="201">
        <v>1</v>
      </c>
      <c r="G438" s="201"/>
      <c r="H438" s="201">
        <v>0</v>
      </c>
      <c r="I438" s="201"/>
      <c r="J438" s="202"/>
      <c r="L438" s="203" t="s">
        <v>68</v>
      </c>
      <c r="M438" s="204"/>
      <c r="N438" s="161">
        <v>270</v>
      </c>
      <c r="O438" s="161">
        <v>0</v>
      </c>
      <c r="P438" s="161">
        <v>160</v>
      </c>
      <c r="Q438" s="161"/>
      <c r="R438" s="195"/>
      <c r="S438" s="219"/>
      <c r="T438" s="168">
        <f t="shared" si="130"/>
        <v>270</v>
      </c>
      <c r="U438" s="172">
        <f>U416+U417</f>
        <v>103</v>
      </c>
      <c r="V438" s="172">
        <f t="shared" si="129"/>
        <v>110</v>
      </c>
      <c r="W438" s="172">
        <f t="shared" si="131"/>
        <v>7</v>
      </c>
      <c r="X438" s="172">
        <f t="shared" si="132"/>
        <v>2.5925925925925926</v>
      </c>
    </row>
    <row r="439" spans="1:24" x14ac:dyDescent="0.25">
      <c r="A439" s="181" t="s">
        <v>25</v>
      </c>
      <c r="B439" s="201">
        <v>49</v>
      </c>
      <c r="C439" s="201"/>
      <c r="D439" s="201">
        <v>2</v>
      </c>
      <c r="E439" s="201"/>
      <c r="F439" s="201">
        <v>1</v>
      </c>
      <c r="G439" s="201"/>
      <c r="H439" s="201">
        <v>0</v>
      </c>
      <c r="I439" s="201"/>
      <c r="J439" s="202"/>
      <c r="L439" s="203" t="s">
        <v>69</v>
      </c>
      <c r="M439" s="204"/>
      <c r="N439" s="161">
        <v>310</v>
      </c>
      <c r="O439" s="161">
        <v>0</v>
      </c>
      <c r="P439" s="161">
        <v>250</v>
      </c>
      <c r="Q439" s="161"/>
      <c r="R439" s="195"/>
      <c r="S439" s="219"/>
      <c r="T439" s="168">
        <f t="shared" si="130"/>
        <v>310</v>
      </c>
      <c r="U439" s="172">
        <f>U418</f>
        <v>56</v>
      </c>
      <c r="V439" s="172">
        <f t="shared" si="129"/>
        <v>60</v>
      </c>
      <c r="W439" s="172">
        <f t="shared" si="131"/>
        <v>4</v>
      </c>
      <c r="X439" s="172">
        <f t="shared" si="132"/>
        <v>1.2903225806451613</v>
      </c>
    </row>
    <row r="440" spans="1:24" x14ac:dyDescent="0.25">
      <c r="A440" s="181" t="s">
        <v>26</v>
      </c>
      <c r="B440" s="201">
        <v>48</v>
      </c>
      <c r="C440" s="201"/>
      <c r="D440" s="201">
        <v>1</v>
      </c>
      <c r="E440" s="201"/>
      <c r="F440" s="201">
        <v>1</v>
      </c>
      <c r="G440" s="201"/>
      <c r="H440" s="201">
        <v>1</v>
      </c>
      <c r="I440" s="201"/>
      <c r="J440" s="202"/>
      <c r="L440" s="203" t="s">
        <v>70</v>
      </c>
      <c r="M440" s="204"/>
      <c r="N440" s="161">
        <v>470</v>
      </c>
      <c r="O440" s="161">
        <v>0</v>
      </c>
      <c r="P440" s="161">
        <v>250</v>
      </c>
      <c r="Q440" s="161"/>
      <c r="R440" s="195"/>
      <c r="S440" s="219"/>
      <c r="T440" s="168">
        <f t="shared" si="130"/>
        <v>470</v>
      </c>
      <c r="U440" s="172">
        <f>U422+U423+U424+U425+U426</f>
        <v>200</v>
      </c>
      <c r="V440" s="172">
        <f t="shared" si="129"/>
        <v>220</v>
      </c>
      <c r="W440" s="172">
        <f t="shared" si="131"/>
        <v>20</v>
      </c>
      <c r="X440" s="172">
        <f t="shared" si="132"/>
        <v>4.2553191489361701</v>
      </c>
    </row>
    <row r="441" spans="1:24" ht="15.75" thickBot="1" x14ac:dyDescent="0.3">
      <c r="A441" s="183" t="s">
        <v>27</v>
      </c>
      <c r="B441" s="249">
        <v>44</v>
      </c>
      <c r="C441" s="249"/>
      <c r="D441" s="249">
        <v>2</v>
      </c>
      <c r="E441" s="249"/>
      <c r="F441" s="249">
        <v>2</v>
      </c>
      <c r="G441" s="249"/>
      <c r="H441" s="249">
        <v>0</v>
      </c>
      <c r="I441" s="249"/>
      <c r="J441" s="250"/>
      <c r="L441" s="247" t="s">
        <v>71</v>
      </c>
      <c r="M441" s="248"/>
      <c r="N441" s="161">
        <v>40</v>
      </c>
      <c r="O441" s="161">
        <v>85</v>
      </c>
      <c r="P441" s="161">
        <v>25</v>
      </c>
      <c r="Q441" s="161"/>
      <c r="R441" s="195"/>
      <c r="S441" s="219"/>
      <c r="T441" s="168">
        <f t="shared" si="130"/>
        <v>125</v>
      </c>
      <c r="U441" s="172"/>
      <c r="V441" s="172">
        <f t="shared" si="129"/>
        <v>100</v>
      </c>
      <c r="W441" s="172">
        <f t="shared" si="131"/>
        <v>100</v>
      </c>
      <c r="X441" s="172">
        <f t="shared" si="132"/>
        <v>80</v>
      </c>
    </row>
    <row r="442" spans="1:24" ht="15.75" thickBot="1" x14ac:dyDescent="0.3">
      <c r="A442" s="184" t="s">
        <v>77</v>
      </c>
      <c r="L442" s="247" t="s">
        <v>72</v>
      </c>
      <c r="M442" s="248"/>
      <c r="N442" s="161">
        <v>400</v>
      </c>
      <c r="O442" s="161">
        <v>5493</v>
      </c>
      <c r="P442" s="161">
        <v>50</v>
      </c>
      <c r="Q442" s="161"/>
      <c r="R442" s="195"/>
      <c r="S442" s="219"/>
      <c r="T442" s="168">
        <f t="shared" si="130"/>
        <v>5893</v>
      </c>
      <c r="U442" s="172"/>
      <c r="V442" s="172">
        <f t="shared" si="129"/>
        <v>5843</v>
      </c>
      <c r="W442" s="172">
        <f t="shared" si="131"/>
        <v>5843</v>
      </c>
      <c r="X442" s="172">
        <f t="shared" si="132"/>
        <v>99.151535720346175</v>
      </c>
    </row>
    <row r="443" spans="1:24" x14ac:dyDescent="0.25">
      <c r="A443" s="319" t="s">
        <v>78</v>
      </c>
      <c r="B443" s="320"/>
      <c r="C443" s="320"/>
      <c r="D443" s="206" t="s">
        <v>81</v>
      </c>
      <c r="E443" s="206"/>
      <c r="F443" s="206" t="s">
        <v>82</v>
      </c>
      <c r="G443" s="206"/>
      <c r="H443" s="206">
        <v>0</v>
      </c>
      <c r="I443" s="206"/>
      <c r="J443" s="207"/>
      <c r="L443" s="247" t="s">
        <v>73</v>
      </c>
      <c r="M443" s="248"/>
      <c r="N443" s="161">
        <v>20</v>
      </c>
      <c r="O443" s="161">
        <v>0</v>
      </c>
      <c r="P443" s="161">
        <v>50</v>
      </c>
      <c r="Q443" s="161"/>
      <c r="R443" s="195"/>
      <c r="S443" s="219"/>
      <c r="T443" s="168">
        <f t="shared" si="130"/>
        <v>20</v>
      </c>
      <c r="U443" s="172"/>
      <c r="V443" s="172">
        <f t="shared" si="129"/>
        <v>-30</v>
      </c>
      <c r="W443" s="172">
        <f t="shared" si="131"/>
        <v>-30</v>
      </c>
      <c r="X443" s="172">
        <f t="shared" si="132"/>
        <v>-150</v>
      </c>
    </row>
    <row r="444" spans="1:24" x14ac:dyDescent="0.25">
      <c r="A444" s="317" t="s">
        <v>79</v>
      </c>
      <c r="B444" s="318"/>
      <c r="C444" s="318"/>
      <c r="D444" s="195">
        <v>5</v>
      </c>
      <c r="E444" s="195"/>
      <c r="F444" s="195">
        <v>5</v>
      </c>
      <c r="G444" s="195"/>
      <c r="H444" s="195"/>
      <c r="I444" s="195"/>
      <c r="J444" s="269"/>
      <c r="L444" s="247" t="s">
        <v>74</v>
      </c>
      <c r="M444" s="248"/>
      <c r="N444" s="161">
        <v>0</v>
      </c>
      <c r="O444" s="161">
        <v>16</v>
      </c>
      <c r="P444" s="161">
        <v>15</v>
      </c>
      <c r="Q444" s="161"/>
      <c r="R444" s="195"/>
      <c r="S444" s="219"/>
      <c r="T444" s="168">
        <f t="shared" si="130"/>
        <v>16</v>
      </c>
      <c r="U444" s="172"/>
      <c r="V444" s="172">
        <f t="shared" si="129"/>
        <v>1</v>
      </c>
      <c r="W444" s="172">
        <f t="shared" si="131"/>
        <v>1</v>
      </c>
      <c r="X444" s="172">
        <f t="shared" si="132"/>
        <v>6.25</v>
      </c>
    </row>
    <row r="445" spans="1:24" ht="15.75" thickBot="1" x14ac:dyDescent="0.3">
      <c r="A445" s="315" t="s">
        <v>80</v>
      </c>
      <c r="B445" s="316"/>
      <c r="C445" s="316"/>
      <c r="D445" s="246">
        <v>424</v>
      </c>
      <c r="E445" s="246"/>
      <c r="F445" s="246">
        <v>424</v>
      </c>
      <c r="G445" s="246"/>
      <c r="H445" s="246"/>
      <c r="I445" s="246"/>
      <c r="J445" s="270"/>
      <c r="L445" s="247" t="s">
        <v>75</v>
      </c>
      <c r="M445" s="248"/>
      <c r="N445" s="161">
        <v>0</v>
      </c>
      <c r="O445" s="161">
        <v>60</v>
      </c>
      <c r="P445" s="161">
        <v>5</v>
      </c>
      <c r="Q445" s="161"/>
      <c r="R445" s="195"/>
      <c r="S445" s="219"/>
      <c r="T445" s="168">
        <f t="shared" si="130"/>
        <v>60</v>
      </c>
      <c r="U445" s="172"/>
      <c r="V445" s="172">
        <f t="shared" si="129"/>
        <v>55</v>
      </c>
      <c r="W445" s="172">
        <f t="shared" si="131"/>
        <v>55</v>
      </c>
      <c r="X445" s="172">
        <f t="shared" si="132"/>
        <v>91.666666666666657</v>
      </c>
    </row>
    <row r="446" spans="1:24" ht="15.75" thickBot="1" x14ac:dyDescent="0.3">
      <c r="A446" t="s">
        <v>90</v>
      </c>
      <c r="L446" s="284" t="s">
        <v>76</v>
      </c>
      <c r="M446" s="285"/>
      <c r="N446" s="167">
        <v>0</v>
      </c>
      <c r="O446" s="167">
        <v>0</v>
      </c>
      <c r="P446" s="167">
        <v>0</v>
      </c>
      <c r="Q446" s="167"/>
      <c r="R446" s="246"/>
      <c r="S446" s="286"/>
      <c r="T446" s="168">
        <f t="shared" si="130"/>
        <v>0</v>
      </c>
      <c r="U446" s="172"/>
      <c r="V446" s="172">
        <f t="shared" si="129"/>
        <v>0</v>
      </c>
      <c r="W446" s="172">
        <f t="shared" si="131"/>
        <v>0</v>
      </c>
      <c r="X446" s="172" t="e">
        <f t="shared" si="132"/>
        <v>#DIV/0!</v>
      </c>
    </row>
    <row r="447" spans="1:24" ht="15.75" thickBot="1" x14ac:dyDescent="0.3">
      <c r="A447" s="205" t="s">
        <v>91</v>
      </c>
      <c r="B447" s="206"/>
      <c r="C447" s="206"/>
      <c r="D447" s="207"/>
      <c r="F447" s="205" t="s">
        <v>96</v>
      </c>
      <c r="G447" s="206"/>
      <c r="H447" s="206"/>
      <c r="I447" s="206"/>
      <c r="J447" s="207"/>
      <c r="L447" t="s">
        <v>84</v>
      </c>
      <c r="Q447" s="7" t="s">
        <v>89</v>
      </c>
    </row>
    <row r="448" spans="1:24" x14ac:dyDescent="0.25">
      <c r="A448" s="171" t="s">
        <v>92</v>
      </c>
      <c r="B448" s="217" t="s">
        <v>94</v>
      </c>
      <c r="C448" s="217"/>
      <c r="D448" s="261" t="s">
        <v>36</v>
      </c>
      <c r="F448" s="259" t="s">
        <v>92</v>
      </c>
      <c r="G448" s="217"/>
      <c r="H448" s="217" t="s">
        <v>94</v>
      </c>
      <c r="I448" s="217"/>
      <c r="J448" s="261" t="s">
        <v>36</v>
      </c>
      <c r="L448" s="262" t="s">
        <v>86</v>
      </c>
      <c r="M448" s="263"/>
      <c r="N448" s="263"/>
      <c r="O448" s="271">
        <v>0</v>
      </c>
      <c r="P448" s="272"/>
      <c r="Q448" s="162" t="s">
        <v>6</v>
      </c>
      <c r="R448" s="163" t="s">
        <v>7</v>
      </c>
      <c r="S448" s="164" t="s">
        <v>36</v>
      </c>
      <c r="T448" s="160"/>
    </row>
    <row r="449" spans="1:108" x14ac:dyDescent="0.25">
      <c r="A449" s="171" t="s">
        <v>93</v>
      </c>
      <c r="B449" s="217" t="s">
        <v>95</v>
      </c>
      <c r="C449" s="217"/>
      <c r="D449" s="261"/>
      <c r="F449" s="259" t="s">
        <v>93</v>
      </c>
      <c r="G449" s="217"/>
      <c r="H449" s="217" t="s">
        <v>95</v>
      </c>
      <c r="I449" s="217"/>
      <c r="J449" s="261"/>
      <c r="L449" s="264" t="s">
        <v>87</v>
      </c>
      <c r="M449" s="265"/>
      <c r="N449" s="265"/>
      <c r="O449" s="273">
        <v>0</v>
      </c>
      <c r="P449" s="274"/>
      <c r="Q449" s="268">
        <v>24</v>
      </c>
      <c r="R449" s="195">
        <v>29</v>
      </c>
      <c r="S449" s="269">
        <v>53</v>
      </c>
      <c r="T449" s="160"/>
    </row>
    <row r="450" spans="1:108" ht="15.75" thickBot="1" x14ac:dyDescent="0.3">
      <c r="A450" s="28">
        <v>51</v>
      </c>
      <c r="B450" s="246">
        <v>2</v>
      </c>
      <c r="C450" s="246"/>
      <c r="D450" s="173">
        <v>53</v>
      </c>
      <c r="F450" s="260">
        <v>51</v>
      </c>
      <c r="G450" s="246"/>
      <c r="H450" s="246">
        <v>2</v>
      </c>
      <c r="I450" s="246"/>
      <c r="J450" s="173">
        <v>53</v>
      </c>
      <c r="L450" s="266" t="s">
        <v>88</v>
      </c>
      <c r="M450" s="267"/>
      <c r="N450" s="267"/>
      <c r="O450" s="275">
        <v>0</v>
      </c>
      <c r="P450" s="276"/>
      <c r="Q450" s="260"/>
      <c r="R450" s="246"/>
      <c r="S450" s="270"/>
      <c r="T450" s="160"/>
    </row>
    <row r="451" spans="1:108" ht="15.75" thickBot="1" x14ac:dyDescent="0.3">
      <c r="A451" t="s">
        <v>102</v>
      </c>
      <c r="L451" t="s">
        <v>97</v>
      </c>
    </row>
    <row r="452" spans="1:108" ht="15.75" thickBot="1" x14ac:dyDescent="0.3">
      <c r="A452" s="23" t="s">
        <v>103</v>
      </c>
      <c r="B452" s="24"/>
      <c r="C452" s="24" t="s">
        <v>104</v>
      </c>
      <c r="D452" s="24"/>
      <c r="E452" s="24"/>
      <c r="F452" s="24" t="s">
        <v>105</v>
      </c>
      <c r="G452" s="24"/>
      <c r="H452" s="24"/>
      <c r="I452" s="24" t="s">
        <v>106</v>
      </c>
      <c r="J452" s="25"/>
      <c r="L452" s="280" t="s">
        <v>59</v>
      </c>
      <c r="M452" s="281"/>
      <c r="N452" s="26">
        <v>0</v>
      </c>
      <c r="O452" s="26" t="s">
        <v>99</v>
      </c>
      <c r="P452" s="278" t="s">
        <v>100</v>
      </c>
      <c r="Q452" s="279"/>
      <c r="R452" s="282">
        <v>0</v>
      </c>
      <c r="S452" s="283"/>
      <c r="T452" s="160"/>
    </row>
    <row r="453" spans="1:108" ht="15.75" thickBot="1" x14ac:dyDescent="0.3">
      <c r="A453" t="s">
        <v>107</v>
      </c>
      <c r="L453" s="251" t="s">
        <v>101</v>
      </c>
      <c r="M453" s="252"/>
      <c r="N453" s="255"/>
      <c r="O453" s="255"/>
      <c r="P453" s="255"/>
      <c r="Q453" s="255"/>
      <c r="R453" s="255"/>
      <c r="S453" s="256"/>
      <c r="T453" s="160"/>
    </row>
    <row r="454" spans="1:108" ht="15.75" thickBot="1" x14ac:dyDescent="0.3">
      <c r="A454" s="23" t="s">
        <v>103</v>
      </c>
      <c r="B454" s="24"/>
      <c r="C454" s="24" t="s">
        <v>104</v>
      </c>
      <c r="D454" s="24"/>
      <c r="E454" s="24"/>
      <c r="F454" s="24" t="s">
        <v>105</v>
      </c>
      <c r="G454" s="24"/>
      <c r="H454" s="24"/>
      <c r="I454" s="24" t="s">
        <v>106</v>
      </c>
      <c r="J454" s="25"/>
      <c r="L454" s="253"/>
      <c r="M454" s="254"/>
      <c r="N454" s="257"/>
      <c r="O454" s="257"/>
      <c r="P454" s="257"/>
      <c r="Q454" s="257"/>
      <c r="R454" s="257"/>
      <c r="S454" s="258"/>
      <c r="T454" s="160"/>
    </row>
    <row r="456" spans="1:108" ht="18.75" x14ac:dyDescent="0.3">
      <c r="A456" s="193"/>
      <c r="B456" s="194" t="s">
        <v>28</v>
      </c>
      <c r="C456" s="194"/>
      <c r="D456" s="194"/>
      <c r="E456" s="194"/>
      <c r="F456" s="194"/>
      <c r="G456" s="194"/>
      <c r="H456" s="194"/>
      <c r="I456" s="194"/>
      <c r="J456" s="193" t="s">
        <v>29</v>
      </c>
      <c r="K456" s="193"/>
      <c r="L456" s="195" t="s">
        <v>322</v>
      </c>
      <c r="M456" s="195"/>
      <c r="N456" s="195"/>
      <c r="O456" s="193" t="s">
        <v>30</v>
      </c>
      <c r="P456" s="193"/>
      <c r="Q456" s="195">
        <v>2022</v>
      </c>
      <c r="R456" s="195"/>
      <c r="S456" s="195"/>
      <c r="T456" s="328"/>
      <c r="U456" s="193"/>
      <c r="V456" s="193"/>
      <c r="W456" s="193"/>
      <c r="X456" s="193"/>
    </row>
    <row r="457" spans="1:108" s="38" customFormat="1" ht="21.75" customHeight="1" thickBot="1" x14ac:dyDescent="0.3">
      <c r="A457" s="193"/>
      <c r="B457" s="189" t="s">
        <v>31</v>
      </c>
      <c r="C457" s="189"/>
      <c r="D457" s="188" t="s">
        <v>323</v>
      </c>
      <c r="E457" s="188"/>
      <c r="F457" s="189" t="s">
        <v>32</v>
      </c>
      <c r="G457" s="189"/>
      <c r="H457" s="188" t="s">
        <v>324</v>
      </c>
      <c r="I457" s="188"/>
      <c r="J457" s="189" t="s">
        <v>272</v>
      </c>
      <c r="K457" s="189"/>
      <c r="L457" s="188" t="s">
        <v>338</v>
      </c>
      <c r="M457" s="188"/>
      <c r="N457" s="188"/>
      <c r="O457" s="189" t="s">
        <v>34</v>
      </c>
      <c r="P457" s="189"/>
      <c r="Q457" s="299" t="s">
        <v>339</v>
      </c>
      <c r="R457" s="300"/>
      <c r="S457" s="301"/>
      <c r="T457" s="326" t="s">
        <v>225</v>
      </c>
      <c r="U457" s="327"/>
      <c r="V457" s="327"/>
    </row>
    <row r="458" spans="1:108" x14ac:dyDescent="0.25">
      <c r="A458" s="193"/>
      <c r="B458" s="205" t="s">
        <v>35</v>
      </c>
      <c r="C458" s="206"/>
      <c r="D458" s="206"/>
      <c r="E458" s="206"/>
      <c r="F458" s="206"/>
      <c r="G458" s="206"/>
      <c r="H458" s="206"/>
      <c r="I458" s="207"/>
      <c r="J458" s="205" t="s">
        <v>1</v>
      </c>
      <c r="K458" s="206"/>
      <c r="L458" s="206"/>
      <c r="M458" s="206"/>
      <c r="N458" s="207"/>
      <c r="O458" s="205" t="s">
        <v>2</v>
      </c>
      <c r="P458" s="206"/>
      <c r="Q458" s="206"/>
      <c r="R458" s="206"/>
      <c r="S458" s="207"/>
      <c r="T458" s="299">
        <v>25669</v>
      </c>
      <c r="U458" s="300"/>
      <c r="V458" s="301"/>
    </row>
    <row r="459" spans="1:108" s="38" customFormat="1" ht="24" customHeight="1" thickBot="1" x14ac:dyDescent="0.3">
      <c r="B459" s="165" t="s">
        <v>36</v>
      </c>
      <c r="C459" s="62">
        <v>2</v>
      </c>
      <c r="D459" s="63" t="s">
        <v>37</v>
      </c>
      <c r="E459" s="166"/>
      <c r="F459" s="62">
        <v>2</v>
      </c>
      <c r="G459" s="209" t="s">
        <v>38</v>
      </c>
      <c r="H459" s="209"/>
      <c r="I459" s="65">
        <v>2</v>
      </c>
      <c r="J459" s="208" t="s">
        <v>39</v>
      </c>
      <c r="K459" s="209"/>
      <c r="L459" s="62">
        <v>26</v>
      </c>
      <c r="M459" s="166" t="s">
        <v>40</v>
      </c>
      <c r="N459" s="65">
        <v>26</v>
      </c>
      <c r="O459" s="208" t="s">
        <v>39</v>
      </c>
      <c r="P459" s="209"/>
      <c r="Q459" s="62">
        <v>24</v>
      </c>
      <c r="R459" s="166" t="s">
        <v>40</v>
      </c>
      <c r="S459" s="65">
        <v>24</v>
      </c>
      <c r="T459" s="175"/>
      <c r="Z459" s="290" t="s">
        <v>238</v>
      </c>
      <c r="AA459" s="290"/>
      <c r="AB459" s="291" t="s">
        <v>239</v>
      </c>
      <c r="AC459" s="291"/>
      <c r="AD459" s="291" t="s">
        <v>171</v>
      </c>
      <c r="AE459" s="291"/>
      <c r="AF459" s="292" t="s">
        <v>240</v>
      </c>
      <c r="AG459" s="292"/>
      <c r="AH459" s="292" t="s">
        <v>241</v>
      </c>
      <c r="AI459" s="292"/>
      <c r="AJ459" s="292" t="s">
        <v>242</v>
      </c>
      <c r="AK459" s="292"/>
      <c r="AL459" s="292" t="s">
        <v>243</v>
      </c>
      <c r="AM459" s="292"/>
      <c r="AN459" s="287" t="s">
        <v>244</v>
      </c>
      <c r="AO459" s="287"/>
      <c r="AP459" s="287" t="s">
        <v>245</v>
      </c>
      <c r="AQ459" s="287"/>
      <c r="AR459" s="287" t="s">
        <v>246</v>
      </c>
      <c r="AS459" s="287"/>
      <c r="AT459" s="287" t="s">
        <v>247</v>
      </c>
      <c r="AU459" s="287"/>
      <c r="AV459" s="288" t="s">
        <v>248</v>
      </c>
      <c r="AW459" s="288"/>
      <c r="AX459" s="288" t="s">
        <v>249</v>
      </c>
      <c r="AY459" s="288"/>
      <c r="AZ459" s="288" t="s">
        <v>250</v>
      </c>
      <c r="BA459" s="288"/>
      <c r="BB459" s="288" t="s">
        <v>175</v>
      </c>
      <c r="BC459" s="288"/>
      <c r="BD459" s="289" t="s">
        <v>251</v>
      </c>
      <c r="BE459" s="289"/>
      <c r="BF459" s="289" t="s">
        <v>252</v>
      </c>
      <c r="BG459" s="289"/>
      <c r="BH459" s="289" t="s">
        <v>24</v>
      </c>
      <c r="BI459" s="289"/>
      <c r="BJ459" s="294" t="s">
        <v>253</v>
      </c>
      <c r="BK459" s="294"/>
      <c r="BL459" s="295" t="s">
        <v>69</v>
      </c>
      <c r="BM459" s="295"/>
      <c r="BN459" s="296" t="s">
        <v>254</v>
      </c>
      <c r="BO459" s="296" t="s">
        <v>161</v>
      </c>
      <c r="BP459" s="296" t="s">
        <v>255</v>
      </c>
      <c r="BQ459" s="296" t="s">
        <v>256</v>
      </c>
      <c r="BR459" s="296" t="s">
        <v>257</v>
      </c>
      <c r="BS459" s="296"/>
      <c r="BT459" s="296" t="s">
        <v>258</v>
      </c>
      <c r="BU459" s="296"/>
      <c r="BV459" s="296" t="s">
        <v>259</v>
      </c>
      <c r="BW459" s="296"/>
      <c r="BX459" s="293" t="s">
        <v>260</v>
      </c>
      <c r="BY459" s="293"/>
      <c r="BZ459" s="293"/>
      <c r="CA459" s="293" t="s">
        <v>239</v>
      </c>
      <c r="CB459" s="293"/>
      <c r="CC459" s="293"/>
      <c r="CD459" s="293" t="s">
        <v>261</v>
      </c>
      <c r="CE459" s="293"/>
      <c r="CF459" s="293"/>
      <c r="CG459" s="293" t="s">
        <v>262</v>
      </c>
      <c r="CH459" s="293"/>
      <c r="CI459" s="293"/>
      <c r="CJ459" s="293" t="s">
        <v>65</v>
      </c>
      <c r="CK459" s="293"/>
      <c r="CL459" s="293"/>
      <c r="CM459" s="293" t="s">
        <v>263</v>
      </c>
      <c r="CN459" s="293"/>
      <c r="CO459" s="293"/>
      <c r="CP459" s="293" t="s">
        <v>67</v>
      </c>
      <c r="CQ459" s="293"/>
      <c r="CR459" s="293"/>
      <c r="CS459" s="293" t="s">
        <v>264</v>
      </c>
      <c r="CT459" s="293"/>
      <c r="CU459" s="293"/>
      <c r="CV459" s="293" t="s">
        <v>265</v>
      </c>
      <c r="CW459" s="293"/>
      <c r="CX459" s="293"/>
      <c r="CY459" s="293" t="s">
        <v>24</v>
      </c>
      <c r="CZ459" s="293"/>
      <c r="DA459" s="293"/>
      <c r="DB459" s="293" t="s">
        <v>266</v>
      </c>
      <c r="DC459" s="293"/>
      <c r="DD459" s="293"/>
    </row>
    <row r="460" spans="1:108" ht="16.5" thickBot="1" x14ac:dyDescent="0.3">
      <c r="A460" t="s">
        <v>42</v>
      </c>
      <c r="G460" s="176"/>
      <c r="H460" s="176"/>
      <c r="J460" s="160"/>
      <c r="K460" s="160"/>
      <c r="Z460" s="174" t="s">
        <v>267</v>
      </c>
      <c r="AA460" s="174" t="s">
        <v>268</v>
      </c>
      <c r="AB460" s="174" t="s">
        <v>267</v>
      </c>
      <c r="AC460" s="174" t="s">
        <v>268</v>
      </c>
      <c r="AD460" s="174" t="s">
        <v>267</v>
      </c>
      <c r="AE460" s="174" t="s">
        <v>268</v>
      </c>
      <c r="AF460" s="147" t="s">
        <v>267</v>
      </c>
      <c r="AG460" s="147" t="s">
        <v>268</v>
      </c>
      <c r="AH460" s="147" t="s">
        <v>267</v>
      </c>
      <c r="AI460" s="147" t="s">
        <v>268</v>
      </c>
      <c r="AJ460" s="147" t="s">
        <v>267</v>
      </c>
      <c r="AK460" s="147" t="s">
        <v>268</v>
      </c>
      <c r="AL460" s="147" t="s">
        <v>267</v>
      </c>
      <c r="AM460" s="147" t="s">
        <v>268</v>
      </c>
      <c r="AN460" s="148" t="s">
        <v>267</v>
      </c>
      <c r="AO460" s="148" t="s">
        <v>268</v>
      </c>
      <c r="AP460" s="148" t="s">
        <v>267</v>
      </c>
      <c r="AQ460" s="148" t="s">
        <v>268</v>
      </c>
      <c r="AR460" s="148" t="s">
        <v>267</v>
      </c>
      <c r="AS460" s="148" t="s">
        <v>268</v>
      </c>
      <c r="AT460" s="148" t="s">
        <v>267</v>
      </c>
      <c r="AU460" s="148" t="s">
        <v>268</v>
      </c>
      <c r="AV460" s="149" t="s">
        <v>267</v>
      </c>
      <c r="AW460" s="149" t="s">
        <v>268</v>
      </c>
      <c r="AX460" s="149" t="s">
        <v>267</v>
      </c>
      <c r="AY460" s="149" t="s">
        <v>268</v>
      </c>
      <c r="AZ460" s="149" t="s">
        <v>267</v>
      </c>
      <c r="BA460" s="149" t="s">
        <v>268</v>
      </c>
      <c r="BB460" s="149" t="s">
        <v>267</v>
      </c>
      <c r="BC460" s="149" t="s">
        <v>268</v>
      </c>
      <c r="BD460" s="150" t="s">
        <v>267</v>
      </c>
      <c r="BE460" s="150" t="s">
        <v>268</v>
      </c>
      <c r="BF460" s="150" t="s">
        <v>267</v>
      </c>
      <c r="BG460" s="150" t="s">
        <v>268</v>
      </c>
      <c r="BH460" s="150" t="s">
        <v>267</v>
      </c>
      <c r="BI460" s="150" t="s">
        <v>268</v>
      </c>
      <c r="BJ460" s="151" t="s">
        <v>267</v>
      </c>
      <c r="BK460" s="151" t="s">
        <v>268</v>
      </c>
      <c r="BL460" s="152" t="s">
        <v>267</v>
      </c>
      <c r="BM460" s="152" t="s">
        <v>268</v>
      </c>
      <c r="BN460" s="153" t="s">
        <v>267</v>
      </c>
      <c r="BO460" s="153" t="s">
        <v>268</v>
      </c>
      <c r="BP460" s="153" t="s">
        <v>267</v>
      </c>
      <c r="BQ460" s="153" t="s">
        <v>268</v>
      </c>
      <c r="BR460" s="153" t="s">
        <v>267</v>
      </c>
      <c r="BS460" s="153" t="s">
        <v>268</v>
      </c>
      <c r="BT460" s="153" t="s">
        <v>267</v>
      </c>
      <c r="BU460" s="153" t="s">
        <v>268</v>
      </c>
      <c r="BV460" s="153" t="s">
        <v>267</v>
      </c>
      <c r="BW460" s="153" t="s">
        <v>268</v>
      </c>
      <c r="BX460" s="154" t="s">
        <v>269</v>
      </c>
      <c r="BY460" s="154" t="s">
        <v>270</v>
      </c>
      <c r="BZ460" s="154" t="s">
        <v>271</v>
      </c>
      <c r="CA460" s="154" t="s">
        <v>269</v>
      </c>
      <c r="CB460" s="154" t="s">
        <v>270</v>
      </c>
      <c r="CC460" s="154" t="s">
        <v>271</v>
      </c>
      <c r="CD460" s="154" t="s">
        <v>269</v>
      </c>
      <c r="CE460" s="154" t="s">
        <v>270</v>
      </c>
      <c r="CF460" s="154" t="s">
        <v>271</v>
      </c>
      <c r="CG460" s="154" t="s">
        <v>269</v>
      </c>
      <c r="CH460" s="154" t="s">
        <v>270</v>
      </c>
      <c r="CI460" s="154" t="s">
        <v>271</v>
      </c>
      <c r="CJ460" s="154" t="s">
        <v>269</v>
      </c>
      <c r="CK460" s="154" t="s">
        <v>270</v>
      </c>
      <c r="CL460" s="154" t="s">
        <v>271</v>
      </c>
      <c r="CM460" s="154" t="s">
        <v>269</v>
      </c>
      <c r="CN460" s="154" t="s">
        <v>270</v>
      </c>
      <c r="CO460" s="154" t="s">
        <v>271</v>
      </c>
      <c r="CP460" s="154" t="s">
        <v>269</v>
      </c>
      <c r="CQ460" s="154" t="s">
        <v>270</v>
      </c>
      <c r="CR460" s="154" t="s">
        <v>271</v>
      </c>
      <c r="CS460" s="154" t="s">
        <v>269</v>
      </c>
      <c r="CT460" s="154" t="s">
        <v>270</v>
      </c>
      <c r="CU460" s="154" t="s">
        <v>271</v>
      </c>
      <c r="CV460" s="154" t="s">
        <v>269</v>
      </c>
      <c r="CW460" s="154" t="s">
        <v>270</v>
      </c>
      <c r="CX460" s="154" t="s">
        <v>271</v>
      </c>
      <c r="CY460" s="154" t="s">
        <v>269</v>
      </c>
      <c r="CZ460" s="154" t="s">
        <v>270</v>
      </c>
      <c r="DA460" s="154" t="s">
        <v>271</v>
      </c>
      <c r="DB460" s="154" t="s">
        <v>269</v>
      </c>
      <c r="DC460" s="154" t="s">
        <v>270</v>
      </c>
      <c r="DD460" s="154" t="s">
        <v>271</v>
      </c>
    </row>
    <row r="461" spans="1:108" x14ac:dyDescent="0.25">
      <c r="A461" s="192" t="s">
        <v>0</v>
      </c>
      <c r="B461" s="196" t="s">
        <v>1</v>
      </c>
      <c r="C461" s="197"/>
      <c r="D461" s="197"/>
      <c r="E461" s="197"/>
      <c r="F461" s="197"/>
      <c r="G461" s="198"/>
      <c r="H461" s="196" t="s">
        <v>2</v>
      </c>
      <c r="I461" s="197"/>
      <c r="J461" s="197"/>
      <c r="K461" s="197"/>
      <c r="L461" s="197"/>
      <c r="M461" s="198"/>
      <c r="N461" s="196" t="s">
        <v>3</v>
      </c>
      <c r="O461" s="197"/>
      <c r="P461" s="197"/>
      <c r="Q461" s="197"/>
      <c r="R461" s="197"/>
      <c r="S461" s="199"/>
      <c r="T461" s="191" t="s">
        <v>224</v>
      </c>
      <c r="U461" s="323" t="s">
        <v>36</v>
      </c>
      <c r="V461" s="217" t="s">
        <v>108</v>
      </c>
      <c r="Y461" t="str">
        <f>L457</f>
        <v>kala khtai</v>
      </c>
      <c r="Z461" s="172">
        <f>B464+C464</f>
        <v>21</v>
      </c>
      <c r="AA461" s="172">
        <f>H464+I464</f>
        <v>19</v>
      </c>
      <c r="AB461" s="172">
        <f>B465+C465</f>
        <v>15</v>
      </c>
      <c r="AC461" s="172">
        <f>H465+I465</f>
        <v>51</v>
      </c>
      <c r="AD461" s="172">
        <f>B466+C466</f>
        <v>15</v>
      </c>
      <c r="AE461" s="172">
        <f>H466+I466</f>
        <v>51</v>
      </c>
      <c r="AF461" s="172">
        <f>SUM(B467:G467)</f>
        <v>16</v>
      </c>
      <c r="AG461" s="172">
        <f>SUM(H467:M467)</f>
        <v>45</v>
      </c>
      <c r="AH461" s="172">
        <f>SUM(B470:G470)</f>
        <v>16</v>
      </c>
      <c r="AI461" s="172">
        <f>SUM(H470:M470)</f>
        <v>45</v>
      </c>
      <c r="AJ461" s="172">
        <f>SUM(B473:G473)</f>
        <v>16</v>
      </c>
      <c r="AK461" s="172">
        <f>SUM(H473:M473)</f>
        <v>45</v>
      </c>
      <c r="AL461" s="172">
        <f>SUM(B476:G476)</f>
        <v>16</v>
      </c>
      <c r="AM461" s="172">
        <f>SUM(H476:M476)</f>
        <v>45</v>
      </c>
      <c r="AN461" s="172">
        <f>SUM(B468:G468)</f>
        <v>14</v>
      </c>
      <c r="AO461" s="172">
        <f>SUM(H468:M468)</f>
        <v>47</v>
      </c>
      <c r="AP461" s="172">
        <f>SUM(B471:G471)</f>
        <v>14</v>
      </c>
      <c r="AQ461" s="172">
        <f>SUM(H471:M471)</f>
        <v>47</v>
      </c>
      <c r="AR461" s="172">
        <f>SUM(B474:G474)</f>
        <v>14</v>
      </c>
      <c r="AS461" s="172">
        <f>SUM(H474:M474)</f>
        <v>47</v>
      </c>
      <c r="AT461" s="172">
        <f>SUM(B477:G477)</f>
        <v>14</v>
      </c>
      <c r="AU461" s="172">
        <f>SUM(H477:M477)</f>
        <v>47</v>
      </c>
      <c r="AV461" s="172">
        <f>SUM(B469:G469)</f>
        <v>11</v>
      </c>
      <c r="AW461" s="172">
        <f>SUM(H469:M469)</f>
        <v>49</v>
      </c>
      <c r="AX461" s="172">
        <f>SUM(B472:G472)</f>
        <v>11</v>
      </c>
      <c r="AY461" s="172">
        <f>SUM(H472:M472)</f>
        <v>49</v>
      </c>
      <c r="AZ461" s="172">
        <f>SUM(B475:G475)</f>
        <v>11</v>
      </c>
      <c r="BA461" s="172">
        <f>SUM(H475:M475)</f>
        <v>49</v>
      </c>
      <c r="BB461" s="172">
        <f>SUM(B478:G478)</f>
        <v>11</v>
      </c>
      <c r="BC461" s="172">
        <f>SUM(H478:M478)</f>
        <v>49</v>
      </c>
      <c r="BD461" s="172">
        <f>SUM(B481:G481)</f>
        <v>9</v>
      </c>
      <c r="BE461" s="172">
        <f>SUM(H481:M481)</f>
        <v>55</v>
      </c>
      <c r="BF461" s="172">
        <f>SUM(B479:G479)</f>
        <v>9</v>
      </c>
      <c r="BG461" s="172">
        <f>SUM(H479:M479)</f>
        <v>55</v>
      </c>
      <c r="BH461" s="172">
        <f>SUM(B480:G480)</f>
        <v>9</v>
      </c>
      <c r="BI461" s="172">
        <f>SUM(H480:M480)</f>
        <v>55</v>
      </c>
      <c r="BJ461" s="172">
        <f>SUM(B482:G482)</f>
        <v>8</v>
      </c>
      <c r="BK461" s="172">
        <f>SUM(H482:M482)</f>
        <v>54</v>
      </c>
      <c r="BL461" s="172">
        <f>SUM(B483:G483)</f>
        <v>15</v>
      </c>
      <c r="BM461" s="172">
        <f>SUM(H483:M483)</f>
        <v>45</v>
      </c>
      <c r="BN461" s="172">
        <f>N487+O487</f>
        <v>32</v>
      </c>
      <c r="BO461" s="172">
        <f>P487+Q487</f>
        <v>35</v>
      </c>
      <c r="BP461" s="172">
        <f>N488+O488</f>
        <v>41</v>
      </c>
      <c r="BQ461" s="172">
        <f>P488+Q488</f>
        <v>27</v>
      </c>
      <c r="BR461" s="172">
        <f>N489+O489</f>
        <v>0</v>
      </c>
      <c r="BS461" s="172">
        <f>P489+Q489</f>
        <v>0</v>
      </c>
      <c r="BT461" s="172">
        <f>N490+O490</f>
        <v>0</v>
      </c>
      <c r="BU461" s="155">
        <f>P490+Q490</f>
        <v>0</v>
      </c>
      <c r="BV461" s="172">
        <f>N491+O491</f>
        <v>0</v>
      </c>
      <c r="BW461" s="155">
        <f>P491+Q491</f>
        <v>0</v>
      </c>
      <c r="BX461" s="172">
        <f t="shared" ref="BX461:BZ461" si="133">N495</f>
        <v>15</v>
      </c>
      <c r="BY461" s="172">
        <f t="shared" si="133"/>
        <v>30</v>
      </c>
      <c r="BZ461" s="172">
        <f t="shared" si="133"/>
        <v>5</v>
      </c>
      <c r="CA461" s="172">
        <f t="shared" ref="CA461:CC461" si="134">N496</f>
        <v>60</v>
      </c>
      <c r="CB461" s="172">
        <f t="shared" si="134"/>
        <v>140</v>
      </c>
      <c r="CC461" s="172">
        <f t="shared" si="134"/>
        <v>60</v>
      </c>
      <c r="CD461" s="172">
        <f t="shared" ref="CD461:CF461" si="135">N497</f>
        <v>60</v>
      </c>
      <c r="CE461" s="172">
        <f t="shared" si="135"/>
        <v>340</v>
      </c>
      <c r="CF461" s="172">
        <f t="shared" si="135"/>
        <v>100</v>
      </c>
      <c r="CG461" s="172">
        <f t="shared" ref="CG461:CI461" si="136">N498</f>
        <v>95</v>
      </c>
      <c r="CH461" s="172">
        <f t="shared" si="136"/>
        <v>200</v>
      </c>
      <c r="CI461" s="172">
        <f t="shared" si="136"/>
        <v>105</v>
      </c>
      <c r="CJ461" s="172">
        <f t="shared" ref="CJ461:CL461" si="137">N499</f>
        <v>24</v>
      </c>
      <c r="CK461" s="172">
        <f t="shared" si="137"/>
        <v>200</v>
      </c>
      <c r="CL461" s="172">
        <f t="shared" si="137"/>
        <v>24</v>
      </c>
      <c r="CM461" s="172">
        <f t="shared" ref="CM461:CO461" si="138">N500</f>
        <v>10</v>
      </c>
      <c r="CN461" s="172">
        <f t="shared" si="138"/>
        <v>135</v>
      </c>
      <c r="CO461" s="172">
        <f t="shared" si="138"/>
        <v>20</v>
      </c>
      <c r="CP461" s="172">
        <f t="shared" ref="CP461:CR461" si="139">N501</f>
        <v>200</v>
      </c>
      <c r="CQ461" s="172">
        <f t="shared" si="139"/>
        <v>0</v>
      </c>
      <c r="CR461" s="172">
        <f t="shared" si="139"/>
        <v>60</v>
      </c>
      <c r="CS461" s="172">
        <f t="shared" ref="CS461:CU461" si="140">N503</f>
        <v>290</v>
      </c>
      <c r="CT461" s="172">
        <f t="shared" si="140"/>
        <v>0</v>
      </c>
      <c r="CU461" s="172">
        <f t="shared" si="140"/>
        <v>140</v>
      </c>
      <c r="CV461" s="172">
        <f t="shared" ref="CV461:CX461" si="141">N505</f>
        <v>40</v>
      </c>
      <c r="CW461" s="172">
        <f t="shared" si="141"/>
        <v>220</v>
      </c>
      <c r="CX461" s="172">
        <f t="shared" si="141"/>
        <v>100</v>
      </c>
      <c r="CY461" s="172">
        <f t="shared" ref="CY461:DA461" si="142">N502</f>
        <v>60</v>
      </c>
      <c r="CZ461" s="172">
        <f t="shared" si="142"/>
        <v>70</v>
      </c>
      <c r="DA461" s="172">
        <f t="shared" si="142"/>
        <v>60</v>
      </c>
      <c r="DB461" s="172">
        <f t="shared" ref="DB461:DD461" si="143">N504</f>
        <v>110</v>
      </c>
      <c r="DC461" s="172">
        <f t="shared" si="143"/>
        <v>20</v>
      </c>
      <c r="DD461" s="172">
        <f t="shared" si="143"/>
        <v>60</v>
      </c>
    </row>
    <row r="462" spans="1:108" ht="15" customHeight="1" x14ac:dyDescent="0.25">
      <c r="A462" s="192"/>
      <c r="B462" s="190" t="s">
        <v>4</v>
      </c>
      <c r="C462" s="191"/>
      <c r="D462" s="191" t="s">
        <v>5</v>
      </c>
      <c r="E462" s="191"/>
      <c r="F462" s="191" t="s">
        <v>41</v>
      </c>
      <c r="G462" s="200"/>
      <c r="H462" s="190" t="s">
        <v>4</v>
      </c>
      <c r="I462" s="191"/>
      <c r="J462" s="191" t="s">
        <v>5</v>
      </c>
      <c r="K462" s="191"/>
      <c r="L462" s="191" t="s">
        <v>41</v>
      </c>
      <c r="M462" s="200"/>
      <c r="N462" s="190" t="s">
        <v>4</v>
      </c>
      <c r="O462" s="191"/>
      <c r="P462" s="191" t="s">
        <v>5</v>
      </c>
      <c r="Q462" s="191"/>
      <c r="R462" s="191" t="s">
        <v>41</v>
      </c>
      <c r="S462" s="192"/>
      <c r="T462" s="191"/>
      <c r="U462" s="323"/>
      <c r="V462" s="217"/>
      <c r="W462" s="139" t="s">
        <v>230</v>
      </c>
      <c r="X462" s="139" t="s">
        <v>108</v>
      </c>
    </row>
    <row r="463" spans="1:108" x14ac:dyDescent="0.25">
      <c r="A463" s="192"/>
      <c r="B463" s="12" t="s">
        <v>6</v>
      </c>
      <c r="C463" s="2" t="s">
        <v>7</v>
      </c>
      <c r="D463" s="2" t="s">
        <v>6</v>
      </c>
      <c r="E463" s="2" t="s">
        <v>7</v>
      </c>
      <c r="F463" s="2" t="s">
        <v>6</v>
      </c>
      <c r="G463" s="13" t="s">
        <v>7</v>
      </c>
      <c r="H463" s="12" t="s">
        <v>6</v>
      </c>
      <c r="I463" s="2" t="s">
        <v>7</v>
      </c>
      <c r="J463" s="2" t="s">
        <v>6</v>
      </c>
      <c r="K463" s="2" t="s">
        <v>7</v>
      </c>
      <c r="L463" s="2" t="s">
        <v>6</v>
      </c>
      <c r="M463" s="13" t="s">
        <v>7</v>
      </c>
      <c r="N463" s="12" t="s">
        <v>6</v>
      </c>
      <c r="O463" s="2" t="s">
        <v>7</v>
      </c>
      <c r="P463" s="2" t="s">
        <v>6</v>
      </c>
      <c r="Q463" s="2" t="s">
        <v>7</v>
      </c>
      <c r="R463" s="2" t="s">
        <v>6</v>
      </c>
      <c r="S463" s="39" t="s">
        <v>7</v>
      </c>
      <c r="T463" s="191"/>
      <c r="U463" s="323"/>
      <c r="V463" s="217"/>
      <c r="W463" s="140"/>
      <c r="X463" s="140"/>
    </row>
    <row r="464" spans="1:108" ht="20.25" customHeight="1" x14ac:dyDescent="0.25">
      <c r="A464" s="9" t="s">
        <v>8</v>
      </c>
      <c r="B464" s="52">
        <v>10</v>
      </c>
      <c r="C464" s="53">
        <v>11</v>
      </c>
      <c r="D464" s="43"/>
      <c r="E464" s="43"/>
      <c r="F464" s="43"/>
      <c r="G464" s="44"/>
      <c r="H464" s="52">
        <v>10</v>
      </c>
      <c r="I464" s="53">
        <v>9</v>
      </c>
      <c r="J464" s="43"/>
      <c r="K464" s="43"/>
      <c r="L464" s="43"/>
      <c r="M464" s="44"/>
      <c r="N464" s="52"/>
      <c r="O464" s="53"/>
      <c r="P464" s="43"/>
      <c r="Q464" s="43"/>
      <c r="R464" s="43"/>
      <c r="S464" s="45"/>
      <c r="T464" s="177">
        <f>(T458*3.1/100)/12</f>
        <v>66.311583333333331</v>
      </c>
      <c r="U464" s="168">
        <f>SUM(B464:S464)</f>
        <v>40</v>
      </c>
      <c r="V464" s="40">
        <f>U464/T464</f>
        <v>0.60321286250893824</v>
      </c>
      <c r="W464" s="141" t="s">
        <v>231</v>
      </c>
      <c r="X464" s="142">
        <f>((U465-U481)*100)/U465</f>
        <v>3.0303030303030303</v>
      </c>
    </row>
    <row r="465" spans="1:24" ht="20.25" customHeight="1" x14ac:dyDescent="0.25">
      <c r="A465" s="9" t="s">
        <v>9</v>
      </c>
      <c r="B465" s="52">
        <v>7</v>
      </c>
      <c r="C465" s="53">
        <v>8</v>
      </c>
      <c r="D465" s="43"/>
      <c r="E465" s="43"/>
      <c r="F465" s="43"/>
      <c r="G465" s="44"/>
      <c r="H465" s="52">
        <v>26</v>
      </c>
      <c r="I465" s="53">
        <v>25</v>
      </c>
      <c r="J465" s="43"/>
      <c r="K465" s="43"/>
      <c r="L465" s="43"/>
      <c r="M465" s="44"/>
      <c r="N465" s="52"/>
      <c r="O465" s="53"/>
      <c r="P465" s="43"/>
      <c r="Q465" s="43"/>
      <c r="R465" s="43"/>
      <c r="S465" s="45"/>
      <c r="T465" s="177">
        <f>T464</f>
        <v>66.311583333333331</v>
      </c>
      <c r="U465" s="168">
        <f t="shared" ref="U465:U483" si="144">SUM(B465:S465)</f>
        <v>66</v>
      </c>
      <c r="V465" s="40">
        <f t="shared" ref="V465:V483" si="145">U465/T465</f>
        <v>0.99530122313974811</v>
      </c>
      <c r="W465" s="143" t="s">
        <v>232</v>
      </c>
      <c r="X465" s="141">
        <f>((U467-U469)*100)/U467</f>
        <v>1.639344262295082</v>
      </c>
    </row>
    <row r="466" spans="1:24" ht="20.25" customHeight="1" x14ac:dyDescent="0.25">
      <c r="A466" s="9" t="s">
        <v>10</v>
      </c>
      <c r="B466" s="52">
        <v>7</v>
      </c>
      <c r="C466" s="53">
        <v>8</v>
      </c>
      <c r="D466" s="43"/>
      <c r="E466" s="43"/>
      <c r="F466" s="43"/>
      <c r="G466" s="44"/>
      <c r="H466" s="52">
        <v>26</v>
      </c>
      <c r="I466" s="53">
        <v>25</v>
      </c>
      <c r="J466" s="43"/>
      <c r="K466" s="43"/>
      <c r="L466" s="43"/>
      <c r="M466" s="44"/>
      <c r="N466" s="52"/>
      <c r="O466" s="53"/>
      <c r="P466" s="43"/>
      <c r="Q466" s="43"/>
      <c r="R466" s="43"/>
      <c r="S466" s="45"/>
      <c r="T466" s="177">
        <f>T465</f>
        <v>66.311583333333331</v>
      </c>
      <c r="U466" s="168">
        <f t="shared" si="144"/>
        <v>66</v>
      </c>
      <c r="V466" s="40">
        <f t="shared" si="145"/>
        <v>0.99530122313974811</v>
      </c>
      <c r="W466" s="141" t="s">
        <v>233</v>
      </c>
      <c r="X466" s="141">
        <f>((U467-U478)*100)/U467</f>
        <v>1.639344262295082</v>
      </c>
    </row>
    <row r="467" spans="1:24" ht="20.25" customHeight="1" x14ac:dyDescent="0.25">
      <c r="A467" s="9" t="s">
        <v>11</v>
      </c>
      <c r="B467" s="52">
        <v>9</v>
      </c>
      <c r="C467" s="53">
        <v>7</v>
      </c>
      <c r="D467" s="53"/>
      <c r="E467" s="53"/>
      <c r="F467" s="53"/>
      <c r="G467" s="54"/>
      <c r="H467" s="52">
        <v>21</v>
      </c>
      <c r="I467" s="53">
        <v>24</v>
      </c>
      <c r="J467" s="53"/>
      <c r="K467" s="53"/>
      <c r="L467" s="53"/>
      <c r="M467" s="54"/>
      <c r="N467" s="52"/>
      <c r="O467" s="53"/>
      <c r="P467" s="53"/>
      <c r="Q467" s="53"/>
      <c r="R467" s="53"/>
      <c r="S467" s="59"/>
      <c r="T467" s="177">
        <f>T466*0.94</f>
        <v>62.332888333333329</v>
      </c>
      <c r="U467" s="168">
        <f t="shared" si="144"/>
        <v>61</v>
      </c>
      <c r="V467" s="40">
        <f t="shared" si="145"/>
        <v>0.97861661204907535</v>
      </c>
      <c r="W467" s="141" t="s">
        <v>234</v>
      </c>
      <c r="X467" s="141">
        <f>((U470-U472)*100)/U470</f>
        <v>1.639344262295082</v>
      </c>
    </row>
    <row r="468" spans="1:24" ht="20.25" customHeight="1" x14ac:dyDescent="0.25">
      <c r="A468" s="9" t="s">
        <v>12</v>
      </c>
      <c r="B468" s="52">
        <v>7</v>
      </c>
      <c r="C468" s="53">
        <v>7</v>
      </c>
      <c r="D468" s="53"/>
      <c r="E468" s="53"/>
      <c r="F468" s="53"/>
      <c r="G468" s="54"/>
      <c r="H468" s="52">
        <v>23</v>
      </c>
      <c r="I468" s="53">
        <v>24</v>
      </c>
      <c r="J468" s="53"/>
      <c r="K468" s="53"/>
      <c r="L468" s="53"/>
      <c r="M468" s="54"/>
      <c r="N468" s="52"/>
      <c r="O468" s="53"/>
      <c r="P468" s="53"/>
      <c r="Q468" s="53"/>
      <c r="R468" s="53"/>
      <c r="S468" s="59"/>
      <c r="T468" s="177">
        <f t="shared" ref="T468:T482" si="146">T467</f>
        <v>62.332888333333329</v>
      </c>
      <c r="U468" s="168">
        <f t="shared" si="144"/>
        <v>61</v>
      </c>
      <c r="V468" s="40">
        <f t="shared" si="145"/>
        <v>0.97861661204907535</v>
      </c>
      <c r="W468" s="141" t="s">
        <v>235</v>
      </c>
      <c r="X468" s="141">
        <f>((U473-U475)*100)/U473</f>
        <v>1.639344262295082</v>
      </c>
    </row>
    <row r="469" spans="1:24" ht="20.25" customHeight="1" x14ac:dyDescent="0.25">
      <c r="A469" s="9" t="s">
        <v>13</v>
      </c>
      <c r="B469" s="52">
        <v>5</v>
      </c>
      <c r="C469" s="53">
        <v>6</v>
      </c>
      <c r="D469" s="53"/>
      <c r="E469" s="53"/>
      <c r="F469" s="53"/>
      <c r="G469" s="54"/>
      <c r="H469" s="52">
        <v>25</v>
      </c>
      <c r="I469" s="53">
        <v>24</v>
      </c>
      <c r="J469" s="53"/>
      <c r="K469" s="53"/>
      <c r="L469" s="53"/>
      <c r="M469" s="54"/>
      <c r="N469" s="52"/>
      <c r="O469" s="53"/>
      <c r="P469" s="53"/>
      <c r="Q469" s="53"/>
      <c r="R469" s="53"/>
      <c r="S469" s="59"/>
      <c r="T469" s="177">
        <f t="shared" si="146"/>
        <v>62.332888333333329</v>
      </c>
      <c r="U469" s="168">
        <f t="shared" si="144"/>
        <v>60</v>
      </c>
      <c r="V469" s="40">
        <f t="shared" si="145"/>
        <v>0.96257371676958237</v>
      </c>
      <c r="W469" s="141" t="s">
        <v>236</v>
      </c>
      <c r="X469" s="141">
        <f>((U470-U481)*100)/U470</f>
        <v>-4.918032786885246</v>
      </c>
    </row>
    <row r="470" spans="1:24" ht="20.25" customHeight="1" x14ac:dyDescent="0.25">
      <c r="A470" s="9" t="s">
        <v>14</v>
      </c>
      <c r="B470" s="52">
        <v>9</v>
      </c>
      <c r="C470" s="53">
        <v>7</v>
      </c>
      <c r="D470" s="53"/>
      <c r="E470" s="53"/>
      <c r="F470" s="53"/>
      <c r="G470" s="54"/>
      <c r="H470" s="52">
        <v>21</v>
      </c>
      <c r="I470" s="53">
        <v>24</v>
      </c>
      <c r="J470" s="53"/>
      <c r="K470" s="53"/>
      <c r="L470" s="53"/>
      <c r="M470" s="54"/>
      <c r="N470" s="52"/>
      <c r="O470" s="53"/>
      <c r="P470" s="53"/>
      <c r="Q470" s="53"/>
      <c r="R470" s="53"/>
      <c r="S470" s="59"/>
      <c r="T470" s="177">
        <f t="shared" si="146"/>
        <v>62.332888333333329</v>
      </c>
      <c r="U470" s="168">
        <f t="shared" si="144"/>
        <v>61</v>
      </c>
      <c r="V470" s="40">
        <f t="shared" si="145"/>
        <v>0.97861661204907535</v>
      </c>
      <c r="W470" s="141" t="s">
        <v>237</v>
      </c>
      <c r="X470" s="141">
        <f>((U487-U488)*100)/U487</f>
        <v>-1.4925373134328359</v>
      </c>
    </row>
    <row r="471" spans="1:24" ht="20.25" customHeight="1" x14ac:dyDescent="0.25">
      <c r="A471" s="9" t="s">
        <v>15</v>
      </c>
      <c r="B471" s="52">
        <v>7</v>
      </c>
      <c r="C471" s="53">
        <v>7</v>
      </c>
      <c r="D471" s="53"/>
      <c r="E471" s="53"/>
      <c r="F471" s="53"/>
      <c r="G471" s="54"/>
      <c r="H471" s="52">
        <v>23</v>
      </c>
      <c r="I471" s="53">
        <v>24</v>
      </c>
      <c r="J471" s="53"/>
      <c r="K471" s="53"/>
      <c r="L471" s="53"/>
      <c r="M471" s="54"/>
      <c r="N471" s="52"/>
      <c r="O471" s="53"/>
      <c r="P471" s="53"/>
      <c r="Q471" s="53"/>
      <c r="R471" s="53"/>
      <c r="S471" s="59"/>
      <c r="T471" s="177">
        <f t="shared" si="146"/>
        <v>62.332888333333329</v>
      </c>
      <c r="U471" s="168">
        <f t="shared" si="144"/>
        <v>61</v>
      </c>
      <c r="V471" s="40">
        <f t="shared" si="145"/>
        <v>0.97861661204907535</v>
      </c>
    </row>
    <row r="472" spans="1:24" ht="20.25" customHeight="1" x14ac:dyDescent="0.25">
      <c r="A472" s="9" t="s">
        <v>16</v>
      </c>
      <c r="B472" s="52">
        <v>5</v>
      </c>
      <c r="C472" s="53">
        <v>6</v>
      </c>
      <c r="D472" s="53"/>
      <c r="E472" s="53"/>
      <c r="F472" s="53"/>
      <c r="G472" s="54"/>
      <c r="H472" s="52">
        <v>25</v>
      </c>
      <c r="I472" s="53">
        <v>24</v>
      </c>
      <c r="J472" s="53"/>
      <c r="K472" s="53"/>
      <c r="L472" s="53"/>
      <c r="M472" s="54"/>
      <c r="N472" s="52"/>
      <c r="O472" s="53"/>
      <c r="P472" s="53"/>
      <c r="Q472" s="53"/>
      <c r="R472" s="53"/>
      <c r="S472" s="59"/>
      <c r="T472" s="177">
        <f t="shared" si="146"/>
        <v>62.332888333333329</v>
      </c>
      <c r="U472" s="168">
        <f t="shared" si="144"/>
        <v>60</v>
      </c>
      <c r="V472" s="40">
        <f t="shared" si="145"/>
        <v>0.96257371676958237</v>
      </c>
    </row>
    <row r="473" spans="1:24" ht="20.25" customHeight="1" x14ac:dyDescent="0.25">
      <c r="A473" s="9" t="s">
        <v>17</v>
      </c>
      <c r="B473" s="52">
        <v>9</v>
      </c>
      <c r="C473" s="53">
        <v>7</v>
      </c>
      <c r="D473" s="53"/>
      <c r="E473" s="53"/>
      <c r="F473" s="53"/>
      <c r="G473" s="54"/>
      <c r="H473" s="52">
        <v>21</v>
      </c>
      <c r="I473" s="53">
        <v>24</v>
      </c>
      <c r="J473" s="53"/>
      <c r="K473" s="53"/>
      <c r="L473" s="53"/>
      <c r="M473" s="54"/>
      <c r="N473" s="52"/>
      <c r="O473" s="53"/>
      <c r="P473" s="53"/>
      <c r="Q473" s="53"/>
      <c r="R473" s="53"/>
      <c r="S473" s="59"/>
      <c r="T473" s="177">
        <f t="shared" si="146"/>
        <v>62.332888333333329</v>
      </c>
      <c r="U473" s="168">
        <f t="shared" si="144"/>
        <v>61</v>
      </c>
      <c r="V473" s="40">
        <f t="shared" si="145"/>
        <v>0.97861661204907535</v>
      </c>
    </row>
    <row r="474" spans="1:24" ht="20.25" customHeight="1" x14ac:dyDescent="0.25">
      <c r="A474" s="9" t="s">
        <v>18</v>
      </c>
      <c r="B474" s="52">
        <v>7</v>
      </c>
      <c r="C474" s="53">
        <v>7</v>
      </c>
      <c r="D474" s="53"/>
      <c r="E474" s="53"/>
      <c r="F474" s="53"/>
      <c r="G474" s="54"/>
      <c r="H474" s="52">
        <v>23</v>
      </c>
      <c r="I474" s="53">
        <v>24</v>
      </c>
      <c r="J474" s="53"/>
      <c r="K474" s="53"/>
      <c r="L474" s="53"/>
      <c r="M474" s="54"/>
      <c r="N474" s="52"/>
      <c r="O474" s="53"/>
      <c r="P474" s="53"/>
      <c r="Q474" s="53"/>
      <c r="R474" s="53"/>
      <c r="S474" s="59"/>
      <c r="T474" s="177">
        <f t="shared" si="146"/>
        <v>62.332888333333329</v>
      </c>
      <c r="U474" s="168">
        <f t="shared" si="144"/>
        <v>61</v>
      </c>
      <c r="V474" s="40">
        <f t="shared" si="145"/>
        <v>0.97861661204907535</v>
      </c>
    </row>
    <row r="475" spans="1:24" ht="20.25" customHeight="1" x14ac:dyDescent="0.25">
      <c r="A475" s="9" t="s">
        <v>19</v>
      </c>
      <c r="B475" s="52">
        <v>5</v>
      </c>
      <c r="C475" s="53">
        <v>6</v>
      </c>
      <c r="D475" s="53"/>
      <c r="E475" s="53"/>
      <c r="F475" s="53"/>
      <c r="G475" s="54"/>
      <c r="H475" s="52">
        <v>25</v>
      </c>
      <c r="I475" s="53">
        <v>24</v>
      </c>
      <c r="J475" s="53"/>
      <c r="K475" s="53"/>
      <c r="L475" s="53"/>
      <c r="M475" s="54"/>
      <c r="N475" s="52"/>
      <c r="O475" s="53"/>
      <c r="P475" s="53"/>
      <c r="Q475" s="53"/>
      <c r="R475" s="53"/>
      <c r="S475" s="59"/>
      <c r="T475" s="177">
        <f t="shared" si="146"/>
        <v>62.332888333333329</v>
      </c>
      <c r="U475" s="168">
        <f t="shared" si="144"/>
        <v>60</v>
      </c>
      <c r="V475" s="40">
        <f t="shared" si="145"/>
        <v>0.96257371676958237</v>
      </c>
    </row>
    <row r="476" spans="1:24" ht="20.25" customHeight="1" x14ac:dyDescent="0.25">
      <c r="A476" s="9" t="s">
        <v>20</v>
      </c>
      <c r="B476" s="52">
        <v>9</v>
      </c>
      <c r="C476" s="53">
        <v>7</v>
      </c>
      <c r="D476" s="53"/>
      <c r="E476" s="53"/>
      <c r="F476" s="53"/>
      <c r="G476" s="54"/>
      <c r="H476" s="52">
        <v>21</v>
      </c>
      <c r="I476" s="53">
        <v>24</v>
      </c>
      <c r="J476" s="53"/>
      <c r="K476" s="53"/>
      <c r="L476" s="53"/>
      <c r="M476" s="54"/>
      <c r="N476" s="52"/>
      <c r="O476" s="53"/>
      <c r="P476" s="53"/>
      <c r="Q476" s="53"/>
      <c r="R476" s="53"/>
      <c r="S476" s="59"/>
      <c r="T476" s="177">
        <f t="shared" si="146"/>
        <v>62.332888333333329</v>
      </c>
      <c r="U476" s="168">
        <f t="shared" si="144"/>
        <v>61</v>
      </c>
      <c r="V476" s="40">
        <f t="shared" si="145"/>
        <v>0.97861661204907535</v>
      </c>
    </row>
    <row r="477" spans="1:24" ht="20.25" customHeight="1" x14ac:dyDescent="0.25">
      <c r="A477" s="9" t="s">
        <v>21</v>
      </c>
      <c r="B477" s="52">
        <v>7</v>
      </c>
      <c r="C477" s="53">
        <v>7</v>
      </c>
      <c r="D477" s="53"/>
      <c r="E477" s="53"/>
      <c r="F477" s="53"/>
      <c r="G477" s="54"/>
      <c r="H477" s="52">
        <v>23</v>
      </c>
      <c r="I477" s="53">
        <v>24</v>
      </c>
      <c r="J477" s="53"/>
      <c r="K477" s="53"/>
      <c r="L477" s="53"/>
      <c r="M477" s="54"/>
      <c r="N477" s="52"/>
      <c r="O477" s="53"/>
      <c r="P477" s="53"/>
      <c r="Q477" s="53"/>
      <c r="R477" s="53"/>
      <c r="S477" s="59"/>
      <c r="T477" s="177">
        <f t="shared" si="146"/>
        <v>62.332888333333329</v>
      </c>
      <c r="U477" s="168">
        <f t="shared" si="144"/>
        <v>61</v>
      </c>
      <c r="V477" s="40">
        <f t="shared" si="145"/>
        <v>0.97861661204907535</v>
      </c>
    </row>
    <row r="478" spans="1:24" ht="20.25" customHeight="1" x14ac:dyDescent="0.25">
      <c r="A478" s="9" t="s">
        <v>22</v>
      </c>
      <c r="B478" s="52">
        <v>5</v>
      </c>
      <c r="C478" s="53">
        <v>6</v>
      </c>
      <c r="D478" s="53"/>
      <c r="E478" s="53"/>
      <c r="F478" s="53"/>
      <c r="G478" s="54"/>
      <c r="H478" s="52">
        <v>25</v>
      </c>
      <c r="I478" s="53">
        <v>24</v>
      </c>
      <c r="J478" s="53"/>
      <c r="K478" s="53"/>
      <c r="L478" s="53"/>
      <c r="M478" s="54"/>
      <c r="N478" s="52"/>
      <c r="O478" s="53"/>
      <c r="P478" s="53"/>
      <c r="Q478" s="53"/>
      <c r="R478" s="53"/>
      <c r="S478" s="59"/>
      <c r="T478" s="177">
        <f t="shared" si="146"/>
        <v>62.332888333333329</v>
      </c>
      <c r="U478" s="168">
        <f t="shared" si="144"/>
        <v>60</v>
      </c>
      <c r="V478" s="40">
        <f t="shared" si="145"/>
        <v>0.96257371676958237</v>
      </c>
    </row>
    <row r="479" spans="1:24" ht="20.25" customHeight="1" x14ac:dyDescent="0.25">
      <c r="A479" s="9" t="s">
        <v>23</v>
      </c>
      <c r="B479" s="52">
        <v>4</v>
      </c>
      <c r="C479" s="53">
        <v>5</v>
      </c>
      <c r="D479" s="53"/>
      <c r="E479" s="53"/>
      <c r="F479" s="53"/>
      <c r="G479" s="54"/>
      <c r="H479" s="52">
        <v>28</v>
      </c>
      <c r="I479" s="53">
        <v>27</v>
      </c>
      <c r="J479" s="53"/>
      <c r="K479" s="53"/>
      <c r="L479" s="53"/>
      <c r="M479" s="54"/>
      <c r="N479" s="52"/>
      <c r="O479" s="53"/>
      <c r="P479" s="53"/>
      <c r="Q479" s="53"/>
      <c r="R479" s="53"/>
      <c r="S479" s="59"/>
      <c r="T479" s="177">
        <f t="shared" si="146"/>
        <v>62.332888333333329</v>
      </c>
      <c r="U479" s="168">
        <f t="shared" si="144"/>
        <v>64</v>
      </c>
      <c r="V479" s="40">
        <f t="shared" si="145"/>
        <v>1.0267452978875544</v>
      </c>
    </row>
    <row r="480" spans="1:24" ht="20.25" customHeight="1" x14ac:dyDescent="0.25">
      <c r="A480" s="9" t="s">
        <v>24</v>
      </c>
      <c r="B480" s="52">
        <v>4</v>
      </c>
      <c r="C480" s="53">
        <v>5</v>
      </c>
      <c r="D480" s="53"/>
      <c r="E480" s="53"/>
      <c r="F480" s="53"/>
      <c r="G480" s="54"/>
      <c r="H480" s="52">
        <v>28</v>
      </c>
      <c r="I480" s="53">
        <v>27</v>
      </c>
      <c r="J480" s="53"/>
      <c r="K480" s="53"/>
      <c r="L480" s="53"/>
      <c r="M480" s="54"/>
      <c r="N480" s="52"/>
      <c r="O480" s="53"/>
      <c r="P480" s="53"/>
      <c r="Q480" s="53"/>
      <c r="R480" s="53"/>
      <c r="S480" s="59"/>
      <c r="T480" s="177">
        <f t="shared" si="146"/>
        <v>62.332888333333329</v>
      </c>
      <c r="U480" s="168">
        <f t="shared" si="144"/>
        <v>64</v>
      </c>
      <c r="V480" s="40">
        <f t="shared" si="145"/>
        <v>1.0267452978875544</v>
      </c>
    </row>
    <row r="481" spans="1:24" ht="20.25" customHeight="1" x14ac:dyDescent="0.25">
      <c r="A481" s="9" t="s">
        <v>25</v>
      </c>
      <c r="B481" s="52">
        <v>4</v>
      </c>
      <c r="C481" s="53">
        <v>5</v>
      </c>
      <c r="D481" s="53"/>
      <c r="E481" s="53"/>
      <c r="F481" s="53"/>
      <c r="G481" s="54"/>
      <c r="H481" s="52">
        <v>28</v>
      </c>
      <c r="I481" s="53">
        <v>27</v>
      </c>
      <c r="J481" s="53"/>
      <c r="K481" s="53"/>
      <c r="L481" s="53"/>
      <c r="M481" s="54"/>
      <c r="N481" s="52"/>
      <c r="O481" s="53"/>
      <c r="P481" s="53"/>
      <c r="Q481" s="53"/>
      <c r="R481" s="53"/>
      <c r="S481" s="59"/>
      <c r="T481" s="177">
        <f t="shared" si="146"/>
        <v>62.332888333333329</v>
      </c>
      <c r="U481" s="168">
        <f t="shared" si="144"/>
        <v>64</v>
      </c>
      <c r="V481" s="40">
        <f t="shared" si="145"/>
        <v>1.0267452978875544</v>
      </c>
    </row>
    <row r="482" spans="1:24" ht="20.25" customHeight="1" x14ac:dyDescent="0.25">
      <c r="A482" s="9" t="s">
        <v>26</v>
      </c>
      <c r="B482" s="46"/>
      <c r="C482" s="43"/>
      <c r="D482" s="53">
        <v>4</v>
      </c>
      <c r="E482" s="53">
        <v>4</v>
      </c>
      <c r="F482" s="53"/>
      <c r="G482" s="54"/>
      <c r="H482" s="46"/>
      <c r="I482" s="43"/>
      <c r="J482" s="53">
        <v>27</v>
      </c>
      <c r="K482" s="53">
        <v>27</v>
      </c>
      <c r="L482" s="53"/>
      <c r="M482" s="54"/>
      <c r="N482" s="46"/>
      <c r="O482" s="43"/>
      <c r="P482" s="53"/>
      <c r="Q482" s="53"/>
      <c r="R482" s="53"/>
      <c r="S482" s="59"/>
      <c r="T482" s="177">
        <f t="shared" si="146"/>
        <v>62.332888333333329</v>
      </c>
      <c r="U482" s="168">
        <f t="shared" si="144"/>
        <v>62</v>
      </c>
      <c r="V482" s="40">
        <f t="shared" si="145"/>
        <v>0.99465950732856845</v>
      </c>
    </row>
    <row r="483" spans="1:24" ht="20.25" customHeight="1" thickBot="1" x14ac:dyDescent="0.3">
      <c r="A483" s="31" t="s">
        <v>27</v>
      </c>
      <c r="B483" s="47"/>
      <c r="C483" s="48"/>
      <c r="D483" s="55">
        <v>7</v>
      </c>
      <c r="E483" s="55">
        <v>8</v>
      </c>
      <c r="F483" s="55"/>
      <c r="G483" s="56"/>
      <c r="H483" s="47"/>
      <c r="I483" s="48"/>
      <c r="J483" s="55">
        <v>23</v>
      </c>
      <c r="K483" s="57">
        <v>22</v>
      </c>
      <c r="L483" s="57"/>
      <c r="M483" s="58"/>
      <c r="N483" s="49"/>
      <c r="O483" s="50"/>
      <c r="P483" s="57"/>
      <c r="Q483" s="57"/>
      <c r="R483" s="57"/>
      <c r="S483" s="60"/>
      <c r="T483" s="178">
        <f>T482*0.9</f>
        <v>56.099599499999997</v>
      </c>
      <c r="U483" s="168">
        <f t="shared" si="144"/>
        <v>60</v>
      </c>
      <c r="V483" s="40">
        <f t="shared" si="145"/>
        <v>1.0695263519662026</v>
      </c>
    </row>
    <row r="484" spans="1:24" ht="15.75" thickBot="1" x14ac:dyDescent="0.3">
      <c r="A484" s="179" t="s">
        <v>43</v>
      </c>
      <c r="B484" s="24"/>
      <c r="C484" s="24"/>
      <c r="D484" s="24"/>
      <c r="E484" s="24"/>
      <c r="F484" s="24"/>
      <c r="G484" s="24"/>
      <c r="H484" s="313" t="s">
        <v>349</v>
      </c>
      <c r="I484" s="313"/>
      <c r="J484" s="314"/>
      <c r="K484" s="180"/>
      <c r="L484" s="179" t="s">
        <v>48</v>
      </c>
      <c r="M484" s="24"/>
      <c r="N484" s="24"/>
      <c r="O484" s="24"/>
      <c r="P484" s="24"/>
      <c r="Q484" s="24"/>
      <c r="R484" s="24"/>
      <c r="S484" s="25"/>
    </row>
    <row r="485" spans="1:24" ht="46.5" customHeight="1" x14ac:dyDescent="0.25">
      <c r="A485" s="324" t="s">
        <v>0</v>
      </c>
      <c r="B485" s="236" t="s">
        <v>44</v>
      </c>
      <c r="C485" s="236"/>
      <c r="D485" s="236" t="s">
        <v>45</v>
      </c>
      <c r="E485" s="236"/>
      <c r="F485" s="236" t="s">
        <v>46</v>
      </c>
      <c r="G485" s="236"/>
      <c r="H485" s="236" t="s">
        <v>47</v>
      </c>
      <c r="I485" s="236"/>
      <c r="J485" s="238"/>
      <c r="L485" s="309" t="s">
        <v>0</v>
      </c>
      <c r="M485" s="215"/>
      <c r="N485" s="210" t="s">
        <v>1</v>
      </c>
      <c r="O485" s="211"/>
      <c r="P485" s="210" t="s">
        <v>2</v>
      </c>
      <c r="Q485" s="211"/>
      <c r="R485" s="210" t="s">
        <v>3</v>
      </c>
      <c r="S485" s="212"/>
      <c r="T485" s="237" t="s">
        <v>224</v>
      </c>
      <c r="U485" s="323" t="s">
        <v>36</v>
      </c>
      <c r="V485" s="217" t="s">
        <v>108</v>
      </c>
    </row>
    <row r="486" spans="1:24" ht="36" x14ac:dyDescent="0.25">
      <c r="A486" s="325"/>
      <c r="B486" s="237"/>
      <c r="C486" s="237"/>
      <c r="D486" s="237"/>
      <c r="E486" s="237"/>
      <c r="F486" s="237"/>
      <c r="G486" s="237"/>
      <c r="H486" s="237"/>
      <c r="I486" s="237"/>
      <c r="J486" s="239"/>
      <c r="L486" s="217"/>
      <c r="M486" s="218"/>
      <c r="N486" s="15" t="s">
        <v>49</v>
      </c>
      <c r="O486" s="16" t="s">
        <v>50</v>
      </c>
      <c r="P486" s="15" t="s">
        <v>49</v>
      </c>
      <c r="Q486" s="16" t="s">
        <v>50</v>
      </c>
      <c r="R486" s="15" t="s">
        <v>49</v>
      </c>
      <c r="S486" s="41" t="s">
        <v>50</v>
      </c>
      <c r="T486" s="237"/>
      <c r="U486" s="323"/>
      <c r="V486" s="217"/>
    </row>
    <row r="487" spans="1:24" x14ac:dyDescent="0.25">
      <c r="A487" s="181" t="s">
        <v>8</v>
      </c>
      <c r="B487" s="201">
        <v>35</v>
      </c>
      <c r="C487" s="201"/>
      <c r="D487" s="201">
        <v>0</v>
      </c>
      <c r="E487" s="201"/>
      <c r="F487" s="201">
        <v>3</v>
      </c>
      <c r="G487" s="201"/>
      <c r="H487" s="201">
        <v>2</v>
      </c>
      <c r="I487" s="201"/>
      <c r="J487" s="202"/>
      <c r="K487" s="175"/>
      <c r="L487" s="217" t="s">
        <v>51</v>
      </c>
      <c r="M487" s="218"/>
      <c r="N487" s="15">
        <v>32</v>
      </c>
      <c r="O487" s="16"/>
      <c r="P487" s="15">
        <v>35</v>
      </c>
      <c r="Q487" s="16"/>
      <c r="R487" s="15"/>
      <c r="S487" s="8"/>
      <c r="T487" s="182">
        <f>T464*1.02</f>
        <v>67.637815000000003</v>
      </c>
      <c r="U487" s="168">
        <f>SUM(N487:S487)</f>
        <v>67</v>
      </c>
      <c r="V487" s="40">
        <f t="shared" ref="V487:V491" si="147">U487/T487</f>
        <v>0.99057014186516812</v>
      </c>
    </row>
    <row r="488" spans="1:24" x14ac:dyDescent="0.25">
      <c r="A488" s="181" t="s">
        <v>9</v>
      </c>
      <c r="B488" s="201">
        <v>62</v>
      </c>
      <c r="C488" s="201"/>
      <c r="D488" s="201">
        <v>0</v>
      </c>
      <c r="E488" s="201"/>
      <c r="F488" s="201">
        <v>2</v>
      </c>
      <c r="G488" s="201"/>
      <c r="H488" s="201">
        <v>2</v>
      </c>
      <c r="I488" s="201"/>
      <c r="J488" s="202"/>
      <c r="L488" s="217" t="s">
        <v>52</v>
      </c>
      <c r="M488" s="218"/>
      <c r="N488" s="22">
        <v>41</v>
      </c>
      <c r="O488" s="169"/>
      <c r="P488" s="22">
        <v>27</v>
      </c>
      <c r="Q488" s="169"/>
      <c r="R488" s="22"/>
      <c r="S488" s="8"/>
      <c r="T488" s="182">
        <f>T487</f>
        <v>67.637815000000003</v>
      </c>
      <c r="U488" s="168">
        <f>SUM(N488:S488)</f>
        <v>68</v>
      </c>
      <c r="V488" s="40">
        <f t="shared" si="147"/>
        <v>1.0053547708482304</v>
      </c>
    </row>
    <row r="489" spans="1:24" x14ac:dyDescent="0.25">
      <c r="A489" s="181" t="s">
        <v>10</v>
      </c>
      <c r="B489" s="201">
        <v>62</v>
      </c>
      <c r="C489" s="201"/>
      <c r="D489" s="201">
        <v>0</v>
      </c>
      <c r="E489" s="201"/>
      <c r="F489" s="201">
        <v>2</v>
      </c>
      <c r="G489" s="201"/>
      <c r="H489" s="201">
        <v>2</v>
      </c>
      <c r="I489" s="201"/>
      <c r="J489" s="202"/>
      <c r="L489" s="217" t="s">
        <v>53</v>
      </c>
      <c r="M489" s="218"/>
      <c r="N489" s="22"/>
      <c r="O489" s="169"/>
      <c r="P489" s="22"/>
      <c r="Q489" s="169"/>
      <c r="R489" s="22"/>
      <c r="S489" s="8"/>
      <c r="T489" s="182">
        <f>T488</f>
        <v>67.637815000000003</v>
      </c>
      <c r="U489" s="168">
        <f>SUM(N489:S489)</f>
        <v>0</v>
      </c>
      <c r="V489" s="40">
        <f t="shared" si="147"/>
        <v>0</v>
      </c>
    </row>
    <row r="490" spans="1:24" x14ac:dyDescent="0.25">
      <c r="A490" s="181" t="s">
        <v>11</v>
      </c>
      <c r="B490" s="201">
        <v>58</v>
      </c>
      <c r="C490" s="201"/>
      <c r="D490" s="201">
        <v>1</v>
      </c>
      <c r="E490" s="201"/>
      <c r="F490" s="201">
        <v>1</v>
      </c>
      <c r="G490" s="201"/>
      <c r="H490" s="201">
        <v>1</v>
      </c>
      <c r="I490" s="201"/>
      <c r="J490" s="202"/>
      <c r="L490" s="217" t="s">
        <v>54</v>
      </c>
      <c r="M490" s="218"/>
      <c r="N490" s="22"/>
      <c r="O490" s="169"/>
      <c r="P490" s="22"/>
      <c r="Q490" s="169"/>
      <c r="R490" s="22"/>
      <c r="S490" s="8"/>
      <c r="T490" s="182">
        <f>T489</f>
        <v>67.637815000000003</v>
      </c>
      <c r="U490" s="168">
        <f>SUM(N490:S490)</f>
        <v>0</v>
      </c>
      <c r="V490" s="40">
        <f t="shared" si="147"/>
        <v>0</v>
      </c>
    </row>
    <row r="491" spans="1:24" ht="15.75" thickBot="1" x14ac:dyDescent="0.3">
      <c r="A491" s="181" t="s">
        <v>12</v>
      </c>
      <c r="B491" s="201">
        <v>59</v>
      </c>
      <c r="C491" s="201"/>
      <c r="D491" s="201">
        <v>1</v>
      </c>
      <c r="E491" s="201"/>
      <c r="F491" s="201">
        <v>0</v>
      </c>
      <c r="G491" s="201"/>
      <c r="H491" s="201">
        <v>1</v>
      </c>
      <c r="I491" s="201"/>
      <c r="J491" s="202"/>
      <c r="L491" s="217" t="s">
        <v>55</v>
      </c>
      <c r="M491" s="218"/>
      <c r="N491" s="36"/>
      <c r="O491" s="170"/>
      <c r="P491" s="36"/>
      <c r="Q491" s="170"/>
      <c r="R491" s="36"/>
      <c r="S491" s="42"/>
      <c r="T491" s="182">
        <f>T490</f>
        <v>67.637815000000003</v>
      </c>
      <c r="U491" s="168">
        <f>SUM(N491:S491)</f>
        <v>0</v>
      </c>
      <c r="V491" s="40">
        <f t="shared" si="147"/>
        <v>0</v>
      </c>
    </row>
    <row r="492" spans="1:24" ht="15.75" thickBot="1" x14ac:dyDescent="0.3">
      <c r="A492" s="181" t="s">
        <v>13</v>
      </c>
      <c r="B492" s="201">
        <v>57</v>
      </c>
      <c r="C492" s="201"/>
      <c r="D492" s="201">
        <v>1</v>
      </c>
      <c r="E492" s="201"/>
      <c r="F492" s="201">
        <v>2</v>
      </c>
      <c r="G492" s="201"/>
      <c r="H492" s="201">
        <v>0</v>
      </c>
      <c r="I492" s="201"/>
      <c r="J492" s="202"/>
      <c r="L492" t="s">
        <v>56</v>
      </c>
    </row>
    <row r="493" spans="1:24" ht="15" customHeight="1" x14ac:dyDescent="0.25">
      <c r="A493" s="181" t="s">
        <v>14</v>
      </c>
      <c r="B493" s="201">
        <v>58</v>
      </c>
      <c r="C493" s="201"/>
      <c r="D493" s="201">
        <v>1</v>
      </c>
      <c r="E493" s="201"/>
      <c r="F493" s="201">
        <v>1</v>
      </c>
      <c r="G493" s="201"/>
      <c r="H493" s="201">
        <v>1</v>
      </c>
      <c r="I493" s="201"/>
      <c r="J493" s="202"/>
      <c r="L493" s="230" t="s">
        <v>57</v>
      </c>
      <c r="M493" s="231"/>
      <c r="N493" s="220" t="s">
        <v>58</v>
      </c>
      <c r="O493" s="220" t="s">
        <v>59</v>
      </c>
      <c r="P493" s="220" t="s">
        <v>60</v>
      </c>
      <c r="Q493" s="222" t="s">
        <v>61</v>
      </c>
      <c r="R493" s="224" t="s">
        <v>62</v>
      </c>
      <c r="S493" s="225"/>
      <c r="T493" s="223" t="s">
        <v>226</v>
      </c>
      <c r="U493" s="307" t="s">
        <v>227</v>
      </c>
      <c r="V493" s="255" t="s">
        <v>81</v>
      </c>
      <c r="W493" s="255" t="s">
        <v>228</v>
      </c>
      <c r="X493" s="308" t="s">
        <v>229</v>
      </c>
    </row>
    <row r="494" spans="1:24" x14ac:dyDescent="0.25">
      <c r="A494" s="181" t="s">
        <v>15</v>
      </c>
      <c r="B494" s="201">
        <v>59</v>
      </c>
      <c r="C494" s="201"/>
      <c r="D494" s="201">
        <v>1</v>
      </c>
      <c r="E494" s="201"/>
      <c r="F494" s="201">
        <v>0</v>
      </c>
      <c r="G494" s="201"/>
      <c r="H494" s="201">
        <v>1</v>
      </c>
      <c r="I494" s="201"/>
      <c r="J494" s="202"/>
      <c r="L494" s="232"/>
      <c r="M494" s="233"/>
      <c r="N494" s="221"/>
      <c r="O494" s="221"/>
      <c r="P494" s="221"/>
      <c r="Q494" s="223"/>
      <c r="R494" s="226"/>
      <c r="S494" s="227"/>
      <c r="T494" s="223"/>
      <c r="U494" s="307"/>
      <c r="V494" s="255"/>
      <c r="W494" s="255"/>
      <c r="X494" s="308"/>
    </row>
    <row r="495" spans="1:24" x14ac:dyDescent="0.25">
      <c r="A495" s="181" t="s">
        <v>16</v>
      </c>
      <c r="B495" s="201">
        <v>57</v>
      </c>
      <c r="C495" s="201"/>
      <c r="D495" s="201">
        <v>1</v>
      </c>
      <c r="E495" s="201"/>
      <c r="F495" s="201">
        <v>2</v>
      </c>
      <c r="G495" s="201"/>
      <c r="H495" s="201">
        <v>0</v>
      </c>
      <c r="I495" s="201"/>
      <c r="J495" s="202"/>
      <c r="L495" s="321" t="s">
        <v>8</v>
      </c>
      <c r="M495" s="322"/>
      <c r="N495" s="161">
        <v>15</v>
      </c>
      <c r="O495" s="161">
        <v>30</v>
      </c>
      <c r="P495" s="161">
        <v>5</v>
      </c>
      <c r="Q495" s="161"/>
      <c r="R495" s="195"/>
      <c r="S495" s="219"/>
      <c r="T495" s="168">
        <f>N495+O495</f>
        <v>45</v>
      </c>
      <c r="U495" s="172">
        <f>U464</f>
        <v>40</v>
      </c>
      <c r="V495" s="172">
        <f t="shared" ref="V495:V511" si="148">T495-P495</f>
        <v>40</v>
      </c>
      <c r="W495" s="172">
        <f>V495-U495</f>
        <v>0</v>
      </c>
      <c r="X495" s="172">
        <f>W495/T495*100</f>
        <v>0</v>
      </c>
    </row>
    <row r="496" spans="1:24" x14ac:dyDescent="0.25">
      <c r="A496" s="181" t="s">
        <v>17</v>
      </c>
      <c r="B496" s="201">
        <v>58</v>
      </c>
      <c r="C496" s="201"/>
      <c r="D496" s="201">
        <v>1</v>
      </c>
      <c r="E496" s="201"/>
      <c r="F496" s="201">
        <v>1</v>
      </c>
      <c r="G496" s="201"/>
      <c r="H496" s="201">
        <v>1</v>
      </c>
      <c r="I496" s="201"/>
      <c r="J496" s="202"/>
      <c r="L496" s="321" t="s">
        <v>9</v>
      </c>
      <c r="M496" s="322"/>
      <c r="N496" s="161">
        <v>60</v>
      </c>
      <c r="O496" s="161">
        <v>140</v>
      </c>
      <c r="P496" s="161">
        <v>60</v>
      </c>
      <c r="Q496" s="161"/>
      <c r="R496" s="195"/>
      <c r="S496" s="219"/>
      <c r="T496" s="168">
        <f t="shared" ref="T496:T511" si="149">N496+O496</f>
        <v>200</v>
      </c>
      <c r="U496" s="172">
        <f>U465</f>
        <v>66</v>
      </c>
      <c r="V496" s="172">
        <f t="shared" si="148"/>
        <v>140</v>
      </c>
      <c r="W496" s="172">
        <f t="shared" ref="W496:W511" si="150">V496-U496</f>
        <v>74</v>
      </c>
      <c r="X496" s="172">
        <f t="shared" ref="X496:X511" si="151">W496/T496*100</f>
        <v>37</v>
      </c>
    </row>
    <row r="497" spans="1:24" x14ac:dyDescent="0.25">
      <c r="A497" s="181" t="s">
        <v>18</v>
      </c>
      <c r="B497" s="201">
        <v>59</v>
      </c>
      <c r="C497" s="201"/>
      <c r="D497" s="201">
        <v>1</v>
      </c>
      <c r="E497" s="201"/>
      <c r="F497" s="201">
        <v>0</v>
      </c>
      <c r="G497" s="201"/>
      <c r="H497" s="201">
        <v>1</v>
      </c>
      <c r="I497" s="201"/>
      <c r="J497" s="202"/>
      <c r="L497" s="203" t="s">
        <v>63</v>
      </c>
      <c r="M497" s="204"/>
      <c r="N497" s="161">
        <v>60</v>
      </c>
      <c r="O497" s="161">
        <v>340</v>
      </c>
      <c r="P497" s="161">
        <v>100</v>
      </c>
      <c r="Q497" s="161"/>
      <c r="R497" s="195"/>
      <c r="S497" s="219"/>
      <c r="T497" s="168">
        <f t="shared" si="149"/>
        <v>400</v>
      </c>
      <c r="U497" s="172">
        <f>U466+U467+U468+U469</f>
        <v>248</v>
      </c>
      <c r="V497" s="172">
        <f t="shared" si="148"/>
        <v>300</v>
      </c>
      <c r="W497" s="172">
        <f t="shared" si="150"/>
        <v>52</v>
      </c>
      <c r="X497" s="172">
        <f t="shared" si="151"/>
        <v>13</v>
      </c>
    </row>
    <row r="498" spans="1:24" x14ac:dyDescent="0.25">
      <c r="A498" s="181" t="s">
        <v>19</v>
      </c>
      <c r="B498" s="201">
        <v>57</v>
      </c>
      <c r="C498" s="201"/>
      <c r="D498" s="201">
        <v>1</v>
      </c>
      <c r="E498" s="201"/>
      <c r="F498" s="201">
        <v>2</v>
      </c>
      <c r="G498" s="201"/>
      <c r="H498" s="201">
        <v>0</v>
      </c>
      <c r="I498" s="201"/>
      <c r="J498" s="202"/>
      <c r="L498" s="203" t="s">
        <v>64</v>
      </c>
      <c r="M498" s="204"/>
      <c r="N498" s="161">
        <v>95</v>
      </c>
      <c r="O498" s="161">
        <v>200</v>
      </c>
      <c r="P498" s="161">
        <v>105</v>
      </c>
      <c r="Q498" s="161"/>
      <c r="R498" s="195"/>
      <c r="S498" s="219"/>
      <c r="T498" s="168">
        <f t="shared" si="149"/>
        <v>295</v>
      </c>
      <c r="U498" s="172">
        <f>U470+U471+U472</f>
        <v>182</v>
      </c>
      <c r="V498" s="172">
        <f t="shared" si="148"/>
        <v>190</v>
      </c>
      <c r="W498" s="172">
        <f t="shared" si="150"/>
        <v>8</v>
      </c>
      <c r="X498" s="172">
        <f t="shared" si="151"/>
        <v>2.7118644067796609</v>
      </c>
    </row>
    <row r="499" spans="1:24" x14ac:dyDescent="0.25">
      <c r="A499" s="181" t="s">
        <v>20</v>
      </c>
      <c r="B499" s="201">
        <v>58</v>
      </c>
      <c r="C499" s="201"/>
      <c r="D499" s="201">
        <v>1</v>
      </c>
      <c r="E499" s="201"/>
      <c r="F499" s="201">
        <v>1</v>
      </c>
      <c r="G499" s="201"/>
      <c r="H499" s="201">
        <v>1</v>
      </c>
      <c r="I499" s="201"/>
      <c r="J499" s="202"/>
      <c r="L499" s="203" t="s">
        <v>65</v>
      </c>
      <c r="M499" s="204"/>
      <c r="N499" s="161">
        <v>24</v>
      </c>
      <c r="O499" s="161">
        <v>200</v>
      </c>
      <c r="P499" s="161">
        <v>24</v>
      </c>
      <c r="Q499" s="161"/>
      <c r="R499" s="195"/>
      <c r="S499" s="219"/>
      <c r="T499" s="168">
        <f t="shared" si="149"/>
        <v>224</v>
      </c>
      <c r="U499" s="172">
        <f>U473+U474+U475</f>
        <v>182</v>
      </c>
      <c r="V499" s="172">
        <f t="shared" si="148"/>
        <v>200</v>
      </c>
      <c r="W499" s="172">
        <f t="shared" si="150"/>
        <v>18</v>
      </c>
      <c r="X499" s="172">
        <f t="shared" si="151"/>
        <v>8.0357142857142865</v>
      </c>
    </row>
    <row r="500" spans="1:24" x14ac:dyDescent="0.25">
      <c r="A500" s="181" t="s">
        <v>21</v>
      </c>
      <c r="B500" s="201">
        <v>59</v>
      </c>
      <c r="C500" s="201"/>
      <c r="D500" s="201">
        <v>1</v>
      </c>
      <c r="E500" s="201"/>
      <c r="F500" s="201">
        <v>0</v>
      </c>
      <c r="G500" s="201"/>
      <c r="H500" s="201">
        <v>1</v>
      </c>
      <c r="I500" s="201"/>
      <c r="J500" s="202"/>
      <c r="L500" s="203" t="s">
        <v>66</v>
      </c>
      <c r="M500" s="204"/>
      <c r="N500" s="161">
        <v>10</v>
      </c>
      <c r="O500" s="161">
        <v>135</v>
      </c>
      <c r="P500" s="161">
        <v>20</v>
      </c>
      <c r="Q500" s="161"/>
      <c r="R500" s="195"/>
      <c r="S500" s="219"/>
      <c r="T500" s="168">
        <f t="shared" si="149"/>
        <v>145</v>
      </c>
      <c r="U500" s="172">
        <f>U476+U477</f>
        <v>122</v>
      </c>
      <c r="V500" s="172">
        <f t="shared" si="148"/>
        <v>125</v>
      </c>
      <c r="W500" s="172">
        <f t="shared" si="150"/>
        <v>3</v>
      </c>
      <c r="X500" s="172">
        <f t="shared" si="151"/>
        <v>2.0689655172413794</v>
      </c>
    </row>
    <row r="501" spans="1:24" x14ac:dyDescent="0.25">
      <c r="A501" s="181" t="s">
        <v>22</v>
      </c>
      <c r="B501" s="201">
        <v>57</v>
      </c>
      <c r="C501" s="201"/>
      <c r="D501" s="201">
        <v>1</v>
      </c>
      <c r="E501" s="201"/>
      <c r="F501" s="201">
        <v>2</v>
      </c>
      <c r="G501" s="201"/>
      <c r="H501" s="201">
        <v>0</v>
      </c>
      <c r="I501" s="201"/>
      <c r="J501" s="202"/>
      <c r="L501" s="203" t="s">
        <v>67</v>
      </c>
      <c r="M501" s="204"/>
      <c r="N501" s="161">
        <v>200</v>
      </c>
      <c r="O501" s="161">
        <v>0</v>
      </c>
      <c r="P501" s="161">
        <v>60</v>
      </c>
      <c r="Q501" s="161"/>
      <c r="R501" s="195"/>
      <c r="S501" s="219"/>
      <c r="T501" s="168">
        <f t="shared" si="149"/>
        <v>200</v>
      </c>
      <c r="U501" s="172">
        <f>U478+U479</f>
        <v>124</v>
      </c>
      <c r="V501" s="172">
        <f t="shared" si="148"/>
        <v>140</v>
      </c>
      <c r="W501" s="172">
        <f t="shared" si="150"/>
        <v>16</v>
      </c>
      <c r="X501" s="172">
        <f t="shared" si="151"/>
        <v>8</v>
      </c>
    </row>
    <row r="502" spans="1:24" x14ac:dyDescent="0.25">
      <c r="A502" s="181" t="s">
        <v>23</v>
      </c>
      <c r="B502" s="201">
        <v>60</v>
      </c>
      <c r="C502" s="201"/>
      <c r="D502" s="201">
        <v>1</v>
      </c>
      <c r="E502" s="201"/>
      <c r="F502" s="201">
        <v>1</v>
      </c>
      <c r="G502" s="201"/>
      <c r="H502" s="201">
        <v>2</v>
      </c>
      <c r="I502" s="201"/>
      <c r="J502" s="202"/>
      <c r="L502" s="203" t="s">
        <v>24</v>
      </c>
      <c r="M502" s="204"/>
      <c r="N502" s="161">
        <v>60</v>
      </c>
      <c r="O502" s="161">
        <v>70</v>
      </c>
      <c r="P502" s="161">
        <v>60</v>
      </c>
      <c r="Q502" s="161"/>
      <c r="R502" s="195"/>
      <c r="S502" s="219"/>
      <c r="T502" s="168">
        <f t="shared" si="149"/>
        <v>130</v>
      </c>
      <c r="U502" s="172">
        <f>U480</f>
        <v>64</v>
      </c>
      <c r="V502" s="172">
        <f t="shared" si="148"/>
        <v>70</v>
      </c>
      <c r="W502" s="172">
        <f t="shared" si="150"/>
        <v>6</v>
      </c>
      <c r="X502" s="172">
        <f t="shared" si="151"/>
        <v>4.6153846153846159</v>
      </c>
    </row>
    <row r="503" spans="1:24" x14ac:dyDescent="0.25">
      <c r="A503" s="181" t="s">
        <v>24</v>
      </c>
      <c r="B503" s="201">
        <v>60</v>
      </c>
      <c r="C503" s="201"/>
      <c r="D503" s="201">
        <v>1</v>
      </c>
      <c r="E503" s="201"/>
      <c r="F503" s="201">
        <v>1</v>
      </c>
      <c r="G503" s="201"/>
      <c r="H503" s="201">
        <v>2</v>
      </c>
      <c r="I503" s="201"/>
      <c r="J503" s="202"/>
      <c r="L503" s="203" t="s">
        <v>68</v>
      </c>
      <c r="M503" s="204"/>
      <c r="N503" s="161">
        <v>290</v>
      </c>
      <c r="O503" s="161">
        <v>0</v>
      </c>
      <c r="P503" s="161">
        <v>140</v>
      </c>
      <c r="Q503" s="161"/>
      <c r="R503" s="195"/>
      <c r="S503" s="219"/>
      <c r="T503" s="168">
        <f t="shared" si="149"/>
        <v>290</v>
      </c>
      <c r="U503" s="172">
        <f>U481+U482</f>
        <v>126</v>
      </c>
      <c r="V503" s="172">
        <f t="shared" si="148"/>
        <v>150</v>
      </c>
      <c r="W503" s="172">
        <f t="shared" si="150"/>
        <v>24</v>
      </c>
      <c r="X503" s="172">
        <f t="shared" si="151"/>
        <v>8.2758620689655178</v>
      </c>
    </row>
    <row r="504" spans="1:24" x14ac:dyDescent="0.25">
      <c r="A504" s="181" t="s">
        <v>25</v>
      </c>
      <c r="B504" s="201">
        <v>60</v>
      </c>
      <c r="C504" s="201"/>
      <c r="D504" s="201">
        <v>1</v>
      </c>
      <c r="E504" s="201"/>
      <c r="F504" s="201">
        <v>1</v>
      </c>
      <c r="G504" s="201"/>
      <c r="H504" s="201">
        <v>2</v>
      </c>
      <c r="I504" s="201"/>
      <c r="J504" s="202"/>
      <c r="L504" s="203" t="s">
        <v>69</v>
      </c>
      <c r="M504" s="204"/>
      <c r="N504" s="161">
        <v>110</v>
      </c>
      <c r="O504" s="161">
        <v>20</v>
      </c>
      <c r="P504" s="161">
        <v>60</v>
      </c>
      <c r="Q504" s="161"/>
      <c r="R504" s="195"/>
      <c r="S504" s="219"/>
      <c r="T504" s="168">
        <f t="shared" si="149"/>
        <v>130</v>
      </c>
      <c r="U504" s="172">
        <f>U483</f>
        <v>60</v>
      </c>
      <c r="V504" s="172">
        <f t="shared" si="148"/>
        <v>70</v>
      </c>
      <c r="W504" s="172">
        <f t="shared" si="150"/>
        <v>10</v>
      </c>
      <c r="X504" s="172">
        <f t="shared" si="151"/>
        <v>7.6923076923076925</v>
      </c>
    </row>
    <row r="505" spans="1:24" x14ac:dyDescent="0.25">
      <c r="A505" s="181" t="s">
        <v>26</v>
      </c>
      <c r="B505" s="201">
        <v>60</v>
      </c>
      <c r="C505" s="201"/>
      <c r="D505" s="201">
        <v>1</v>
      </c>
      <c r="E505" s="201"/>
      <c r="F505" s="201">
        <v>1</v>
      </c>
      <c r="G505" s="201"/>
      <c r="H505" s="201">
        <v>0</v>
      </c>
      <c r="I505" s="201"/>
      <c r="J505" s="202"/>
      <c r="L505" s="203" t="s">
        <v>70</v>
      </c>
      <c r="M505" s="204"/>
      <c r="N505" s="161">
        <v>40</v>
      </c>
      <c r="O505" s="161">
        <v>220</v>
      </c>
      <c r="P505" s="161">
        <v>100</v>
      </c>
      <c r="Q505" s="161"/>
      <c r="R505" s="195"/>
      <c r="S505" s="219"/>
      <c r="T505" s="168">
        <f t="shared" si="149"/>
        <v>260</v>
      </c>
      <c r="U505" s="172">
        <f>U487+U488+U489+U490+U491</f>
        <v>135</v>
      </c>
      <c r="V505" s="172">
        <f t="shared" si="148"/>
        <v>160</v>
      </c>
      <c r="W505" s="172">
        <f t="shared" si="150"/>
        <v>25</v>
      </c>
      <c r="X505" s="172">
        <f t="shared" si="151"/>
        <v>9.6153846153846168</v>
      </c>
    </row>
    <row r="506" spans="1:24" ht="15.75" thickBot="1" x14ac:dyDescent="0.3">
      <c r="A506" s="183" t="s">
        <v>27</v>
      </c>
      <c r="B506" s="249">
        <v>57</v>
      </c>
      <c r="C506" s="249"/>
      <c r="D506" s="249">
        <v>1</v>
      </c>
      <c r="E506" s="249"/>
      <c r="F506" s="249">
        <v>1</v>
      </c>
      <c r="G506" s="249"/>
      <c r="H506" s="249">
        <v>1</v>
      </c>
      <c r="I506" s="249"/>
      <c r="J506" s="250"/>
      <c r="L506" s="247" t="s">
        <v>71</v>
      </c>
      <c r="M506" s="248"/>
      <c r="N506" s="161">
        <v>550</v>
      </c>
      <c r="O506" s="161">
        <v>0</v>
      </c>
      <c r="P506" s="161">
        <v>480</v>
      </c>
      <c r="Q506" s="161"/>
      <c r="R506" s="195"/>
      <c r="S506" s="219"/>
      <c r="T506" s="168">
        <f t="shared" si="149"/>
        <v>550</v>
      </c>
      <c r="U506" s="172"/>
      <c r="V506" s="172">
        <f t="shared" si="148"/>
        <v>70</v>
      </c>
      <c r="W506" s="172">
        <f t="shared" si="150"/>
        <v>70</v>
      </c>
      <c r="X506" s="172">
        <f t="shared" si="151"/>
        <v>12.727272727272727</v>
      </c>
    </row>
    <row r="507" spans="1:24" ht="15.75" thickBot="1" x14ac:dyDescent="0.3">
      <c r="A507" s="184" t="s">
        <v>77</v>
      </c>
      <c r="L507" s="247" t="s">
        <v>72</v>
      </c>
      <c r="M507" s="248"/>
      <c r="N507" s="161">
        <v>5540</v>
      </c>
      <c r="O507" s="161">
        <v>0</v>
      </c>
      <c r="P507" s="161">
        <v>4620</v>
      </c>
      <c r="Q507" s="161"/>
      <c r="R507" s="195"/>
      <c r="S507" s="219"/>
      <c r="T507" s="168">
        <f t="shared" si="149"/>
        <v>5540</v>
      </c>
      <c r="U507" s="172"/>
      <c r="V507" s="172">
        <f t="shared" si="148"/>
        <v>920</v>
      </c>
      <c r="W507" s="172">
        <f t="shared" si="150"/>
        <v>920</v>
      </c>
      <c r="X507" s="172">
        <f t="shared" si="151"/>
        <v>16.60649819494585</v>
      </c>
    </row>
    <row r="508" spans="1:24" x14ac:dyDescent="0.25">
      <c r="A508" s="319" t="s">
        <v>78</v>
      </c>
      <c r="B508" s="320"/>
      <c r="C508" s="320"/>
      <c r="D508" s="206" t="s">
        <v>81</v>
      </c>
      <c r="E508" s="206"/>
      <c r="F508" s="206" t="s">
        <v>82</v>
      </c>
      <c r="G508" s="206"/>
      <c r="H508" s="206" t="s">
        <v>83</v>
      </c>
      <c r="I508" s="206"/>
      <c r="J508" s="207"/>
      <c r="L508" s="247" t="s">
        <v>73</v>
      </c>
      <c r="M508" s="248"/>
      <c r="N508" s="161">
        <v>6</v>
      </c>
      <c r="O508" s="161">
        <v>1</v>
      </c>
      <c r="P508" s="161">
        <v>0</v>
      </c>
      <c r="Q508" s="161"/>
      <c r="R508" s="195"/>
      <c r="S508" s="219"/>
      <c r="T508" s="168">
        <f t="shared" si="149"/>
        <v>7</v>
      </c>
      <c r="U508" s="172"/>
      <c r="V508" s="172">
        <f t="shared" si="148"/>
        <v>7</v>
      </c>
      <c r="W508" s="172">
        <f t="shared" si="150"/>
        <v>7</v>
      </c>
      <c r="X508" s="172">
        <f t="shared" si="151"/>
        <v>100</v>
      </c>
    </row>
    <row r="509" spans="1:24" x14ac:dyDescent="0.25">
      <c r="A509" s="317" t="s">
        <v>79</v>
      </c>
      <c r="B509" s="318"/>
      <c r="C509" s="318"/>
      <c r="D509" s="195">
        <v>11</v>
      </c>
      <c r="E509" s="195"/>
      <c r="F509" s="195">
        <v>11</v>
      </c>
      <c r="G509" s="195"/>
      <c r="H509" s="195"/>
      <c r="I509" s="195"/>
      <c r="J509" s="269"/>
      <c r="L509" s="247" t="s">
        <v>74</v>
      </c>
      <c r="M509" s="248"/>
      <c r="N509" s="161">
        <v>31</v>
      </c>
      <c r="O509" s="161">
        <v>0</v>
      </c>
      <c r="P509" s="161">
        <v>16</v>
      </c>
      <c r="Q509" s="161"/>
      <c r="R509" s="195"/>
      <c r="S509" s="219"/>
      <c r="T509" s="168">
        <f t="shared" si="149"/>
        <v>31</v>
      </c>
      <c r="U509" s="172"/>
      <c r="V509" s="172">
        <f t="shared" si="148"/>
        <v>15</v>
      </c>
      <c r="W509" s="172">
        <f t="shared" si="150"/>
        <v>15</v>
      </c>
      <c r="X509" s="172">
        <f t="shared" si="151"/>
        <v>48.387096774193552</v>
      </c>
    </row>
    <row r="510" spans="1:24" ht="15.75" thickBot="1" x14ac:dyDescent="0.3">
      <c r="A510" s="315" t="s">
        <v>80</v>
      </c>
      <c r="B510" s="316"/>
      <c r="C510" s="316"/>
      <c r="D510" s="246">
        <v>485</v>
      </c>
      <c r="E510" s="246"/>
      <c r="F510" s="246">
        <v>485</v>
      </c>
      <c r="G510" s="246"/>
      <c r="H510" s="246"/>
      <c r="I510" s="246"/>
      <c r="J510" s="270"/>
      <c r="L510" s="247" t="s">
        <v>75</v>
      </c>
      <c r="M510" s="248"/>
      <c r="N510" s="161">
        <v>56</v>
      </c>
      <c r="O510" s="161">
        <v>44</v>
      </c>
      <c r="P510" s="161">
        <v>34</v>
      </c>
      <c r="Q510" s="161"/>
      <c r="R510" s="195"/>
      <c r="S510" s="219"/>
      <c r="T510" s="168">
        <f t="shared" si="149"/>
        <v>100</v>
      </c>
      <c r="U510" s="172"/>
      <c r="V510" s="172">
        <f t="shared" si="148"/>
        <v>66</v>
      </c>
      <c r="W510" s="172">
        <f t="shared" si="150"/>
        <v>66</v>
      </c>
      <c r="X510" s="172">
        <f t="shared" si="151"/>
        <v>66</v>
      </c>
    </row>
    <row r="511" spans="1:24" ht="15.75" thickBot="1" x14ac:dyDescent="0.3">
      <c r="A511" t="s">
        <v>90</v>
      </c>
      <c r="L511" s="284" t="s">
        <v>76</v>
      </c>
      <c r="M511" s="285"/>
      <c r="N511" s="167">
        <v>32</v>
      </c>
      <c r="O511" s="167">
        <v>48</v>
      </c>
      <c r="P511" s="167">
        <v>13</v>
      </c>
      <c r="Q511" s="167"/>
      <c r="R511" s="246"/>
      <c r="S511" s="286"/>
      <c r="T511" s="168">
        <f t="shared" si="149"/>
        <v>80</v>
      </c>
      <c r="U511" s="172"/>
      <c r="V511" s="172">
        <f t="shared" si="148"/>
        <v>67</v>
      </c>
      <c r="W511" s="172">
        <f t="shared" si="150"/>
        <v>67</v>
      </c>
      <c r="X511" s="172">
        <f t="shared" si="151"/>
        <v>83.75</v>
      </c>
    </row>
    <row r="512" spans="1:24" ht="15.75" thickBot="1" x14ac:dyDescent="0.3">
      <c r="A512" s="205" t="s">
        <v>91</v>
      </c>
      <c r="B512" s="206"/>
      <c r="C512" s="206"/>
      <c r="D512" s="207"/>
      <c r="F512" s="205" t="s">
        <v>96</v>
      </c>
      <c r="G512" s="206"/>
      <c r="H512" s="206"/>
      <c r="I512" s="206"/>
      <c r="J512" s="207"/>
      <c r="L512" t="s">
        <v>84</v>
      </c>
      <c r="Q512" s="7" t="s">
        <v>89</v>
      </c>
    </row>
    <row r="513" spans="1:108" x14ac:dyDescent="0.25">
      <c r="A513" s="171" t="s">
        <v>92</v>
      </c>
      <c r="B513" s="217" t="s">
        <v>94</v>
      </c>
      <c r="C513" s="217"/>
      <c r="D513" s="261" t="s">
        <v>36</v>
      </c>
      <c r="F513" s="259" t="s">
        <v>92</v>
      </c>
      <c r="G513" s="217"/>
      <c r="H513" s="217" t="s">
        <v>94</v>
      </c>
      <c r="I513" s="217"/>
      <c r="J513" s="261" t="s">
        <v>36</v>
      </c>
      <c r="L513" s="262" t="s">
        <v>86</v>
      </c>
      <c r="M513" s="263"/>
      <c r="N513" s="263"/>
      <c r="O513" s="271">
        <v>2</v>
      </c>
      <c r="P513" s="272"/>
      <c r="Q513" s="162" t="s">
        <v>6</v>
      </c>
      <c r="R513" s="163" t="s">
        <v>7</v>
      </c>
      <c r="S513" s="164" t="s">
        <v>36</v>
      </c>
      <c r="T513" s="160"/>
    </row>
    <row r="514" spans="1:108" x14ac:dyDescent="0.25">
      <c r="A514" s="171" t="s">
        <v>93</v>
      </c>
      <c r="B514" s="217" t="s">
        <v>95</v>
      </c>
      <c r="C514" s="217"/>
      <c r="D514" s="261"/>
      <c r="F514" s="259" t="s">
        <v>93</v>
      </c>
      <c r="G514" s="217"/>
      <c r="H514" s="217" t="s">
        <v>95</v>
      </c>
      <c r="I514" s="217"/>
      <c r="J514" s="261"/>
      <c r="L514" s="264" t="s">
        <v>87</v>
      </c>
      <c r="M514" s="265"/>
      <c r="N514" s="265"/>
      <c r="O514" s="273">
        <v>0</v>
      </c>
      <c r="P514" s="274"/>
      <c r="Q514" s="268">
        <v>33</v>
      </c>
      <c r="R514" s="195">
        <v>33</v>
      </c>
      <c r="S514" s="269">
        <v>66</v>
      </c>
      <c r="T514" s="160"/>
    </row>
    <row r="515" spans="1:108" ht="15.75" thickBot="1" x14ac:dyDescent="0.3">
      <c r="A515" s="28">
        <v>66</v>
      </c>
      <c r="B515" s="246">
        <v>0</v>
      </c>
      <c r="C515" s="246"/>
      <c r="D515" s="173">
        <v>66</v>
      </c>
      <c r="F515" s="260">
        <v>66</v>
      </c>
      <c r="G515" s="246"/>
      <c r="H515" s="246">
        <v>0</v>
      </c>
      <c r="I515" s="246"/>
      <c r="J515" s="173">
        <v>66</v>
      </c>
      <c r="L515" s="266" t="s">
        <v>88</v>
      </c>
      <c r="M515" s="267"/>
      <c r="N515" s="267"/>
      <c r="O515" s="275">
        <v>1</v>
      </c>
      <c r="P515" s="276"/>
      <c r="Q515" s="260"/>
      <c r="R515" s="246"/>
      <c r="S515" s="270"/>
      <c r="T515" s="160"/>
    </row>
    <row r="516" spans="1:108" ht="15.75" thickBot="1" x14ac:dyDescent="0.3">
      <c r="A516" t="s">
        <v>102</v>
      </c>
      <c r="L516" t="s">
        <v>97</v>
      </c>
    </row>
    <row r="517" spans="1:108" ht="15.75" thickBot="1" x14ac:dyDescent="0.3">
      <c r="A517" s="23" t="s">
        <v>103</v>
      </c>
      <c r="B517" s="24"/>
      <c r="C517" s="24" t="s">
        <v>104</v>
      </c>
      <c r="D517" s="24"/>
      <c r="E517" s="24"/>
      <c r="F517" s="24" t="s">
        <v>105</v>
      </c>
      <c r="G517" s="24"/>
      <c r="H517" s="24"/>
      <c r="I517" s="24" t="s">
        <v>106</v>
      </c>
      <c r="J517" s="25"/>
      <c r="L517" s="280" t="s">
        <v>59</v>
      </c>
      <c r="M517" s="281"/>
      <c r="N517" s="26">
        <v>0</v>
      </c>
      <c r="O517" s="26" t="s">
        <v>99</v>
      </c>
      <c r="P517" s="278" t="s">
        <v>100</v>
      </c>
      <c r="Q517" s="279"/>
      <c r="R517" s="282">
        <v>0</v>
      </c>
      <c r="S517" s="283"/>
      <c r="T517" s="160"/>
    </row>
    <row r="518" spans="1:108" ht="15.75" thickBot="1" x14ac:dyDescent="0.3">
      <c r="A518" t="s">
        <v>107</v>
      </c>
      <c r="L518" s="251" t="s">
        <v>101</v>
      </c>
      <c r="M518" s="252"/>
      <c r="N518" s="255"/>
      <c r="O518" s="255"/>
      <c r="P518" s="255"/>
      <c r="Q518" s="255"/>
      <c r="R518" s="255"/>
      <c r="S518" s="256"/>
      <c r="T518" s="160"/>
    </row>
    <row r="519" spans="1:108" ht="15.75" thickBot="1" x14ac:dyDescent="0.3">
      <c r="A519" s="23" t="s">
        <v>103</v>
      </c>
      <c r="B519" s="24"/>
      <c r="C519" s="24" t="s">
        <v>104</v>
      </c>
      <c r="D519" s="24"/>
      <c r="E519" s="24"/>
      <c r="F519" s="24" t="s">
        <v>105</v>
      </c>
      <c r="G519" s="24"/>
      <c r="H519" s="24"/>
      <c r="I519" s="24" t="s">
        <v>106</v>
      </c>
      <c r="J519" s="25"/>
      <c r="L519" s="253"/>
      <c r="M519" s="254"/>
      <c r="N519" s="257"/>
      <c r="O519" s="257"/>
      <c r="P519" s="257"/>
      <c r="Q519" s="257"/>
      <c r="R519" s="257"/>
      <c r="S519" s="258"/>
      <c r="T519" s="160"/>
    </row>
    <row r="521" spans="1:108" ht="18.75" x14ac:dyDescent="0.3">
      <c r="A521" s="193"/>
      <c r="B521" s="194" t="s">
        <v>28</v>
      </c>
      <c r="C521" s="194"/>
      <c r="D521" s="194"/>
      <c r="E521" s="194"/>
      <c r="F521" s="194"/>
      <c r="G521" s="194"/>
      <c r="H521" s="194"/>
      <c r="I521" s="194"/>
      <c r="J521" s="193" t="s">
        <v>29</v>
      </c>
      <c r="K521" s="193"/>
      <c r="L521" s="195" t="s">
        <v>322</v>
      </c>
      <c r="M521" s="195"/>
      <c r="N521" s="195"/>
      <c r="O521" s="193" t="s">
        <v>30</v>
      </c>
      <c r="P521" s="193"/>
      <c r="Q521" s="195">
        <v>2022</v>
      </c>
      <c r="R521" s="195"/>
      <c r="S521" s="195"/>
      <c r="T521" s="328"/>
      <c r="U521" s="193"/>
      <c r="V521" s="193"/>
      <c r="W521" s="193"/>
      <c r="X521" s="193"/>
    </row>
    <row r="522" spans="1:108" s="38" customFormat="1" ht="21.75" customHeight="1" thickBot="1" x14ac:dyDescent="0.3">
      <c r="A522" s="193"/>
      <c r="B522" s="189" t="s">
        <v>31</v>
      </c>
      <c r="C522" s="189"/>
      <c r="D522" s="188" t="s">
        <v>323</v>
      </c>
      <c r="E522" s="188"/>
      <c r="F522" s="189" t="s">
        <v>32</v>
      </c>
      <c r="G522" s="189"/>
      <c r="H522" s="188" t="s">
        <v>324</v>
      </c>
      <c r="I522" s="188"/>
      <c r="J522" s="189" t="s">
        <v>272</v>
      </c>
      <c r="K522" s="189"/>
      <c r="L522" s="188" t="s">
        <v>340</v>
      </c>
      <c r="M522" s="188"/>
      <c r="N522" s="188"/>
      <c r="O522" s="189" t="s">
        <v>34</v>
      </c>
      <c r="P522" s="189"/>
      <c r="Q522" s="299" t="s">
        <v>340</v>
      </c>
      <c r="R522" s="300"/>
      <c r="S522" s="301"/>
      <c r="T522" s="326" t="s">
        <v>225</v>
      </c>
      <c r="U522" s="327"/>
      <c r="V522" s="327"/>
    </row>
    <row r="523" spans="1:108" x14ac:dyDescent="0.25">
      <c r="A523" s="193"/>
      <c r="B523" s="205" t="s">
        <v>35</v>
      </c>
      <c r="C523" s="206"/>
      <c r="D523" s="206"/>
      <c r="E523" s="206"/>
      <c r="F523" s="206"/>
      <c r="G523" s="206"/>
      <c r="H523" s="206"/>
      <c r="I523" s="207"/>
      <c r="J523" s="205" t="s">
        <v>1</v>
      </c>
      <c r="K523" s="206"/>
      <c r="L523" s="206"/>
      <c r="M523" s="206"/>
      <c r="N523" s="207"/>
      <c r="O523" s="205" t="s">
        <v>2</v>
      </c>
      <c r="P523" s="206"/>
      <c r="Q523" s="206"/>
      <c r="R523" s="206"/>
      <c r="S523" s="207"/>
      <c r="T523" s="299">
        <v>26938</v>
      </c>
      <c r="U523" s="300"/>
      <c r="V523" s="301"/>
    </row>
    <row r="524" spans="1:108" s="38" customFormat="1" ht="24" customHeight="1" thickBot="1" x14ac:dyDescent="0.3">
      <c r="B524" s="165" t="s">
        <v>36</v>
      </c>
      <c r="C524" s="62">
        <v>1</v>
      </c>
      <c r="D524" s="63" t="s">
        <v>37</v>
      </c>
      <c r="E524" s="166"/>
      <c r="F524" s="62">
        <v>1</v>
      </c>
      <c r="G524" s="209" t="s">
        <v>38</v>
      </c>
      <c r="H524" s="209"/>
      <c r="I524" s="65">
        <v>1</v>
      </c>
      <c r="J524" s="208" t="s">
        <v>39</v>
      </c>
      <c r="K524" s="209"/>
      <c r="L524" s="62">
        <v>26</v>
      </c>
      <c r="M524" s="166" t="s">
        <v>40</v>
      </c>
      <c r="N524" s="65">
        <v>26</v>
      </c>
      <c r="O524" s="208" t="s">
        <v>39</v>
      </c>
      <c r="P524" s="209"/>
      <c r="Q524" s="62">
        <v>24</v>
      </c>
      <c r="R524" s="166" t="s">
        <v>40</v>
      </c>
      <c r="S524" s="65">
        <v>24</v>
      </c>
      <c r="T524" s="175"/>
      <c r="Z524" s="290" t="s">
        <v>238</v>
      </c>
      <c r="AA524" s="290"/>
      <c r="AB524" s="291" t="s">
        <v>239</v>
      </c>
      <c r="AC524" s="291"/>
      <c r="AD524" s="291" t="s">
        <v>171</v>
      </c>
      <c r="AE524" s="291"/>
      <c r="AF524" s="292" t="s">
        <v>240</v>
      </c>
      <c r="AG524" s="292"/>
      <c r="AH524" s="292" t="s">
        <v>241</v>
      </c>
      <c r="AI524" s="292"/>
      <c r="AJ524" s="292" t="s">
        <v>242</v>
      </c>
      <c r="AK524" s="292"/>
      <c r="AL524" s="292" t="s">
        <v>243</v>
      </c>
      <c r="AM524" s="292"/>
      <c r="AN524" s="287" t="s">
        <v>244</v>
      </c>
      <c r="AO524" s="287"/>
      <c r="AP524" s="287" t="s">
        <v>245</v>
      </c>
      <c r="AQ524" s="287"/>
      <c r="AR524" s="287" t="s">
        <v>246</v>
      </c>
      <c r="AS524" s="287"/>
      <c r="AT524" s="287" t="s">
        <v>247</v>
      </c>
      <c r="AU524" s="287"/>
      <c r="AV524" s="288" t="s">
        <v>248</v>
      </c>
      <c r="AW524" s="288"/>
      <c r="AX524" s="288" t="s">
        <v>249</v>
      </c>
      <c r="AY524" s="288"/>
      <c r="AZ524" s="288" t="s">
        <v>250</v>
      </c>
      <c r="BA524" s="288"/>
      <c r="BB524" s="288" t="s">
        <v>175</v>
      </c>
      <c r="BC524" s="288"/>
      <c r="BD524" s="289" t="s">
        <v>251</v>
      </c>
      <c r="BE524" s="289"/>
      <c r="BF524" s="289" t="s">
        <v>252</v>
      </c>
      <c r="BG524" s="289"/>
      <c r="BH524" s="289" t="s">
        <v>24</v>
      </c>
      <c r="BI524" s="289"/>
      <c r="BJ524" s="294" t="s">
        <v>253</v>
      </c>
      <c r="BK524" s="294"/>
      <c r="BL524" s="295" t="s">
        <v>69</v>
      </c>
      <c r="BM524" s="295"/>
      <c r="BN524" s="296" t="s">
        <v>254</v>
      </c>
      <c r="BO524" s="296" t="s">
        <v>161</v>
      </c>
      <c r="BP524" s="296" t="s">
        <v>255</v>
      </c>
      <c r="BQ524" s="296" t="s">
        <v>256</v>
      </c>
      <c r="BR524" s="296" t="s">
        <v>257</v>
      </c>
      <c r="BS524" s="296"/>
      <c r="BT524" s="296" t="s">
        <v>258</v>
      </c>
      <c r="BU524" s="296"/>
      <c r="BV524" s="296" t="s">
        <v>259</v>
      </c>
      <c r="BW524" s="296"/>
      <c r="BX524" s="293" t="s">
        <v>260</v>
      </c>
      <c r="BY524" s="293"/>
      <c r="BZ524" s="293"/>
      <c r="CA524" s="293" t="s">
        <v>239</v>
      </c>
      <c r="CB524" s="293"/>
      <c r="CC524" s="293"/>
      <c r="CD524" s="293" t="s">
        <v>261</v>
      </c>
      <c r="CE524" s="293"/>
      <c r="CF524" s="293"/>
      <c r="CG524" s="293" t="s">
        <v>262</v>
      </c>
      <c r="CH524" s="293"/>
      <c r="CI524" s="293"/>
      <c r="CJ524" s="293" t="s">
        <v>65</v>
      </c>
      <c r="CK524" s="293"/>
      <c r="CL524" s="293"/>
      <c r="CM524" s="293" t="s">
        <v>263</v>
      </c>
      <c r="CN524" s="293"/>
      <c r="CO524" s="293"/>
      <c r="CP524" s="293" t="s">
        <v>67</v>
      </c>
      <c r="CQ524" s="293"/>
      <c r="CR524" s="293"/>
      <c r="CS524" s="293" t="s">
        <v>264</v>
      </c>
      <c r="CT524" s="293"/>
      <c r="CU524" s="293"/>
      <c r="CV524" s="293" t="s">
        <v>265</v>
      </c>
      <c r="CW524" s="293"/>
      <c r="CX524" s="293"/>
      <c r="CY524" s="293" t="s">
        <v>24</v>
      </c>
      <c r="CZ524" s="293"/>
      <c r="DA524" s="293"/>
      <c r="DB524" s="293" t="s">
        <v>266</v>
      </c>
      <c r="DC524" s="293"/>
      <c r="DD524" s="293"/>
    </row>
    <row r="525" spans="1:108" ht="16.5" thickBot="1" x14ac:dyDescent="0.3">
      <c r="A525" t="s">
        <v>42</v>
      </c>
      <c r="G525" s="176"/>
      <c r="H525" s="176"/>
      <c r="J525" s="160"/>
      <c r="K525" s="160"/>
      <c r="Z525" s="174" t="s">
        <v>267</v>
      </c>
      <c r="AA525" s="174" t="s">
        <v>268</v>
      </c>
      <c r="AB525" s="174" t="s">
        <v>267</v>
      </c>
      <c r="AC525" s="174" t="s">
        <v>268</v>
      </c>
      <c r="AD525" s="174" t="s">
        <v>267</v>
      </c>
      <c r="AE525" s="174" t="s">
        <v>268</v>
      </c>
      <c r="AF525" s="147" t="s">
        <v>267</v>
      </c>
      <c r="AG525" s="147" t="s">
        <v>268</v>
      </c>
      <c r="AH525" s="147" t="s">
        <v>267</v>
      </c>
      <c r="AI525" s="147" t="s">
        <v>268</v>
      </c>
      <c r="AJ525" s="147" t="s">
        <v>267</v>
      </c>
      <c r="AK525" s="147" t="s">
        <v>268</v>
      </c>
      <c r="AL525" s="147" t="s">
        <v>267</v>
      </c>
      <c r="AM525" s="147" t="s">
        <v>268</v>
      </c>
      <c r="AN525" s="148" t="s">
        <v>267</v>
      </c>
      <c r="AO525" s="148" t="s">
        <v>268</v>
      </c>
      <c r="AP525" s="148" t="s">
        <v>267</v>
      </c>
      <c r="AQ525" s="148" t="s">
        <v>268</v>
      </c>
      <c r="AR525" s="148" t="s">
        <v>267</v>
      </c>
      <c r="AS525" s="148" t="s">
        <v>268</v>
      </c>
      <c r="AT525" s="148" t="s">
        <v>267</v>
      </c>
      <c r="AU525" s="148" t="s">
        <v>268</v>
      </c>
      <c r="AV525" s="149" t="s">
        <v>267</v>
      </c>
      <c r="AW525" s="149" t="s">
        <v>268</v>
      </c>
      <c r="AX525" s="149" t="s">
        <v>267</v>
      </c>
      <c r="AY525" s="149" t="s">
        <v>268</v>
      </c>
      <c r="AZ525" s="149" t="s">
        <v>267</v>
      </c>
      <c r="BA525" s="149" t="s">
        <v>268</v>
      </c>
      <c r="BB525" s="149" t="s">
        <v>267</v>
      </c>
      <c r="BC525" s="149" t="s">
        <v>268</v>
      </c>
      <c r="BD525" s="150" t="s">
        <v>267</v>
      </c>
      <c r="BE525" s="150" t="s">
        <v>268</v>
      </c>
      <c r="BF525" s="150" t="s">
        <v>267</v>
      </c>
      <c r="BG525" s="150" t="s">
        <v>268</v>
      </c>
      <c r="BH525" s="150" t="s">
        <v>267</v>
      </c>
      <c r="BI525" s="150" t="s">
        <v>268</v>
      </c>
      <c r="BJ525" s="151" t="s">
        <v>267</v>
      </c>
      <c r="BK525" s="151" t="s">
        <v>268</v>
      </c>
      <c r="BL525" s="152" t="s">
        <v>267</v>
      </c>
      <c r="BM525" s="152" t="s">
        <v>268</v>
      </c>
      <c r="BN525" s="153" t="s">
        <v>267</v>
      </c>
      <c r="BO525" s="153" t="s">
        <v>268</v>
      </c>
      <c r="BP525" s="153" t="s">
        <v>267</v>
      </c>
      <c r="BQ525" s="153" t="s">
        <v>268</v>
      </c>
      <c r="BR525" s="153" t="s">
        <v>267</v>
      </c>
      <c r="BS525" s="153" t="s">
        <v>268</v>
      </c>
      <c r="BT525" s="153" t="s">
        <v>267</v>
      </c>
      <c r="BU525" s="153" t="s">
        <v>268</v>
      </c>
      <c r="BV525" s="153" t="s">
        <v>267</v>
      </c>
      <c r="BW525" s="153" t="s">
        <v>268</v>
      </c>
      <c r="BX525" s="154" t="s">
        <v>269</v>
      </c>
      <c r="BY525" s="154" t="s">
        <v>270</v>
      </c>
      <c r="BZ525" s="154" t="s">
        <v>271</v>
      </c>
      <c r="CA525" s="154" t="s">
        <v>269</v>
      </c>
      <c r="CB525" s="154" t="s">
        <v>270</v>
      </c>
      <c r="CC525" s="154" t="s">
        <v>271</v>
      </c>
      <c r="CD525" s="154" t="s">
        <v>269</v>
      </c>
      <c r="CE525" s="154" t="s">
        <v>270</v>
      </c>
      <c r="CF525" s="154" t="s">
        <v>271</v>
      </c>
      <c r="CG525" s="154" t="s">
        <v>269</v>
      </c>
      <c r="CH525" s="154" t="s">
        <v>270</v>
      </c>
      <c r="CI525" s="154" t="s">
        <v>271</v>
      </c>
      <c r="CJ525" s="154" t="s">
        <v>269</v>
      </c>
      <c r="CK525" s="154" t="s">
        <v>270</v>
      </c>
      <c r="CL525" s="154" t="s">
        <v>271</v>
      </c>
      <c r="CM525" s="154" t="s">
        <v>269</v>
      </c>
      <c r="CN525" s="154" t="s">
        <v>270</v>
      </c>
      <c r="CO525" s="154" t="s">
        <v>271</v>
      </c>
      <c r="CP525" s="154" t="s">
        <v>269</v>
      </c>
      <c r="CQ525" s="154" t="s">
        <v>270</v>
      </c>
      <c r="CR525" s="154" t="s">
        <v>271</v>
      </c>
      <c r="CS525" s="154" t="s">
        <v>269</v>
      </c>
      <c r="CT525" s="154" t="s">
        <v>270</v>
      </c>
      <c r="CU525" s="154" t="s">
        <v>271</v>
      </c>
      <c r="CV525" s="154" t="s">
        <v>269</v>
      </c>
      <c r="CW525" s="154" t="s">
        <v>270</v>
      </c>
      <c r="CX525" s="154" t="s">
        <v>271</v>
      </c>
      <c r="CY525" s="154" t="s">
        <v>269</v>
      </c>
      <c r="CZ525" s="154" t="s">
        <v>270</v>
      </c>
      <c r="DA525" s="154" t="s">
        <v>271</v>
      </c>
      <c r="DB525" s="154" t="s">
        <v>269</v>
      </c>
      <c r="DC525" s="154" t="s">
        <v>270</v>
      </c>
      <c r="DD525" s="154" t="s">
        <v>271</v>
      </c>
    </row>
    <row r="526" spans="1:108" x14ac:dyDescent="0.25">
      <c r="A526" s="192" t="s">
        <v>0</v>
      </c>
      <c r="B526" s="196" t="s">
        <v>1</v>
      </c>
      <c r="C526" s="197"/>
      <c r="D526" s="197"/>
      <c r="E526" s="197"/>
      <c r="F526" s="197"/>
      <c r="G526" s="198"/>
      <c r="H526" s="196" t="s">
        <v>2</v>
      </c>
      <c r="I526" s="197"/>
      <c r="J526" s="197"/>
      <c r="K526" s="197"/>
      <c r="L526" s="197"/>
      <c r="M526" s="198"/>
      <c r="N526" s="196" t="s">
        <v>3</v>
      </c>
      <c r="O526" s="197"/>
      <c r="P526" s="197"/>
      <c r="Q526" s="197"/>
      <c r="R526" s="197"/>
      <c r="S526" s="199"/>
      <c r="T526" s="191" t="s">
        <v>224</v>
      </c>
      <c r="U526" s="323" t="s">
        <v>36</v>
      </c>
      <c r="V526" s="217" t="s">
        <v>108</v>
      </c>
      <c r="Y526" t="str">
        <f>L522</f>
        <v>ahdian</v>
      </c>
      <c r="Z526" s="172">
        <f>B529+C529</f>
        <v>30</v>
      </c>
      <c r="AA526" s="172">
        <f>H529+I529</f>
        <v>0</v>
      </c>
      <c r="AB526" s="172">
        <f>B530+C530</f>
        <v>24</v>
      </c>
      <c r="AC526" s="172">
        <f>H530+I530</f>
        <v>46</v>
      </c>
      <c r="AD526" s="172">
        <f>B531+C531</f>
        <v>24</v>
      </c>
      <c r="AE526" s="172">
        <f>H531+I531</f>
        <v>46</v>
      </c>
      <c r="AF526" s="172">
        <f>SUM(B532:G532)</f>
        <v>16</v>
      </c>
      <c r="AG526" s="172">
        <f>SUM(H532:M532)</f>
        <v>49</v>
      </c>
      <c r="AH526" s="172">
        <f>SUM(B535:G535)</f>
        <v>16</v>
      </c>
      <c r="AI526" s="172">
        <f>SUM(H535:M535)</f>
        <v>49</v>
      </c>
      <c r="AJ526" s="172">
        <f>SUM(B538:G538)</f>
        <v>16</v>
      </c>
      <c r="AK526" s="172">
        <f>SUM(H538:M538)</f>
        <v>49</v>
      </c>
      <c r="AL526" s="172">
        <f>SUM(B541:G541)</f>
        <v>16</v>
      </c>
      <c r="AM526" s="172">
        <f>SUM(H541:M541)</f>
        <v>49</v>
      </c>
      <c r="AN526" s="172">
        <f>SUM(B533:G533)</f>
        <v>15</v>
      </c>
      <c r="AO526" s="172">
        <f>SUM(H533:M533)</f>
        <v>49</v>
      </c>
      <c r="AP526" s="172">
        <f>SUM(B536:G536)</f>
        <v>15</v>
      </c>
      <c r="AQ526" s="172">
        <f>SUM(H536:M536)</f>
        <v>49</v>
      </c>
      <c r="AR526" s="172">
        <f>SUM(B539:G539)</f>
        <v>15</v>
      </c>
      <c r="AS526" s="172">
        <f>SUM(H539:M539)</f>
        <v>49</v>
      </c>
      <c r="AT526" s="172">
        <f>SUM(B542:G542)</f>
        <v>15</v>
      </c>
      <c r="AU526" s="172">
        <f>SUM(H542:M542)</f>
        <v>49</v>
      </c>
      <c r="AV526" s="172">
        <f>SUM(B534:G534)</f>
        <v>7</v>
      </c>
      <c r="AW526" s="172">
        <f>SUM(H534:M534)</f>
        <v>56</v>
      </c>
      <c r="AX526" s="172">
        <f>SUM(B537:G537)</f>
        <v>7</v>
      </c>
      <c r="AY526" s="172">
        <f>SUM(H537:M537)</f>
        <v>56</v>
      </c>
      <c r="AZ526" s="172">
        <f>SUM(B540:G540)</f>
        <v>7</v>
      </c>
      <c r="BA526" s="172">
        <f>SUM(H540:M540)</f>
        <v>56</v>
      </c>
      <c r="BB526" s="172">
        <f>SUM(B543:G543)</f>
        <v>7</v>
      </c>
      <c r="BC526" s="172">
        <f>SUM(H543:M543)</f>
        <v>56</v>
      </c>
      <c r="BD526" s="172">
        <f>SUM(B546:G546)</f>
        <v>13</v>
      </c>
      <c r="BE526" s="172">
        <f>SUM(H546:M546)</f>
        <v>55</v>
      </c>
      <c r="BF526" s="172">
        <f>SUM(B544:G544)</f>
        <v>13</v>
      </c>
      <c r="BG526" s="172">
        <f>SUM(H544:M544)</f>
        <v>55</v>
      </c>
      <c r="BH526" s="172">
        <f>SUM(B545:G545)</f>
        <v>13</v>
      </c>
      <c r="BI526" s="172">
        <f>SUM(H545:M545)</f>
        <v>55</v>
      </c>
      <c r="BJ526" s="172">
        <f>SUM(B547:G547)</f>
        <v>13</v>
      </c>
      <c r="BK526" s="172">
        <f>SUM(H547:M547)</f>
        <v>55</v>
      </c>
      <c r="BL526" s="172">
        <f>SUM(B548:G548)</f>
        <v>14</v>
      </c>
      <c r="BM526" s="172">
        <f>SUM(H548:M548)</f>
        <v>62</v>
      </c>
      <c r="BN526" s="172">
        <f>N552+O552</f>
        <v>30</v>
      </c>
      <c r="BO526" s="172">
        <f>P552+Q552</f>
        <v>39</v>
      </c>
      <c r="BP526" s="172">
        <f>N553+O553</f>
        <v>29</v>
      </c>
      <c r="BQ526" s="172">
        <f>P553+Q553</f>
        <v>39</v>
      </c>
      <c r="BR526" s="172">
        <f>N554+O554</f>
        <v>0</v>
      </c>
      <c r="BS526" s="172">
        <f>P554+Q554</f>
        <v>6</v>
      </c>
      <c r="BT526" s="172">
        <f>N555+O555</f>
        <v>0</v>
      </c>
      <c r="BU526" s="155">
        <f>P555+Q555</f>
        <v>0</v>
      </c>
      <c r="BV526" s="172">
        <f>N556+O556</f>
        <v>0</v>
      </c>
      <c r="BW526" s="155">
        <f>P556+Q556</f>
        <v>0</v>
      </c>
      <c r="BX526" s="172">
        <f t="shared" ref="BX526:BZ526" si="152">N560</f>
        <v>8</v>
      </c>
      <c r="BY526" s="172">
        <f t="shared" si="152"/>
        <v>40</v>
      </c>
      <c r="BZ526" s="172">
        <f t="shared" si="152"/>
        <v>18</v>
      </c>
      <c r="CA526" s="172">
        <f t="shared" ref="CA526:CC526" si="153">N561</f>
        <v>100</v>
      </c>
      <c r="CB526" s="172">
        <f t="shared" si="153"/>
        <v>120</v>
      </c>
      <c r="CC526" s="172">
        <f t="shared" si="153"/>
        <v>100</v>
      </c>
      <c r="CD526" s="172">
        <f t="shared" ref="CD526:CF526" si="154">N562</f>
        <v>80</v>
      </c>
      <c r="CE526" s="172">
        <f t="shared" si="154"/>
        <v>360</v>
      </c>
      <c r="CF526" s="172">
        <f t="shared" si="154"/>
        <v>140</v>
      </c>
      <c r="CG526" s="172">
        <f t="shared" ref="CG526:CI526" si="155">N563</f>
        <v>90</v>
      </c>
      <c r="CH526" s="172">
        <f t="shared" si="155"/>
        <v>200</v>
      </c>
      <c r="CI526" s="172">
        <f t="shared" si="155"/>
        <v>80</v>
      </c>
      <c r="CJ526" s="172">
        <f t="shared" ref="CJ526:CL526" si="156">N564</f>
        <v>20</v>
      </c>
      <c r="CK526" s="172">
        <f t="shared" si="156"/>
        <v>220</v>
      </c>
      <c r="CL526" s="172">
        <f t="shared" si="156"/>
        <v>28</v>
      </c>
      <c r="CM526" s="172">
        <f t="shared" ref="CM526:CO526" si="157">N565</f>
        <v>11</v>
      </c>
      <c r="CN526" s="172">
        <f t="shared" si="157"/>
        <v>140</v>
      </c>
      <c r="CO526" s="172">
        <f t="shared" si="157"/>
        <v>21</v>
      </c>
      <c r="CP526" s="172">
        <f t="shared" ref="CP526:CR526" si="158">N566</f>
        <v>220</v>
      </c>
      <c r="CQ526" s="172">
        <f t="shared" si="158"/>
        <v>0</v>
      </c>
      <c r="CR526" s="172">
        <f t="shared" si="158"/>
        <v>60</v>
      </c>
      <c r="CS526" s="172">
        <f t="shared" ref="CS526:CU526" si="159">N568</f>
        <v>330</v>
      </c>
      <c r="CT526" s="172">
        <f t="shared" si="159"/>
        <v>0</v>
      </c>
      <c r="CU526" s="172">
        <f t="shared" si="159"/>
        <v>180</v>
      </c>
      <c r="CV526" s="172">
        <f t="shared" ref="CV526:CX526" si="160">N570</f>
        <v>200</v>
      </c>
      <c r="CW526" s="172">
        <f t="shared" si="160"/>
        <v>100</v>
      </c>
      <c r="CX526" s="172">
        <f t="shared" si="160"/>
        <v>120</v>
      </c>
      <c r="CY526" s="172">
        <f t="shared" ref="CY526:DA526" si="161">N567</f>
        <v>90</v>
      </c>
      <c r="CZ526" s="172">
        <f t="shared" si="161"/>
        <v>70</v>
      </c>
      <c r="DA526" s="172">
        <f t="shared" si="161"/>
        <v>90</v>
      </c>
      <c r="DB526" s="172">
        <f t="shared" ref="DB526:DD526" si="162">N569</f>
        <v>270</v>
      </c>
      <c r="DC526" s="172">
        <f t="shared" si="162"/>
        <v>0</v>
      </c>
      <c r="DD526" s="172">
        <f t="shared" si="162"/>
        <v>200</v>
      </c>
    </row>
    <row r="527" spans="1:108" ht="15" customHeight="1" x14ac:dyDescent="0.25">
      <c r="A527" s="192"/>
      <c r="B527" s="190" t="s">
        <v>4</v>
      </c>
      <c r="C527" s="191"/>
      <c r="D527" s="191" t="s">
        <v>5</v>
      </c>
      <c r="E527" s="191"/>
      <c r="F527" s="191" t="s">
        <v>41</v>
      </c>
      <c r="G527" s="200"/>
      <c r="H527" s="190" t="s">
        <v>4</v>
      </c>
      <c r="I527" s="191"/>
      <c r="J527" s="191" t="s">
        <v>5</v>
      </c>
      <c r="K527" s="191"/>
      <c r="L527" s="191" t="s">
        <v>41</v>
      </c>
      <c r="M527" s="200"/>
      <c r="N527" s="190" t="s">
        <v>4</v>
      </c>
      <c r="O527" s="191"/>
      <c r="P527" s="191" t="s">
        <v>5</v>
      </c>
      <c r="Q527" s="191"/>
      <c r="R527" s="191" t="s">
        <v>41</v>
      </c>
      <c r="S527" s="192"/>
      <c r="T527" s="191"/>
      <c r="U527" s="323"/>
      <c r="V527" s="217"/>
      <c r="W527" s="139" t="s">
        <v>230</v>
      </c>
      <c r="X527" s="139" t="s">
        <v>108</v>
      </c>
    </row>
    <row r="528" spans="1:108" x14ac:dyDescent="0.25">
      <c r="A528" s="192"/>
      <c r="B528" s="12" t="s">
        <v>6</v>
      </c>
      <c r="C528" s="2" t="s">
        <v>7</v>
      </c>
      <c r="D528" s="2" t="s">
        <v>6</v>
      </c>
      <c r="E528" s="2" t="s">
        <v>7</v>
      </c>
      <c r="F528" s="2" t="s">
        <v>6</v>
      </c>
      <c r="G528" s="13" t="s">
        <v>7</v>
      </c>
      <c r="H528" s="12" t="s">
        <v>6</v>
      </c>
      <c r="I528" s="2" t="s">
        <v>7</v>
      </c>
      <c r="J528" s="2" t="s">
        <v>6</v>
      </c>
      <c r="K528" s="2" t="s">
        <v>7</v>
      </c>
      <c r="L528" s="2" t="s">
        <v>6</v>
      </c>
      <c r="M528" s="13" t="s">
        <v>7</v>
      </c>
      <c r="N528" s="12" t="s">
        <v>6</v>
      </c>
      <c r="O528" s="2" t="s">
        <v>7</v>
      </c>
      <c r="P528" s="2" t="s">
        <v>6</v>
      </c>
      <c r="Q528" s="2" t="s">
        <v>7</v>
      </c>
      <c r="R528" s="2" t="s">
        <v>6</v>
      </c>
      <c r="S528" s="39" t="s">
        <v>7</v>
      </c>
      <c r="T528" s="191"/>
      <c r="U528" s="323"/>
      <c r="V528" s="217"/>
      <c r="W528" s="140"/>
      <c r="X528" s="140"/>
    </row>
    <row r="529" spans="1:24" ht="20.25" customHeight="1" x14ac:dyDescent="0.25">
      <c r="A529" s="9" t="s">
        <v>8</v>
      </c>
      <c r="B529" s="52">
        <v>13</v>
      </c>
      <c r="C529" s="53">
        <v>17</v>
      </c>
      <c r="D529" s="43"/>
      <c r="E529" s="43"/>
      <c r="F529" s="43"/>
      <c r="G529" s="44"/>
      <c r="H529" s="52">
        <v>0</v>
      </c>
      <c r="I529" s="53">
        <v>0</v>
      </c>
      <c r="J529" s="43"/>
      <c r="K529" s="43"/>
      <c r="L529" s="43"/>
      <c r="M529" s="44"/>
      <c r="N529" s="52"/>
      <c r="O529" s="53"/>
      <c r="P529" s="43"/>
      <c r="Q529" s="43"/>
      <c r="R529" s="43"/>
      <c r="S529" s="45"/>
      <c r="T529" s="177">
        <f>(T523*3.1/100)/12</f>
        <v>69.589833333333331</v>
      </c>
      <c r="U529" s="168">
        <f>SUM(B529:S529)</f>
        <v>30</v>
      </c>
      <c r="V529" s="40">
        <f>U529/T529</f>
        <v>0.43109745436953195</v>
      </c>
      <c r="W529" s="141" t="s">
        <v>231</v>
      </c>
      <c r="X529" s="142">
        <f>((U530-U546)*100)/U530</f>
        <v>2.8571428571428572</v>
      </c>
    </row>
    <row r="530" spans="1:24" ht="20.25" customHeight="1" x14ac:dyDescent="0.25">
      <c r="A530" s="9" t="s">
        <v>9</v>
      </c>
      <c r="B530" s="52">
        <v>11</v>
      </c>
      <c r="C530" s="53">
        <v>13</v>
      </c>
      <c r="D530" s="43"/>
      <c r="E530" s="43"/>
      <c r="F530" s="43"/>
      <c r="G530" s="44"/>
      <c r="H530" s="52">
        <v>22</v>
      </c>
      <c r="I530" s="53">
        <v>24</v>
      </c>
      <c r="J530" s="43"/>
      <c r="K530" s="43"/>
      <c r="L530" s="43"/>
      <c r="M530" s="44"/>
      <c r="N530" s="52"/>
      <c r="O530" s="53"/>
      <c r="P530" s="43"/>
      <c r="Q530" s="43"/>
      <c r="R530" s="43"/>
      <c r="S530" s="45"/>
      <c r="T530" s="177">
        <f>T529</f>
        <v>69.589833333333331</v>
      </c>
      <c r="U530" s="168">
        <f t="shared" ref="U530:U548" si="163">SUM(B530:S530)</f>
        <v>70</v>
      </c>
      <c r="V530" s="40">
        <f t="shared" ref="V530:V548" si="164">U530/T530</f>
        <v>1.0058940601955746</v>
      </c>
      <c r="W530" s="143" t="s">
        <v>232</v>
      </c>
      <c r="X530" s="141">
        <f>((U532-U534)*100)/U532</f>
        <v>3.0769230769230771</v>
      </c>
    </row>
    <row r="531" spans="1:24" ht="20.25" customHeight="1" x14ac:dyDescent="0.25">
      <c r="A531" s="9" t="s">
        <v>10</v>
      </c>
      <c r="B531" s="52">
        <v>11</v>
      </c>
      <c r="C531" s="53">
        <v>13</v>
      </c>
      <c r="D531" s="43"/>
      <c r="E531" s="43"/>
      <c r="F531" s="43"/>
      <c r="G531" s="44"/>
      <c r="H531" s="52">
        <v>22</v>
      </c>
      <c r="I531" s="53">
        <v>24</v>
      </c>
      <c r="J531" s="43"/>
      <c r="K531" s="43"/>
      <c r="L531" s="43"/>
      <c r="M531" s="44"/>
      <c r="N531" s="52"/>
      <c r="O531" s="53"/>
      <c r="P531" s="43"/>
      <c r="Q531" s="43"/>
      <c r="R531" s="43"/>
      <c r="S531" s="45"/>
      <c r="T531" s="177">
        <f>T530</f>
        <v>69.589833333333331</v>
      </c>
      <c r="U531" s="168">
        <f t="shared" si="163"/>
        <v>70</v>
      </c>
      <c r="V531" s="40">
        <f t="shared" si="164"/>
        <v>1.0058940601955746</v>
      </c>
      <c r="W531" s="141" t="s">
        <v>233</v>
      </c>
      <c r="X531" s="141">
        <f>((U532-U543)*100)/U532</f>
        <v>3.0769230769230771</v>
      </c>
    </row>
    <row r="532" spans="1:24" ht="20.25" customHeight="1" x14ac:dyDescent="0.25">
      <c r="A532" s="9" t="s">
        <v>11</v>
      </c>
      <c r="B532" s="52">
        <v>7</v>
      </c>
      <c r="C532" s="53">
        <v>9</v>
      </c>
      <c r="D532" s="53"/>
      <c r="E532" s="53"/>
      <c r="F532" s="53"/>
      <c r="G532" s="54"/>
      <c r="H532" s="52">
        <v>23</v>
      </c>
      <c r="I532" s="53">
        <v>26</v>
      </c>
      <c r="J532" s="53"/>
      <c r="K532" s="53"/>
      <c r="L532" s="53"/>
      <c r="M532" s="54"/>
      <c r="N532" s="52"/>
      <c r="O532" s="53"/>
      <c r="P532" s="53"/>
      <c r="Q532" s="53"/>
      <c r="R532" s="53"/>
      <c r="S532" s="59"/>
      <c r="T532" s="177">
        <f>T531*0.94</f>
        <v>65.414443333333324</v>
      </c>
      <c r="U532" s="168">
        <f t="shared" si="163"/>
        <v>65</v>
      </c>
      <c r="V532" s="40">
        <f t="shared" si="164"/>
        <v>0.99366434517799929</v>
      </c>
      <c r="W532" s="141" t="s">
        <v>234</v>
      </c>
      <c r="X532" s="141">
        <f>((U535-U537)*100)/U535</f>
        <v>3.0769230769230771</v>
      </c>
    </row>
    <row r="533" spans="1:24" ht="20.25" customHeight="1" x14ac:dyDescent="0.25">
      <c r="A533" s="9" t="s">
        <v>12</v>
      </c>
      <c r="B533" s="52">
        <v>8</v>
      </c>
      <c r="C533" s="53">
        <v>7</v>
      </c>
      <c r="D533" s="53"/>
      <c r="E533" s="53"/>
      <c r="F533" s="53"/>
      <c r="G533" s="54"/>
      <c r="H533" s="52">
        <v>22</v>
      </c>
      <c r="I533" s="53">
        <v>27</v>
      </c>
      <c r="J533" s="53"/>
      <c r="K533" s="53"/>
      <c r="L533" s="53"/>
      <c r="M533" s="54"/>
      <c r="N533" s="52"/>
      <c r="O533" s="53"/>
      <c r="P533" s="53"/>
      <c r="Q533" s="53"/>
      <c r="R533" s="53"/>
      <c r="S533" s="59"/>
      <c r="T533" s="177">
        <f t="shared" ref="T533:T547" si="165">T532</f>
        <v>65.414443333333324</v>
      </c>
      <c r="U533" s="168">
        <f t="shared" si="163"/>
        <v>64</v>
      </c>
      <c r="V533" s="40">
        <f t="shared" si="164"/>
        <v>0.97837720140603013</v>
      </c>
      <c r="W533" s="141" t="s">
        <v>235</v>
      </c>
      <c r="X533" s="141">
        <f>((U538-U540)*100)/U538</f>
        <v>3.0769230769230771</v>
      </c>
    </row>
    <row r="534" spans="1:24" ht="20.25" customHeight="1" x14ac:dyDescent="0.25">
      <c r="A534" s="9" t="s">
        <v>13</v>
      </c>
      <c r="B534" s="52">
        <v>3</v>
      </c>
      <c r="C534" s="53">
        <v>4</v>
      </c>
      <c r="D534" s="53"/>
      <c r="E534" s="53"/>
      <c r="F534" s="53"/>
      <c r="G534" s="54"/>
      <c r="H534" s="52">
        <v>27</v>
      </c>
      <c r="I534" s="53">
        <v>29</v>
      </c>
      <c r="J534" s="53"/>
      <c r="K534" s="53"/>
      <c r="L534" s="53"/>
      <c r="M534" s="54"/>
      <c r="N534" s="52"/>
      <c r="O534" s="53"/>
      <c r="P534" s="53"/>
      <c r="Q534" s="53"/>
      <c r="R534" s="53"/>
      <c r="S534" s="59"/>
      <c r="T534" s="177">
        <f t="shared" si="165"/>
        <v>65.414443333333324</v>
      </c>
      <c r="U534" s="168">
        <f t="shared" si="163"/>
        <v>63</v>
      </c>
      <c r="V534" s="40">
        <f t="shared" si="164"/>
        <v>0.96309005763406086</v>
      </c>
      <c r="W534" s="141" t="s">
        <v>236</v>
      </c>
      <c r="X534" s="141">
        <f>((U535-U546)*100)/U535</f>
        <v>-4.615384615384615</v>
      </c>
    </row>
    <row r="535" spans="1:24" ht="20.25" customHeight="1" x14ac:dyDescent="0.25">
      <c r="A535" s="9" t="s">
        <v>14</v>
      </c>
      <c r="B535" s="52">
        <v>7</v>
      </c>
      <c r="C535" s="53">
        <v>9</v>
      </c>
      <c r="D535" s="53"/>
      <c r="E535" s="53"/>
      <c r="F535" s="53"/>
      <c r="G535" s="54"/>
      <c r="H535" s="52">
        <v>23</v>
      </c>
      <c r="I535" s="53">
        <v>26</v>
      </c>
      <c r="J535" s="53"/>
      <c r="K535" s="53"/>
      <c r="L535" s="53"/>
      <c r="M535" s="54"/>
      <c r="N535" s="52"/>
      <c r="O535" s="53"/>
      <c r="P535" s="53"/>
      <c r="Q535" s="53"/>
      <c r="R535" s="53"/>
      <c r="S535" s="59"/>
      <c r="T535" s="177">
        <f t="shared" si="165"/>
        <v>65.414443333333324</v>
      </c>
      <c r="U535" s="168">
        <f t="shared" si="163"/>
        <v>65</v>
      </c>
      <c r="V535" s="40">
        <f t="shared" si="164"/>
        <v>0.99366434517799929</v>
      </c>
      <c r="W535" s="141" t="s">
        <v>237</v>
      </c>
      <c r="X535" s="141">
        <f>((U552-U553)*100)/U552</f>
        <v>1.4492753623188406</v>
      </c>
    </row>
    <row r="536" spans="1:24" ht="20.25" customHeight="1" x14ac:dyDescent="0.25">
      <c r="A536" s="9" t="s">
        <v>15</v>
      </c>
      <c r="B536" s="52">
        <v>8</v>
      </c>
      <c r="C536" s="53">
        <v>7</v>
      </c>
      <c r="D536" s="53"/>
      <c r="E536" s="53"/>
      <c r="F536" s="53"/>
      <c r="G536" s="54"/>
      <c r="H536" s="52">
        <v>22</v>
      </c>
      <c r="I536" s="53">
        <v>27</v>
      </c>
      <c r="J536" s="53"/>
      <c r="K536" s="53"/>
      <c r="L536" s="53"/>
      <c r="M536" s="54"/>
      <c r="N536" s="52"/>
      <c r="O536" s="53"/>
      <c r="P536" s="53"/>
      <c r="Q536" s="53"/>
      <c r="R536" s="53"/>
      <c r="S536" s="59"/>
      <c r="T536" s="177">
        <f t="shared" si="165"/>
        <v>65.414443333333324</v>
      </c>
      <c r="U536" s="168">
        <f t="shared" si="163"/>
        <v>64</v>
      </c>
      <c r="V536" s="40">
        <f t="shared" si="164"/>
        <v>0.97837720140603013</v>
      </c>
    </row>
    <row r="537" spans="1:24" ht="20.25" customHeight="1" x14ac:dyDescent="0.25">
      <c r="A537" s="9" t="s">
        <v>16</v>
      </c>
      <c r="B537" s="52">
        <v>3</v>
      </c>
      <c r="C537" s="53">
        <v>4</v>
      </c>
      <c r="D537" s="53"/>
      <c r="E537" s="53"/>
      <c r="F537" s="53"/>
      <c r="G537" s="54"/>
      <c r="H537" s="52">
        <v>27</v>
      </c>
      <c r="I537" s="53">
        <v>29</v>
      </c>
      <c r="J537" s="53"/>
      <c r="K537" s="53"/>
      <c r="L537" s="53"/>
      <c r="M537" s="54"/>
      <c r="N537" s="52"/>
      <c r="O537" s="53"/>
      <c r="P537" s="53"/>
      <c r="Q537" s="53"/>
      <c r="R537" s="53"/>
      <c r="S537" s="59"/>
      <c r="T537" s="177">
        <f t="shared" si="165"/>
        <v>65.414443333333324</v>
      </c>
      <c r="U537" s="168">
        <f t="shared" si="163"/>
        <v>63</v>
      </c>
      <c r="V537" s="40">
        <f t="shared" si="164"/>
        <v>0.96309005763406086</v>
      </c>
    </row>
    <row r="538" spans="1:24" ht="20.25" customHeight="1" x14ac:dyDescent="0.25">
      <c r="A538" s="9" t="s">
        <v>17</v>
      </c>
      <c r="B538" s="52">
        <v>7</v>
      </c>
      <c r="C538" s="53">
        <v>9</v>
      </c>
      <c r="D538" s="53"/>
      <c r="E538" s="53"/>
      <c r="F538" s="53"/>
      <c r="G538" s="54"/>
      <c r="H538" s="52">
        <v>23</v>
      </c>
      <c r="I538" s="53">
        <v>26</v>
      </c>
      <c r="J538" s="53"/>
      <c r="K538" s="53"/>
      <c r="L538" s="53"/>
      <c r="M538" s="54"/>
      <c r="N538" s="52"/>
      <c r="O538" s="53"/>
      <c r="P538" s="53"/>
      <c r="Q538" s="53"/>
      <c r="R538" s="53"/>
      <c r="S538" s="59"/>
      <c r="T538" s="177">
        <f t="shared" si="165"/>
        <v>65.414443333333324</v>
      </c>
      <c r="U538" s="168">
        <f t="shared" si="163"/>
        <v>65</v>
      </c>
      <c r="V538" s="40">
        <f t="shared" si="164"/>
        <v>0.99366434517799929</v>
      </c>
    </row>
    <row r="539" spans="1:24" ht="20.25" customHeight="1" x14ac:dyDescent="0.25">
      <c r="A539" s="9" t="s">
        <v>18</v>
      </c>
      <c r="B539" s="52">
        <v>8</v>
      </c>
      <c r="C539" s="53">
        <v>7</v>
      </c>
      <c r="D539" s="53"/>
      <c r="E539" s="53"/>
      <c r="F539" s="53"/>
      <c r="G539" s="54"/>
      <c r="H539" s="52">
        <v>22</v>
      </c>
      <c r="I539" s="53">
        <v>27</v>
      </c>
      <c r="J539" s="53"/>
      <c r="K539" s="53"/>
      <c r="L539" s="53"/>
      <c r="M539" s="54"/>
      <c r="N539" s="52"/>
      <c r="O539" s="53"/>
      <c r="P539" s="53"/>
      <c r="Q539" s="53"/>
      <c r="R539" s="53"/>
      <c r="S539" s="59"/>
      <c r="T539" s="177">
        <f t="shared" si="165"/>
        <v>65.414443333333324</v>
      </c>
      <c r="U539" s="168">
        <f t="shared" si="163"/>
        <v>64</v>
      </c>
      <c r="V539" s="40">
        <f t="shared" si="164"/>
        <v>0.97837720140603013</v>
      </c>
    </row>
    <row r="540" spans="1:24" ht="20.25" customHeight="1" x14ac:dyDescent="0.25">
      <c r="A540" s="9" t="s">
        <v>19</v>
      </c>
      <c r="B540" s="52">
        <v>3</v>
      </c>
      <c r="C540" s="53">
        <v>4</v>
      </c>
      <c r="D540" s="53"/>
      <c r="E540" s="53"/>
      <c r="F540" s="53"/>
      <c r="G540" s="54"/>
      <c r="H540" s="52">
        <v>27</v>
      </c>
      <c r="I540" s="53">
        <v>29</v>
      </c>
      <c r="J540" s="53"/>
      <c r="K540" s="53"/>
      <c r="L540" s="53"/>
      <c r="M540" s="54"/>
      <c r="N540" s="52"/>
      <c r="O540" s="53"/>
      <c r="P540" s="53"/>
      <c r="Q540" s="53"/>
      <c r="R540" s="53"/>
      <c r="S540" s="59"/>
      <c r="T540" s="177">
        <f t="shared" si="165"/>
        <v>65.414443333333324</v>
      </c>
      <c r="U540" s="168">
        <f t="shared" si="163"/>
        <v>63</v>
      </c>
      <c r="V540" s="40">
        <f t="shared" si="164"/>
        <v>0.96309005763406086</v>
      </c>
    </row>
    <row r="541" spans="1:24" ht="20.25" customHeight="1" x14ac:dyDescent="0.25">
      <c r="A541" s="9" t="s">
        <v>20</v>
      </c>
      <c r="B541" s="52">
        <v>7</v>
      </c>
      <c r="C541" s="53">
        <v>9</v>
      </c>
      <c r="D541" s="53"/>
      <c r="E541" s="53"/>
      <c r="F541" s="53"/>
      <c r="G541" s="54"/>
      <c r="H541" s="52">
        <v>23</v>
      </c>
      <c r="I541" s="53">
        <v>26</v>
      </c>
      <c r="J541" s="53"/>
      <c r="K541" s="53"/>
      <c r="L541" s="53"/>
      <c r="M541" s="54"/>
      <c r="N541" s="52"/>
      <c r="O541" s="53"/>
      <c r="P541" s="53"/>
      <c r="Q541" s="53"/>
      <c r="R541" s="53"/>
      <c r="S541" s="59"/>
      <c r="T541" s="177">
        <f t="shared" si="165"/>
        <v>65.414443333333324</v>
      </c>
      <c r="U541" s="168">
        <f t="shared" si="163"/>
        <v>65</v>
      </c>
      <c r="V541" s="40">
        <f t="shared" si="164"/>
        <v>0.99366434517799929</v>
      </c>
    </row>
    <row r="542" spans="1:24" ht="20.25" customHeight="1" x14ac:dyDescent="0.25">
      <c r="A542" s="9" t="s">
        <v>21</v>
      </c>
      <c r="B542" s="52">
        <v>8</v>
      </c>
      <c r="C542" s="53">
        <v>7</v>
      </c>
      <c r="D542" s="53"/>
      <c r="E542" s="53"/>
      <c r="F542" s="53"/>
      <c r="G542" s="54"/>
      <c r="H542" s="52">
        <v>22</v>
      </c>
      <c r="I542" s="53">
        <v>27</v>
      </c>
      <c r="J542" s="53"/>
      <c r="K542" s="53"/>
      <c r="L542" s="53"/>
      <c r="M542" s="54"/>
      <c r="N542" s="52"/>
      <c r="O542" s="53"/>
      <c r="P542" s="53"/>
      <c r="Q542" s="53"/>
      <c r="R542" s="53"/>
      <c r="S542" s="59"/>
      <c r="T542" s="177">
        <f t="shared" si="165"/>
        <v>65.414443333333324</v>
      </c>
      <c r="U542" s="168">
        <f t="shared" si="163"/>
        <v>64</v>
      </c>
      <c r="V542" s="40">
        <f t="shared" si="164"/>
        <v>0.97837720140603013</v>
      </c>
    </row>
    <row r="543" spans="1:24" ht="20.25" customHeight="1" x14ac:dyDescent="0.25">
      <c r="A543" s="9" t="s">
        <v>22</v>
      </c>
      <c r="B543" s="52">
        <v>3</v>
      </c>
      <c r="C543" s="53">
        <v>4</v>
      </c>
      <c r="D543" s="53"/>
      <c r="E543" s="53"/>
      <c r="F543" s="53"/>
      <c r="G543" s="54"/>
      <c r="H543" s="52">
        <v>27</v>
      </c>
      <c r="I543" s="53">
        <v>29</v>
      </c>
      <c r="J543" s="53"/>
      <c r="K543" s="53"/>
      <c r="L543" s="53"/>
      <c r="M543" s="54"/>
      <c r="N543" s="52"/>
      <c r="O543" s="53"/>
      <c r="P543" s="53"/>
      <c r="Q543" s="53"/>
      <c r="R543" s="53"/>
      <c r="S543" s="59"/>
      <c r="T543" s="177">
        <f t="shared" si="165"/>
        <v>65.414443333333324</v>
      </c>
      <c r="U543" s="168">
        <f t="shared" si="163"/>
        <v>63</v>
      </c>
      <c r="V543" s="40">
        <f t="shared" si="164"/>
        <v>0.96309005763406086</v>
      </c>
    </row>
    <row r="544" spans="1:24" ht="20.25" customHeight="1" x14ac:dyDescent="0.25">
      <c r="A544" s="9" t="s">
        <v>23</v>
      </c>
      <c r="B544" s="52">
        <v>6</v>
      </c>
      <c r="C544" s="53">
        <v>7</v>
      </c>
      <c r="D544" s="53"/>
      <c r="E544" s="53"/>
      <c r="F544" s="53"/>
      <c r="G544" s="54"/>
      <c r="H544" s="52">
        <v>27</v>
      </c>
      <c r="I544" s="53">
        <v>28</v>
      </c>
      <c r="J544" s="53"/>
      <c r="K544" s="53"/>
      <c r="L544" s="53"/>
      <c r="M544" s="54"/>
      <c r="N544" s="52"/>
      <c r="O544" s="53"/>
      <c r="P544" s="53"/>
      <c r="Q544" s="53"/>
      <c r="R544" s="53"/>
      <c r="S544" s="59"/>
      <c r="T544" s="177">
        <f t="shared" si="165"/>
        <v>65.414443333333324</v>
      </c>
      <c r="U544" s="168">
        <f t="shared" si="163"/>
        <v>68</v>
      </c>
      <c r="V544" s="40">
        <f t="shared" si="164"/>
        <v>1.039525776493907</v>
      </c>
    </row>
    <row r="545" spans="1:24" ht="20.25" customHeight="1" x14ac:dyDescent="0.25">
      <c r="A545" s="9" t="s">
        <v>24</v>
      </c>
      <c r="B545" s="52">
        <v>6</v>
      </c>
      <c r="C545" s="53">
        <v>7</v>
      </c>
      <c r="D545" s="53"/>
      <c r="E545" s="53"/>
      <c r="F545" s="53"/>
      <c r="G545" s="54"/>
      <c r="H545" s="52">
        <v>27</v>
      </c>
      <c r="I545" s="53">
        <v>28</v>
      </c>
      <c r="J545" s="53"/>
      <c r="K545" s="53"/>
      <c r="L545" s="53"/>
      <c r="M545" s="54"/>
      <c r="N545" s="52"/>
      <c r="O545" s="53"/>
      <c r="P545" s="53"/>
      <c r="Q545" s="53"/>
      <c r="R545" s="53"/>
      <c r="S545" s="59"/>
      <c r="T545" s="177">
        <f t="shared" si="165"/>
        <v>65.414443333333324</v>
      </c>
      <c r="U545" s="168">
        <f t="shared" si="163"/>
        <v>68</v>
      </c>
      <c r="V545" s="40">
        <f t="shared" si="164"/>
        <v>1.039525776493907</v>
      </c>
    </row>
    <row r="546" spans="1:24" ht="20.25" customHeight="1" x14ac:dyDescent="0.25">
      <c r="A546" s="9" t="s">
        <v>25</v>
      </c>
      <c r="B546" s="52">
        <v>6</v>
      </c>
      <c r="C546" s="53">
        <v>7</v>
      </c>
      <c r="D546" s="53"/>
      <c r="E546" s="53"/>
      <c r="F546" s="53"/>
      <c r="G546" s="54"/>
      <c r="H546" s="52">
        <v>27</v>
      </c>
      <c r="I546" s="53">
        <v>28</v>
      </c>
      <c r="J546" s="53"/>
      <c r="K546" s="53"/>
      <c r="L546" s="53"/>
      <c r="M546" s="54"/>
      <c r="N546" s="52"/>
      <c r="O546" s="53"/>
      <c r="P546" s="53"/>
      <c r="Q546" s="53"/>
      <c r="R546" s="53"/>
      <c r="S546" s="59"/>
      <c r="T546" s="177">
        <f t="shared" si="165"/>
        <v>65.414443333333324</v>
      </c>
      <c r="U546" s="168">
        <f t="shared" si="163"/>
        <v>68</v>
      </c>
      <c r="V546" s="40">
        <f t="shared" si="164"/>
        <v>1.039525776493907</v>
      </c>
    </row>
    <row r="547" spans="1:24" ht="20.25" customHeight="1" x14ac:dyDescent="0.25">
      <c r="A547" s="9" t="s">
        <v>26</v>
      </c>
      <c r="B547" s="46"/>
      <c r="C547" s="43"/>
      <c r="D547" s="53">
        <v>7</v>
      </c>
      <c r="E547" s="53">
        <v>6</v>
      </c>
      <c r="F547" s="53"/>
      <c r="G547" s="54"/>
      <c r="H547" s="46"/>
      <c r="I547" s="43"/>
      <c r="J547" s="53">
        <v>27</v>
      </c>
      <c r="K547" s="53">
        <v>28</v>
      </c>
      <c r="L547" s="53"/>
      <c r="M547" s="54"/>
      <c r="N547" s="46"/>
      <c r="O547" s="43"/>
      <c r="P547" s="53"/>
      <c r="Q547" s="53"/>
      <c r="R547" s="53"/>
      <c r="S547" s="59"/>
      <c r="T547" s="177">
        <f t="shared" si="165"/>
        <v>65.414443333333324</v>
      </c>
      <c r="U547" s="168">
        <f t="shared" si="163"/>
        <v>68</v>
      </c>
      <c r="V547" s="40">
        <f t="shared" si="164"/>
        <v>1.039525776493907</v>
      </c>
    </row>
    <row r="548" spans="1:24" ht="20.25" customHeight="1" thickBot="1" x14ac:dyDescent="0.3">
      <c r="A548" s="31" t="s">
        <v>27</v>
      </c>
      <c r="B548" s="47"/>
      <c r="C548" s="48"/>
      <c r="D548" s="55">
        <v>6</v>
      </c>
      <c r="E548" s="55">
        <v>8</v>
      </c>
      <c r="F548" s="55"/>
      <c r="G548" s="56"/>
      <c r="H548" s="47"/>
      <c r="I548" s="48"/>
      <c r="J548" s="55">
        <v>29</v>
      </c>
      <c r="K548" s="57">
        <v>33</v>
      </c>
      <c r="L548" s="57"/>
      <c r="M548" s="58"/>
      <c r="N548" s="49"/>
      <c r="O548" s="50"/>
      <c r="P548" s="57"/>
      <c r="Q548" s="57"/>
      <c r="R548" s="57"/>
      <c r="S548" s="60"/>
      <c r="T548" s="178">
        <f>T547*0.9</f>
        <v>58.872998999999993</v>
      </c>
      <c r="U548" s="168">
        <f t="shared" si="163"/>
        <v>76</v>
      </c>
      <c r="V548" s="40">
        <f t="shared" si="164"/>
        <v>1.2909143629662896</v>
      </c>
    </row>
    <row r="549" spans="1:24" ht="15.75" thickBot="1" x14ac:dyDescent="0.3">
      <c r="A549" s="179" t="s">
        <v>43</v>
      </c>
      <c r="B549" s="24"/>
      <c r="C549" s="24"/>
      <c r="D549" s="24"/>
      <c r="E549" s="24"/>
      <c r="F549" s="24"/>
      <c r="G549" s="24"/>
      <c r="H549" s="313" t="s">
        <v>350</v>
      </c>
      <c r="I549" s="313"/>
      <c r="J549" s="314"/>
      <c r="K549" s="180"/>
      <c r="L549" s="179" t="s">
        <v>48</v>
      </c>
      <c r="M549" s="24"/>
      <c r="N549" s="24"/>
      <c r="O549" s="24"/>
      <c r="P549" s="24"/>
      <c r="Q549" s="24"/>
      <c r="R549" s="24"/>
      <c r="S549" s="25"/>
    </row>
    <row r="550" spans="1:24" ht="46.5" customHeight="1" x14ac:dyDescent="0.25">
      <c r="A550" s="324" t="s">
        <v>0</v>
      </c>
      <c r="B550" s="236" t="s">
        <v>44</v>
      </c>
      <c r="C550" s="236"/>
      <c r="D550" s="236" t="s">
        <v>45</v>
      </c>
      <c r="E550" s="236"/>
      <c r="F550" s="236" t="s">
        <v>46</v>
      </c>
      <c r="G550" s="236"/>
      <c r="H550" s="236" t="s">
        <v>47</v>
      </c>
      <c r="I550" s="236"/>
      <c r="J550" s="238"/>
      <c r="L550" s="309" t="s">
        <v>0</v>
      </c>
      <c r="M550" s="215"/>
      <c r="N550" s="210" t="s">
        <v>1</v>
      </c>
      <c r="O550" s="211"/>
      <c r="P550" s="210" t="s">
        <v>2</v>
      </c>
      <c r="Q550" s="211"/>
      <c r="R550" s="210" t="s">
        <v>3</v>
      </c>
      <c r="S550" s="212"/>
      <c r="T550" s="237" t="s">
        <v>224</v>
      </c>
      <c r="U550" s="323" t="s">
        <v>36</v>
      </c>
      <c r="V550" s="217" t="s">
        <v>108</v>
      </c>
    </row>
    <row r="551" spans="1:24" ht="36" x14ac:dyDescent="0.25">
      <c r="A551" s="325"/>
      <c r="B551" s="237"/>
      <c r="C551" s="237"/>
      <c r="D551" s="237"/>
      <c r="E551" s="237"/>
      <c r="F551" s="237"/>
      <c r="G551" s="237"/>
      <c r="H551" s="237"/>
      <c r="I551" s="237"/>
      <c r="J551" s="239"/>
      <c r="L551" s="217"/>
      <c r="M551" s="218"/>
      <c r="N551" s="15" t="s">
        <v>49</v>
      </c>
      <c r="O551" s="16" t="s">
        <v>50</v>
      </c>
      <c r="P551" s="15" t="s">
        <v>49</v>
      </c>
      <c r="Q551" s="16" t="s">
        <v>50</v>
      </c>
      <c r="R551" s="15" t="s">
        <v>49</v>
      </c>
      <c r="S551" s="41" t="s">
        <v>50</v>
      </c>
      <c r="T551" s="237"/>
      <c r="U551" s="323"/>
      <c r="V551" s="217"/>
    </row>
    <row r="552" spans="1:24" x14ac:dyDescent="0.25">
      <c r="A552" s="181" t="s">
        <v>8</v>
      </c>
      <c r="B552" s="201">
        <v>38</v>
      </c>
      <c r="C552" s="201"/>
      <c r="D552" s="201">
        <v>0</v>
      </c>
      <c r="E552" s="201"/>
      <c r="F552" s="201">
        <v>2</v>
      </c>
      <c r="G552" s="201"/>
      <c r="H552" s="201">
        <v>0</v>
      </c>
      <c r="I552" s="201"/>
      <c r="J552" s="202"/>
      <c r="K552" s="175"/>
      <c r="L552" s="217" t="s">
        <v>51</v>
      </c>
      <c r="M552" s="218"/>
      <c r="N552" s="15">
        <v>30</v>
      </c>
      <c r="O552" s="16"/>
      <c r="P552" s="15">
        <v>39</v>
      </c>
      <c r="Q552" s="16"/>
      <c r="R552" s="15"/>
      <c r="S552" s="8"/>
      <c r="T552" s="182">
        <f>T529*1.02</f>
        <v>70.981629999999996</v>
      </c>
      <c r="U552" s="168">
        <f t="shared" ref="U552:U557" si="166">SUM(N552:S552)</f>
        <v>69</v>
      </c>
      <c r="V552" s="40">
        <f t="shared" ref="V552:V556" si="167">U552/T552</f>
        <v>0.97208249514698386</v>
      </c>
    </row>
    <row r="553" spans="1:24" x14ac:dyDescent="0.25">
      <c r="A553" s="181" t="s">
        <v>9</v>
      </c>
      <c r="B553" s="201">
        <v>65</v>
      </c>
      <c r="C553" s="201"/>
      <c r="D553" s="201">
        <v>0</v>
      </c>
      <c r="E553" s="201"/>
      <c r="F553" s="201">
        <v>4</v>
      </c>
      <c r="G553" s="201"/>
      <c r="H553" s="201">
        <v>1</v>
      </c>
      <c r="I553" s="201"/>
      <c r="J553" s="202"/>
      <c r="L553" s="217" t="s">
        <v>52</v>
      </c>
      <c r="M553" s="218"/>
      <c r="N553" s="22">
        <v>29</v>
      </c>
      <c r="O553" s="169"/>
      <c r="P553" s="22">
        <v>39</v>
      </c>
      <c r="Q553" s="169"/>
      <c r="R553" s="22"/>
      <c r="S553" s="8"/>
      <c r="T553" s="182">
        <f>T552</f>
        <v>70.981629999999996</v>
      </c>
      <c r="U553" s="168">
        <f t="shared" si="166"/>
        <v>68</v>
      </c>
      <c r="V553" s="40">
        <f t="shared" si="167"/>
        <v>0.95799434304340436</v>
      </c>
    </row>
    <row r="554" spans="1:24" x14ac:dyDescent="0.25">
      <c r="A554" s="181" t="s">
        <v>10</v>
      </c>
      <c r="B554" s="201">
        <v>65</v>
      </c>
      <c r="C554" s="201"/>
      <c r="D554" s="201">
        <v>0</v>
      </c>
      <c r="E554" s="201"/>
      <c r="F554" s="201">
        <v>4</v>
      </c>
      <c r="G554" s="201"/>
      <c r="H554" s="201">
        <v>1</v>
      </c>
      <c r="I554" s="201"/>
      <c r="J554" s="202"/>
      <c r="L554" s="217" t="s">
        <v>53</v>
      </c>
      <c r="M554" s="218"/>
      <c r="N554" s="22"/>
      <c r="O554" s="169"/>
      <c r="P554" s="22">
        <v>6</v>
      </c>
      <c r="Q554" s="169"/>
      <c r="R554" s="22"/>
      <c r="S554" s="8"/>
      <c r="T554" s="182">
        <f>T553</f>
        <v>70.981629999999996</v>
      </c>
      <c r="U554" s="168">
        <f t="shared" si="166"/>
        <v>6</v>
      </c>
      <c r="V554" s="40">
        <f t="shared" si="167"/>
        <v>8.4528912621476854E-2</v>
      </c>
    </row>
    <row r="555" spans="1:24" x14ac:dyDescent="0.25">
      <c r="A555" s="181" t="s">
        <v>11</v>
      </c>
      <c r="B555" s="201">
        <v>63</v>
      </c>
      <c r="C555" s="201"/>
      <c r="D555" s="201">
        <v>0</v>
      </c>
      <c r="E555" s="201"/>
      <c r="F555" s="201">
        <v>2</v>
      </c>
      <c r="G555" s="201"/>
      <c r="H555" s="201">
        <v>0</v>
      </c>
      <c r="I555" s="201"/>
      <c r="J555" s="202"/>
      <c r="L555" s="217" t="s">
        <v>54</v>
      </c>
      <c r="M555" s="218"/>
      <c r="N555" s="22"/>
      <c r="O555" s="169"/>
      <c r="P555" s="22"/>
      <c r="Q555" s="169"/>
      <c r="R555" s="22"/>
      <c r="S555" s="8"/>
      <c r="T555" s="182">
        <f>T554</f>
        <v>70.981629999999996</v>
      </c>
      <c r="U555" s="168">
        <f t="shared" si="166"/>
        <v>0</v>
      </c>
      <c r="V555" s="40">
        <f t="shared" si="167"/>
        <v>0</v>
      </c>
    </row>
    <row r="556" spans="1:24" ht="15.75" thickBot="1" x14ac:dyDescent="0.3">
      <c r="A556" s="181" t="s">
        <v>12</v>
      </c>
      <c r="B556" s="201">
        <v>61</v>
      </c>
      <c r="C556" s="201"/>
      <c r="D556" s="201">
        <v>3</v>
      </c>
      <c r="E556" s="201"/>
      <c r="F556" s="201">
        <v>1</v>
      </c>
      <c r="G556" s="201"/>
      <c r="H556" s="201">
        <v>0</v>
      </c>
      <c r="I556" s="201"/>
      <c r="J556" s="202"/>
      <c r="L556" s="217" t="s">
        <v>55</v>
      </c>
      <c r="M556" s="218"/>
      <c r="N556" s="36"/>
      <c r="O556" s="170"/>
      <c r="P556" s="36"/>
      <c r="Q556" s="170"/>
      <c r="R556" s="36"/>
      <c r="S556" s="42"/>
      <c r="T556" s="182">
        <f>T555</f>
        <v>70.981629999999996</v>
      </c>
      <c r="U556" s="168">
        <f t="shared" si="166"/>
        <v>0</v>
      </c>
      <c r="V556" s="40">
        <f t="shared" si="167"/>
        <v>0</v>
      </c>
    </row>
    <row r="557" spans="1:24" ht="15.75" thickBot="1" x14ac:dyDescent="0.3">
      <c r="A557" s="181" t="s">
        <v>13</v>
      </c>
      <c r="B557" s="201">
        <v>60</v>
      </c>
      <c r="C557" s="201"/>
      <c r="D557" s="201">
        <v>2</v>
      </c>
      <c r="E557" s="201"/>
      <c r="F557" s="201">
        <v>3</v>
      </c>
      <c r="G557" s="201"/>
      <c r="H557" s="201">
        <v>0</v>
      </c>
      <c r="I557" s="201"/>
      <c r="J557" s="202"/>
      <c r="L557" t="s">
        <v>56</v>
      </c>
      <c r="N557" s="185"/>
      <c r="U557" s="186">
        <f t="shared" si="166"/>
        <v>0</v>
      </c>
    </row>
    <row r="558" spans="1:24" ht="15" customHeight="1" x14ac:dyDescent="0.25">
      <c r="A558" s="181" t="s">
        <v>14</v>
      </c>
      <c r="B558" s="201">
        <v>63</v>
      </c>
      <c r="C558" s="201"/>
      <c r="D558" s="201">
        <v>0</v>
      </c>
      <c r="E558" s="201"/>
      <c r="F558" s="201">
        <v>2</v>
      </c>
      <c r="G558" s="201"/>
      <c r="H558" s="201">
        <v>0</v>
      </c>
      <c r="I558" s="201"/>
      <c r="J558" s="202"/>
      <c r="L558" s="230" t="s">
        <v>57</v>
      </c>
      <c r="M558" s="231"/>
      <c r="N558" s="220" t="s">
        <v>341</v>
      </c>
      <c r="O558" s="220" t="s">
        <v>59</v>
      </c>
      <c r="P558" s="220" t="s">
        <v>60</v>
      </c>
      <c r="Q558" s="222" t="s">
        <v>61</v>
      </c>
      <c r="R558" s="224" t="s">
        <v>62</v>
      </c>
      <c r="S558" s="225"/>
      <c r="T558" s="223" t="s">
        <v>226</v>
      </c>
      <c r="U558" s="307" t="s">
        <v>227</v>
      </c>
      <c r="V558" s="255" t="s">
        <v>81</v>
      </c>
      <c r="W558" s="255" t="s">
        <v>228</v>
      </c>
      <c r="X558" s="308" t="s">
        <v>229</v>
      </c>
    </row>
    <row r="559" spans="1:24" x14ac:dyDescent="0.25">
      <c r="A559" s="181" t="s">
        <v>15</v>
      </c>
      <c r="B559" s="201">
        <v>61</v>
      </c>
      <c r="C559" s="201"/>
      <c r="D559" s="201">
        <v>3</v>
      </c>
      <c r="E559" s="201"/>
      <c r="F559" s="201">
        <v>1</v>
      </c>
      <c r="G559" s="201"/>
      <c r="H559" s="201">
        <v>0</v>
      </c>
      <c r="I559" s="201"/>
      <c r="J559" s="202"/>
      <c r="L559" s="232"/>
      <c r="M559" s="233"/>
      <c r="N559" s="221"/>
      <c r="O559" s="221"/>
      <c r="P559" s="221"/>
      <c r="Q559" s="223"/>
      <c r="R559" s="226"/>
      <c r="S559" s="227"/>
      <c r="T559" s="223"/>
      <c r="U559" s="307"/>
      <c r="V559" s="255"/>
      <c r="W559" s="255"/>
      <c r="X559" s="308"/>
    </row>
    <row r="560" spans="1:24" x14ac:dyDescent="0.25">
      <c r="A560" s="181" t="s">
        <v>16</v>
      </c>
      <c r="B560" s="201">
        <v>60</v>
      </c>
      <c r="C560" s="201"/>
      <c r="D560" s="201">
        <v>2</v>
      </c>
      <c r="E560" s="201"/>
      <c r="F560" s="201">
        <v>3</v>
      </c>
      <c r="G560" s="201"/>
      <c r="H560" s="201">
        <v>0</v>
      </c>
      <c r="I560" s="201"/>
      <c r="J560" s="202"/>
      <c r="L560" s="321" t="s">
        <v>8</v>
      </c>
      <c r="M560" s="322"/>
      <c r="N560" s="161">
        <v>8</v>
      </c>
      <c r="O560" s="161">
        <v>40</v>
      </c>
      <c r="P560" s="161">
        <v>18</v>
      </c>
      <c r="Q560" s="161"/>
      <c r="R560" s="195"/>
      <c r="S560" s="219"/>
      <c r="T560" s="168">
        <f>N560+O560</f>
        <v>48</v>
      </c>
      <c r="U560" s="172">
        <f>U529</f>
        <v>30</v>
      </c>
      <c r="V560" s="172">
        <f t="shared" ref="V560:V576" si="168">T560-P560</f>
        <v>30</v>
      </c>
      <c r="W560" s="172">
        <f>V560-U560</f>
        <v>0</v>
      </c>
      <c r="X560" s="172">
        <f>W560/T560*100</f>
        <v>0</v>
      </c>
    </row>
    <row r="561" spans="1:24" x14ac:dyDescent="0.25">
      <c r="A561" s="181" t="s">
        <v>17</v>
      </c>
      <c r="B561" s="201">
        <v>63</v>
      </c>
      <c r="C561" s="201"/>
      <c r="D561" s="201">
        <v>0</v>
      </c>
      <c r="E561" s="201"/>
      <c r="F561" s="201">
        <v>2</v>
      </c>
      <c r="G561" s="201"/>
      <c r="H561" s="201">
        <v>0</v>
      </c>
      <c r="I561" s="201"/>
      <c r="J561" s="202"/>
      <c r="L561" s="321" t="s">
        <v>9</v>
      </c>
      <c r="M561" s="322"/>
      <c r="N561" s="161">
        <v>100</v>
      </c>
      <c r="O561" s="161">
        <v>120</v>
      </c>
      <c r="P561" s="161">
        <v>100</v>
      </c>
      <c r="Q561" s="161"/>
      <c r="R561" s="195"/>
      <c r="S561" s="219"/>
      <c r="T561" s="168">
        <f t="shared" ref="T561:T576" si="169">N561+O561</f>
        <v>220</v>
      </c>
      <c r="U561" s="172">
        <f>U530</f>
        <v>70</v>
      </c>
      <c r="V561" s="172">
        <f t="shared" si="168"/>
        <v>120</v>
      </c>
      <c r="W561" s="172">
        <f t="shared" ref="W561:W576" si="170">V561-U561</f>
        <v>50</v>
      </c>
      <c r="X561" s="172">
        <f t="shared" ref="X561:X576" si="171">W561/T561*100</f>
        <v>22.727272727272727</v>
      </c>
    </row>
    <row r="562" spans="1:24" x14ac:dyDescent="0.25">
      <c r="A562" s="181" t="s">
        <v>18</v>
      </c>
      <c r="B562" s="201">
        <v>61</v>
      </c>
      <c r="C562" s="201"/>
      <c r="D562" s="201">
        <v>3</v>
      </c>
      <c r="E562" s="201"/>
      <c r="F562" s="201">
        <v>1</v>
      </c>
      <c r="G562" s="201"/>
      <c r="H562" s="201">
        <v>0</v>
      </c>
      <c r="I562" s="201"/>
      <c r="J562" s="202"/>
      <c r="L562" s="203" t="s">
        <v>63</v>
      </c>
      <c r="M562" s="204"/>
      <c r="N562" s="161">
        <v>80</v>
      </c>
      <c r="O562" s="161">
        <v>360</v>
      </c>
      <c r="P562" s="161">
        <v>140</v>
      </c>
      <c r="Q562" s="161"/>
      <c r="R562" s="195"/>
      <c r="S562" s="219"/>
      <c r="T562" s="168">
        <f t="shared" si="169"/>
        <v>440</v>
      </c>
      <c r="U562" s="172">
        <f>U531+U532+U533+U534</f>
        <v>262</v>
      </c>
      <c r="V562" s="172">
        <f t="shared" si="168"/>
        <v>300</v>
      </c>
      <c r="W562" s="172">
        <f t="shared" si="170"/>
        <v>38</v>
      </c>
      <c r="X562" s="172">
        <f t="shared" si="171"/>
        <v>8.6363636363636367</v>
      </c>
    </row>
    <row r="563" spans="1:24" x14ac:dyDescent="0.25">
      <c r="A563" s="181" t="s">
        <v>19</v>
      </c>
      <c r="B563" s="201">
        <v>60</v>
      </c>
      <c r="C563" s="201"/>
      <c r="D563" s="201">
        <v>2</v>
      </c>
      <c r="E563" s="201"/>
      <c r="F563" s="201">
        <v>3</v>
      </c>
      <c r="G563" s="201"/>
      <c r="H563" s="201">
        <v>0</v>
      </c>
      <c r="I563" s="201"/>
      <c r="J563" s="202"/>
      <c r="L563" s="203" t="s">
        <v>64</v>
      </c>
      <c r="M563" s="204"/>
      <c r="N563" s="161">
        <v>90</v>
      </c>
      <c r="O563" s="161">
        <v>200</v>
      </c>
      <c r="P563" s="161">
        <v>80</v>
      </c>
      <c r="Q563" s="161"/>
      <c r="R563" s="195"/>
      <c r="S563" s="219"/>
      <c r="T563" s="168">
        <f t="shared" si="169"/>
        <v>290</v>
      </c>
      <c r="U563" s="172">
        <f>U535+U536+U537</f>
        <v>192</v>
      </c>
      <c r="V563" s="172">
        <f t="shared" si="168"/>
        <v>210</v>
      </c>
      <c r="W563" s="172">
        <f t="shared" si="170"/>
        <v>18</v>
      </c>
      <c r="X563" s="172">
        <f t="shared" si="171"/>
        <v>6.2068965517241379</v>
      </c>
    </row>
    <row r="564" spans="1:24" x14ac:dyDescent="0.25">
      <c r="A564" s="181" t="s">
        <v>20</v>
      </c>
      <c r="B564" s="201">
        <v>63</v>
      </c>
      <c r="C564" s="201"/>
      <c r="D564" s="201">
        <v>0</v>
      </c>
      <c r="E564" s="201"/>
      <c r="F564" s="201">
        <v>2</v>
      </c>
      <c r="G564" s="201"/>
      <c r="H564" s="201">
        <v>0</v>
      </c>
      <c r="I564" s="201"/>
      <c r="J564" s="202"/>
      <c r="L564" s="203" t="s">
        <v>65</v>
      </c>
      <c r="M564" s="204"/>
      <c r="N564" s="161">
        <v>20</v>
      </c>
      <c r="O564" s="161">
        <v>220</v>
      </c>
      <c r="P564" s="161">
        <v>28</v>
      </c>
      <c r="Q564" s="161"/>
      <c r="R564" s="195"/>
      <c r="S564" s="219"/>
      <c r="T564" s="168">
        <f t="shared" si="169"/>
        <v>240</v>
      </c>
      <c r="U564" s="172">
        <f>U538+U539+U540</f>
        <v>192</v>
      </c>
      <c r="V564" s="172">
        <f t="shared" si="168"/>
        <v>212</v>
      </c>
      <c r="W564" s="172">
        <f t="shared" si="170"/>
        <v>20</v>
      </c>
      <c r="X564" s="172">
        <f t="shared" si="171"/>
        <v>8.3333333333333321</v>
      </c>
    </row>
    <row r="565" spans="1:24" x14ac:dyDescent="0.25">
      <c r="A565" s="181" t="s">
        <v>21</v>
      </c>
      <c r="B565" s="201">
        <v>61</v>
      </c>
      <c r="C565" s="201"/>
      <c r="D565" s="201">
        <v>3</v>
      </c>
      <c r="E565" s="201"/>
      <c r="F565" s="201">
        <v>1</v>
      </c>
      <c r="G565" s="201"/>
      <c r="H565" s="201">
        <v>0</v>
      </c>
      <c r="I565" s="201"/>
      <c r="J565" s="202"/>
      <c r="L565" s="203" t="s">
        <v>66</v>
      </c>
      <c r="M565" s="204"/>
      <c r="N565" s="161">
        <v>11</v>
      </c>
      <c r="O565" s="161">
        <v>140</v>
      </c>
      <c r="P565" s="161">
        <v>21</v>
      </c>
      <c r="Q565" s="161"/>
      <c r="R565" s="195"/>
      <c r="S565" s="219"/>
      <c r="T565" s="168">
        <f t="shared" si="169"/>
        <v>151</v>
      </c>
      <c r="U565" s="172">
        <f>U541+U542</f>
        <v>129</v>
      </c>
      <c r="V565" s="172">
        <f t="shared" si="168"/>
        <v>130</v>
      </c>
      <c r="W565" s="172">
        <f t="shared" si="170"/>
        <v>1</v>
      </c>
      <c r="X565" s="172">
        <f t="shared" si="171"/>
        <v>0.66225165562913912</v>
      </c>
    </row>
    <row r="566" spans="1:24" x14ac:dyDescent="0.25">
      <c r="A566" s="181" t="s">
        <v>22</v>
      </c>
      <c r="B566" s="201">
        <v>60</v>
      </c>
      <c r="C566" s="201"/>
      <c r="D566" s="201">
        <v>2</v>
      </c>
      <c r="E566" s="201"/>
      <c r="F566" s="201">
        <v>3</v>
      </c>
      <c r="G566" s="201"/>
      <c r="H566" s="201">
        <v>0</v>
      </c>
      <c r="I566" s="201"/>
      <c r="J566" s="202"/>
      <c r="L566" s="203" t="s">
        <v>67</v>
      </c>
      <c r="M566" s="204"/>
      <c r="N566" s="161">
        <v>220</v>
      </c>
      <c r="O566" s="161">
        <v>0</v>
      </c>
      <c r="P566" s="161">
        <v>60</v>
      </c>
      <c r="Q566" s="161"/>
      <c r="R566" s="195"/>
      <c r="S566" s="219"/>
      <c r="T566" s="168">
        <f t="shared" si="169"/>
        <v>220</v>
      </c>
      <c r="U566" s="172">
        <f>U543+U544</f>
        <v>131</v>
      </c>
      <c r="V566" s="172">
        <f t="shared" si="168"/>
        <v>160</v>
      </c>
      <c r="W566" s="172">
        <f t="shared" si="170"/>
        <v>29</v>
      </c>
      <c r="X566" s="172">
        <f t="shared" si="171"/>
        <v>13.18181818181818</v>
      </c>
    </row>
    <row r="567" spans="1:24" x14ac:dyDescent="0.25">
      <c r="A567" s="181" t="s">
        <v>23</v>
      </c>
      <c r="B567" s="201">
        <v>64</v>
      </c>
      <c r="C567" s="201"/>
      <c r="D567" s="201">
        <v>0</v>
      </c>
      <c r="E567" s="201"/>
      <c r="F567" s="201">
        <v>3</v>
      </c>
      <c r="G567" s="201"/>
      <c r="H567" s="201">
        <v>1</v>
      </c>
      <c r="I567" s="201"/>
      <c r="J567" s="202"/>
      <c r="L567" s="203" t="s">
        <v>24</v>
      </c>
      <c r="M567" s="204"/>
      <c r="N567" s="161">
        <v>90</v>
      </c>
      <c r="O567" s="161">
        <v>70</v>
      </c>
      <c r="P567" s="161">
        <v>90</v>
      </c>
      <c r="Q567" s="161"/>
      <c r="R567" s="195"/>
      <c r="S567" s="219"/>
      <c r="T567" s="168">
        <f t="shared" si="169"/>
        <v>160</v>
      </c>
      <c r="U567" s="172">
        <f>U545</f>
        <v>68</v>
      </c>
      <c r="V567" s="172">
        <f t="shared" si="168"/>
        <v>70</v>
      </c>
      <c r="W567" s="172">
        <f t="shared" si="170"/>
        <v>2</v>
      </c>
      <c r="X567" s="172">
        <f t="shared" si="171"/>
        <v>1.25</v>
      </c>
    </row>
    <row r="568" spans="1:24" x14ac:dyDescent="0.25">
      <c r="A568" s="181" t="s">
        <v>24</v>
      </c>
      <c r="B568" s="201">
        <v>64</v>
      </c>
      <c r="C568" s="201"/>
      <c r="D568" s="201">
        <v>0</v>
      </c>
      <c r="E568" s="201"/>
      <c r="F568" s="201">
        <v>3</v>
      </c>
      <c r="G568" s="201"/>
      <c r="H568" s="201">
        <v>1</v>
      </c>
      <c r="I568" s="201"/>
      <c r="J568" s="202"/>
      <c r="L568" s="203" t="s">
        <v>68</v>
      </c>
      <c r="M568" s="204"/>
      <c r="N568" s="161">
        <v>330</v>
      </c>
      <c r="O568" s="161">
        <v>0</v>
      </c>
      <c r="P568" s="161">
        <v>180</v>
      </c>
      <c r="Q568" s="161"/>
      <c r="R568" s="195"/>
      <c r="S568" s="219"/>
      <c r="T568" s="168">
        <f t="shared" si="169"/>
        <v>330</v>
      </c>
      <c r="U568" s="172">
        <f>U546+U547</f>
        <v>136</v>
      </c>
      <c r="V568" s="172">
        <f t="shared" si="168"/>
        <v>150</v>
      </c>
      <c r="W568" s="172">
        <f t="shared" si="170"/>
        <v>14</v>
      </c>
      <c r="X568" s="172">
        <f t="shared" si="171"/>
        <v>4.2424242424242431</v>
      </c>
    </row>
    <row r="569" spans="1:24" x14ac:dyDescent="0.25">
      <c r="A569" s="181" t="s">
        <v>25</v>
      </c>
      <c r="B569" s="201">
        <v>64</v>
      </c>
      <c r="C569" s="201"/>
      <c r="D569" s="201">
        <v>0</v>
      </c>
      <c r="E569" s="201"/>
      <c r="F569" s="201">
        <v>3</v>
      </c>
      <c r="G569" s="201"/>
      <c r="H569" s="201">
        <v>1</v>
      </c>
      <c r="I569" s="201"/>
      <c r="J569" s="202"/>
      <c r="L569" s="203" t="s">
        <v>69</v>
      </c>
      <c r="M569" s="204"/>
      <c r="N569" s="161">
        <v>270</v>
      </c>
      <c r="O569" s="161">
        <v>0</v>
      </c>
      <c r="P569" s="161">
        <v>200</v>
      </c>
      <c r="Q569" s="161"/>
      <c r="R569" s="195"/>
      <c r="S569" s="219"/>
      <c r="T569" s="168">
        <f t="shared" si="169"/>
        <v>270</v>
      </c>
      <c r="U569" s="172">
        <f>U548</f>
        <v>76</v>
      </c>
      <c r="V569" s="172">
        <f t="shared" si="168"/>
        <v>70</v>
      </c>
      <c r="W569" s="172">
        <f t="shared" si="170"/>
        <v>-6</v>
      </c>
      <c r="X569" s="172">
        <f t="shared" si="171"/>
        <v>-2.2222222222222223</v>
      </c>
    </row>
    <row r="570" spans="1:24" x14ac:dyDescent="0.25">
      <c r="A570" s="181" t="s">
        <v>26</v>
      </c>
      <c r="B570" s="201">
        <v>63</v>
      </c>
      <c r="C570" s="201"/>
      <c r="D570" s="201">
        <v>0</v>
      </c>
      <c r="E570" s="201"/>
      <c r="F570" s="201">
        <v>2</v>
      </c>
      <c r="G570" s="201"/>
      <c r="H570" s="201">
        <v>1</v>
      </c>
      <c r="I570" s="201"/>
      <c r="J570" s="202"/>
      <c r="L570" s="203" t="s">
        <v>70</v>
      </c>
      <c r="M570" s="204"/>
      <c r="N570" s="161">
        <v>200</v>
      </c>
      <c r="O570" s="161">
        <v>100</v>
      </c>
      <c r="P570" s="161">
        <v>120</v>
      </c>
      <c r="Q570" s="161"/>
      <c r="R570" s="195"/>
      <c r="S570" s="219"/>
      <c r="T570" s="168">
        <f t="shared" si="169"/>
        <v>300</v>
      </c>
      <c r="U570" s="172">
        <f>U552+U553+U554+U555+U556</f>
        <v>143</v>
      </c>
      <c r="V570" s="172">
        <f t="shared" si="168"/>
        <v>180</v>
      </c>
      <c r="W570" s="172">
        <f t="shared" si="170"/>
        <v>37</v>
      </c>
      <c r="X570" s="172">
        <f t="shared" si="171"/>
        <v>12.333333333333334</v>
      </c>
    </row>
    <row r="571" spans="1:24" ht="15.75" thickBot="1" x14ac:dyDescent="0.3">
      <c r="A571" s="183" t="s">
        <v>27</v>
      </c>
      <c r="B571" s="249">
        <v>60</v>
      </c>
      <c r="C571" s="249"/>
      <c r="D571" s="249">
        <v>0</v>
      </c>
      <c r="E571" s="249"/>
      <c r="F571" s="249">
        <v>3</v>
      </c>
      <c r="G571" s="249"/>
      <c r="H571" s="249">
        <v>2</v>
      </c>
      <c r="I571" s="249"/>
      <c r="J571" s="250"/>
      <c r="L571" s="247" t="s">
        <v>71</v>
      </c>
      <c r="M571" s="248"/>
      <c r="N571" s="161">
        <v>316</v>
      </c>
      <c r="O571" s="161">
        <v>0</v>
      </c>
      <c r="P571" s="161">
        <v>241</v>
      </c>
      <c r="Q571" s="161"/>
      <c r="R571" s="195"/>
      <c r="S571" s="219"/>
      <c r="T571" s="168">
        <f t="shared" si="169"/>
        <v>316</v>
      </c>
      <c r="U571" s="172"/>
      <c r="V571" s="172">
        <f t="shared" si="168"/>
        <v>75</v>
      </c>
      <c r="W571" s="172">
        <f t="shared" si="170"/>
        <v>75</v>
      </c>
      <c r="X571" s="172">
        <f t="shared" si="171"/>
        <v>23.734177215189874</v>
      </c>
    </row>
    <row r="572" spans="1:24" ht="15.75" thickBot="1" x14ac:dyDescent="0.3">
      <c r="A572" s="184" t="s">
        <v>77</v>
      </c>
      <c r="L572" s="247" t="s">
        <v>72</v>
      </c>
      <c r="M572" s="248"/>
      <c r="N572" s="161">
        <v>5771</v>
      </c>
      <c r="O572" s="161">
        <v>0</v>
      </c>
      <c r="P572" s="161">
        <v>4811</v>
      </c>
      <c r="Q572" s="161"/>
      <c r="R572" s="195"/>
      <c r="S572" s="219"/>
      <c r="T572" s="168">
        <f t="shared" si="169"/>
        <v>5771</v>
      </c>
      <c r="U572" s="172"/>
      <c r="V572" s="172">
        <f t="shared" si="168"/>
        <v>960</v>
      </c>
      <c r="W572" s="172">
        <f t="shared" si="170"/>
        <v>960</v>
      </c>
      <c r="X572" s="172">
        <f t="shared" si="171"/>
        <v>16.634898631086468</v>
      </c>
    </row>
    <row r="573" spans="1:24" x14ac:dyDescent="0.25">
      <c r="A573" s="319" t="s">
        <v>78</v>
      </c>
      <c r="B573" s="320"/>
      <c r="C573" s="320"/>
      <c r="D573" s="206" t="s">
        <v>81</v>
      </c>
      <c r="E573" s="206"/>
      <c r="F573" s="206" t="s">
        <v>82</v>
      </c>
      <c r="G573" s="206"/>
      <c r="H573" s="206" t="s">
        <v>83</v>
      </c>
      <c r="I573" s="206"/>
      <c r="J573" s="207"/>
      <c r="L573" s="247" t="s">
        <v>73</v>
      </c>
      <c r="M573" s="248"/>
      <c r="N573" s="161">
        <v>53</v>
      </c>
      <c r="O573" s="161">
        <v>0</v>
      </c>
      <c r="P573" s="161">
        <v>40</v>
      </c>
      <c r="Q573" s="161"/>
      <c r="R573" s="195"/>
      <c r="S573" s="219"/>
      <c r="T573" s="168">
        <f t="shared" si="169"/>
        <v>53</v>
      </c>
      <c r="U573" s="172"/>
      <c r="V573" s="172">
        <f t="shared" si="168"/>
        <v>13</v>
      </c>
      <c r="W573" s="172">
        <f t="shared" si="170"/>
        <v>13</v>
      </c>
      <c r="X573" s="172">
        <f t="shared" si="171"/>
        <v>24.528301886792452</v>
      </c>
    </row>
    <row r="574" spans="1:24" x14ac:dyDescent="0.25">
      <c r="A574" s="317" t="s">
        <v>79</v>
      </c>
      <c r="B574" s="318"/>
      <c r="C574" s="318"/>
      <c r="D574" s="195">
        <v>12</v>
      </c>
      <c r="E574" s="195"/>
      <c r="F574" s="195">
        <v>12</v>
      </c>
      <c r="G574" s="195"/>
      <c r="H574" s="195"/>
      <c r="I574" s="195"/>
      <c r="J574" s="269"/>
      <c r="L574" s="247" t="s">
        <v>74</v>
      </c>
      <c r="M574" s="248"/>
      <c r="N574" s="161">
        <v>10</v>
      </c>
      <c r="O574" s="161">
        <v>20</v>
      </c>
      <c r="P574" s="161">
        <v>15</v>
      </c>
      <c r="Q574" s="161"/>
      <c r="R574" s="195"/>
      <c r="S574" s="219"/>
      <c r="T574" s="168">
        <f t="shared" si="169"/>
        <v>30</v>
      </c>
      <c r="U574" s="172"/>
      <c r="V574" s="172">
        <f t="shared" si="168"/>
        <v>15</v>
      </c>
      <c r="W574" s="172">
        <f t="shared" si="170"/>
        <v>15</v>
      </c>
      <c r="X574" s="172">
        <f t="shared" si="171"/>
        <v>50</v>
      </c>
    </row>
    <row r="575" spans="1:24" ht="15.75" thickBot="1" x14ac:dyDescent="0.3">
      <c r="A575" s="315" t="s">
        <v>80</v>
      </c>
      <c r="B575" s="316"/>
      <c r="C575" s="316"/>
      <c r="D575" s="246">
        <v>505</v>
      </c>
      <c r="E575" s="246"/>
      <c r="F575" s="246">
        <v>505</v>
      </c>
      <c r="G575" s="246"/>
      <c r="H575" s="246"/>
      <c r="I575" s="246"/>
      <c r="J575" s="270"/>
      <c r="L575" s="247" t="s">
        <v>75</v>
      </c>
      <c r="M575" s="248"/>
      <c r="N575" s="161">
        <v>0</v>
      </c>
      <c r="O575" s="161">
        <v>100</v>
      </c>
      <c r="P575" s="161">
        <v>30</v>
      </c>
      <c r="Q575" s="161"/>
      <c r="R575" s="195"/>
      <c r="S575" s="219"/>
      <c r="T575" s="168">
        <f t="shared" si="169"/>
        <v>100</v>
      </c>
      <c r="U575" s="172"/>
      <c r="V575" s="172">
        <f t="shared" si="168"/>
        <v>70</v>
      </c>
      <c r="W575" s="172">
        <f t="shared" si="170"/>
        <v>70</v>
      </c>
      <c r="X575" s="172">
        <f t="shared" si="171"/>
        <v>70</v>
      </c>
    </row>
    <row r="576" spans="1:24" ht="15.75" thickBot="1" x14ac:dyDescent="0.3">
      <c r="A576" t="s">
        <v>90</v>
      </c>
      <c r="L576" s="284" t="s">
        <v>76</v>
      </c>
      <c r="M576" s="285"/>
      <c r="N576" s="167">
        <v>0</v>
      </c>
      <c r="O576" s="167">
        <v>200</v>
      </c>
      <c r="P576" s="167">
        <v>55</v>
      </c>
      <c r="Q576" s="167"/>
      <c r="R576" s="246"/>
      <c r="S576" s="286"/>
      <c r="T576" s="168">
        <f t="shared" si="169"/>
        <v>200</v>
      </c>
      <c r="U576" s="172"/>
      <c r="V576" s="172">
        <f t="shared" si="168"/>
        <v>145</v>
      </c>
      <c r="W576" s="172">
        <f t="shared" si="170"/>
        <v>145</v>
      </c>
      <c r="X576" s="172">
        <f t="shared" si="171"/>
        <v>72.5</v>
      </c>
    </row>
    <row r="577" spans="1:20" ht="15.75" thickBot="1" x14ac:dyDescent="0.3">
      <c r="A577" s="205" t="s">
        <v>91</v>
      </c>
      <c r="B577" s="206"/>
      <c r="C577" s="206"/>
      <c r="D577" s="207"/>
      <c r="F577" s="205" t="s">
        <v>96</v>
      </c>
      <c r="G577" s="206"/>
      <c r="H577" s="206"/>
      <c r="I577" s="206"/>
      <c r="J577" s="207"/>
      <c r="L577" t="s">
        <v>84</v>
      </c>
      <c r="Q577" s="7" t="s">
        <v>89</v>
      </c>
    </row>
    <row r="578" spans="1:20" x14ac:dyDescent="0.25">
      <c r="A578" s="171" t="s">
        <v>92</v>
      </c>
      <c r="B578" s="217" t="s">
        <v>94</v>
      </c>
      <c r="C578" s="217"/>
      <c r="D578" s="261" t="s">
        <v>36</v>
      </c>
      <c r="F578" s="259" t="s">
        <v>92</v>
      </c>
      <c r="G578" s="217"/>
      <c r="H578" s="217" t="s">
        <v>94</v>
      </c>
      <c r="I578" s="217"/>
      <c r="J578" s="261" t="s">
        <v>36</v>
      </c>
      <c r="L578" s="262" t="s">
        <v>86</v>
      </c>
      <c r="M578" s="263"/>
      <c r="N578" s="263"/>
      <c r="O578" s="271">
        <v>2</v>
      </c>
      <c r="P578" s="272"/>
      <c r="Q578" s="162" t="s">
        <v>6</v>
      </c>
      <c r="R578" s="163" t="s">
        <v>7</v>
      </c>
      <c r="S578" s="164" t="s">
        <v>36</v>
      </c>
      <c r="T578" s="160"/>
    </row>
    <row r="579" spans="1:20" x14ac:dyDescent="0.25">
      <c r="A579" s="171" t="s">
        <v>93</v>
      </c>
      <c r="B579" s="217" t="s">
        <v>95</v>
      </c>
      <c r="C579" s="217"/>
      <c r="D579" s="261"/>
      <c r="F579" s="259" t="s">
        <v>93</v>
      </c>
      <c r="G579" s="217"/>
      <c r="H579" s="217" t="s">
        <v>95</v>
      </c>
      <c r="I579" s="217"/>
      <c r="J579" s="261"/>
      <c r="L579" s="264" t="s">
        <v>87</v>
      </c>
      <c r="M579" s="265"/>
      <c r="N579" s="265"/>
      <c r="O579" s="273">
        <v>0</v>
      </c>
      <c r="P579" s="274"/>
      <c r="Q579" s="268">
        <v>33</v>
      </c>
      <c r="R579" s="195">
        <v>37</v>
      </c>
      <c r="S579" s="269">
        <v>70</v>
      </c>
      <c r="T579" s="160"/>
    </row>
    <row r="580" spans="1:20" ht="15.75" thickBot="1" x14ac:dyDescent="0.3">
      <c r="A580" s="28">
        <v>70</v>
      </c>
      <c r="B580" s="246">
        <v>0</v>
      </c>
      <c r="C580" s="246"/>
      <c r="D580" s="173">
        <v>70</v>
      </c>
      <c r="F580" s="260">
        <v>70</v>
      </c>
      <c r="G580" s="246"/>
      <c r="H580" s="246">
        <v>0</v>
      </c>
      <c r="I580" s="246"/>
      <c r="J580" s="173">
        <v>70</v>
      </c>
      <c r="L580" s="266" t="s">
        <v>88</v>
      </c>
      <c r="M580" s="267"/>
      <c r="N580" s="267"/>
      <c r="O580" s="275">
        <v>0</v>
      </c>
      <c r="P580" s="276"/>
      <c r="Q580" s="260"/>
      <c r="R580" s="246"/>
      <c r="S580" s="270"/>
      <c r="T580" s="160"/>
    </row>
    <row r="581" spans="1:20" ht="15.75" thickBot="1" x14ac:dyDescent="0.3">
      <c r="A581" t="s">
        <v>102</v>
      </c>
      <c r="L581" t="s">
        <v>97</v>
      </c>
    </row>
    <row r="582" spans="1:20" ht="15.75" thickBot="1" x14ac:dyDescent="0.3">
      <c r="A582" s="23" t="s">
        <v>103</v>
      </c>
      <c r="B582" s="24"/>
      <c r="C582" s="24" t="s">
        <v>104</v>
      </c>
      <c r="D582" s="24"/>
      <c r="E582" s="24"/>
      <c r="F582" s="24" t="s">
        <v>105</v>
      </c>
      <c r="G582" s="24"/>
      <c r="H582" s="24"/>
      <c r="I582" s="24" t="s">
        <v>106</v>
      </c>
      <c r="J582" s="25"/>
      <c r="L582" s="280" t="s">
        <v>59</v>
      </c>
      <c r="M582" s="281"/>
      <c r="N582" s="26">
        <v>0</v>
      </c>
      <c r="O582" s="26" t="s">
        <v>99</v>
      </c>
      <c r="P582" s="278" t="s">
        <v>100</v>
      </c>
      <c r="Q582" s="279"/>
      <c r="R582" s="282">
        <v>0</v>
      </c>
      <c r="S582" s="283"/>
      <c r="T582" s="160"/>
    </row>
    <row r="583" spans="1:20" ht="15.75" thickBot="1" x14ac:dyDescent="0.3">
      <c r="A583" t="s">
        <v>107</v>
      </c>
      <c r="L583" s="251" t="s">
        <v>101</v>
      </c>
      <c r="M583" s="252"/>
      <c r="N583" s="255"/>
      <c r="O583" s="255"/>
      <c r="P583" s="255"/>
      <c r="Q583" s="255"/>
      <c r="R583" s="255"/>
      <c r="S583" s="256"/>
      <c r="T583" s="160"/>
    </row>
    <row r="584" spans="1:20" ht="15.75" thickBot="1" x14ac:dyDescent="0.3">
      <c r="A584" s="23" t="s">
        <v>103</v>
      </c>
      <c r="B584" s="24"/>
      <c r="C584" s="24" t="s">
        <v>104</v>
      </c>
      <c r="D584" s="24"/>
      <c r="E584" s="24"/>
      <c r="F584" s="24" t="s">
        <v>105</v>
      </c>
      <c r="G584" s="24"/>
      <c r="H584" s="24"/>
      <c r="I584" s="24" t="s">
        <v>106</v>
      </c>
      <c r="J584" s="25"/>
      <c r="L584" s="253"/>
      <c r="M584" s="254"/>
      <c r="N584" s="257"/>
      <c r="O584" s="257"/>
      <c r="P584" s="257"/>
      <c r="Q584" s="257"/>
      <c r="R584" s="257"/>
      <c r="S584" s="258"/>
      <c r="T584" s="160"/>
    </row>
  </sheetData>
  <mergeCells count="2313">
    <mergeCell ref="H29:J29"/>
    <mergeCell ref="H94:J94"/>
    <mergeCell ref="H159:J159"/>
    <mergeCell ref="H224:J224"/>
    <mergeCell ref="H289:J289"/>
    <mergeCell ref="H354:J354"/>
    <mergeCell ref="H419:J419"/>
    <mergeCell ref="H484:J484"/>
    <mergeCell ref="H549:J549"/>
    <mergeCell ref="T3:V3"/>
    <mergeCell ref="G4:H4"/>
    <mergeCell ref="J4:K4"/>
    <mergeCell ref="O4:P4"/>
    <mergeCell ref="Z4:AA4"/>
    <mergeCell ref="AB4:AC4"/>
    <mergeCell ref="T1:X1"/>
    <mergeCell ref="B2:C2"/>
    <mergeCell ref="D2:E2"/>
    <mergeCell ref="F2:G2"/>
    <mergeCell ref="H2:I2"/>
    <mergeCell ref="J2:K2"/>
    <mergeCell ref="L2:N2"/>
    <mergeCell ref="O2:P2"/>
    <mergeCell ref="Q2:S2"/>
    <mergeCell ref="T2:V2"/>
    <mergeCell ref="V6:V8"/>
    <mergeCell ref="B7:C7"/>
    <mergeCell ref="D7:E7"/>
    <mergeCell ref="F7:G7"/>
    <mergeCell ref="H7:I7"/>
    <mergeCell ref="J7:K7"/>
    <mergeCell ref="L7:M7"/>
    <mergeCell ref="A1:A3"/>
    <mergeCell ref="B1:I1"/>
    <mergeCell ref="J1:K1"/>
    <mergeCell ref="L1:N1"/>
    <mergeCell ref="O1:P1"/>
    <mergeCell ref="Q1:S1"/>
    <mergeCell ref="B3:I3"/>
    <mergeCell ref="J3:N3"/>
    <mergeCell ref="O3:S3"/>
    <mergeCell ref="BB4:BC4"/>
    <mergeCell ref="BD4:BE4"/>
    <mergeCell ref="BF4:BG4"/>
    <mergeCell ref="BH4:BI4"/>
    <mergeCell ref="BJ4:BK4"/>
    <mergeCell ref="BL4:BM4"/>
    <mergeCell ref="AP4:AQ4"/>
    <mergeCell ref="AR4:AS4"/>
    <mergeCell ref="AT4:AU4"/>
    <mergeCell ref="AV4:AW4"/>
    <mergeCell ref="AX4:AY4"/>
    <mergeCell ref="AZ4:BA4"/>
    <mergeCell ref="AD4:AE4"/>
    <mergeCell ref="AF4:AG4"/>
    <mergeCell ref="AH4:AI4"/>
    <mergeCell ref="AJ4:AK4"/>
    <mergeCell ref="AL4:AM4"/>
    <mergeCell ref="AN4:AO4"/>
    <mergeCell ref="N7:O7"/>
    <mergeCell ref="P7:Q7"/>
    <mergeCell ref="R7:S7"/>
    <mergeCell ref="CS4:CU4"/>
    <mergeCell ref="CV4:CX4"/>
    <mergeCell ref="CY4:DA4"/>
    <mergeCell ref="DB4:DD4"/>
    <mergeCell ref="A6:A8"/>
    <mergeCell ref="B6:G6"/>
    <mergeCell ref="H6:M6"/>
    <mergeCell ref="N6:S6"/>
    <mergeCell ref="T6:T8"/>
    <mergeCell ref="U6:U8"/>
    <mergeCell ref="CA4:CC4"/>
    <mergeCell ref="CD4:CF4"/>
    <mergeCell ref="CG4:CI4"/>
    <mergeCell ref="CJ4:CL4"/>
    <mergeCell ref="CM4:CO4"/>
    <mergeCell ref="CP4:CR4"/>
    <mergeCell ref="BN4:BO4"/>
    <mergeCell ref="BP4:BQ4"/>
    <mergeCell ref="BR4:BS4"/>
    <mergeCell ref="BT4:BU4"/>
    <mergeCell ref="BV4:BW4"/>
    <mergeCell ref="BX4:BZ4"/>
    <mergeCell ref="B32:C32"/>
    <mergeCell ref="D32:E32"/>
    <mergeCell ref="F32:G32"/>
    <mergeCell ref="H32:J32"/>
    <mergeCell ref="L32:M32"/>
    <mergeCell ref="B33:C33"/>
    <mergeCell ref="D33:E33"/>
    <mergeCell ref="F33:G33"/>
    <mergeCell ref="H33:J33"/>
    <mergeCell ref="L33:M33"/>
    <mergeCell ref="N30:O30"/>
    <mergeCell ref="P30:Q30"/>
    <mergeCell ref="R30:S30"/>
    <mergeCell ref="T30:T31"/>
    <mergeCell ref="U30:U31"/>
    <mergeCell ref="V30:V31"/>
    <mergeCell ref="A30:A31"/>
    <mergeCell ref="B30:C31"/>
    <mergeCell ref="D30:E31"/>
    <mergeCell ref="F30:G31"/>
    <mergeCell ref="H30:J31"/>
    <mergeCell ref="L30:M31"/>
    <mergeCell ref="B36:C36"/>
    <mergeCell ref="D36:E36"/>
    <mergeCell ref="F36:G36"/>
    <mergeCell ref="H36:J36"/>
    <mergeCell ref="L36:M36"/>
    <mergeCell ref="B37:C37"/>
    <mergeCell ref="D37:E37"/>
    <mergeCell ref="F37:G37"/>
    <mergeCell ref="H37:J37"/>
    <mergeCell ref="B34:C34"/>
    <mergeCell ref="D34:E34"/>
    <mergeCell ref="F34:G34"/>
    <mergeCell ref="H34:J34"/>
    <mergeCell ref="L34:M34"/>
    <mergeCell ref="B35:C35"/>
    <mergeCell ref="D35:E35"/>
    <mergeCell ref="F35:G35"/>
    <mergeCell ref="H35:J35"/>
    <mergeCell ref="L35:M35"/>
    <mergeCell ref="B41:C41"/>
    <mergeCell ref="D41:E41"/>
    <mergeCell ref="F41:G41"/>
    <mergeCell ref="H41:J41"/>
    <mergeCell ref="L41:M41"/>
    <mergeCell ref="R41:S41"/>
    <mergeCell ref="B40:C40"/>
    <mergeCell ref="D40:E40"/>
    <mergeCell ref="F40:G40"/>
    <mergeCell ref="H40:J40"/>
    <mergeCell ref="L40:M40"/>
    <mergeCell ref="R40:S40"/>
    <mergeCell ref="V38:V39"/>
    <mergeCell ref="W38:W39"/>
    <mergeCell ref="X38:X39"/>
    <mergeCell ref="B39:C39"/>
    <mergeCell ref="D39:E39"/>
    <mergeCell ref="F39:G39"/>
    <mergeCell ref="H39:J39"/>
    <mergeCell ref="O38:O39"/>
    <mergeCell ref="P38:P39"/>
    <mergeCell ref="Q38:Q39"/>
    <mergeCell ref="R38:S39"/>
    <mergeCell ref="T38:T39"/>
    <mergeCell ref="U38:U39"/>
    <mergeCell ref="B38:C38"/>
    <mergeCell ref="D38:E38"/>
    <mergeCell ref="F38:G38"/>
    <mergeCell ref="H38:J38"/>
    <mergeCell ref="L38:M39"/>
    <mergeCell ref="N38:N39"/>
    <mergeCell ref="B44:C44"/>
    <mergeCell ref="D44:E44"/>
    <mergeCell ref="F44:G44"/>
    <mergeCell ref="H44:J44"/>
    <mergeCell ref="L44:M44"/>
    <mergeCell ref="R44:S44"/>
    <mergeCell ref="B43:C43"/>
    <mergeCell ref="D43:E43"/>
    <mergeCell ref="F43:G43"/>
    <mergeCell ref="H43:J43"/>
    <mergeCell ref="L43:M43"/>
    <mergeCell ref="R43:S43"/>
    <mergeCell ref="B42:C42"/>
    <mergeCell ref="D42:E42"/>
    <mergeCell ref="F42:G42"/>
    <mergeCell ref="H42:J42"/>
    <mergeCell ref="L42:M42"/>
    <mergeCell ref="R42:S42"/>
    <mergeCell ref="B47:C47"/>
    <mergeCell ref="D47:E47"/>
    <mergeCell ref="F47:G47"/>
    <mergeCell ref="H47:J47"/>
    <mergeCell ref="L47:M47"/>
    <mergeCell ref="R47:S47"/>
    <mergeCell ref="B46:C46"/>
    <mergeCell ref="D46:E46"/>
    <mergeCell ref="F46:G46"/>
    <mergeCell ref="H46:J46"/>
    <mergeCell ref="L46:M46"/>
    <mergeCell ref="R46:S46"/>
    <mergeCell ref="B45:C45"/>
    <mergeCell ref="D45:E45"/>
    <mergeCell ref="F45:G45"/>
    <mergeCell ref="H45:J45"/>
    <mergeCell ref="L45:M45"/>
    <mergeCell ref="R45:S45"/>
    <mergeCell ref="B50:C50"/>
    <mergeCell ref="D50:E50"/>
    <mergeCell ref="F50:G50"/>
    <mergeCell ref="H50:J50"/>
    <mergeCell ref="L50:M50"/>
    <mergeCell ref="R50:S50"/>
    <mergeCell ref="B49:C49"/>
    <mergeCell ref="D49:E49"/>
    <mergeCell ref="F49:G49"/>
    <mergeCell ref="H49:J49"/>
    <mergeCell ref="L49:M49"/>
    <mergeCell ref="R49:S49"/>
    <mergeCell ref="B48:C48"/>
    <mergeCell ref="D48:E48"/>
    <mergeCell ref="F48:G48"/>
    <mergeCell ref="H48:J48"/>
    <mergeCell ref="L48:M48"/>
    <mergeCell ref="R48:S48"/>
    <mergeCell ref="A54:C54"/>
    <mergeCell ref="D54:E54"/>
    <mergeCell ref="F54:G54"/>
    <mergeCell ref="H54:J54"/>
    <mergeCell ref="L54:M54"/>
    <mergeCell ref="R54:S54"/>
    <mergeCell ref="L52:M52"/>
    <mergeCell ref="R52:S52"/>
    <mergeCell ref="A53:C53"/>
    <mergeCell ref="D53:E53"/>
    <mergeCell ref="F53:G53"/>
    <mergeCell ref="H53:J53"/>
    <mergeCell ref="L53:M53"/>
    <mergeCell ref="R53:S53"/>
    <mergeCell ref="B51:C51"/>
    <mergeCell ref="D51:E51"/>
    <mergeCell ref="F51:G51"/>
    <mergeCell ref="H51:J51"/>
    <mergeCell ref="L51:M51"/>
    <mergeCell ref="R51:S51"/>
    <mergeCell ref="O58:P58"/>
    <mergeCell ref="B59:C59"/>
    <mergeCell ref="F59:G59"/>
    <mergeCell ref="H59:I59"/>
    <mergeCell ref="L59:N59"/>
    <mergeCell ref="O59:P59"/>
    <mergeCell ref="L56:M56"/>
    <mergeCell ref="R56:S56"/>
    <mergeCell ref="A57:D57"/>
    <mergeCell ref="F57:J57"/>
    <mergeCell ref="B58:C58"/>
    <mergeCell ref="D58:D59"/>
    <mergeCell ref="F58:G58"/>
    <mergeCell ref="H58:I58"/>
    <mergeCell ref="J58:J59"/>
    <mergeCell ref="L58:N58"/>
    <mergeCell ref="A55:C55"/>
    <mergeCell ref="D55:E55"/>
    <mergeCell ref="F55:G55"/>
    <mergeCell ref="H55:J55"/>
    <mergeCell ref="L55:M55"/>
    <mergeCell ref="R55:S55"/>
    <mergeCell ref="L62:M62"/>
    <mergeCell ref="P62:Q62"/>
    <mergeCell ref="R62:S62"/>
    <mergeCell ref="L63:M64"/>
    <mergeCell ref="N63:S64"/>
    <mergeCell ref="A66:A68"/>
    <mergeCell ref="B66:I66"/>
    <mergeCell ref="J66:K66"/>
    <mergeCell ref="L66:N66"/>
    <mergeCell ref="O66:P66"/>
    <mergeCell ref="Q59:Q60"/>
    <mergeCell ref="R59:R60"/>
    <mergeCell ref="S59:S60"/>
    <mergeCell ref="B60:C60"/>
    <mergeCell ref="F60:G60"/>
    <mergeCell ref="H60:I60"/>
    <mergeCell ref="L60:N60"/>
    <mergeCell ref="O60:P60"/>
    <mergeCell ref="AF69:AG69"/>
    <mergeCell ref="AH69:AI69"/>
    <mergeCell ref="AJ69:AK69"/>
    <mergeCell ref="T67:V67"/>
    <mergeCell ref="B68:I68"/>
    <mergeCell ref="J68:N68"/>
    <mergeCell ref="O68:S68"/>
    <mergeCell ref="T68:V68"/>
    <mergeCell ref="G69:H69"/>
    <mergeCell ref="J69:K69"/>
    <mergeCell ref="O69:P69"/>
    <mergeCell ref="Q66:S66"/>
    <mergeCell ref="T66:X66"/>
    <mergeCell ref="B67:C67"/>
    <mergeCell ref="D67:E67"/>
    <mergeCell ref="F67:G67"/>
    <mergeCell ref="H67:I67"/>
    <mergeCell ref="J67:K67"/>
    <mergeCell ref="L67:N67"/>
    <mergeCell ref="O67:P67"/>
    <mergeCell ref="Q67:S67"/>
    <mergeCell ref="CP69:CR69"/>
    <mergeCell ref="CS69:CU69"/>
    <mergeCell ref="CV69:CX69"/>
    <mergeCell ref="CY69:DA69"/>
    <mergeCell ref="DB69:DD69"/>
    <mergeCell ref="BV69:BW69"/>
    <mergeCell ref="BX69:BZ69"/>
    <mergeCell ref="CA69:CC69"/>
    <mergeCell ref="CD69:CF69"/>
    <mergeCell ref="CG69:CI69"/>
    <mergeCell ref="CJ69:CL69"/>
    <mergeCell ref="BJ69:BK69"/>
    <mergeCell ref="BL69:BM69"/>
    <mergeCell ref="BN69:BO69"/>
    <mergeCell ref="BP69:BQ69"/>
    <mergeCell ref="BR69:BS69"/>
    <mergeCell ref="BT69:BU69"/>
    <mergeCell ref="V71:V73"/>
    <mergeCell ref="B72:C72"/>
    <mergeCell ref="D72:E72"/>
    <mergeCell ref="F72:G72"/>
    <mergeCell ref="H72:I72"/>
    <mergeCell ref="J72:K72"/>
    <mergeCell ref="L72:M72"/>
    <mergeCell ref="N72:O72"/>
    <mergeCell ref="P72:Q72"/>
    <mergeCell ref="R72:S72"/>
    <mergeCell ref="A71:A73"/>
    <mergeCell ref="B71:G71"/>
    <mergeCell ref="H71:M71"/>
    <mergeCell ref="N71:S71"/>
    <mergeCell ref="T71:T73"/>
    <mergeCell ref="U71:U73"/>
    <mergeCell ref="CM69:CO69"/>
    <mergeCell ref="AX69:AY69"/>
    <mergeCell ref="AZ69:BA69"/>
    <mergeCell ref="BB69:BC69"/>
    <mergeCell ref="BD69:BE69"/>
    <mergeCell ref="BF69:BG69"/>
    <mergeCell ref="BH69:BI69"/>
    <mergeCell ref="AL69:AM69"/>
    <mergeCell ref="AN69:AO69"/>
    <mergeCell ref="AP69:AQ69"/>
    <mergeCell ref="AR69:AS69"/>
    <mergeCell ref="AT69:AU69"/>
    <mergeCell ref="AV69:AW69"/>
    <mergeCell ref="Z69:AA69"/>
    <mergeCell ref="AB69:AC69"/>
    <mergeCell ref="AD69:AE69"/>
    <mergeCell ref="B97:C97"/>
    <mergeCell ref="D97:E97"/>
    <mergeCell ref="F97:G97"/>
    <mergeCell ref="H97:J97"/>
    <mergeCell ref="L97:M97"/>
    <mergeCell ref="B98:C98"/>
    <mergeCell ref="D98:E98"/>
    <mergeCell ref="F98:G98"/>
    <mergeCell ref="H98:J98"/>
    <mergeCell ref="L98:M98"/>
    <mergeCell ref="N95:O95"/>
    <mergeCell ref="P95:Q95"/>
    <mergeCell ref="R95:S95"/>
    <mergeCell ref="T95:T96"/>
    <mergeCell ref="U95:U96"/>
    <mergeCell ref="V95:V96"/>
    <mergeCell ref="A95:A96"/>
    <mergeCell ref="B95:C96"/>
    <mergeCell ref="D95:E96"/>
    <mergeCell ref="F95:G96"/>
    <mergeCell ref="H95:J96"/>
    <mergeCell ref="L95:M96"/>
    <mergeCell ref="B101:C101"/>
    <mergeCell ref="D101:E101"/>
    <mergeCell ref="F101:G101"/>
    <mergeCell ref="H101:J101"/>
    <mergeCell ref="L101:M101"/>
    <mergeCell ref="B102:C102"/>
    <mergeCell ref="D102:E102"/>
    <mergeCell ref="F102:G102"/>
    <mergeCell ref="H102:J102"/>
    <mergeCell ref="B99:C99"/>
    <mergeCell ref="D99:E99"/>
    <mergeCell ref="F99:G99"/>
    <mergeCell ref="H99:J99"/>
    <mergeCell ref="L99:M99"/>
    <mergeCell ref="B100:C100"/>
    <mergeCell ref="D100:E100"/>
    <mergeCell ref="F100:G100"/>
    <mergeCell ref="H100:J100"/>
    <mergeCell ref="L100:M100"/>
    <mergeCell ref="B106:C106"/>
    <mergeCell ref="D106:E106"/>
    <mergeCell ref="F106:G106"/>
    <mergeCell ref="H106:J106"/>
    <mergeCell ref="L106:M106"/>
    <mergeCell ref="R106:S106"/>
    <mergeCell ref="B105:C105"/>
    <mergeCell ref="D105:E105"/>
    <mergeCell ref="F105:G105"/>
    <mergeCell ref="H105:J105"/>
    <mergeCell ref="L105:M105"/>
    <mergeCell ref="R105:S105"/>
    <mergeCell ref="V103:V104"/>
    <mergeCell ref="W103:W104"/>
    <mergeCell ref="X103:X104"/>
    <mergeCell ref="B104:C104"/>
    <mergeCell ref="D104:E104"/>
    <mergeCell ref="F104:G104"/>
    <mergeCell ref="H104:J104"/>
    <mergeCell ref="O103:O104"/>
    <mergeCell ref="P103:P104"/>
    <mergeCell ref="Q103:Q104"/>
    <mergeCell ref="R103:S104"/>
    <mergeCell ref="T103:T104"/>
    <mergeCell ref="U103:U104"/>
    <mergeCell ref="B103:C103"/>
    <mergeCell ref="D103:E103"/>
    <mergeCell ref="F103:G103"/>
    <mergeCell ref="H103:J103"/>
    <mergeCell ref="L103:M104"/>
    <mergeCell ref="N103:N104"/>
    <mergeCell ref="B109:C109"/>
    <mergeCell ref="D109:E109"/>
    <mergeCell ref="F109:G109"/>
    <mergeCell ref="H109:J109"/>
    <mergeCell ref="L109:M109"/>
    <mergeCell ref="R109:S109"/>
    <mergeCell ref="B108:C108"/>
    <mergeCell ref="D108:E108"/>
    <mergeCell ref="F108:G108"/>
    <mergeCell ref="H108:J108"/>
    <mergeCell ref="L108:M108"/>
    <mergeCell ref="R108:S108"/>
    <mergeCell ref="B107:C107"/>
    <mergeCell ref="D107:E107"/>
    <mergeCell ref="F107:G107"/>
    <mergeCell ref="H107:J107"/>
    <mergeCell ref="L107:M107"/>
    <mergeCell ref="R107:S107"/>
    <mergeCell ref="B112:C112"/>
    <mergeCell ref="D112:E112"/>
    <mergeCell ref="F112:G112"/>
    <mergeCell ref="H112:J112"/>
    <mergeCell ref="L112:M112"/>
    <mergeCell ref="R112:S112"/>
    <mergeCell ref="B111:C111"/>
    <mergeCell ref="D111:E111"/>
    <mergeCell ref="F111:G111"/>
    <mergeCell ref="H111:J111"/>
    <mergeCell ref="L111:M111"/>
    <mergeCell ref="R111:S111"/>
    <mergeCell ref="B110:C110"/>
    <mergeCell ref="D110:E110"/>
    <mergeCell ref="F110:G110"/>
    <mergeCell ref="H110:J110"/>
    <mergeCell ref="L110:M110"/>
    <mergeCell ref="R110:S110"/>
    <mergeCell ref="B115:C115"/>
    <mergeCell ref="D115:E115"/>
    <mergeCell ref="F115:G115"/>
    <mergeCell ref="H115:J115"/>
    <mergeCell ref="L115:M115"/>
    <mergeCell ref="R115:S115"/>
    <mergeCell ref="B114:C114"/>
    <mergeCell ref="D114:E114"/>
    <mergeCell ref="F114:G114"/>
    <mergeCell ref="H114:J114"/>
    <mergeCell ref="L114:M114"/>
    <mergeCell ref="R114:S114"/>
    <mergeCell ref="B113:C113"/>
    <mergeCell ref="D113:E113"/>
    <mergeCell ref="F113:G113"/>
    <mergeCell ref="H113:J113"/>
    <mergeCell ref="L113:M113"/>
    <mergeCell ref="R113:S113"/>
    <mergeCell ref="A119:C119"/>
    <mergeCell ref="D119:E119"/>
    <mergeCell ref="F119:G119"/>
    <mergeCell ref="H119:J119"/>
    <mergeCell ref="L119:M119"/>
    <mergeCell ref="R119:S119"/>
    <mergeCell ref="L117:M117"/>
    <mergeCell ref="R117:S117"/>
    <mergeCell ref="A118:C118"/>
    <mergeCell ref="D118:E118"/>
    <mergeCell ref="F118:G118"/>
    <mergeCell ref="H118:J118"/>
    <mergeCell ref="L118:M118"/>
    <mergeCell ref="R118:S118"/>
    <mergeCell ref="B116:C116"/>
    <mergeCell ref="D116:E116"/>
    <mergeCell ref="F116:G116"/>
    <mergeCell ref="H116:J116"/>
    <mergeCell ref="L116:M116"/>
    <mergeCell ref="R116:S116"/>
    <mergeCell ref="O123:P123"/>
    <mergeCell ref="B124:C124"/>
    <mergeCell ref="F124:G124"/>
    <mergeCell ref="H124:I124"/>
    <mergeCell ref="L124:N124"/>
    <mergeCell ref="O124:P124"/>
    <mergeCell ref="L121:M121"/>
    <mergeCell ref="R121:S121"/>
    <mergeCell ref="A122:D122"/>
    <mergeCell ref="F122:J122"/>
    <mergeCell ref="B123:C123"/>
    <mergeCell ref="D123:D124"/>
    <mergeCell ref="F123:G123"/>
    <mergeCell ref="H123:I123"/>
    <mergeCell ref="J123:J124"/>
    <mergeCell ref="L123:N123"/>
    <mergeCell ref="A120:C120"/>
    <mergeCell ref="D120:E120"/>
    <mergeCell ref="F120:G120"/>
    <mergeCell ref="H120:J120"/>
    <mergeCell ref="L120:M120"/>
    <mergeCell ref="R120:S120"/>
    <mergeCell ref="L127:M127"/>
    <mergeCell ref="P127:Q127"/>
    <mergeCell ref="R127:S127"/>
    <mergeCell ref="L128:M129"/>
    <mergeCell ref="N128:S129"/>
    <mergeCell ref="A131:A133"/>
    <mergeCell ref="B131:I131"/>
    <mergeCell ref="J131:K131"/>
    <mergeCell ref="L131:N131"/>
    <mergeCell ref="O131:P131"/>
    <mergeCell ref="Q124:Q125"/>
    <mergeCell ref="R124:R125"/>
    <mergeCell ref="S124:S125"/>
    <mergeCell ref="B125:C125"/>
    <mergeCell ref="F125:G125"/>
    <mergeCell ref="H125:I125"/>
    <mergeCell ref="L125:N125"/>
    <mergeCell ref="O125:P125"/>
    <mergeCell ref="AF134:AG134"/>
    <mergeCell ref="AH134:AI134"/>
    <mergeCell ref="AJ134:AK134"/>
    <mergeCell ref="T132:V132"/>
    <mergeCell ref="B133:I133"/>
    <mergeCell ref="J133:N133"/>
    <mergeCell ref="O133:S133"/>
    <mergeCell ref="T133:V133"/>
    <mergeCell ref="G134:H134"/>
    <mergeCell ref="J134:K134"/>
    <mergeCell ref="O134:P134"/>
    <mergeCell ref="Q131:S131"/>
    <mergeCell ref="T131:X131"/>
    <mergeCell ref="B132:C132"/>
    <mergeCell ref="D132:E132"/>
    <mergeCell ref="F132:G132"/>
    <mergeCell ref="H132:I132"/>
    <mergeCell ref="J132:K132"/>
    <mergeCell ref="L132:N132"/>
    <mergeCell ref="O132:P132"/>
    <mergeCell ref="Q132:S132"/>
    <mergeCell ref="CP134:CR134"/>
    <mergeCell ref="CS134:CU134"/>
    <mergeCell ref="CV134:CX134"/>
    <mergeCell ref="CY134:DA134"/>
    <mergeCell ref="DB134:DD134"/>
    <mergeCell ref="BV134:BW134"/>
    <mergeCell ref="BX134:BZ134"/>
    <mergeCell ref="CA134:CC134"/>
    <mergeCell ref="CD134:CF134"/>
    <mergeCell ref="CG134:CI134"/>
    <mergeCell ref="CJ134:CL134"/>
    <mergeCell ref="BJ134:BK134"/>
    <mergeCell ref="BL134:BM134"/>
    <mergeCell ref="BN134:BO134"/>
    <mergeCell ref="BP134:BQ134"/>
    <mergeCell ref="BR134:BS134"/>
    <mergeCell ref="BT134:BU134"/>
    <mergeCell ref="V136:V138"/>
    <mergeCell ref="B137:C137"/>
    <mergeCell ref="D137:E137"/>
    <mergeCell ref="F137:G137"/>
    <mergeCell ref="H137:I137"/>
    <mergeCell ref="J137:K137"/>
    <mergeCell ref="L137:M137"/>
    <mergeCell ref="N137:O137"/>
    <mergeCell ref="P137:Q137"/>
    <mergeCell ref="R137:S137"/>
    <mergeCell ref="A136:A138"/>
    <mergeCell ref="B136:G136"/>
    <mergeCell ref="H136:M136"/>
    <mergeCell ref="N136:S136"/>
    <mergeCell ref="T136:T138"/>
    <mergeCell ref="U136:U138"/>
    <mergeCell ref="CM134:CO134"/>
    <mergeCell ref="AX134:AY134"/>
    <mergeCell ref="AZ134:BA134"/>
    <mergeCell ref="BB134:BC134"/>
    <mergeCell ref="BD134:BE134"/>
    <mergeCell ref="BF134:BG134"/>
    <mergeCell ref="BH134:BI134"/>
    <mergeCell ref="AL134:AM134"/>
    <mergeCell ref="AN134:AO134"/>
    <mergeCell ref="AP134:AQ134"/>
    <mergeCell ref="AR134:AS134"/>
    <mergeCell ref="AT134:AU134"/>
    <mergeCell ref="AV134:AW134"/>
    <mergeCell ref="Z134:AA134"/>
    <mergeCell ref="AB134:AC134"/>
    <mergeCell ref="AD134:AE134"/>
    <mergeCell ref="B162:C162"/>
    <mergeCell ref="D162:E162"/>
    <mergeCell ref="F162:G162"/>
    <mergeCell ref="H162:J162"/>
    <mergeCell ref="L162:M162"/>
    <mergeCell ref="B163:C163"/>
    <mergeCell ref="D163:E163"/>
    <mergeCell ref="F163:G163"/>
    <mergeCell ref="H163:J163"/>
    <mergeCell ref="L163:M163"/>
    <mergeCell ref="N160:O160"/>
    <mergeCell ref="P160:Q160"/>
    <mergeCell ref="R160:S160"/>
    <mergeCell ref="T160:T161"/>
    <mergeCell ref="U160:U161"/>
    <mergeCell ref="V160:V161"/>
    <mergeCell ref="A160:A161"/>
    <mergeCell ref="B160:C161"/>
    <mergeCell ref="D160:E161"/>
    <mergeCell ref="F160:G161"/>
    <mergeCell ref="H160:J161"/>
    <mergeCell ref="L160:M161"/>
    <mergeCell ref="B166:C166"/>
    <mergeCell ref="D166:E166"/>
    <mergeCell ref="F166:G166"/>
    <mergeCell ref="H166:J166"/>
    <mergeCell ref="L166:M166"/>
    <mergeCell ref="B167:C167"/>
    <mergeCell ref="D167:E167"/>
    <mergeCell ref="F167:G167"/>
    <mergeCell ref="H167:J167"/>
    <mergeCell ref="B164:C164"/>
    <mergeCell ref="D164:E164"/>
    <mergeCell ref="F164:G164"/>
    <mergeCell ref="H164:J164"/>
    <mergeCell ref="L164:M164"/>
    <mergeCell ref="B165:C165"/>
    <mergeCell ref="D165:E165"/>
    <mergeCell ref="F165:G165"/>
    <mergeCell ref="H165:J165"/>
    <mergeCell ref="L165:M165"/>
    <mergeCell ref="B171:C171"/>
    <mergeCell ref="D171:E171"/>
    <mergeCell ref="F171:G171"/>
    <mergeCell ref="H171:J171"/>
    <mergeCell ref="L171:M171"/>
    <mergeCell ref="R171:S171"/>
    <mergeCell ref="B170:C170"/>
    <mergeCell ref="D170:E170"/>
    <mergeCell ref="F170:G170"/>
    <mergeCell ref="H170:J170"/>
    <mergeCell ref="L170:M170"/>
    <mergeCell ref="R170:S170"/>
    <mergeCell ref="V168:V169"/>
    <mergeCell ref="W168:W169"/>
    <mergeCell ref="X168:X169"/>
    <mergeCell ref="B169:C169"/>
    <mergeCell ref="D169:E169"/>
    <mergeCell ref="F169:G169"/>
    <mergeCell ref="H169:J169"/>
    <mergeCell ref="O168:O169"/>
    <mergeCell ref="P168:P169"/>
    <mergeCell ref="Q168:Q169"/>
    <mergeCell ref="R168:S169"/>
    <mergeCell ref="T168:T169"/>
    <mergeCell ref="U168:U169"/>
    <mergeCell ref="B168:C168"/>
    <mergeCell ref="D168:E168"/>
    <mergeCell ref="F168:G168"/>
    <mergeCell ref="H168:J168"/>
    <mergeCell ref="L168:M169"/>
    <mergeCell ref="N168:N169"/>
    <mergeCell ref="B174:C174"/>
    <mergeCell ref="D174:E174"/>
    <mergeCell ref="F174:G174"/>
    <mergeCell ref="H174:J174"/>
    <mergeCell ref="L174:M174"/>
    <mergeCell ref="R174:S174"/>
    <mergeCell ref="B173:C173"/>
    <mergeCell ref="D173:E173"/>
    <mergeCell ref="F173:G173"/>
    <mergeCell ref="H173:J173"/>
    <mergeCell ref="L173:M173"/>
    <mergeCell ref="R173:S173"/>
    <mergeCell ref="B172:C172"/>
    <mergeCell ref="D172:E172"/>
    <mergeCell ref="F172:G172"/>
    <mergeCell ref="H172:J172"/>
    <mergeCell ref="L172:M172"/>
    <mergeCell ref="R172:S172"/>
    <mergeCell ref="B177:C177"/>
    <mergeCell ref="D177:E177"/>
    <mergeCell ref="F177:G177"/>
    <mergeCell ref="H177:J177"/>
    <mergeCell ref="L177:M177"/>
    <mergeCell ref="R177:S177"/>
    <mergeCell ref="B176:C176"/>
    <mergeCell ref="D176:E176"/>
    <mergeCell ref="F176:G176"/>
    <mergeCell ref="H176:J176"/>
    <mergeCell ref="L176:M176"/>
    <mergeCell ref="R176:S176"/>
    <mergeCell ref="B175:C175"/>
    <mergeCell ref="D175:E175"/>
    <mergeCell ref="F175:G175"/>
    <mergeCell ref="H175:J175"/>
    <mergeCell ref="L175:M175"/>
    <mergeCell ref="R175:S175"/>
    <mergeCell ref="B180:C180"/>
    <mergeCell ref="D180:E180"/>
    <mergeCell ref="F180:G180"/>
    <mergeCell ref="H180:J180"/>
    <mergeCell ref="L180:M180"/>
    <mergeCell ref="R180:S180"/>
    <mergeCell ref="B179:C179"/>
    <mergeCell ref="D179:E179"/>
    <mergeCell ref="F179:G179"/>
    <mergeCell ref="H179:J179"/>
    <mergeCell ref="L179:M179"/>
    <mergeCell ref="R179:S179"/>
    <mergeCell ref="B178:C178"/>
    <mergeCell ref="D178:E178"/>
    <mergeCell ref="F178:G178"/>
    <mergeCell ref="H178:J178"/>
    <mergeCell ref="L178:M178"/>
    <mergeCell ref="R178:S178"/>
    <mergeCell ref="A184:C184"/>
    <mergeCell ref="D184:E184"/>
    <mergeCell ref="F184:G184"/>
    <mergeCell ref="H184:J184"/>
    <mergeCell ref="L184:M184"/>
    <mergeCell ref="R184:S184"/>
    <mergeCell ref="L182:M182"/>
    <mergeCell ref="R182:S182"/>
    <mergeCell ref="A183:C183"/>
    <mergeCell ref="D183:E183"/>
    <mergeCell ref="F183:G183"/>
    <mergeCell ref="H183:J183"/>
    <mergeCell ref="L183:M183"/>
    <mergeCell ref="R183:S183"/>
    <mergeCell ref="B181:C181"/>
    <mergeCell ref="D181:E181"/>
    <mergeCell ref="F181:G181"/>
    <mergeCell ref="H181:J181"/>
    <mergeCell ref="L181:M181"/>
    <mergeCell ref="R181:S181"/>
    <mergeCell ref="O188:P188"/>
    <mergeCell ref="B189:C189"/>
    <mergeCell ref="F189:G189"/>
    <mergeCell ref="H189:I189"/>
    <mergeCell ref="L189:N189"/>
    <mergeCell ref="O189:P189"/>
    <mergeCell ref="L186:M186"/>
    <mergeCell ref="R186:S186"/>
    <mergeCell ref="A187:D187"/>
    <mergeCell ref="F187:J187"/>
    <mergeCell ref="B188:C188"/>
    <mergeCell ref="D188:D189"/>
    <mergeCell ref="F188:G188"/>
    <mergeCell ref="H188:I188"/>
    <mergeCell ref="J188:J189"/>
    <mergeCell ref="L188:N188"/>
    <mergeCell ref="A185:C185"/>
    <mergeCell ref="D185:E185"/>
    <mergeCell ref="F185:G185"/>
    <mergeCell ref="H185:J185"/>
    <mergeCell ref="L185:M185"/>
    <mergeCell ref="R185:S185"/>
    <mergeCell ref="L192:M192"/>
    <mergeCell ref="P192:Q192"/>
    <mergeCell ref="R192:S192"/>
    <mergeCell ref="L193:M194"/>
    <mergeCell ref="N193:S194"/>
    <mergeCell ref="A196:A198"/>
    <mergeCell ref="B196:I196"/>
    <mergeCell ref="J196:K196"/>
    <mergeCell ref="L196:N196"/>
    <mergeCell ref="O196:P196"/>
    <mergeCell ref="Q189:Q190"/>
    <mergeCell ref="R189:R190"/>
    <mergeCell ref="S189:S190"/>
    <mergeCell ref="B190:C190"/>
    <mergeCell ref="F190:G190"/>
    <mergeCell ref="H190:I190"/>
    <mergeCell ref="L190:N190"/>
    <mergeCell ref="O190:P190"/>
    <mergeCell ref="AF199:AG199"/>
    <mergeCell ref="AH199:AI199"/>
    <mergeCell ref="AJ199:AK199"/>
    <mergeCell ref="T197:V197"/>
    <mergeCell ref="B198:I198"/>
    <mergeCell ref="J198:N198"/>
    <mergeCell ref="O198:S198"/>
    <mergeCell ref="T198:V198"/>
    <mergeCell ref="G199:H199"/>
    <mergeCell ref="J199:K199"/>
    <mergeCell ref="O199:P199"/>
    <mergeCell ref="Q196:S196"/>
    <mergeCell ref="T196:X196"/>
    <mergeCell ref="B197:C197"/>
    <mergeCell ref="D197:E197"/>
    <mergeCell ref="F197:G197"/>
    <mergeCell ref="H197:I197"/>
    <mergeCell ref="J197:K197"/>
    <mergeCell ref="L197:N197"/>
    <mergeCell ref="O197:P197"/>
    <mergeCell ref="Q197:S197"/>
    <mergeCell ref="CP199:CR199"/>
    <mergeCell ref="CS199:CU199"/>
    <mergeCell ref="CV199:CX199"/>
    <mergeCell ref="CY199:DA199"/>
    <mergeCell ref="DB199:DD199"/>
    <mergeCell ref="BV199:BW199"/>
    <mergeCell ref="BX199:BZ199"/>
    <mergeCell ref="CA199:CC199"/>
    <mergeCell ref="CD199:CF199"/>
    <mergeCell ref="CG199:CI199"/>
    <mergeCell ref="CJ199:CL199"/>
    <mergeCell ref="BJ199:BK199"/>
    <mergeCell ref="BL199:BM199"/>
    <mergeCell ref="BN199:BO199"/>
    <mergeCell ref="BP199:BQ199"/>
    <mergeCell ref="BR199:BS199"/>
    <mergeCell ref="BT199:BU199"/>
    <mergeCell ref="V201:V203"/>
    <mergeCell ref="B202:C202"/>
    <mergeCell ref="D202:E202"/>
    <mergeCell ref="F202:G202"/>
    <mergeCell ref="H202:I202"/>
    <mergeCell ref="J202:K202"/>
    <mergeCell ref="L202:M202"/>
    <mergeCell ref="N202:O202"/>
    <mergeCell ref="P202:Q202"/>
    <mergeCell ref="R202:S202"/>
    <mergeCell ref="A201:A203"/>
    <mergeCell ref="B201:G201"/>
    <mergeCell ref="H201:M201"/>
    <mergeCell ref="N201:S201"/>
    <mergeCell ref="T201:T203"/>
    <mergeCell ref="U201:U203"/>
    <mergeCell ref="CM199:CO199"/>
    <mergeCell ref="AX199:AY199"/>
    <mergeCell ref="AZ199:BA199"/>
    <mergeCell ref="BB199:BC199"/>
    <mergeCell ref="BD199:BE199"/>
    <mergeCell ref="BF199:BG199"/>
    <mergeCell ref="BH199:BI199"/>
    <mergeCell ref="AL199:AM199"/>
    <mergeCell ref="AN199:AO199"/>
    <mergeCell ref="AP199:AQ199"/>
    <mergeCell ref="AR199:AS199"/>
    <mergeCell ref="AT199:AU199"/>
    <mergeCell ref="AV199:AW199"/>
    <mergeCell ref="Z199:AA199"/>
    <mergeCell ref="AB199:AC199"/>
    <mergeCell ref="AD199:AE199"/>
    <mergeCell ref="B227:C227"/>
    <mergeCell ref="D227:E227"/>
    <mergeCell ref="F227:G227"/>
    <mergeCell ref="H227:J227"/>
    <mergeCell ref="L227:M227"/>
    <mergeCell ref="B228:C228"/>
    <mergeCell ref="D228:E228"/>
    <mergeCell ref="F228:G228"/>
    <mergeCell ref="H228:J228"/>
    <mergeCell ref="L228:M228"/>
    <mergeCell ref="N225:O225"/>
    <mergeCell ref="P225:Q225"/>
    <mergeCell ref="R225:S225"/>
    <mergeCell ref="T225:T226"/>
    <mergeCell ref="U225:U226"/>
    <mergeCell ref="V225:V226"/>
    <mergeCell ref="A225:A226"/>
    <mergeCell ref="B225:C226"/>
    <mergeCell ref="D225:E226"/>
    <mergeCell ref="F225:G226"/>
    <mergeCell ref="H225:J226"/>
    <mergeCell ref="L225:M226"/>
    <mergeCell ref="B231:C231"/>
    <mergeCell ref="D231:E231"/>
    <mergeCell ref="F231:G231"/>
    <mergeCell ref="H231:J231"/>
    <mergeCell ref="L231:M231"/>
    <mergeCell ref="B232:C232"/>
    <mergeCell ref="D232:E232"/>
    <mergeCell ref="F232:G232"/>
    <mergeCell ref="H232:J232"/>
    <mergeCell ref="B229:C229"/>
    <mergeCell ref="D229:E229"/>
    <mergeCell ref="F229:G229"/>
    <mergeCell ref="H229:J229"/>
    <mergeCell ref="L229:M229"/>
    <mergeCell ref="B230:C230"/>
    <mergeCell ref="D230:E230"/>
    <mergeCell ref="F230:G230"/>
    <mergeCell ref="H230:J230"/>
    <mergeCell ref="L230:M230"/>
    <mergeCell ref="B236:C236"/>
    <mergeCell ref="D236:E236"/>
    <mergeCell ref="F236:G236"/>
    <mergeCell ref="H236:J236"/>
    <mergeCell ref="L236:M236"/>
    <mergeCell ref="R236:S236"/>
    <mergeCell ref="B235:C235"/>
    <mergeCell ref="D235:E235"/>
    <mergeCell ref="F235:G235"/>
    <mergeCell ref="H235:J235"/>
    <mergeCell ref="L235:M235"/>
    <mergeCell ref="R235:S235"/>
    <mergeCell ref="V233:V234"/>
    <mergeCell ref="W233:W234"/>
    <mergeCell ref="X233:X234"/>
    <mergeCell ref="B234:C234"/>
    <mergeCell ref="D234:E234"/>
    <mergeCell ref="F234:G234"/>
    <mergeCell ref="H234:J234"/>
    <mergeCell ref="O233:O234"/>
    <mergeCell ref="P233:P234"/>
    <mergeCell ref="Q233:Q234"/>
    <mergeCell ref="R233:S234"/>
    <mergeCell ref="T233:T234"/>
    <mergeCell ref="U233:U234"/>
    <mergeCell ref="B233:C233"/>
    <mergeCell ref="D233:E233"/>
    <mergeCell ref="F233:G233"/>
    <mergeCell ref="H233:J233"/>
    <mergeCell ref="L233:M234"/>
    <mergeCell ref="N233:N234"/>
    <mergeCell ref="B239:C239"/>
    <mergeCell ref="D239:E239"/>
    <mergeCell ref="F239:G239"/>
    <mergeCell ref="H239:J239"/>
    <mergeCell ref="L239:M239"/>
    <mergeCell ref="R239:S239"/>
    <mergeCell ref="B238:C238"/>
    <mergeCell ref="D238:E238"/>
    <mergeCell ref="F238:G238"/>
    <mergeCell ref="H238:J238"/>
    <mergeCell ref="L238:M238"/>
    <mergeCell ref="R238:S238"/>
    <mergeCell ref="B237:C237"/>
    <mergeCell ref="D237:E237"/>
    <mergeCell ref="F237:G237"/>
    <mergeCell ref="H237:J237"/>
    <mergeCell ref="L237:M237"/>
    <mergeCell ref="R237:S237"/>
    <mergeCell ref="B242:C242"/>
    <mergeCell ref="D242:E242"/>
    <mergeCell ref="F242:G242"/>
    <mergeCell ref="H242:J242"/>
    <mergeCell ref="L242:M242"/>
    <mergeCell ref="R242:S242"/>
    <mergeCell ref="B241:C241"/>
    <mergeCell ref="D241:E241"/>
    <mergeCell ref="F241:G241"/>
    <mergeCell ref="H241:J241"/>
    <mergeCell ref="L241:M241"/>
    <mergeCell ref="R241:S241"/>
    <mergeCell ref="B240:C240"/>
    <mergeCell ref="D240:E240"/>
    <mergeCell ref="F240:G240"/>
    <mergeCell ref="H240:J240"/>
    <mergeCell ref="L240:M240"/>
    <mergeCell ref="R240:S240"/>
    <mergeCell ref="B245:C245"/>
    <mergeCell ref="D245:E245"/>
    <mergeCell ref="F245:G245"/>
    <mergeCell ref="H245:J245"/>
    <mergeCell ref="L245:M245"/>
    <mergeCell ref="R245:S245"/>
    <mergeCell ref="B244:C244"/>
    <mergeCell ref="D244:E244"/>
    <mergeCell ref="F244:G244"/>
    <mergeCell ref="H244:J244"/>
    <mergeCell ref="L244:M244"/>
    <mergeCell ref="R244:S244"/>
    <mergeCell ref="B243:C243"/>
    <mergeCell ref="D243:E243"/>
    <mergeCell ref="F243:G243"/>
    <mergeCell ref="H243:J243"/>
    <mergeCell ref="L243:M243"/>
    <mergeCell ref="R243:S243"/>
    <mergeCell ref="A249:C249"/>
    <mergeCell ref="D249:E249"/>
    <mergeCell ref="F249:G249"/>
    <mergeCell ref="H249:J249"/>
    <mergeCell ref="L249:M249"/>
    <mergeCell ref="R249:S249"/>
    <mergeCell ref="L247:M247"/>
    <mergeCell ref="R247:S247"/>
    <mergeCell ref="A248:C248"/>
    <mergeCell ref="D248:E248"/>
    <mergeCell ref="F248:G248"/>
    <mergeCell ref="H248:J248"/>
    <mergeCell ref="L248:M248"/>
    <mergeCell ref="R248:S248"/>
    <mergeCell ref="B246:C246"/>
    <mergeCell ref="D246:E246"/>
    <mergeCell ref="F246:G246"/>
    <mergeCell ref="H246:J246"/>
    <mergeCell ref="L246:M246"/>
    <mergeCell ref="R246:S246"/>
    <mergeCell ref="O253:P253"/>
    <mergeCell ref="B254:C254"/>
    <mergeCell ref="F254:G254"/>
    <mergeCell ref="H254:I254"/>
    <mergeCell ref="L254:N254"/>
    <mergeCell ref="O254:P254"/>
    <mergeCell ref="L251:M251"/>
    <mergeCell ref="R251:S251"/>
    <mergeCell ref="A252:D252"/>
    <mergeCell ref="F252:J252"/>
    <mergeCell ref="B253:C253"/>
    <mergeCell ref="D253:D254"/>
    <mergeCell ref="F253:G253"/>
    <mergeCell ref="H253:I253"/>
    <mergeCell ref="J253:J254"/>
    <mergeCell ref="L253:N253"/>
    <mergeCell ref="A250:C250"/>
    <mergeCell ref="D250:E250"/>
    <mergeCell ref="F250:G250"/>
    <mergeCell ref="H250:J250"/>
    <mergeCell ref="L250:M250"/>
    <mergeCell ref="R250:S250"/>
    <mergeCell ref="L257:M257"/>
    <mergeCell ref="P257:Q257"/>
    <mergeCell ref="R257:S257"/>
    <mergeCell ref="L258:M259"/>
    <mergeCell ref="N258:S259"/>
    <mergeCell ref="A261:A263"/>
    <mergeCell ref="B261:I261"/>
    <mergeCell ref="J261:K261"/>
    <mergeCell ref="L261:N261"/>
    <mergeCell ref="O261:P261"/>
    <mergeCell ref="Q254:Q255"/>
    <mergeCell ref="R254:R255"/>
    <mergeCell ref="S254:S255"/>
    <mergeCell ref="B255:C255"/>
    <mergeCell ref="F255:G255"/>
    <mergeCell ref="H255:I255"/>
    <mergeCell ref="L255:N255"/>
    <mergeCell ref="O255:P255"/>
    <mergeCell ref="AF264:AG264"/>
    <mergeCell ref="AH264:AI264"/>
    <mergeCell ref="AJ264:AK264"/>
    <mergeCell ref="T262:V262"/>
    <mergeCell ref="B263:I263"/>
    <mergeCell ref="J263:N263"/>
    <mergeCell ref="O263:S263"/>
    <mergeCell ref="T263:V263"/>
    <mergeCell ref="G264:H264"/>
    <mergeCell ref="J264:K264"/>
    <mergeCell ref="O264:P264"/>
    <mergeCell ref="Q261:S261"/>
    <mergeCell ref="T261:X261"/>
    <mergeCell ref="B262:C262"/>
    <mergeCell ref="D262:E262"/>
    <mergeCell ref="F262:G262"/>
    <mergeCell ref="H262:I262"/>
    <mergeCell ref="J262:K262"/>
    <mergeCell ref="L262:N262"/>
    <mergeCell ref="O262:P262"/>
    <mergeCell ref="Q262:S262"/>
    <mergeCell ref="CP264:CR264"/>
    <mergeCell ref="CS264:CU264"/>
    <mergeCell ref="CV264:CX264"/>
    <mergeCell ref="CY264:DA264"/>
    <mergeCell ref="DB264:DD264"/>
    <mergeCell ref="BV264:BW264"/>
    <mergeCell ref="BX264:BZ264"/>
    <mergeCell ref="CA264:CC264"/>
    <mergeCell ref="CD264:CF264"/>
    <mergeCell ref="CG264:CI264"/>
    <mergeCell ref="CJ264:CL264"/>
    <mergeCell ref="BJ264:BK264"/>
    <mergeCell ref="BL264:BM264"/>
    <mergeCell ref="BN264:BO264"/>
    <mergeCell ref="BP264:BQ264"/>
    <mergeCell ref="BR264:BS264"/>
    <mergeCell ref="BT264:BU264"/>
    <mergeCell ref="V266:V268"/>
    <mergeCell ref="B267:C267"/>
    <mergeCell ref="D267:E267"/>
    <mergeCell ref="F267:G267"/>
    <mergeCell ref="H267:I267"/>
    <mergeCell ref="J267:K267"/>
    <mergeCell ref="L267:M267"/>
    <mergeCell ref="N267:O267"/>
    <mergeCell ref="P267:Q267"/>
    <mergeCell ref="R267:S267"/>
    <mergeCell ref="A266:A268"/>
    <mergeCell ref="B266:G266"/>
    <mergeCell ref="H266:M266"/>
    <mergeCell ref="N266:S266"/>
    <mergeCell ref="T266:T268"/>
    <mergeCell ref="U266:U268"/>
    <mergeCell ref="CM264:CO264"/>
    <mergeCell ref="AX264:AY264"/>
    <mergeCell ref="AZ264:BA264"/>
    <mergeCell ref="BB264:BC264"/>
    <mergeCell ref="BD264:BE264"/>
    <mergeCell ref="BF264:BG264"/>
    <mergeCell ref="BH264:BI264"/>
    <mergeCell ref="AL264:AM264"/>
    <mergeCell ref="AN264:AO264"/>
    <mergeCell ref="AP264:AQ264"/>
    <mergeCell ref="AR264:AS264"/>
    <mergeCell ref="AT264:AU264"/>
    <mergeCell ref="AV264:AW264"/>
    <mergeCell ref="Z264:AA264"/>
    <mergeCell ref="AB264:AC264"/>
    <mergeCell ref="AD264:AE264"/>
    <mergeCell ref="B292:C292"/>
    <mergeCell ref="D292:E292"/>
    <mergeCell ref="F292:G292"/>
    <mergeCell ref="H292:J292"/>
    <mergeCell ref="L292:M292"/>
    <mergeCell ref="B293:C293"/>
    <mergeCell ref="D293:E293"/>
    <mergeCell ref="F293:G293"/>
    <mergeCell ref="H293:J293"/>
    <mergeCell ref="L293:M293"/>
    <mergeCell ref="N290:O290"/>
    <mergeCell ref="P290:Q290"/>
    <mergeCell ref="R290:S290"/>
    <mergeCell ref="T290:T291"/>
    <mergeCell ref="U290:U291"/>
    <mergeCell ref="V290:V291"/>
    <mergeCell ref="A290:A291"/>
    <mergeCell ref="B290:C291"/>
    <mergeCell ref="D290:E291"/>
    <mergeCell ref="F290:G291"/>
    <mergeCell ref="H290:J291"/>
    <mergeCell ref="L290:M291"/>
    <mergeCell ref="B296:C296"/>
    <mergeCell ref="D296:E296"/>
    <mergeCell ref="F296:G296"/>
    <mergeCell ref="H296:J296"/>
    <mergeCell ref="L296:M296"/>
    <mergeCell ref="B297:C297"/>
    <mergeCell ref="D297:E297"/>
    <mergeCell ref="F297:G297"/>
    <mergeCell ref="H297:J297"/>
    <mergeCell ref="B294:C294"/>
    <mergeCell ref="D294:E294"/>
    <mergeCell ref="F294:G294"/>
    <mergeCell ref="H294:J294"/>
    <mergeCell ref="L294:M294"/>
    <mergeCell ref="B295:C295"/>
    <mergeCell ref="D295:E295"/>
    <mergeCell ref="F295:G295"/>
    <mergeCell ref="H295:J295"/>
    <mergeCell ref="L295:M295"/>
    <mergeCell ref="B301:C301"/>
    <mergeCell ref="D301:E301"/>
    <mergeCell ref="F301:G301"/>
    <mergeCell ref="H301:J301"/>
    <mergeCell ref="L301:M301"/>
    <mergeCell ref="R301:S301"/>
    <mergeCell ref="B300:C300"/>
    <mergeCell ref="D300:E300"/>
    <mergeCell ref="F300:G300"/>
    <mergeCell ref="H300:J300"/>
    <mergeCell ref="L300:M300"/>
    <mergeCell ref="R300:S300"/>
    <mergeCell ref="V298:V299"/>
    <mergeCell ref="W298:W299"/>
    <mergeCell ref="X298:X299"/>
    <mergeCell ref="B299:C299"/>
    <mergeCell ref="D299:E299"/>
    <mergeCell ref="F299:G299"/>
    <mergeCell ref="H299:J299"/>
    <mergeCell ref="O298:O299"/>
    <mergeCell ref="P298:P299"/>
    <mergeCell ref="Q298:Q299"/>
    <mergeCell ref="R298:S299"/>
    <mergeCell ref="T298:T299"/>
    <mergeCell ref="U298:U299"/>
    <mergeCell ref="B298:C298"/>
    <mergeCell ref="D298:E298"/>
    <mergeCell ref="F298:G298"/>
    <mergeCell ref="H298:J298"/>
    <mergeCell ref="L298:M299"/>
    <mergeCell ref="N298:N299"/>
    <mergeCell ref="B304:C304"/>
    <mergeCell ref="D304:E304"/>
    <mergeCell ref="F304:G304"/>
    <mergeCell ref="H304:J304"/>
    <mergeCell ref="L304:M304"/>
    <mergeCell ref="R304:S304"/>
    <mergeCell ref="B303:C303"/>
    <mergeCell ref="D303:E303"/>
    <mergeCell ref="F303:G303"/>
    <mergeCell ref="H303:J303"/>
    <mergeCell ref="L303:M303"/>
    <mergeCell ref="R303:S303"/>
    <mergeCell ref="B302:C302"/>
    <mergeCell ref="D302:E302"/>
    <mergeCell ref="F302:G302"/>
    <mergeCell ref="H302:J302"/>
    <mergeCell ref="L302:M302"/>
    <mergeCell ref="R302:S302"/>
    <mergeCell ref="B307:C307"/>
    <mergeCell ref="D307:E307"/>
    <mergeCell ref="F307:G307"/>
    <mergeCell ref="H307:J307"/>
    <mergeCell ref="L307:M307"/>
    <mergeCell ref="R307:S307"/>
    <mergeCell ref="B306:C306"/>
    <mergeCell ref="D306:E306"/>
    <mergeCell ref="F306:G306"/>
    <mergeCell ref="H306:J306"/>
    <mergeCell ref="L306:M306"/>
    <mergeCell ref="R306:S306"/>
    <mergeCell ref="B305:C305"/>
    <mergeCell ref="D305:E305"/>
    <mergeCell ref="F305:G305"/>
    <mergeCell ref="H305:J305"/>
    <mergeCell ref="L305:M305"/>
    <mergeCell ref="R305:S305"/>
    <mergeCell ref="B310:C310"/>
    <mergeCell ref="D310:E310"/>
    <mergeCell ref="F310:G310"/>
    <mergeCell ref="H310:J310"/>
    <mergeCell ref="L310:M310"/>
    <mergeCell ref="R310:S310"/>
    <mergeCell ref="B309:C309"/>
    <mergeCell ref="D309:E309"/>
    <mergeCell ref="F309:G309"/>
    <mergeCell ref="H309:J309"/>
    <mergeCell ref="L309:M309"/>
    <mergeCell ref="R309:S309"/>
    <mergeCell ref="B308:C308"/>
    <mergeCell ref="D308:E308"/>
    <mergeCell ref="F308:G308"/>
    <mergeCell ref="H308:J308"/>
    <mergeCell ref="L308:M308"/>
    <mergeCell ref="R308:S308"/>
    <mergeCell ref="A314:C314"/>
    <mergeCell ref="D314:E314"/>
    <mergeCell ref="F314:G314"/>
    <mergeCell ref="H314:J314"/>
    <mergeCell ref="L314:M314"/>
    <mergeCell ref="R314:S314"/>
    <mergeCell ref="L312:M312"/>
    <mergeCell ref="R312:S312"/>
    <mergeCell ref="A313:C313"/>
    <mergeCell ref="D313:E313"/>
    <mergeCell ref="F313:G313"/>
    <mergeCell ref="H313:J313"/>
    <mergeCell ref="L313:M313"/>
    <mergeCell ref="R313:S313"/>
    <mergeCell ref="B311:C311"/>
    <mergeCell ref="D311:E311"/>
    <mergeCell ref="F311:G311"/>
    <mergeCell ref="H311:J311"/>
    <mergeCell ref="L311:M311"/>
    <mergeCell ref="R311:S311"/>
    <mergeCell ref="O318:P318"/>
    <mergeCell ref="B319:C319"/>
    <mergeCell ref="F319:G319"/>
    <mergeCell ref="H319:I319"/>
    <mergeCell ref="L319:N319"/>
    <mergeCell ref="O319:P319"/>
    <mergeCell ref="L316:M316"/>
    <mergeCell ref="R316:S316"/>
    <mergeCell ref="A317:D317"/>
    <mergeCell ref="F317:J317"/>
    <mergeCell ref="B318:C318"/>
    <mergeCell ref="D318:D319"/>
    <mergeCell ref="F318:G318"/>
    <mergeCell ref="H318:I318"/>
    <mergeCell ref="J318:J319"/>
    <mergeCell ref="L318:N318"/>
    <mergeCell ref="A315:C315"/>
    <mergeCell ref="D315:E315"/>
    <mergeCell ref="F315:G315"/>
    <mergeCell ref="H315:J315"/>
    <mergeCell ref="L315:M315"/>
    <mergeCell ref="R315:S315"/>
    <mergeCell ref="L322:M322"/>
    <mergeCell ref="P322:Q322"/>
    <mergeCell ref="R322:S322"/>
    <mergeCell ref="L323:M324"/>
    <mergeCell ref="N323:S324"/>
    <mergeCell ref="A326:A328"/>
    <mergeCell ref="B326:I326"/>
    <mergeCell ref="J326:K326"/>
    <mergeCell ref="L326:N326"/>
    <mergeCell ref="O326:P326"/>
    <mergeCell ref="Q319:Q320"/>
    <mergeCell ref="R319:R320"/>
    <mergeCell ref="S319:S320"/>
    <mergeCell ref="B320:C320"/>
    <mergeCell ref="F320:G320"/>
    <mergeCell ref="H320:I320"/>
    <mergeCell ref="L320:N320"/>
    <mergeCell ref="O320:P320"/>
    <mergeCell ref="AF329:AG329"/>
    <mergeCell ref="AH329:AI329"/>
    <mergeCell ref="AJ329:AK329"/>
    <mergeCell ref="T327:V327"/>
    <mergeCell ref="B328:I328"/>
    <mergeCell ref="J328:N328"/>
    <mergeCell ref="O328:S328"/>
    <mergeCell ref="T328:V328"/>
    <mergeCell ref="G329:H329"/>
    <mergeCell ref="J329:K329"/>
    <mergeCell ref="O329:P329"/>
    <mergeCell ref="Q326:S326"/>
    <mergeCell ref="T326:X326"/>
    <mergeCell ref="B327:C327"/>
    <mergeCell ref="D327:E327"/>
    <mergeCell ref="F327:G327"/>
    <mergeCell ref="H327:I327"/>
    <mergeCell ref="J327:K327"/>
    <mergeCell ref="L327:N327"/>
    <mergeCell ref="O327:P327"/>
    <mergeCell ref="Q327:S327"/>
    <mergeCell ref="CP329:CR329"/>
    <mergeCell ref="CS329:CU329"/>
    <mergeCell ref="CV329:CX329"/>
    <mergeCell ref="CY329:DA329"/>
    <mergeCell ref="DB329:DD329"/>
    <mergeCell ref="BV329:BW329"/>
    <mergeCell ref="BX329:BZ329"/>
    <mergeCell ref="CA329:CC329"/>
    <mergeCell ref="CD329:CF329"/>
    <mergeCell ref="CG329:CI329"/>
    <mergeCell ref="CJ329:CL329"/>
    <mergeCell ref="BJ329:BK329"/>
    <mergeCell ref="BL329:BM329"/>
    <mergeCell ref="BN329:BO329"/>
    <mergeCell ref="BP329:BQ329"/>
    <mergeCell ref="BR329:BS329"/>
    <mergeCell ref="BT329:BU329"/>
    <mergeCell ref="V331:V333"/>
    <mergeCell ref="B332:C332"/>
    <mergeCell ref="D332:E332"/>
    <mergeCell ref="F332:G332"/>
    <mergeCell ref="H332:I332"/>
    <mergeCell ref="J332:K332"/>
    <mergeCell ref="L332:M332"/>
    <mergeCell ref="N332:O332"/>
    <mergeCell ref="P332:Q332"/>
    <mergeCell ref="R332:S332"/>
    <mergeCell ref="A331:A333"/>
    <mergeCell ref="B331:G331"/>
    <mergeCell ref="H331:M331"/>
    <mergeCell ref="N331:S331"/>
    <mergeCell ref="T331:T333"/>
    <mergeCell ref="U331:U333"/>
    <mergeCell ref="CM329:CO329"/>
    <mergeCell ref="AX329:AY329"/>
    <mergeCell ref="AZ329:BA329"/>
    <mergeCell ref="BB329:BC329"/>
    <mergeCell ref="BD329:BE329"/>
    <mergeCell ref="BF329:BG329"/>
    <mergeCell ref="BH329:BI329"/>
    <mergeCell ref="AL329:AM329"/>
    <mergeCell ref="AN329:AO329"/>
    <mergeCell ref="AP329:AQ329"/>
    <mergeCell ref="AR329:AS329"/>
    <mergeCell ref="AT329:AU329"/>
    <mergeCell ref="AV329:AW329"/>
    <mergeCell ref="Z329:AA329"/>
    <mergeCell ref="AB329:AC329"/>
    <mergeCell ref="AD329:AE329"/>
    <mergeCell ref="B357:C357"/>
    <mergeCell ref="D357:E357"/>
    <mergeCell ref="F357:G357"/>
    <mergeCell ref="H357:J357"/>
    <mergeCell ref="L357:M357"/>
    <mergeCell ref="B358:C358"/>
    <mergeCell ref="D358:E358"/>
    <mergeCell ref="F358:G358"/>
    <mergeCell ref="H358:J358"/>
    <mergeCell ref="L358:M358"/>
    <mergeCell ref="N355:O355"/>
    <mergeCell ref="P355:Q355"/>
    <mergeCell ref="R355:S355"/>
    <mergeCell ref="T355:T356"/>
    <mergeCell ref="U355:U356"/>
    <mergeCell ref="V355:V356"/>
    <mergeCell ref="A355:A356"/>
    <mergeCell ref="B355:C356"/>
    <mergeCell ref="D355:E356"/>
    <mergeCell ref="F355:G356"/>
    <mergeCell ref="H355:J356"/>
    <mergeCell ref="L355:M356"/>
    <mergeCell ref="B361:C361"/>
    <mergeCell ref="D361:E361"/>
    <mergeCell ref="F361:G361"/>
    <mergeCell ref="H361:J361"/>
    <mergeCell ref="L361:M361"/>
    <mergeCell ref="B362:C362"/>
    <mergeCell ref="D362:E362"/>
    <mergeCell ref="F362:G362"/>
    <mergeCell ref="H362:J362"/>
    <mergeCell ref="B359:C359"/>
    <mergeCell ref="D359:E359"/>
    <mergeCell ref="F359:G359"/>
    <mergeCell ref="H359:J359"/>
    <mergeCell ref="L359:M359"/>
    <mergeCell ref="B360:C360"/>
    <mergeCell ref="D360:E360"/>
    <mergeCell ref="F360:G360"/>
    <mergeCell ref="H360:J360"/>
    <mergeCell ref="L360:M360"/>
    <mergeCell ref="B366:C366"/>
    <mergeCell ref="D366:E366"/>
    <mergeCell ref="F366:G366"/>
    <mergeCell ref="H366:J366"/>
    <mergeCell ref="L366:M366"/>
    <mergeCell ref="R366:S366"/>
    <mergeCell ref="B365:C365"/>
    <mergeCell ref="D365:E365"/>
    <mergeCell ref="F365:G365"/>
    <mergeCell ref="H365:J365"/>
    <mergeCell ref="L365:M365"/>
    <mergeCell ref="R365:S365"/>
    <mergeCell ref="V363:V364"/>
    <mergeCell ref="W363:W364"/>
    <mergeCell ref="X363:X364"/>
    <mergeCell ref="B364:C364"/>
    <mergeCell ref="D364:E364"/>
    <mergeCell ref="F364:G364"/>
    <mergeCell ref="H364:J364"/>
    <mergeCell ref="O363:O364"/>
    <mergeCell ref="P363:P364"/>
    <mergeCell ref="Q363:Q364"/>
    <mergeCell ref="R363:S364"/>
    <mergeCell ref="T363:T364"/>
    <mergeCell ref="U363:U364"/>
    <mergeCell ref="B363:C363"/>
    <mergeCell ref="D363:E363"/>
    <mergeCell ref="F363:G363"/>
    <mergeCell ref="H363:J363"/>
    <mergeCell ref="L363:M364"/>
    <mergeCell ref="N363:N364"/>
    <mergeCell ref="B369:C369"/>
    <mergeCell ref="D369:E369"/>
    <mergeCell ref="F369:G369"/>
    <mergeCell ref="H369:J369"/>
    <mergeCell ref="L369:M369"/>
    <mergeCell ref="R369:S369"/>
    <mergeCell ref="B368:C368"/>
    <mergeCell ref="D368:E368"/>
    <mergeCell ref="F368:G368"/>
    <mergeCell ref="H368:J368"/>
    <mergeCell ref="L368:M368"/>
    <mergeCell ref="R368:S368"/>
    <mergeCell ref="B367:C367"/>
    <mergeCell ref="D367:E367"/>
    <mergeCell ref="F367:G367"/>
    <mergeCell ref="H367:J367"/>
    <mergeCell ref="L367:M367"/>
    <mergeCell ref="R367:S367"/>
    <mergeCell ref="B372:C372"/>
    <mergeCell ref="D372:E372"/>
    <mergeCell ref="F372:G372"/>
    <mergeCell ref="H372:J372"/>
    <mergeCell ref="L372:M372"/>
    <mergeCell ref="R372:S372"/>
    <mergeCell ref="B371:C371"/>
    <mergeCell ref="D371:E371"/>
    <mergeCell ref="F371:G371"/>
    <mergeCell ref="H371:J371"/>
    <mergeCell ref="L371:M371"/>
    <mergeCell ref="R371:S371"/>
    <mergeCell ref="B370:C370"/>
    <mergeCell ref="D370:E370"/>
    <mergeCell ref="F370:G370"/>
    <mergeCell ref="H370:J370"/>
    <mergeCell ref="L370:M370"/>
    <mergeCell ref="R370:S370"/>
    <mergeCell ref="B375:C375"/>
    <mergeCell ref="D375:E375"/>
    <mergeCell ref="F375:G375"/>
    <mergeCell ref="H375:J375"/>
    <mergeCell ref="L375:M375"/>
    <mergeCell ref="R375:S375"/>
    <mergeCell ref="B374:C374"/>
    <mergeCell ref="D374:E374"/>
    <mergeCell ref="F374:G374"/>
    <mergeCell ref="H374:J374"/>
    <mergeCell ref="L374:M374"/>
    <mergeCell ref="R374:S374"/>
    <mergeCell ref="B373:C373"/>
    <mergeCell ref="D373:E373"/>
    <mergeCell ref="F373:G373"/>
    <mergeCell ref="H373:J373"/>
    <mergeCell ref="L373:M373"/>
    <mergeCell ref="R373:S373"/>
    <mergeCell ref="A379:C379"/>
    <mergeCell ref="D379:E379"/>
    <mergeCell ref="F379:G379"/>
    <mergeCell ref="H379:J379"/>
    <mergeCell ref="L379:M379"/>
    <mergeCell ref="R379:S379"/>
    <mergeCell ref="L377:M377"/>
    <mergeCell ref="R377:S377"/>
    <mergeCell ref="A378:C378"/>
    <mergeCell ref="D378:E378"/>
    <mergeCell ref="F378:G378"/>
    <mergeCell ref="H378:J378"/>
    <mergeCell ref="L378:M378"/>
    <mergeCell ref="R378:S378"/>
    <mergeCell ref="B376:C376"/>
    <mergeCell ref="D376:E376"/>
    <mergeCell ref="F376:G376"/>
    <mergeCell ref="H376:J376"/>
    <mergeCell ref="L376:M376"/>
    <mergeCell ref="R376:S376"/>
    <mergeCell ref="O383:P383"/>
    <mergeCell ref="B384:C384"/>
    <mergeCell ref="F384:G384"/>
    <mergeCell ref="H384:I384"/>
    <mergeCell ref="L384:N384"/>
    <mergeCell ref="O384:P384"/>
    <mergeCell ref="L381:M381"/>
    <mergeCell ref="R381:S381"/>
    <mergeCell ref="A382:D382"/>
    <mergeCell ref="F382:J382"/>
    <mergeCell ref="B383:C383"/>
    <mergeCell ref="D383:D384"/>
    <mergeCell ref="F383:G383"/>
    <mergeCell ref="H383:I383"/>
    <mergeCell ref="J383:J384"/>
    <mergeCell ref="L383:N383"/>
    <mergeCell ref="A380:C380"/>
    <mergeCell ref="D380:E380"/>
    <mergeCell ref="F380:G380"/>
    <mergeCell ref="H380:J380"/>
    <mergeCell ref="L380:M380"/>
    <mergeCell ref="R380:S380"/>
    <mergeCell ref="L387:M387"/>
    <mergeCell ref="P387:Q387"/>
    <mergeCell ref="R387:S387"/>
    <mergeCell ref="L388:M389"/>
    <mergeCell ref="N388:S389"/>
    <mergeCell ref="A391:A393"/>
    <mergeCell ref="B391:I391"/>
    <mergeCell ref="J391:K391"/>
    <mergeCell ref="L391:N391"/>
    <mergeCell ref="O391:P391"/>
    <mergeCell ref="Q384:Q385"/>
    <mergeCell ref="R384:R385"/>
    <mergeCell ref="S384:S385"/>
    <mergeCell ref="B385:C385"/>
    <mergeCell ref="F385:G385"/>
    <mergeCell ref="H385:I385"/>
    <mergeCell ref="L385:N385"/>
    <mergeCell ref="O385:P385"/>
    <mergeCell ref="AF394:AG394"/>
    <mergeCell ref="AH394:AI394"/>
    <mergeCell ref="AJ394:AK394"/>
    <mergeCell ref="T392:V392"/>
    <mergeCell ref="B393:I393"/>
    <mergeCell ref="J393:N393"/>
    <mergeCell ref="O393:S393"/>
    <mergeCell ref="T393:V393"/>
    <mergeCell ref="G394:H394"/>
    <mergeCell ref="J394:K394"/>
    <mergeCell ref="O394:P394"/>
    <mergeCell ref="Q391:S391"/>
    <mergeCell ref="T391:X391"/>
    <mergeCell ref="B392:C392"/>
    <mergeCell ref="D392:E392"/>
    <mergeCell ref="F392:G392"/>
    <mergeCell ref="H392:I392"/>
    <mergeCell ref="J392:K392"/>
    <mergeCell ref="L392:N392"/>
    <mergeCell ref="O392:P392"/>
    <mergeCell ref="Q392:S392"/>
    <mergeCell ref="CP394:CR394"/>
    <mergeCell ref="CS394:CU394"/>
    <mergeCell ref="CV394:CX394"/>
    <mergeCell ref="CY394:DA394"/>
    <mergeCell ref="DB394:DD394"/>
    <mergeCell ref="BV394:BW394"/>
    <mergeCell ref="BX394:BZ394"/>
    <mergeCell ref="CA394:CC394"/>
    <mergeCell ref="CD394:CF394"/>
    <mergeCell ref="CG394:CI394"/>
    <mergeCell ref="CJ394:CL394"/>
    <mergeCell ref="BJ394:BK394"/>
    <mergeCell ref="BL394:BM394"/>
    <mergeCell ref="BN394:BO394"/>
    <mergeCell ref="BP394:BQ394"/>
    <mergeCell ref="BR394:BS394"/>
    <mergeCell ref="BT394:BU394"/>
    <mergeCell ref="V396:V398"/>
    <mergeCell ref="B397:C397"/>
    <mergeCell ref="D397:E397"/>
    <mergeCell ref="F397:G397"/>
    <mergeCell ref="H397:I397"/>
    <mergeCell ref="J397:K397"/>
    <mergeCell ref="L397:M397"/>
    <mergeCell ref="N397:O397"/>
    <mergeCell ref="P397:Q397"/>
    <mergeCell ref="R397:S397"/>
    <mergeCell ref="A396:A398"/>
    <mergeCell ref="B396:G396"/>
    <mergeCell ref="H396:M396"/>
    <mergeCell ref="N396:S396"/>
    <mergeCell ref="T396:T398"/>
    <mergeCell ref="U396:U398"/>
    <mergeCell ref="CM394:CO394"/>
    <mergeCell ref="AX394:AY394"/>
    <mergeCell ref="AZ394:BA394"/>
    <mergeCell ref="BB394:BC394"/>
    <mergeCell ref="BD394:BE394"/>
    <mergeCell ref="BF394:BG394"/>
    <mergeCell ref="BH394:BI394"/>
    <mergeCell ref="AL394:AM394"/>
    <mergeCell ref="AN394:AO394"/>
    <mergeCell ref="AP394:AQ394"/>
    <mergeCell ref="AR394:AS394"/>
    <mergeCell ref="AT394:AU394"/>
    <mergeCell ref="AV394:AW394"/>
    <mergeCell ref="Z394:AA394"/>
    <mergeCell ref="AB394:AC394"/>
    <mergeCell ref="AD394:AE394"/>
    <mergeCell ref="B422:C422"/>
    <mergeCell ref="D422:E422"/>
    <mergeCell ref="F422:G422"/>
    <mergeCell ref="H422:J422"/>
    <mergeCell ref="L422:M422"/>
    <mergeCell ref="B423:C423"/>
    <mergeCell ref="D423:E423"/>
    <mergeCell ref="F423:G423"/>
    <mergeCell ref="H423:J423"/>
    <mergeCell ref="L423:M423"/>
    <mergeCell ref="N420:O420"/>
    <mergeCell ref="P420:Q420"/>
    <mergeCell ref="R420:S420"/>
    <mergeCell ref="T420:T421"/>
    <mergeCell ref="U420:U421"/>
    <mergeCell ref="V420:V421"/>
    <mergeCell ref="A420:A421"/>
    <mergeCell ref="B420:C421"/>
    <mergeCell ref="D420:E421"/>
    <mergeCell ref="F420:G421"/>
    <mergeCell ref="H420:J421"/>
    <mergeCell ref="L420:M421"/>
    <mergeCell ref="B426:C426"/>
    <mergeCell ref="D426:E426"/>
    <mergeCell ref="F426:G426"/>
    <mergeCell ref="H426:J426"/>
    <mergeCell ref="L426:M426"/>
    <mergeCell ref="B427:C427"/>
    <mergeCell ref="D427:E427"/>
    <mergeCell ref="F427:G427"/>
    <mergeCell ref="H427:J427"/>
    <mergeCell ref="B424:C424"/>
    <mergeCell ref="D424:E424"/>
    <mergeCell ref="F424:G424"/>
    <mergeCell ref="H424:J424"/>
    <mergeCell ref="L424:M424"/>
    <mergeCell ref="B425:C425"/>
    <mergeCell ref="D425:E425"/>
    <mergeCell ref="F425:G425"/>
    <mergeCell ref="H425:J425"/>
    <mergeCell ref="L425:M425"/>
    <mergeCell ref="B431:C431"/>
    <mergeCell ref="D431:E431"/>
    <mergeCell ref="F431:G431"/>
    <mergeCell ref="H431:J431"/>
    <mergeCell ref="L431:M431"/>
    <mergeCell ref="R431:S431"/>
    <mergeCell ref="B430:C430"/>
    <mergeCell ref="D430:E430"/>
    <mergeCell ref="F430:G430"/>
    <mergeCell ref="H430:J430"/>
    <mergeCell ref="L430:M430"/>
    <mergeCell ref="R430:S430"/>
    <mergeCell ref="V428:V429"/>
    <mergeCell ref="W428:W429"/>
    <mergeCell ref="X428:X429"/>
    <mergeCell ref="B429:C429"/>
    <mergeCell ref="D429:E429"/>
    <mergeCell ref="F429:G429"/>
    <mergeCell ref="H429:J429"/>
    <mergeCell ref="O428:O429"/>
    <mergeCell ref="P428:P429"/>
    <mergeCell ref="Q428:Q429"/>
    <mergeCell ref="R428:S429"/>
    <mergeCell ref="T428:T429"/>
    <mergeCell ref="U428:U429"/>
    <mergeCell ref="B428:C428"/>
    <mergeCell ref="D428:E428"/>
    <mergeCell ref="F428:G428"/>
    <mergeCell ref="H428:J428"/>
    <mergeCell ref="L428:M429"/>
    <mergeCell ref="N428:N429"/>
    <mergeCell ref="B434:C434"/>
    <mergeCell ref="D434:E434"/>
    <mergeCell ref="F434:G434"/>
    <mergeCell ref="H434:J434"/>
    <mergeCell ref="L434:M434"/>
    <mergeCell ref="R434:S434"/>
    <mergeCell ref="B433:C433"/>
    <mergeCell ref="D433:E433"/>
    <mergeCell ref="F433:G433"/>
    <mergeCell ref="H433:J433"/>
    <mergeCell ref="L433:M433"/>
    <mergeCell ref="R433:S433"/>
    <mergeCell ref="B432:C432"/>
    <mergeCell ref="D432:E432"/>
    <mergeCell ref="F432:G432"/>
    <mergeCell ref="H432:J432"/>
    <mergeCell ref="L432:M432"/>
    <mergeCell ref="R432:S432"/>
    <mergeCell ref="B437:C437"/>
    <mergeCell ref="D437:E437"/>
    <mergeCell ref="F437:G437"/>
    <mergeCell ref="H437:J437"/>
    <mergeCell ref="L437:M437"/>
    <mergeCell ref="R437:S437"/>
    <mergeCell ref="B436:C436"/>
    <mergeCell ref="D436:E436"/>
    <mergeCell ref="F436:G436"/>
    <mergeCell ref="H436:J436"/>
    <mergeCell ref="L436:M436"/>
    <mergeCell ref="R436:S436"/>
    <mergeCell ref="B435:C435"/>
    <mergeCell ref="D435:E435"/>
    <mergeCell ref="F435:G435"/>
    <mergeCell ref="H435:J435"/>
    <mergeCell ref="L435:M435"/>
    <mergeCell ref="R435:S435"/>
    <mergeCell ref="B440:C440"/>
    <mergeCell ref="D440:E440"/>
    <mergeCell ref="F440:G440"/>
    <mergeCell ref="H440:J440"/>
    <mergeCell ref="L440:M440"/>
    <mergeCell ref="R440:S440"/>
    <mergeCell ref="B439:C439"/>
    <mergeCell ref="D439:E439"/>
    <mergeCell ref="F439:G439"/>
    <mergeCell ref="H439:J439"/>
    <mergeCell ref="L439:M439"/>
    <mergeCell ref="R439:S439"/>
    <mergeCell ref="B438:C438"/>
    <mergeCell ref="D438:E438"/>
    <mergeCell ref="F438:G438"/>
    <mergeCell ref="H438:J438"/>
    <mergeCell ref="L438:M438"/>
    <mergeCell ref="R438:S438"/>
    <mergeCell ref="A444:C444"/>
    <mergeCell ref="D444:E444"/>
    <mergeCell ref="F444:G444"/>
    <mergeCell ref="H444:J444"/>
    <mergeCell ref="L444:M444"/>
    <mergeCell ref="R444:S444"/>
    <mergeCell ref="L442:M442"/>
    <mergeCell ref="R442:S442"/>
    <mergeCell ref="A443:C443"/>
    <mergeCell ref="D443:E443"/>
    <mergeCell ref="F443:G443"/>
    <mergeCell ref="H443:J443"/>
    <mergeCell ref="L443:M443"/>
    <mergeCell ref="R443:S443"/>
    <mergeCell ref="B441:C441"/>
    <mergeCell ref="D441:E441"/>
    <mergeCell ref="F441:G441"/>
    <mergeCell ref="H441:J441"/>
    <mergeCell ref="L441:M441"/>
    <mergeCell ref="R441:S441"/>
    <mergeCell ref="O448:P448"/>
    <mergeCell ref="B449:C449"/>
    <mergeCell ref="F449:G449"/>
    <mergeCell ref="H449:I449"/>
    <mergeCell ref="L449:N449"/>
    <mergeCell ref="O449:P449"/>
    <mergeCell ref="L446:M446"/>
    <mergeCell ref="R446:S446"/>
    <mergeCell ref="A447:D447"/>
    <mergeCell ref="F447:J447"/>
    <mergeCell ref="B448:C448"/>
    <mergeCell ref="D448:D449"/>
    <mergeCell ref="F448:G448"/>
    <mergeCell ref="H448:I448"/>
    <mergeCell ref="J448:J449"/>
    <mergeCell ref="L448:N448"/>
    <mergeCell ref="A445:C445"/>
    <mergeCell ref="D445:E445"/>
    <mergeCell ref="F445:G445"/>
    <mergeCell ref="H445:J445"/>
    <mergeCell ref="L445:M445"/>
    <mergeCell ref="R445:S445"/>
    <mergeCell ref="L452:M452"/>
    <mergeCell ref="P452:Q452"/>
    <mergeCell ref="R452:S452"/>
    <mergeCell ref="L453:M454"/>
    <mergeCell ref="N453:S454"/>
    <mergeCell ref="A456:A458"/>
    <mergeCell ref="B456:I456"/>
    <mergeCell ref="J456:K456"/>
    <mergeCell ref="L456:N456"/>
    <mergeCell ref="O456:P456"/>
    <mergeCell ref="Q449:Q450"/>
    <mergeCell ref="R449:R450"/>
    <mergeCell ref="S449:S450"/>
    <mergeCell ref="B450:C450"/>
    <mergeCell ref="F450:G450"/>
    <mergeCell ref="H450:I450"/>
    <mergeCell ref="L450:N450"/>
    <mergeCell ref="O450:P450"/>
    <mergeCell ref="AF459:AG459"/>
    <mergeCell ref="AH459:AI459"/>
    <mergeCell ref="AJ459:AK459"/>
    <mergeCell ref="T457:V457"/>
    <mergeCell ref="B458:I458"/>
    <mergeCell ref="J458:N458"/>
    <mergeCell ref="O458:S458"/>
    <mergeCell ref="T458:V458"/>
    <mergeCell ref="G459:H459"/>
    <mergeCell ref="J459:K459"/>
    <mergeCell ref="O459:P459"/>
    <mergeCell ref="Q456:S456"/>
    <mergeCell ref="T456:X456"/>
    <mergeCell ref="B457:C457"/>
    <mergeCell ref="D457:E457"/>
    <mergeCell ref="F457:G457"/>
    <mergeCell ref="H457:I457"/>
    <mergeCell ref="J457:K457"/>
    <mergeCell ref="L457:N457"/>
    <mergeCell ref="O457:P457"/>
    <mergeCell ref="Q457:S457"/>
    <mergeCell ref="CP459:CR459"/>
    <mergeCell ref="CS459:CU459"/>
    <mergeCell ref="CV459:CX459"/>
    <mergeCell ref="CY459:DA459"/>
    <mergeCell ref="DB459:DD459"/>
    <mergeCell ref="BV459:BW459"/>
    <mergeCell ref="BX459:BZ459"/>
    <mergeCell ref="CA459:CC459"/>
    <mergeCell ref="CD459:CF459"/>
    <mergeCell ref="CG459:CI459"/>
    <mergeCell ref="CJ459:CL459"/>
    <mergeCell ref="BJ459:BK459"/>
    <mergeCell ref="BL459:BM459"/>
    <mergeCell ref="BN459:BO459"/>
    <mergeCell ref="BP459:BQ459"/>
    <mergeCell ref="BR459:BS459"/>
    <mergeCell ref="BT459:BU459"/>
    <mergeCell ref="V461:V463"/>
    <mergeCell ref="B462:C462"/>
    <mergeCell ref="D462:E462"/>
    <mergeCell ref="F462:G462"/>
    <mergeCell ref="H462:I462"/>
    <mergeCell ref="J462:K462"/>
    <mergeCell ref="L462:M462"/>
    <mergeCell ref="N462:O462"/>
    <mergeCell ref="P462:Q462"/>
    <mergeCell ref="R462:S462"/>
    <mergeCell ref="A461:A463"/>
    <mergeCell ref="B461:G461"/>
    <mergeCell ref="H461:M461"/>
    <mergeCell ref="N461:S461"/>
    <mergeCell ref="T461:T463"/>
    <mergeCell ref="U461:U463"/>
    <mergeCell ref="CM459:CO459"/>
    <mergeCell ref="AX459:AY459"/>
    <mergeCell ref="AZ459:BA459"/>
    <mergeCell ref="BB459:BC459"/>
    <mergeCell ref="BD459:BE459"/>
    <mergeCell ref="BF459:BG459"/>
    <mergeCell ref="BH459:BI459"/>
    <mergeCell ref="AL459:AM459"/>
    <mergeCell ref="AN459:AO459"/>
    <mergeCell ref="AP459:AQ459"/>
    <mergeCell ref="AR459:AS459"/>
    <mergeCell ref="AT459:AU459"/>
    <mergeCell ref="AV459:AW459"/>
    <mergeCell ref="Z459:AA459"/>
    <mergeCell ref="AB459:AC459"/>
    <mergeCell ref="AD459:AE459"/>
    <mergeCell ref="B487:C487"/>
    <mergeCell ref="D487:E487"/>
    <mergeCell ref="F487:G487"/>
    <mergeCell ref="H487:J487"/>
    <mergeCell ref="L487:M487"/>
    <mergeCell ref="B488:C488"/>
    <mergeCell ref="D488:E488"/>
    <mergeCell ref="F488:G488"/>
    <mergeCell ref="H488:J488"/>
    <mergeCell ref="L488:M488"/>
    <mergeCell ref="N485:O485"/>
    <mergeCell ref="P485:Q485"/>
    <mergeCell ref="R485:S485"/>
    <mergeCell ref="T485:T486"/>
    <mergeCell ref="U485:U486"/>
    <mergeCell ref="V485:V486"/>
    <mergeCell ref="A485:A486"/>
    <mergeCell ref="B485:C486"/>
    <mergeCell ref="D485:E486"/>
    <mergeCell ref="F485:G486"/>
    <mergeCell ref="H485:J486"/>
    <mergeCell ref="L485:M486"/>
    <mergeCell ref="B491:C491"/>
    <mergeCell ref="D491:E491"/>
    <mergeCell ref="F491:G491"/>
    <mergeCell ref="H491:J491"/>
    <mergeCell ref="L491:M491"/>
    <mergeCell ref="B492:C492"/>
    <mergeCell ref="D492:E492"/>
    <mergeCell ref="F492:G492"/>
    <mergeCell ref="H492:J492"/>
    <mergeCell ref="B489:C489"/>
    <mergeCell ref="D489:E489"/>
    <mergeCell ref="F489:G489"/>
    <mergeCell ref="H489:J489"/>
    <mergeCell ref="L489:M489"/>
    <mergeCell ref="B490:C490"/>
    <mergeCell ref="D490:E490"/>
    <mergeCell ref="F490:G490"/>
    <mergeCell ref="H490:J490"/>
    <mergeCell ref="L490:M490"/>
    <mergeCell ref="B496:C496"/>
    <mergeCell ref="D496:E496"/>
    <mergeCell ref="F496:G496"/>
    <mergeCell ref="H496:J496"/>
    <mergeCell ref="L496:M496"/>
    <mergeCell ref="R496:S496"/>
    <mergeCell ref="B495:C495"/>
    <mergeCell ref="D495:E495"/>
    <mergeCell ref="F495:G495"/>
    <mergeCell ref="H495:J495"/>
    <mergeCell ref="L495:M495"/>
    <mergeCell ref="R495:S495"/>
    <mergeCell ref="V493:V494"/>
    <mergeCell ref="W493:W494"/>
    <mergeCell ref="X493:X494"/>
    <mergeCell ref="B494:C494"/>
    <mergeCell ref="D494:E494"/>
    <mergeCell ref="F494:G494"/>
    <mergeCell ref="H494:J494"/>
    <mergeCell ref="O493:O494"/>
    <mergeCell ref="P493:P494"/>
    <mergeCell ref="Q493:Q494"/>
    <mergeCell ref="R493:S494"/>
    <mergeCell ref="T493:T494"/>
    <mergeCell ref="U493:U494"/>
    <mergeCell ref="B493:C493"/>
    <mergeCell ref="D493:E493"/>
    <mergeCell ref="F493:G493"/>
    <mergeCell ref="H493:J493"/>
    <mergeCell ref="L493:M494"/>
    <mergeCell ref="N493:N494"/>
    <mergeCell ref="B499:C499"/>
    <mergeCell ref="D499:E499"/>
    <mergeCell ref="F499:G499"/>
    <mergeCell ref="H499:J499"/>
    <mergeCell ref="L499:M499"/>
    <mergeCell ref="R499:S499"/>
    <mergeCell ref="B498:C498"/>
    <mergeCell ref="D498:E498"/>
    <mergeCell ref="F498:G498"/>
    <mergeCell ref="H498:J498"/>
    <mergeCell ref="L498:M498"/>
    <mergeCell ref="R498:S498"/>
    <mergeCell ref="B497:C497"/>
    <mergeCell ref="D497:E497"/>
    <mergeCell ref="F497:G497"/>
    <mergeCell ref="H497:J497"/>
    <mergeCell ref="L497:M497"/>
    <mergeCell ref="R497:S497"/>
    <mergeCell ref="B502:C502"/>
    <mergeCell ref="D502:E502"/>
    <mergeCell ref="F502:G502"/>
    <mergeCell ref="H502:J502"/>
    <mergeCell ref="L502:M502"/>
    <mergeCell ref="R502:S502"/>
    <mergeCell ref="B501:C501"/>
    <mergeCell ref="D501:E501"/>
    <mergeCell ref="F501:G501"/>
    <mergeCell ref="H501:J501"/>
    <mergeCell ref="L501:M501"/>
    <mergeCell ref="R501:S501"/>
    <mergeCell ref="B500:C500"/>
    <mergeCell ref="D500:E500"/>
    <mergeCell ref="F500:G500"/>
    <mergeCell ref="H500:J500"/>
    <mergeCell ref="L500:M500"/>
    <mergeCell ref="R500:S500"/>
    <mergeCell ref="B505:C505"/>
    <mergeCell ref="D505:E505"/>
    <mergeCell ref="F505:G505"/>
    <mergeCell ref="H505:J505"/>
    <mergeCell ref="L505:M505"/>
    <mergeCell ref="R505:S505"/>
    <mergeCell ref="B504:C504"/>
    <mergeCell ref="D504:E504"/>
    <mergeCell ref="F504:G504"/>
    <mergeCell ref="H504:J504"/>
    <mergeCell ref="L504:M504"/>
    <mergeCell ref="R504:S504"/>
    <mergeCell ref="B503:C503"/>
    <mergeCell ref="D503:E503"/>
    <mergeCell ref="F503:G503"/>
    <mergeCell ref="H503:J503"/>
    <mergeCell ref="L503:M503"/>
    <mergeCell ref="R503:S503"/>
    <mergeCell ref="A509:C509"/>
    <mergeCell ref="D509:E509"/>
    <mergeCell ref="F509:G509"/>
    <mergeCell ref="H509:J509"/>
    <mergeCell ref="L509:M509"/>
    <mergeCell ref="R509:S509"/>
    <mergeCell ref="L507:M507"/>
    <mergeCell ref="R507:S507"/>
    <mergeCell ref="A508:C508"/>
    <mergeCell ref="D508:E508"/>
    <mergeCell ref="F508:G508"/>
    <mergeCell ref="H508:J508"/>
    <mergeCell ref="L508:M508"/>
    <mergeCell ref="R508:S508"/>
    <mergeCell ref="B506:C506"/>
    <mergeCell ref="D506:E506"/>
    <mergeCell ref="F506:G506"/>
    <mergeCell ref="H506:J506"/>
    <mergeCell ref="L506:M506"/>
    <mergeCell ref="R506:S506"/>
    <mergeCell ref="O513:P513"/>
    <mergeCell ref="B514:C514"/>
    <mergeCell ref="F514:G514"/>
    <mergeCell ref="H514:I514"/>
    <mergeCell ref="L514:N514"/>
    <mergeCell ref="O514:P514"/>
    <mergeCell ref="L511:M511"/>
    <mergeCell ref="R511:S511"/>
    <mergeCell ref="A512:D512"/>
    <mergeCell ref="F512:J512"/>
    <mergeCell ref="B513:C513"/>
    <mergeCell ref="D513:D514"/>
    <mergeCell ref="F513:G513"/>
    <mergeCell ref="H513:I513"/>
    <mergeCell ref="J513:J514"/>
    <mergeCell ref="L513:N513"/>
    <mergeCell ref="A510:C510"/>
    <mergeCell ref="D510:E510"/>
    <mergeCell ref="F510:G510"/>
    <mergeCell ref="H510:J510"/>
    <mergeCell ref="L510:M510"/>
    <mergeCell ref="R510:S510"/>
    <mergeCell ref="L517:M517"/>
    <mergeCell ref="P517:Q517"/>
    <mergeCell ref="R517:S517"/>
    <mergeCell ref="L518:M519"/>
    <mergeCell ref="N518:S519"/>
    <mergeCell ref="A521:A523"/>
    <mergeCell ref="B521:I521"/>
    <mergeCell ref="J521:K521"/>
    <mergeCell ref="L521:N521"/>
    <mergeCell ref="O521:P521"/>
    <mergeCell ref="Q514:Q515"/>
    <mergeCell ref="R514:R515"/>
    <mergeCell ref="S514:S515"/>
    <mergeCell ref="B515:C515"/>
    <mergeCell ref="F515:G515"/>
    <mergeCell ref="H515:I515"/>
    <mergeCell ref="L515:N515"/>
    <mergeCell ref="O515:P515"/>
    <mergeCell ref="AF524:AG524"/>
    <mergeCell ref="AH524:AI524"/>
    <mergeCell ref="AJ524:AK524"/>
    <mergeCell ref="T522:V522"/>
    <mergeCell ref="B523:I523"/>
    <mergeCell ref="J523:N523"/>
    <mergeCell ref="O523:S523"/>
    <mergeCell ref="T523:V523"/>
    <mergeCell ref="G524:H524"/>
    <mergeCell ref="J524:K524"/>
    <mergeCell ref="O524:P524"/>
    <mergeCell ref="Q521:S521"/>
    <mergeCell ref="T521:X521"/>
    <mergeCell ref="B522:C522"/>
    <mergeCell ref="D522:E522"/>
    <mergeCell ref="F522:G522"/>
    <mergeCell ref="H522:I522"/>
    <mergeCell ref="J522:K522"/>
    <mergeCell ref="L522:N522"/>
    <mergeCell ref="O522:P522"/>
    <mergeCell ref="Q522:S522"/>
    <mergeCell ref="CP524:CR524"/>
    <mergeCell ref="CS524:CU524"/>
    <mergeCell ref="CV524:CX524"/>
    <mergeCell ref="CY524:DA524"/>
    <mergeCell ref="DB524:DD524"/>
    <mergeCell ref="BV524:BW524"/>
    <mergeCell ref="BX524:BZ524"/>
    <mergeCell ref="CA524:CC524"/>
    <mergeCell ref="CD524:CF524"/>
    <mergeCell ref="CG524:CI524"/>
    <mergeCell ref="CJ524:CL524"/>
    <mergeCell ref="BJ524:BK524"/>
    <mergeCell ref="BL524:BM524"/>
    <mergeCell ref="BN524:BO524"/>
    <mergeCell ref="BP524:BQ524"/>
    <mergeCell ref="BR524:BS524"/>
    <mergeCell ref="BT524:BU524"/>
    <mergeCell ref="V526:V528"/>
    <mergeCell ref="B527:C527"/>
    <mergeCell ref="D527:E527"/>
    <mergeCell ref="F527:G527"/>
    <mergeCell ref="H527:I527"/>
    <mergeCell ref="J527:K527"/>
    <mergeCell ref="L527:M527"/>
    <mergeCell ref="N527:O527"/>
    <mergeCell ref="P527:Q527"/>
    <mergeCell ref="R527:S527"/>
    <mergeCell ref="A526:A528"/>
    <mergeCell ref="B526:G526"/>
    <mergeCell ref="H526:M526"/>
    <mergeCell ref="N526:S526"/>
    <mergeCell ref="T526:T528"/>
    <mergeCell ref="U526:U528"/>
    <mergeCell ref="CM524:CO524"/>
    <mergeCell ref="AX524:AY524"/>
    <mergeCell ref="AZ524:BA524"/>
    <mergeCell ref="BB524:BC524"/>
    <mergeCell ref="BD524:BE524"/>
    <mergeCell ref="BF524:BG524"/>
    <mergeCell ref="BH524:BI524"/>
    <mergeCell ref="AL524:AM524"/>
    <mergeCell ref="AN524:AO524"/>
    <mergeCell ref="AP524:AQ524"/>
    <mergeCell ref="AR524:AS524"/>
    <mergeCell ref="AT524:AU524"/>
    <mergeCell ref="AV524:AW524"/>
    <mergeCell ref="Z524:AA524"/>
    <mergeCell ref="AB524:AC524"/>
    <mergeCell ref="AD524:AE524"/>
    <mergeCell ref="B552:C552"/>
    <mergeCell ref="D552:E552"/>
    <mergeCell ref="F552:G552"/>
    <mergeCell ref="H552:J552"/>
    <mergeCell ref="L552:M552"/>
    <mergeCell ref="B553:C553"/>
    <mergeCell ref="D553:E553"/>
    <mergeCell ref="F553:G553"/>
    <mergeCell ref="H553:J553"/>
    <mergeCell ref="L553:M553"/>
    <mergeCell ref="N550:O550"/>
    <mergeCell ref="P550:Q550"/>
    <mergeCell ref="R550:S550"/>
    <mergeCell ref="T550:T551"/>
    <mergeCell ref="U550:U551"/>
    <mergeCell ref="V550:V551"/>
    <mergeCell ref="A550:A551"/>
    <mergeCell ref="B550:C551"/>
    <mergeCell ref="D550:E551"/>
    <mergeCell ref="F550:G551"/>
    <mergeCell ref="H550:J551"/>
    <mergeCell ref="L550:M551"/>
    <mergeCell ref="B556:C556"/>
    <mergeCell ref="D556:E556"/>
    <mergeCell ref="F556:G556"/>
    <mergeCell ref="H556:J556"/>
    <mergeCell ref="L556:M556"/>
    <mergeCell ref="B557:C557"/>
    <mergeCell ref="D557:E557"/>
    <mergeCell ref="F557:G557"/>
    <mergeCell ref="H557:J557"/>
    <mergeCell ref="B554:C554"/>
    <mergeCell ref="D554:E554"/>
    <mergeCell ref="F554:G554"/>
    <mergeCell ref="H554:J554"/>
    <mergeCell ref="L554:M554"/>
    <mergeCell ref="B555:C555"/>
    <mergeCell ref="D555:E555"/>
    <mergeCell ref="F555:G555"/>
    <mergeCell ref="H555:J555"/>
    <mergeCell ref="L555:M555"/>
    <mergeCell ref="B560:C560"/>
    <mergeCell ref="D560:E560"/>
    <mergeCell ref="F560:G560"/>
    <mergeCell ref="H560:J560"/>
    <mergeCell ref="L560:M560"/>
    <mergeCell ref="R560:S560"/>
    <mergeCell ref="V558:V559"/>
    <mergeCell ref="W558:W559"/>
    <mergeCell ref="X558:X559"/>
    <mergeCell ref="B559:C559"/>
    <mergeCell ref="D559:E559"/>
    <mergeCell ref="F559:G559"/>
    <mergeCell ref="H559:J559"/>
    <mergeCell ref="O558:O559"/>
    <mergeCell ref="P558:P559"/>
    <mergeCell ref="Q558:Q559"/>
    <mergeCell ref="R558:S559"/>
    <mergeCell ref="T558:T559"/>
    <mergeCell ref="U558:U559"/>
    <mergeCell ref="B558:C558"/>
    <mergeCell ref="D558:E558"/>
    <mergeCell ref="F558:G558"/>
    <mergeCell ref="H558:J558"/>
    <mergeCell ref="L558:M559"/>
    <mergeCell ref="N558:N559"/>
    <mergeCell ref="B563:C563"/>
    <mergeCell ref="D563:E563"/>
    <mergeCell ref="F563:G563"/>
    <mergeCell ref="H563:J563"/>
    <mergeCell ref="L563:M563"/>
    <mergeCell ref="R563:S563"/>
    <mergeCell ref="B562:C562"/>
    <mergeCell ref="D562:E562"/>
    <mergeCell ref="F562:G562"/>
    <mergeCell ref="H562:J562"/>
    <mergeCell ref="L562:M562"/>
    <mergeCell ref="R562:S562"/>
    <mergeCell ref="B561:C561"/>
    <mergeCell ref="D561:E561"/>
    <mergeCell ref="F561:G561"/>
    <mergeCell ref="H561:J561"/>
    <mergeCell ref="L561:M561"/>
    <mergeCell ref="R561:S561"/>
    <mergeCell ref="B566:C566"/>
    <mergeCell ref="D566:E566"/>
    <mergeCell ref="F566:G566"/>
    <mergeCell ref="H566:J566"/>
    <mergeCell ref="L566:M566"/>
    <mergeCell ref="R566:S566"/>
    <mergeCell ref="B565:C565"/>
    <mergeCell ref="D565:E565"/>
    <mergeCell ref="F565:G565"/>
    <mergeCell ref="H565:J565"/>
    <mergeCell ref="L565:M565"/>
    <mergeCell ref="R565:S565"/>
    <mergeCell ref="B564:C564"/>
    <mergeCell ref="D564:E564"/>
    <mergeCell ref="F564:G564"/>
    <mergeCell ref="H564:J564"/>
    <mergeCell ref="L564:M564"/>
    <mergeCell ref="R564:S564"/>
    <mergeCell ref="B569:C569"/>
    <mergeCell ref="D569:E569"/>
    <mergeCell ref="F569:G569"/>
    <mergeCell ref="H569:J569"/>
    <mergeCell ref="L569:M569"/>
    <mergeCell ref="R569:S569"/>
    <mergeCell ref="B568:C568"/>
    <mergeCell ref="D568:E568"/>
    <mergeCell ref="F568:G568"/>
    <mergeCell ref="H568:J568"/>
    <mergeCell ref="L568:M568"/>
    <mergeCell ref="R568:S568"/>
    <mergeCell ref="B567:C567"/>
    <mergeCell ref="D567:E567"/>
    <mergeCell ref="F567:G567"/>
    <mergeCell ref="H567:J567"/>
    <mergeCell ref="L567:M567"/>
    <mergeCell ref="R567:S567"/>
    <mergeCell ref="L572:M572"/>
    <mergeCell ref="R572:S572"/>
    <mergeCell ref="A573:C573"/>
    <mergeCell ref="D573:E573"/>
    <mergeCell ref="F573:G573"/>
    <mergeCell ref="H573:J573"/>
    <mergeCell ref="L573:M573"/>
    <mergeCell ref="R573:S573"/>
    <mergeCell ref="B571:C571"/>
    <mergeCell ref="D571:E571"/>
    <mergeCell ref="F571:G571"/>
    <mergeCell ref="H571:J571"/>
    <mergeCell ref="L571:M571"/>
    <mergeCell ref="R571:S571"/>
    <mergeCell ref="B570:C570"/>
    <mergeCell ref="D570:E570"/>
    <mergeCell ref="F570:G570"/>
    <mergeCell ref="H570:J570"/>
    <mergeCell ref="L570:M570"/>
    <mergeCell ref="R570:S570"/>
    <mergeCell ref="L576:M576"/>
    <mergeCell ref="R576:S576"/>
    <mergeCell ref="A577:D577"/>
    <mergeCell ref="F577:J577"/>
    <mergeCell ref="B578:C578"/>
    <mergeCell ref="D578:D579"/>
    <mergeCell ref="F578:G578"/>
    <mergeCell ref="H578:I578"/>
    <mergeCell ref="J578:J579"/>
    <mergeCell ref="L578:N578"/>
    <mergeCell ref="A575:C575"/>
    <mergeCell ref="D575:E575"/>
    <mergeCell ref="F575:G575"/>
    <mergeCell ref="H575:J575"/>
    <mergeCell ref="L575:M575"/>
    <mergeCell ref="R575:S575"/>
    <mergeCell ref="A574:C574"/>
    <mergeCell ref="D574:E574"/>
    <mergeCell ref="F574:G574"/>
    <mergeCell ref="H574:J574"/>
    <mergeCell ref="L574:M574"/>
    <mergeCell ref="R574:S574"/>
    <mergeCell ref="L582:M582"/>
    <mergeCell ref="P582:Q582"/>
    <mergeCell ref="R582:S582"/>
    <mergeCell ref="L583:M584"/>
    <mergeCell ref="N583:S584"/>
    <mergeCell ref="Q579:Q580"/>
    <mergeCell ref="R579:R580"/>
    <mergeCell ref="S579:S580"/>
    <mergeCell ref="B580:C580"/>
    <mergeCell ref="F580:G580"/>
    <mergeCell ref="H580:I580"/>
    <mergeCell ref="L580:N580"/>
    <mergeCell ref="O580:P580"/>
    <mergeCell ref="O578:P578"/>
    <mergeCell ref="B579:C579"/>
    <mergeCell ref="F579:G579"/>
    <mergeCell ref="H579:I579"/>
    <mergeCell ref="L579:N579"/>
    <mergeCell ref="O579:P579"/>
  </mergeCells>
  <conditionalFormatting sqref="X9:X15">
    <cfRule type="colorScale" priority="18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74:X80">
    <cfRule type="colorScale" priority="17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139:X145">
    <cfRule type="colorScale" priority="16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204:X210">
    <cfRule type="colorScale" priority="15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269:X275">
    <cfRule type="colorScale" priority="14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334:X340">
    <cfRule type="colorScale" priority="13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399:X405">
    <cfRule type="colorScale" priority="12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464:X470">
    <cfRule type="colorScale" priority="11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529:X535">
    <cfRule type="colorScale" priority="10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conditionalFormatting sqref="X334">
    <cfRule type="colorScale" priority="1">
      <colorScale>
        <cfvo type="num" val="-1"/>
        <cfvo type="num" val="0"/>
        <cfvo type="num" val="10"/>
        <color rgb="FFF8696B"/>
        <color theme="0"/>
        <color rgb="FF63BE7B"/>
      </colorScale>
    </cfRule>
  </conditionalFormatting>
  <pageMargins left="0.11811023622047245" right="0.19685039370078741" top="0.15748031496062992" bottom="0.19685039370078741" header="0.31496062992125984" footer="0.31496062992125984"/>
  <pageSetup scale="89" orientation="landscape" r:id="rId1"/>
  <rowBreaks count="17" manualBreakCount="17">
    <brk id="28" max="18" man="1"/>
    <brk id="64" max="18" man="1"/>
    <brk id="93" max="18" man="1"/>
    <brk id="129" max="18" man="1"/>
    <brk id="158" max="18" man="1"/>
    <brk id="194" max="18" man="1"/>
    <brk id="223" max="18" man="1"/>
    <brk id="259" max="18" man="1"/>
    <brk id="288" max="18" man="1"/>
    <brk id="324" max="18" man="1"/>
    <brk id="353" max="18" man="1"/>
    <brk id="389" max="18" man="1"/>
    <brk id="418" max="18" man="1"/>
    <brk id="454" max="18" man="1"/>
    <brk id="483" max="18" man="1"/>
    <brk id="519" max="18" man="1"/>
    <brk id="548" max="1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view="pageBreakPreview" zoomScale="55" zoomScaleNormal="55" zoomScaleSheetLayoutView="55" workbookViewId="0">
      <selection sqref="A1:I7"/>
    </sheetView>
  </sheetViews>
  <sheetFormatPr defaultColWidth="9" defaultRowHeight="15" x14ac:dyDescent="0.25"/>
  <cols>
    <col min="1" max="1" width="17.85546875" style="66" bestFit="1" customWidth="1"/>
    <col min="2" max="2" width="22.42578125" style="66" bestFit="1" customWidth="1"/>
    <col min="3" max="3" width="20.7109375" style="66" bestFit="1" customWidth="1"/>
    <col min="4" max="4" width="28.7109375" style="66" bestFit="1" customWidth="1"/>
    <col min="5" max="5" width="25.85546875" style="66" customWidth="1"/>
    <col min="6" max="6" width="12.5703125" style="66" bestFit="1" customWidth="1"/>
    <col min="7" max="7" width="20.140625" style="66" customWidth="1"/>
    <col min="8" max="8" width="19.85546875" style="66" customWidth="1"/>
    <col min="9" max="9" width="27.42578125" style="66" customWidth="1"/>
    <col min="10" max="256" width="10" style="66" customWidth="1"/>
    <col min="257" max="16384" width="9" style="66"/>
  </cols>
  <sheetData>
    <row r="1" spans="1:12" ht="36" x14ac:dyDescent="0.25">
      <c r="A1" s="332" t="s">
        <v>116</v>
      </c>
      <c r="B1" s="333"/>
      <c r="C1" s="333"/>
      <c r="D1" s="333"/>
      <c r="E1" s="333"/>
      <c r="F1" s="333"/>
      <c r="G1" s="333"/>
      <c r="H1" s="333"/>
      <c r="I1" s="334"/>
    </row>
    <row r="2" spans="1:12" ht="46.5" x14ac:dyDescent="0.25">
      <c r="A2" s="335" t="s">
        <v>33</v>
      </c>
      <c r="B2" s="336" t="s">
        <v>117</v>
      </c>
      <c r="C2" s="337" t="s">
        <v>118</v>
      </c>
      <c r="D2" s="337" t="s">
        <v>119</v>
      </c>
      <c r="E2" s="337" t="s">
        <v>120</v>
      </c>
      <c r="F2" s="338" t="s">
        <v>121</v>
      </c>
      <c r="G2" s="67" t="s">
        <v>85</v>
      </c>
      <c r="H2" s="68" t="s">
        <v>122</v>
      </c>
      <c r="I2" s="339" t="s">
        <v>123</v>
      </c>
    </row>
    <row r="3" spans="1:12" ht="37.5" customHeight="1" x14ac:dyDescent="0.25">
      <c r="A3" s="335"/>
      <c r="B3" s="336"/>
      <c r="C3" s="337"/>
      <c r="D3" s="337"/>
      <c r="E3" s="337"/>
      <c r="F3" s="338"/>
      <c r="G3" s="67" t="s">
        <v>124</v>
      </c>
      <c r="H3" s="68" t="s">
        <v>125</v>
      </c>
      <c r="I3" s="339"/>
    </row>
    <row r="4" spans="1:12" ht="26.25" customHeight="1" x14ac:dyDescent="0.25">
      <c r="A4" s="335"/>
      <c r="B4" s="336"/>
      <c r="C4" s="337"/>
      <c r="D4" s="337"/>
      <c r="E4" s="337"/>
      <c r="F4" s="338"/>
      <c r="G4" s="67" t="s">
        <v>126</v>
      </c>
      <c r="H4" s="68" t="s">
        <v>127</v>
      </c>
      <c r="I4" s="339"/>
      <c r="L4" s="69"/>
    </row>
    <row r="5" spans="1:12" ht="28.5" customHeight="1" x14ac:dyDescent="0.25">
      <c r="A5" s="335"/>
      <c r="B5" s="336"/>
      <c r="C5" s="337"/>
      <c r="D5" s="337"/>
      <c r="E5" s="337"/>
      <c r="F5" s="338"/>
      <c r="G5" s="67" t="s">
        <v>128</v>
      </c>
      <c r="H5" s="68" t="s">
        <v>129</v>
      </c>
      <c r="I5" s="339"/>
      <c r="L5" s="69"/>
    </row>
    <row r="6" spans="1:12" ht="32.25" customHeight="1" x14ac:dyDescent="0.25">
      <c r="A6" s="335"/>
      <c r="B6" s="336"/>
      <c r="C6" s="337"/>
      <c r="D6" s="337"/>
      <c r="E6" s="337"/>
      <c r="F6" s="338"/>
      <c r="G6" s="340" t="s">
        <v>130</v>
      </c>
      <c r="H6" s="68" t="s">
        <v>131</v>
      </c>
      <c r="I6" s="339"/>
      <c r="L6" s="69"/>
    </row>
    <row r="7" spans="1:12" ht="28.5" customHeight="1" x14ac:dyDescent="0.25">
      <c r="A7" s="335"/>
      <c r="B7" s="336"/>
      <c r="C7" s="337"/>
      <c r="D7" s="337"/>
      <c r="E7" s="337"/>
      <c r="F7" s="338"/>
      <c r="G7" s="340"/>
      <c r="H7" s="68" t="s">
        <v>132</v>
      </c>
      <c r="I7" s="339"/>
      <c r="L7" s="69"/>
    </row>
    <row r="8" spans="1:12" ht="50.1" customHeight="1" x14ac:dyDescent="0.25">
      <c r="A8" s="70"/>
      <c r="B8" s="71"/>
      <c r="C8" s="71"/>
      <c r="D8" s="72"/>
      <c r="E8" s="72"/>
      <c r="F8" s="73"/>
      <c r="G8" s="72"/>
      <c r="H8" s="72"/>
      <c r="I8" s="74"/>
      <c r="L8" s="330"/>
    </row>
    <row r="9" spans="1:12" ht="50.1" customHeight="1" x14ac:dyDescent="0.25">
      <c r="A9" s="70"/>
      <c r="B9" s="71"/>
      <c r="C9" s="71"/>
      <c r="D9" s="72"/>
      <c r="E9" s="75"/>
      <c r="F9" s="73"/>
      <c r="G9" s="72"/>
      <c r="H9" s="72"/>
      <c r="I9" s="74"/>
      <c r="L9" s="331"/>
    </row>
    <row r="10" spans="1:12" ht="50.1" customHeight="1" x14ac:dyDescent="0.25">
      <c r="A10" s="70"/>
      <c r="B10" s="71"/>
      <c r="C10" s="71"/>
      <c r="D10" s="72"/>
      <c r="E10" s="72"/>
      <c r="F10" s="73"/>
      <c r="G10" s="72"/>
      <c r="H10" s="72"/>
      <c r="I10" s="74"/>
    </row>
    <row r="11" spans="1:12" ht="50.1" customHeight="1" x14ac:dyDescent="0.25">
      <c r="A11" s="70"/>
      <c r="B11" s="71"/>
      <c r="C11" s="71"/>
      <c r="D11" s="72"/>
      <c r="E11" s="72"/>
      <c r="F11" s="73"/>
      <c r="G11" s="72"/>
      <c r="H11" s="72"/>
      <c r="I11" s="74"/>
    </row>
    <row r="12" spans="1:12" ht="50.1" customHeight="1" x14ac:dyDescent="0.25">
      <c r="A12" s="70"/>
      <c r="B12" s="71"/>
      <c r="C12" s="71"/>
      <c r="D12" s="72"/>
      <c r="E12" s="72"/>
      <c r="F12" s="73"/>
      <c r="G12" s="72"/>
      <c r="H12" s="72"/>
      <c r="I12" s="74"/>
    </row>
    <row r="13" spans="1:12" ht="50.1" customHeight="1" x14ac:dyDescent="0.25">
      <c r="A13" s="70"/>
      <c r="B13" s="71"/>
      <c r="C13" s="71"/>
      <c r="D13" s="72"/>
      <c r="E13" s="72"/>
      <c r="F13" s="73"/>
      <c r="G13" s="72"/>
      <c r="H13" s="72"/>
      <c r="I13" s="74"/>
    </row>
    <row r="14" spans="1:12" ht="50.1" customHeight="1" x14ac:dyDescent="0.25">
      <c r="A14" s="70"/>
      <c r="B14" s="71"/>
      <c r="C14" s="71"/>
      <c r="D14" s="72"/>
      <c r="E14" s="72"/>
      <c r="F14" s="73"/>
      <c r="G14" s="72"/>
      <c r="H14" s="72"/>
      <c r="I14" s="74"/>
    </row>
    <row r="15" spans="1:12" ht="50.1" customHeight="1" x14ac:dyDescent="0.25">
      <c r="A15" s="70"/>
      <c r="B15" s="71"/>
      <c r="C15" s="71"/>
      <c r="D15" s="72"/>
      <c r="E15" s="72"/>
      <c r="F15" s="73"/>
      <c r="G15" s="72"/>
      <c r="H15" s="72"/>
      <c r="I15" s="74"/>
    </row>
    <row r="16" spans="1:12" ht="50.1" customHeight="1" x14ac:dyDescent="0.25">
      <c r="A16" s="70"/>
      <c r="B16" s="71"/>
      <c r="C16" s="71"/>
      <c r="D16" s="72"/>
      <c r="E16" s="72"/>
      <c r="F16" s="73"/>
      <c r="G16" s="72"/>
      <c r="H16" s="72"/>
      <c r="I16" s="74"/>
    </row>
    <row r="17" spans="1:9" ht="50.1" customHeight="1" x14ac:dyDescent="0.25">
      <c r="A17" s="70"/>
      <c r="B17" s="76"/>
      <c r="C17" s="76"/>
      <c r="D17" s="72"/>
      <c r="E17" s="77"/>
      <c r="F17" s="78"/>
      <c r="G17" s="77"/>
      <c r="H17" s="77"/>
      <c r="I17" s="74"/>
    </row>
    <row r="18" spans="1:9" s="79" customFormat="1" ht="33" customHeight="1" x14ac:dyDescent="0.25">
      <c r="A18" s="79" t="s">
        <v>133</v>
      </c>
      <c r="E18" s="79" t="s">
        <v>134</v>
      </c>
    </row>
    <row r="19" spans="1:9" ht="33" customHeight="1" x14ac:dyDescent="0.25"/>
    <row r="20" spans="1:9" ht="33" customHeight="1" x14ac:dyDescent="0.25"/>
    <row r="21" spans="1:9" ht="33" customHeight="1" x14ac:dyDescent="0.25"/>
    <row r="22" spans="1:9" ht="33" customHeight="1" x14ac:dyDescent="0.25"/>
  </sheetData>
  <mergeCells count="10">
    <mergeCell ref="L8:L9"/>
    <mergeCell ref="A1:I1"/>
    <mergeCell ref="A2:A7"/>
    <mergeCell ref="B2:B7"/>
    <mergeCell ref="C2:C7"/>
    <mergeCell ref="D2:D7"/>
    <mergeCell ref="E2:E7"/>
    <mergeCell ref="F2:F7"/>
    <mergeCell ref="I2:I7"/>
    <mergeCell ref="G6:G7"/>
  </mergeCells>
  <printOptions horizontalCentered="1" verticalCentered="1"/>
  <pageMargins left="0" right="0" top="0.23622047244094491" bottom="0" header="0.47244094488188981" footer="0"/>
  <pageSetup paperSize="5" scale="70" orientation="landscape" horizontalDpi="300" verticalDpi="300" copies="1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view="pageBreakPreview" zoomScaleNormal="100" zoomScaleSheetLayoutView="100" workbookViewId="0">
      <selection sqref="A1:I7"/>
    </sheetView>
  </sheetViews>
  <sheetFormatPr defaultRowHeight="15" x14ac:dyDescent="0.25"/>
  <cols>
    <col min="1" max="1" width="3.85546875" style="80" customWidth="1"/>
    <col min="2" max="2" width="13.5703125" style="80" bestFit="1" customWidth="1"/>
    <col min="3" max="3" width="7.140625" style="80" customWidth="1"/>
    <col min="4" max="4" width="12.7109375" style="80" customWidth="1"/>
    <col min="5" max="5" width="11.85546875" style="80" customWidth="1"/>
    <col min="6" max="6" width="10.85546875" style="80" customWidth="1"/>
    <col min="7" max="7" width="11.7109375" style="80" customWidth="1"/>
    <col min="8" max="8" width="12.85546875" style="80" customWidth="1"/>
    <col min="9" max="9" width="15.42578125" style="80" customWidth="1"/>
    <col min="10" max="16384" width="9.140625" style="80"/>
  </cols>
  <sheetData>
    <row r="1" spans="1:9" ht="15.75" x14ac:dyDescent="0.25">
      <c r="A1" s="341" t="s">
        <v>135</v>
      </c>
      <c r="B1" s="341"/>
      <c r="C1" s="341"/>
      <c r="D1" s="341"/>
      <c r="E1" s="341"/>
      <c r="F1" s="341"/>
      <c r="G1" s="341"/>
      <c r="H1" s="341"/>
      <c r="I1" s="341"/>
    </row>
    <row r="2" spans="1:9" ht="15.75" x14ac:dyDescent="0.25">
      <c r="A2" s="341" t="s">
        <v>136</v>
      </c>
      <c r="B2" s="341"/>
      <c r="C2" s="341"/>
      <c r="D2" s="341"/>
      <c r="E2" s="341"/>
      <c r="F2" s="341"/>
      <c r="G2" s="341"/>
      <c r="H2" s="341"/>
      <c r="I2" s="341"/>
    </row>
    <row r="3" spans="1:9" ht="44.25" customHeight="1" x14ac:dyDescent="0.25">
      <c r="A3" s="342" t="s">
        <v>137</v>
      </c>
      <c r="B3" s="342"/>
      <c r="C3" s="342"/>
      <c r="D3" s="342"/>
      <c r="E3" s="342"/>
      <c r="F3" s="342"/>
      <c r="G3" s="342"/>
      <c r="H3" s="342"/>
      <c r="I3" s="342"/>
    </row>
    <row r="4" spans="1:9" ht="90" x14ac:dyDescent="0.25">
      <c r="A4" s="81" t="s">
        <v>138</v>
      </c>
      <c r="B4" s="81" t="s">
        <v>139</v>
      </c>
      <c r="C4" s="81" t="s">
        <v>140</v>
      </c>
      <c r="D4" s="81" t="s">
        <v>141</v>
      </c>
      <c r="E4" s="81" t="s">
        <v>142</v>
      </c>
      <c r="F4" s="81" t="s">
        <v>143</v>
      </c>
      <c r="G4" s="81" t="s">
        <v>144</v>
      </c>
      <c r="H4" s="81" t="s">
        <v>145</v>
      </c>
      <c r="I4" s="81" t="s">
        <v>146</v>
      </c>
    </row>
    <row r="5" spans="1:9" ht="22.5" customHeight="1" x14ac:dyDescent="0.25">
      <c r="A5" s="82"/>
      <c r="B5" s="82"/>
      <c r="C5" s="82"/>
      <c r="D5" s="82"/>
      <c r="E5" s="82"/>
      <c r="F5" s="82"/>
      <c r="G5" s="82"/>
      <c r="H5" s="82"/>
      <c r="I5" s="82"/>
    </row>
    <row r="6" spans="1:9" ht="22.5" customHeight="1" x14ac:dyDescent="0.25">
      <c r="A6" s="82"/>
      <c r="B6" s="82"/>
      <c r="C6" s="82"/>
      <c r="D6" s="82"/>
      <c r="E6" s="82"/>
      <c r="F6" s="82"/>
      <c r="G6" s="82"/>
      <c r="H6" s="82"/>
      <c r="I6" s="82"/>
    </row>
    <row r="7" spans="1:9" ht="22.5" customHeight="1" x14ac:dyDescent="0.25">
      <c r="A7" s="82"/>
      <c r="B7" s="82"/>
      <c r="C7" s="82"/>
      <c r="D7" s="82"/>
      <c r="E7" s="82"/>
      <c r="F7" s="82"/>
      <c r="G7" s="82"/>
      <c r="H7" s="82"/>
      <c r="I7" s="82"/>
    </row>
    <row r="8" spans="1:9" ht="22.5" customHeight="1" x14ac:dyDescent="0.25">
      <c r="A8" s="82"/>
      <c r="B8" s="82"/>
      <c r="C8" s="82"/>
      <c r="D8" s="82"/>
      <c r="E8" s="82"/>
      <c r="F8" s="82"/>
      <c r="G8" s="82"/>
      <c r="H8" s="82"/>
      <c r="I8" s="82"/>
    </row>
    <row r="9" spans="1:9" ht="22.5" customHeight="1" x14ac:dyDescent="0.25">
      <c r="A9" s="82"/>
      <c r="B9" s="82"/>
      <c r="C9" s="82"/>
      <c r="D9" s="82"/>
      <c r="E9" s="82"/>
      <c r="F9" s="82"/>
      <c r="G9" s="82"/>
      <c r="H9" s="82"/>
      <c r="I9" s="82"/>
    </row>
    <row r="10" spans="1:9" ht="22.5" customHeight="1" x14ac:dyDescent="0.25">
      <c r="A10" s="82"/>
      <c r="B10" s="82"/>
      <c r="C10" s="82"/>
      <c r="D10" s="82"/>
      <c r="E10" s="82"/>
      <c r="F10" s="82"/>
      <c r="G10" s="82"/>
      <c r="H10" s="82"/>
      <c r="I10" s="82"/>
    </row>
    <row r="11" spans="1:9" ht="22.5" customHeight="1" x14ac:dyDescent="0.25">
      <c r="A11" s="82"/>
      <c r="B11" s="82"/>
      <c r="C11" s="82"/>
      <c r="D11" s="82"/>
      <c r="E11" s="82"/>
      <c r="F11" s="82"/>
      <c r="G11" s="82"/>
      <c r="H11" s="82"/>
      <c r="I11" s="82"/>
    </row>
    <row r="12" spans="1:9" ht="22.5" customHeight="1" x14ac:dyDescent="0.25">
      <c r="A12" s="83" t="s">
        <v>147</v>
      </c>
      <c r="B12" s="84"/>
      <c r="C12" s="84"/>
      <c r="D12" s="84"/>
      <c r="E12" s="84"/>
      <c r="F12" s="84"/>
      <c r="G12" s="84"/>
      <c r="H12" s="84"/>
      <c r="I12" s="84"/>
    </row>
  </sheetData>
  <mergeCells count="3">
    <mergeCell ref="A1:I1"/>
    <mergeCell ref="A2:I2"/>
    <mergeCell ref="A3:I3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14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4"/>
  <sheetViews>
    <sheetView view="pageBreakPreview" zoomScale="145" zoomScaleSheetLayoutView="145" workbookViewId="0">
      <selection sqref="A1:O7"/>
    </sheetView>
  </sheetViews>
  <sheetFormatPr defaultRowHeight="15" x14ac:dyDescent="0.25"/>
  <cols>
    <col min="1" max="1" width="7.85546875" style="85" bestFit="1" customWidth="1"/>
    <col min="2" max="2" width="4.42578125" style="85" bestFit="1" customWidth="1"/>
    <col min="3" max="3" width="7" style="85" bestFit="1" customWidth="1"/>
    <col min="4" max="4" width="7.5703125" style="85" bestFit="1" customWidth="1"/>
    <col min="5" max="6" width="8" style="85" bestFit="1" customWidth="1"/>
    <col min="7" max="7" width="5.28515625" style="85" bestFit="1" customWidth="1"/>
    <col min="8" max="8" width="5.7109375" style="85" bestFit="1" customWidth="1"/>
    <col min="9" max="9" width="4.85546875" style="85" customWidth="1"/>
    <col min="10" max="10" width="7.85546875" style="85" bestFit="1" customWidth="1"/>
    <col min="11" max="11" width="6.85546875" style="85" bestFit="1" customWidth="1"/>
    <col min="12" max="12" width="4.28515625" style="85" bestFit="1" customWidth="1"/>
    <col min="13" max="13" width="4.140625" style="85" bestFit="1" customWidth="1"/>
    <col min="14" max="14" width="4.85546875" style="85" bestFit="1" customWidth="1"/>
    <col min="15" max="15" width="7.85546875" style="85" bestFit="1" customWidth="1"/>
    <col min="16" max="16384" width="9.140625" style="85"/>
  </cols>
  <sheetData>
    <row r="1" spans="1:15" ht="27" x14ac:dyDescent="0.35">
      <c r="A1" s="343" t="s">
        <v>148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 ht="27" x14ac:dyDescent="0.35">
      <c r="A2" s="344" t="s">
        <v>149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 ht="8.25" customHeight="1" thickBot="1" x14ac:dyDescent="0.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</row>
    <row r="4" spans="1:15" s="91" customFormat="1" ht="51" customHeight="1" thickBot="1" x14ac:dyDescent="0.3">
      <c r="A4" s="87" t="s">
        <v>150</v>
      </c>
      <c r="B4" s="87" t="s">
        <v>9</v>
      </c>
      <c r="C4" s="88" t="s">
        <v>151</v>
      </c>
      <c r="D4" s="89" t="s">
        <v>152</v>
      </c>
      <c r="E4" s="89" t="s">
        <v>153</v>
      </c>
      <c r="F4" s="89" t="s">
        <v>154</v>
      </c>
      <c r="G4" s="89" t="s">
        <v>155</v>
      </c>
      <c r="H4" s="89" t="s">
        <v>156</v>
      </c>
      <c r="I4" s="90" t="s">
        <v>157</v>
      </c>
      <c r="J4" s="89" t="s">
        <v>158</v>
      </c>
      <c r="K4" s="90" t="s">
        <v>159</v>
      </c>
      <c r="L4" s="90" t="s">
        <v>69</v>
      </c>
      <c r="M4" s="87" t="s">
        <v>160</v>
      </c>
      <c r="N4" s="87" t="s">
        <v>161</v>
      </c>
      <c r="O4" s="87" t="s">
        <v>162</v>
      </c>
    </row>
    <row r="5" spans="1:15" ht="14.1" customHeight="1" thickBot="1" x14ac:dyDescent="0.3">
      <c r="A5" s="92"/>
      <c r="B5" s="92"/>
      <c r="C5" s="92"/>
      <c r="D5" s="92"/>
      <c r="E5" s="92"/>
      <c r="F5" s="92"/>
      <c r="G5" s="92"/>
      <c r="H5" s="92"/>
      <c r="I5" s="92"/>
      <c r="J5" s="92"/>
      <c r="K5" s="93"/>
      <c r="L5" s="93"/>
      <c r="M5" s="92"/>
      <c r="N5" s="92"/>
      <c r="O5" s="92"/>
    </row>
    <row r="6" spans="1:15" ht="14.1" customHeight="1" thickBot="1" x14ac:dyDescent="0.3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</row>
    <row r="7" spans="1:15" ht="14.1" customHeight="1" thickBot="1" x14ac:dyDescent="0.3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</row>
    <row r="8" spans="1:15" ht="14.1" customHeight="1" thickBot="1" x14ac:dyDescent="0.3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</row>
    <row r="9" spans="1:15" ht="14.1" customHeight="1" thickBot="1" x14ac:dyDescent="0.3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</row>
    <row r="10" spans="1:15" ht="14.1" customHeight="1" thickBot="1" x14ac:dyDescent="0.3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</row>
    <row r="11" spans="1:15" ht="14.1" customHeight="1" thickBot="1" x14ac:dyDescent="0.3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</row>
    <row r="12" spans="1:15" ht="14.1" customHeight="1" thickBot="1" x14ac:dyDescent="0.3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</row>
    <row r="13" spans="1:15" ht="14.1" customHeight="1" thickBot="1" x14ac:dyDescent="0.3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</row>
    <row r="14" spans="1:15" ht="14.1" customHeight="1" thickBot="1" x14ac:dyDescent="0.3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</row>
    <row r="15" spans="1:15" ht="14.1" customHeight="1" thickBot="1" x14ac:dyDescent="0.3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</row>
    <row r="16" spans="1:15" ht="14.1" customHeight="1" thickBot="1" x14ac:dyDescent="0.3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</row>
    <row r="17" spans="1:15" ht="14.1" customHeight="1" thickBot="1" x14ac:dyDescent="0.3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</row>
    <row r="18" spans="1:15" ht="14.1" customHeight="1" thickBot="1" x14ac:dyDescent="0.3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</row>
    <row r="19" spans="1:15" ht="14.1" customHeight="1" thickBot="1" x14ac:dyDescent="0.3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</row>
    <row r="20" spans="1:15" ht="14.1" customHeight="1" thickBot="1" x14ac:dyDescent="0.3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</row>
    <row r="21" spans="1:15" ht="14.1" customHeight="1" thickBot="1" x14ac:dyDescent="0.3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</row>
    <row r="22" spans="1:15" ht="14.1" customHeight="1" thickBot="1" x14ac:dyDescent="0.3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</row>
    <row r="23" spans="1:15" ht="14.1" customHeight="1" thickBot="1" x14ac:dyDescent="0.3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</row>
    <row r="24" spans="1:15" ht="14.1" customHeight="1" thickBot="1" x14ac:dyDescent="0.3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</row>
    <row r="25" spans="1:15" ht="14.1" customHeight="1" thickBot="1" x14ac:dyDescent="0.3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</row>
    <row r="26" spans="1:15" ht="14.1" customHeight="1" thickBot="1" x14ac:dyDescent="0.3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</row>
    <row r="27" spans="1:15" ht="14.1" customHeight="1" thickBot="1" x14ac:dyDescent="0.3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</row>
    <row r="28" spans="1:15" ht="14.1" customHeight="1" thickBot="1" x14ac:dyDescent="0.3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</row>
    <row r="29" spans="1:15" ht="14.1" customHeight="1" thickBot="1" x14ac:dyDescent="0.3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</row>
    <row r="30" spans="1:15" ht="14.1" customHeight="1" thickBot="1" x14ac:dyDescent="0.3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</row>
    <row r="31" spans="1:15" ht="14.1" customHeight="1" thickBot="1" x14ac:dyDescent="0.3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</row>
    <row r="32" spans="1:15" ht="14.1" customHeight="1" thickBot="1" x14ac:dyDescent="0.3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</row>
    <row r="33" spans="1:15" ht="14.1" customHeight="1" thickBot="1" x14ac:dyDescent="0.3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</row>
    <row r="34" spans="1:15" ht="14.1" customHeight="1" thickBot="1" x14ac:dyDescent="0.3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</row>
    <row r="35" spans="1:15" ht="14.1" customHeight="1" thickBot="1" x14ac:dyDescent="0.3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1:15" ht="14.1" customHeight="1" thickBot="1" x14ac:dyDescent="0.3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</row>
    <row r="37" spans="1:15" ht="14.1" customHeight="1" thickBot="1" x14ac:dyDescent="0.3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1:15" ht="14.1" customHeight="1" thickBot="1" x14ac:dyDescent="0.3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</row>
    <row r="39" spans="1:15" ht="14.1" customHeight="1" thickBot="1" x14ac:dyDescent="0.3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</row>
    <row r="40" spans="1:15" ht="14.1" customHeight="1" thickBot="1" x14ac:dyDescent="0.3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</row>
    <row r="41" spans="1:15" ht="14.1" customHeight="1" thickBot="1" x14ac:dyDescent="0.3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</row>
    <row r="42" spans="1:15" ht="14.1" customHeight="1" thickBot="1" x14ac:dyDescent="0.3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</row>
    <row r="43" spans="1:15" ht="14.1" customHeight="1" thickBot="1" x14ac:dyDescent="0.3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</row>
    <row r="44" spans="1:15" ht="14.1" customHeight="1" thickBot="1" x14ac:dyDescent="0.3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</row>
    <row r="45" spans="1:15" ht="14.1" customHeight="1" thickBot="1" x14ac:dyDescent="0.3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</row>
    <row r="46" spans="1:15" ht="14.1" customHeight="1" thickBot="1" x14ac:dyDescent="0.3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</row>
    <row r="47" spans="1:15" ht="14.1" customHeight="1" thickBot="1" x14ac:dyDescent="0.3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</row>
    <row r="48" spans="1:15" ht="14.1" customHeight="1" thickBot="1" x14ac:dyDescent="0.3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</row>
    <row r="49" spans="1:15" ht="14.1" customHeight="1" thickBot="1" x14ac:dyDescent="0.3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</row>
    <row r="50" spans="1:15" ht="14.1" customHeight="1" thickBot="1" x14ac:dyDescent="0.3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</row>
    <row r="51" spans="1:15" ht="14.1" customHeight="1" thickBot="1" x14ac:dyDescent="0.3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</row>
    <row r="52" spans="1:15" ht="14.1" customHeight="1" thickBot="1" x14ac:dyDescent="0.3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</row>
    <row r="53" spans="1:15" ht="14.1" customHeight="1" thickBot="1" x14ac:dyDescent="0.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</row>
    <row r="54" spans="1:15" ht="14.1" customHeight="1" thickBot="1" x14ac:dyDescent="0.3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</row>
    <row r="55" spans="1:15" ht="14.1" customHeight="1" thickBot="1" x14ac:dyDescent="0.3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</row>
    <row r="56" spans="1:15" ht="14.1" customHeight="1" thickBot="1" x14ac:dyDescent="0.3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</row>
    <row r="57" spans="1:15" ht="14.1" customHeight="1" thickBot="1" x14ac:dyDescent="0.3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</row>
    <row r="58" spans="1:15" ht="14.1" customHeight="1" thickBot="1" x14ac:dyDescent="0.3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</row>
    <row r="59" spans="1:15" ht="14.1" customHeight="1" thickBot="1" x14ac:dyDescent="0.3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</row>
    <row r="60" spans="1:15" ht="14.1" customHeight="1" thickBot="1" x14ac:dyDescent="0.3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</row>
    <row r="61" spans="1:15" ht="14.1" customHeight="1" thickBot="1" x14ac:dyDescent="0.3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</row>
    <row r="62" spans="1:15" ht="14.1" customHeight="1" thickBot="1" x14ac:dyDescent="0.3">
      <c r="A62" s="92" t="s">
        <v>36</v>
      </c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</row>
    <row r="63" spans="1:15" ht="10.5" customHeight="1" x14ac:dyDescent="0.25"/>
    <row r="64" spans="1:15" x14ac:dyDescent="0.25">
      <c r="A64" s="345" t="s">
        <v>163</v>
      </c>
      <c r="B64" s="345"/>
      <c r="C64" s="345"/>
      <c r="D64" s="345"/>
      <c r="F64" s="94"/>
      <c r="G64" s="94"/>
      <c r="H64" s="94"/>
      <c r="I64" s="94"/>
      <c r="J64" s="345" t="s">
        <v>164</v>
      </c>
      <c r="K64" s="345"/>
      <c r="L64" s="345"/>
      <c r="M64" s="345"/>
      <c r="N64" s="345"/>
      <c r="O64" s="345"/>
    </row>
  </sheetData>
  <mergeCells count="4">
    <mergeCell ref="A1:O1"/>
    <mergeCell ref="A2:O2"/>
    <mergeCell ref="A64:D64"/>
    <mergeCell ref="J64:O64"/>
  </mergeCells>
  <printOptions horizontalCentered="1"/>
  <pageMargins left="0" right="0" top="0" bottom="0" header="0" footer="0"/>
  <pageSetup paperSize="5" scale="94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view="pageBreakPreview" zoomScale="115" zoomScaleNormal="100" zoomScaleSheetLayoutView="115" workbookViewId="0">
      <selection sqref="A1:D7"/>
    </sheetView>
  </sheetViews>
  <sheetFormatPr defaultRowHeight="15" x14ac:dyDescent="0.25"/>
  <cols>
    <col min="1" max="1" width="25.5703125" style="85" customWidth="1"/>
    <col min="2" max="4" width="18.7109375" style="85" customWidth="1"/>
    <col min="5" max="16384" width="9.140625" style="85"/>
  </cols>
  <sheetData>
    <row r="1" spans="1:11" ht="30" x14ac:dyDescent="0.4">
      <c r="A1" s="346" t="s">
        <v>165</v>
      </c>
      <c r="B1" s="346"/>
      <c r="C1" s="346"/>
      <c r="D1" s="346"/>
      <c r="E1" s="95"/>
      <c r="F1" s="95"/>
      <c r="G1" s="95"/>
      <c r="H1" s="95"/>
      <c r="I1" s="95"/>
      <c r="J1" s="95"/>
      <c r="K1" s="95"/>
    </row>
    <row r="2" spans="1:11" ht="22.5" customHeight="1" x14ac:dyDescent="0.4">
      <c r="A2" s="347" t="s">
        <v>149</v>
      </c>
      <c r="B2" s="347"/>
      <c r="C2" s="347"/>
      <c r="D2" s="347"/>
      <c r="E2" s="95"/>
      <c r="F2" s="95"/>
      <c r="G2" s="95"/>
      <c r="H2" s="95"/>
      <c r="I2" s="95"/>
      <c r="J2" s="95"/>
      <c r="K2" s="95"/>
    </row>
    <row r="3" spans="1:11" ht="10.5" customHeight="1" thickBot="1" x14ac:dyDescent="0.3">
      <c r="A3" s="96"/>
      <c r="B3" s="96"/>
      <c r="C3" s="96"/>
      <c r="D3" s="96"/>
    </row>
    <row r="4" spans="1:11" ht="39.75" thickBot="1" x14ac:dyDescent="0.3">
      <c r="A4" s="97" t="s">
        <v>166</v>
      </c>
      <c r="B4" s="98" t="s">
        <v>167</v>
      </c>
      <c r="C4" s="90" t="s">
        <v>168</v>
      </c>
      <c r="D4" s="97" t="s">
        <v>169</v>
      </c>
    </row>
    <row r="5" spans="1:11" ht="21.95" customHeight="1" thickBot="1" x14ac:dyDescent="0.3">
      <c r="A5" s="99" t="s">
        <v>9</v>
      </c>
      <c r="B5" s="100"/>
      <c r="C5" s="100"/>
      <c r="D5" s="100"/>
    </row>
    <row r="6" spans="1:11" ht="21.95" customHeight="1" thickBot="1" x14ac:dyDescent="0.3">
      <c r="A6" s="99" t="s">
        <v>170</v>
      </c>
      <c r="B6" s="100"/>
      <c r="C6" s="100"/>
      <c r="D6" s="100"/>
    </row>
    <row r="7" spans="1:11" ht="21.95" customHeight="1" thickBot="1" x14ac:dyDescent="0.3">
      <c r="A7" s="99" t="s">
        <v>171</v>
      </c>
      <c r="B7" s="100"/>
      <c r="C7" s="100"/>
      <c r="D7" s="100"/>
    </row>
    <row r="8" spans="1:11" ht="21.95" customHeight="1" thickBot="1" x14ac:dyDescent="0.3">
      <c r="A8" s="99" t="s">
        <v>172</v>
      </c>
      <c r="B8" s="100"/>
      <c r="C8" s="100"/>
      <c r="D8" s="100"/>
    </row>
    <row r="9" spans="1:11" ht="21.95" customHeight="1" thickBot="1" x14ac:dyDescent="0.3">
      <c r="A9" s="99" t="s">
        <v>173</v>
      </c>
      <c r="B9" s="100"/>
      <c r="C9" s="100"/>
      <c r="D9" s="100"/>
    </row>
    <row r="10" spans="1:11" ht="21.95" customHeight="1" thickBot="1" x14ac:dyDescent="0.3">
      <c r="A10" s="99" t="s">
        <v>174</v>
      </c>
      <c r="B10" s="100"/>
      <c r="C10" s="100"/>
      <c r="D10" s="100"/>
    </row>
    <row r="11" spans="1:11" ht="21.95" customHeight="1" thickBot="1" x14ac:dyDescent="0.3">
      <c r="A11" s="99" t="s">
        <v>155</v>
      </c>
      <c r="B11" s="100"/>
      <c r="C11" s="100"/>
      <c r="D11" s="100"/>
    </row>
    <row r="12" spans="1:11" ht="21.95" customHeight="1" thickBot="1" x14ac:dyDescent="0.3">
      <c r="A12" s="99" t="s">
        <v>156</v>
      </c>
      <c r="B12" s="100"/>
      <c r="C12" s="100"/>
      <c r="D12" s="100"/>
    </row>
    <row r="13" spans="1:11" ht="21.95" customHeight="1" thickBot="1" x14ac:dyDescent="0.3">
      <c r="A13" s="99" t="s">
        <v>175</v>
      </c>
      <c r="B13" s="100"/>
      <c r="C13" s="100"/>
      <c r="D13" s="100"/>
    </row>
    <row r="14" spans="1:11" ht="21.95" customHeight="1" thickBot="1" x14ac:dyDescent="0.3">
      <c r="A14" s="99" t="s">
        <v>176</v>
      </c>
      <c r="B14" s="100"/>
      <c r="C14" s="100"/>
      <c r="D14" s="100"/>
    </row>
    <row r="15" spans="1:11" ht="21.95" customHeight="1" thickBot="1" x14ac:dyDescent="0.3">
      <c r="A15" s="99" t="s">
        <v>159</v>
      </c>
      <c r="B15" s="100"/>
      <c r="C15" s="100"/>
      <c r="D15" s="100"/>
    </row>
    <row r="16" spans="1:11" ht="21.95" customHeight="1" thickBot="1" x14ac:dyDescent="0.3">
      <c r="A16" s="99" t="s">
        <v>69</v>
      </c>
      <c r="B16" s="100"/>
      <c r="C16" s="100"/>
      <c r="D16" s="100"/>
    </row>
    <row r="17" spans="1:4" ht="21.95" customHeight="1" thickBot="1" x14ac:dyDescent="0.3">
      <c r="A17" s="99" t="s">
        <v>160</v>
      </c>
      <c r="B17" s="100"/>
      <c r="C17" s="100"/>
      <c r="D17" s="100"/>
    </row>
    <row r="18" spans="1:4" ht="21.95" customHeight="1" thickBot="1" x14ac:dyDescent="0.3">
      <c r="A18" s="99" t="s">
        <v>177</v>
      </c>
      <c r="B18" s="100"/>
      <c r="C18" s="100"/>
      <c r="D18" s="100"/>
    </row>
    <row r="19" spans="1:4" ht="21.95" customHeight="1" thickBot="1" x14ac:dyDescent="0.3">
      <c r="A19" s="99" t="s">
        <v>178</v>
      </c>
      <c r="B19" s="100"/>
      <c r="C19" s="100"/>
      <c r="D19" s="100"/>
    </row>
    <row r="20" spans="1:4" ht="9.75" customHeight="1" x14ac:dyDescent="0.25">
      <c r="A20" s="96"/>
      <c r="B20" s="96"/>
      <c r="C20" s="96"/>
      <c r="D20" s="96"/>
    </row>
    <row r="21" spans="1:4" ht="19.5" x14ac:dyDescent="0.25">
      <c r="A21" s="96"/>
      <c r="B21" s="96"/>
      <c r="C21" s="348" t="s">
        <v>179</v>
      </c>
      <c r="D21" s="348"/>
    </row>
    <row r="22" spans="1:4" ht="19.5" x14ac:dyDescent="0.25">
      <c r="A22" s="349" t="s">
        <v>180</v>
      </c>
      <c r="B22" s="349"/>
      <c r="C22" s="349"/>
      <c r="D22" s="96"/>
    </row>
  </sheetData>
  <mergeCells count="4">
    <mergeCell ref="A1:D1"/>
    <mergeCell ref="A2:D2"/>
    <mergeCell ref="C21:D21"/>
    <mergeCell ref="A22:C22"/>
  </mergeCells>
  <printOptions horizontalCentered="1"/>
  <pageMargins left="0" right="0" top="0" bottom="0" header="0" footer="0"/>
  <pageSetup paperSize="5" scale="95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2"/>
  <sheetViews>
    <sheetView view="pageBreakPreview" zoomScale="115" zoomScaleNormal="100" zoomScaleSheetLayoutView="115" workbookViewId="0">
      <selection sqref="A1:A7"/>
    </sheetView>
  </sheetViews>
  <sheetFormatPr defaultRowHeight="15" x14ac:dyDescent="0.25"/>
  <cols>
    <col min="1" max="16384" width="9.140625" style="101"/>
  </cols>
  <sheetData>
    <row r="1" spans="1:10" ht="23.25" x14ac:dyDescent="0.35">
      <c r="A1" s="352"/>
      <c r="B1" s="354" t="s">
        <v>181</v>
      </c>
      <c r="C1" s="354"/>
      <c r="D1" s="354"/>
      <c r="E1" s="354"/>
      <c r="F1" s="354"/>
      <c r="G1" s="354"/>
      <c r="H1" s="354"/>
      <c r="I1" s="354"/>
      <c r="J1" s="354"/>
    </row>
    <row r="2" spans="1:10" ht="33" customHeight="1" thickBot="1" x14ac:dyDescent="0.4">
      <c r="A2" s="353"/>
      <c r="B2" s="356" t="s">
        <v>182</v>
      </c>
      <c r="C2" s="356"/>
      <c r="D2" s="356"/>
      <c r="E2" s="356"/>
      <c r="F2" s="356"/>
      <c r="G2" s="356"/>
      <c r="H2" s="356"/>
      <c r="I2" s="356"/>
      <c r="J2" s="355"/>
    </row>
    <row r="3" spans="1:10" ht="27" customHeight="1" x14ac:dyDescent="0.25">
      <c r="A3" s="102" t="s">
        <v>183</v>
      </c>
      <c r="B3" s="103"/>
      <c r="C3" s="357"/>
      <c r="D3" s="357"/>
      <c r="E3" s="357"/>
      <c r="F3" s="357"/>
      <c r="G3" s="103" t="s">
        <v>184</v>
      </c>
      <c r="H3" s="104" t="s">
        <v>185</v>
      </c>
      <c r="I3" s="104" t="s">
        <v>186</v>
      </c>
      <c r="J3" s="105"/>
    </row>
    <row r="4" spans="1:10" ht="27" customHeight="1" x14ac:dyDescent="0.25">
      <c r="A4" s="106" t="s">
        <v>187</v>
      </c>
      <c r="B4" s="107"/>
      <c r="C4" s="108" t="s">
        <v>188</v>
      </c>
      <c r="D4" s="107"/>
      <c r="E4" s="108" t="s">
        <v>189</v>
      </c>
      <c r="F4" s="107"/>
      <c r="G4" s="108" t="s">
        <v>190</v>
      </c>
      <c r="H4" s="107"/>
      <c r="I4" s="108" t="s">
        <v>191</v>
      </c>
      <c r="J4" s="109"/>
    </row>
    <row r="5" spans="1:10" ht="27" customHeight="1" x14ac:dyDescent="0.25">
      <c r="A5" s="110" t="s">
        <v>192</v>
      </c>
      <c r="B5" s="108"/>
      <c r="C5" s="108"/>
      <c r="D5" s="358"/>
      <c r="E5" s="358"/>
      <c r="F5" s="358"/>
      <c r="G5" s="358"/>
      <c r="H5" s="358"/>
      <c r="I5" s="358"/>
      <c r="J5" s="359"/>
    </row>
    <row r="6" spans="1:10" ht="27" customHeight="1" x14ac:dyDescent="0.25">
      <c r="A6" s="110" t="s">
        <v>193</v>
      </c>
      <c r="B6" s="358"/>
      <c r="C6" s="358"/>
      <c r="D6" s="108" t="s">
        <v>33</v>
      </c>
      <c r="E6" s="360"/>
      <c r="F6" s="360"/>
      <c r="G6" s="108" t="s">
        <v>194</v>
      </c>
      <c r="H6" s="360"/>
      <c r="I6" s="360"/>
      <c r="J6" s="361"/>
    </row>
    <row r="7" spans="1:10" ht="27" customHeight="1" thickBot="1" x14ac:dyDescent="0.3">
      <c r="A7" s="111" t="s">
        <v>195</v>
      </c>
      <c r="B7" s="362"/>
      <c r="C7" s="362"/>
      <c r="D7" s="112" t="s">
        <v>196</v>
      </c>
      <c r="E7" s="353"/>
      <c r="F7" s="353"/>
      <c r="G7" s="353"/>
      <c r="H7" s="353"/>
      <c r="I7" s="353"/>
      <c r="J7" s="363"/>
    </row>
    <row r="8" spans="1:10" ht="27" customHeight="1" thickBot="1" x14ac:dyDescent="0.3">
      <c r="A8" s="113" t="s">
        <v>197</v>
      </c>
      <c r="B8" s="114"/>
      <c r="C8" s="114"/>
      <c r="D8" s="114"/>
      <c r="E8" s="114"/>
      <c r="F8" s="114"/>
      <c r="G8" s="114"/>
      <c r="H8" s="114"/>
      <c r="I8" s="114"/>
      <c r="J8" s="114"/>
    </row>
    <row r="9" spans="1:10" s="118" customFormat="1" x14ac:dyDescent="0.25">
      <c r="A9" s="115" t="s">
        <v>198</v>
      </c>
      <c r="B9" s="116"/>
      <c r="C9" s="116"/>
      <c r="D9" s="116"/>
      <c r="E9" s="116"/>
      <c r="F9" s="116"/>
      <c r="G9" s="116"/>
      <c r="H9" s="116"/>
      <c r="I9" s="116"/>
      <c r="J9" s="117"/>
    </row>
    <row r="10" spans="1:10" s="118" customFormat="1" ht="19.5" customHeight="1" x14ac:dyDescent="0.25">
      <c r="A10" s="350" t="s">
        <v>199</v>
      </c>
      <c r="B10" s="351"/>
      <c r="C10" s="351"/>
      <c r="D10" s="351"/>
      <c r="E10" s="351" t="s">
        <v>200</v>
      </c>
      <c r="F10" s="351"/>
      <c r="G10" s="351"/>
      <c r="H10" s="351"/>
      <c r="I10" s="351"/>
      <c r="J10" s="119"/>
    </row>
    <row r="11" spans="1:10" s="118" customFormat="1" ht="19.5" customHeight="1" x14ac:dyDescent="0.25">
      <c r="A11" s="350" t="s">
        <v>201</v>
      </c>
      <c r="B11" s="351"/>
      <c r="C11" s="351"/>
      <c r="D11" s="351"/>
      <c r="E11" s="351" t="s">
        <v>202</v>
      </c>
      <c r="F11" s="351"/>
      <c r="G11" s="351"/>
      <c r="H11" s="351"/>
      <c r="I11" s="351"/>
      <c r="J11" s="119"/>
    </row>
    <row r="12" spans="1:10" s="118" customFormat="1" ht="19.5" customHeight="1" x14ac:dyDescent="0.25">
      <c r="A12" s="350" t="s">
        <v>203</v>
      </c>
      <c r="B12" s="351"/>
      <c r="C12" s="351"/>
      <c r="D12" s="351"/>
      <c r="E12" s="351" t="s">
        <v>204</v>
      </c>
      <c r="F12" s="351"/>
      <c r="G12" s="351"/>
      <c r="H12" s="351"/>
      <c r="I12" s="351"/>
      <c r="J12" s="119"/>
    </row>
    <row r="13" spans="1:10" s="118" customFormat="1" ht="19.5" customHeight="1" x14ac:dyDescent="0.25">
      <c r="A13" s="350" t="s">
        <v>205</v>
      </c>
      <c r="B13" s="351"/>
      <c r="C13" s="351"/>
      <c r="D13" s="351"/>
      <c r="E13" s="351" t="s">
        <v>206</v>
      </c>
      <c r="F13" s="351"/>
      <c r="G13" s="351"/>
      <c r="H13" s="351"/>
      <c r="I13" s="351"/>
      <c r="J13" s="119"/>
    </row>
    <row r="14" spans="1:10" s="118" customFormat="1" ht="19.5" customHeight="1" x14ac:dyDescent="0.25">
      <c r="A14" s="350" t="s">
        <v>207</v>
      </c>
      <c r="B14" s="351"/>
      <c r="C14" s="351"/>
      <c r="D14" s="351"/>
      <c r="E14" s="351" t="s">
        <v>208</v>
      </c>
      <c r="F14" s="351"/>
      <c r="G14" s="351"/>
      <c r="H14" s="351"/>
      <c r="I14" s="351"/>
      <c r="J14" s="119"/>
    </row>
    <row r="15" spans="1:10" s="118" customFormat="1" ht="19.5" customHeight="1" x14ac:dyDescent="0.25">
      <c r="A15" s="350" t="s">
        <v>209</v>
      </c>
      <c r="B15" s="351"/>
      <c r="C15" s="351"/>
      <c r="D15" s="351"/>
      <c r="E15" s="120" t="s">
        <v>98</v>
      </c>
      <c r="F15" s="366"/>
      <c r="G15" s="366"/>
      <c r="H15" s="120" t="s">
        <v>99</v>
      </c>
      <c r="I15" s="366"/>
      <c r="J15" s="367"/>
    </row>
    <row r="16" spans="1:10" ht="19.5" customHeight="1" thickBot="1" x14ac:dyDescent="0.3">
      <c r="A16" s="364" t="s">
        <v>210</v>
      </c>
      <c r="B16" s="365"/>
      <c r="C16" s="365"/>
      <c r="D16" s="365"/>
      <c r="E16" s="112"/>
      <c r="F16" s="112"/>
      <c r="G16" s="112"/>
      <c r="H16" s="112"/>
      <c r="I16" s="112"/>
      <c r="J16" s="121"/>
    </row>
    <row r="17" spans="1:10" x14ac:dyDescent="0.25">
      <c r="A17" s="114"/>
      <c r="B17" s="114"/>
      <c r="C17" s="114"/>
      <c r="D17" s="114"/>
      <c r="E17" s="114"/>
      <c r="F17" s="114"/>
      <c r="G17" s="114"/>
      <c r="H17" s="114"/>
      <c r="I17" s="114"/>
      <c r="J17" s="114"/>
    </row>
    <row r="18" spans="1:10" ht="15.75" thickBot="1" x14ac:dyDescent="0.3">
      <c r="A18" s="113" t="s">
        <v>211</v>
      </c>
      <c r="B18" s="114"/>
      <c r="C18" s="114"/>
      <c r="D18" s="114"/>
      <c r="E18" s="114"/>
      <c r="F18" s="114"/>
      <c r="G18" s="114"/>
      <c r="H18" s="114"/>
      <c r="I18" s="114"/>
      <c r="J18" s="114"/>
    </row>
    <row r="19" spans="1:10" x14ac:dyDescent="0.25">
      <c r="A19" s="368" t="s">
        <v>212</v>
      </c>
      <c r="B19" s="369"/>
      <c r="C19" s="369"/>
      <c r="D19" s="369"/>
      <c r="E19" s="369"/>
      <c r="F19" s="369"/>
      <c r="G19" s="369"/>
      <c r="H19" s="370"/>
      <c r="I19" s="370"/>
      <c r="J19" s="371"/>
    </row>
    <row r="20" spans="1:10" x14ac:dyDescent="0.25">
      <c r="A20" s="372" t="s">
        <v>213</v>
      </c>
      <c r="B20" s="373"/>
      <c r="C20" s="373"/>
      <c r="D20" s="373"/>
      <c r="E20" s="373"/>
      <c r="F20" s="373"/>
      <c r="G20" s="373"/>
      <c r="H20" s="374"/>
      <c r="I20" s="374"/>
      <c r="J20" s="375"/>
    </row>
    <row r="21" spans="1:10" x14ac:dyDescent="0.25">
      <c r="A21" s="372" t="s">
        <v>214</v>
      </c>
      <c r="B21" s="373"/>
      <c r="C21" s="373"/>
      <c r="D21" s="373"/>
      <c r="E21" s="373"/>
      <c r="F21" s="373"/>
      <c r="G21" s="373"/>
      <c r="H21" s="374"/>
      <c r="I21" s="374"/>
      <c r="J21" s="375"/>
    </row>
    <row r="22" spans="1:10" x14ac:dyDescent="0.25">
      <c r="A22" s="372" t="s">
        <v>215</v>
      </c>
      <c r="B22" s="373"/>
      <c r="C22" s="373"/>
      <c r="D22" s="373"/>
      <c r="E22" s="373"/>
      <c r="F22" s="373"/>
      <c r="G22" s="373"/>
      <c r="H22" s="374"/>
      <c r="I22" s="374"/>
      <c r="J22" s="375"/>
    </row>
    <row r="23" spans="1:10" x14ac:dyDescent="0.25">
      <c r="A23" s="372" t="s">
        <v>216</v>
      </c>
      <c r="B23" s="373"/>
      <c r="C23" s="373"/>
      <c r="D23" s="373"/>
      <c r="E23" s="373"/>
      <c r="F23" s="373"/>
      <c r="G23" s="373"/>
      <c r="H23" s="374"/>
      <c r="I23" s="374"/>
      <c r="J23" s="375"/>
    </row>
    <row r="24" spans="1:10" ht="15.75" thickBot="1" x14ac:dyDescent="0.3">
      <c r="A24" s="364" t="s">
        <v>217</v>
      </c>
      <c r="B24" s="365"/>
      <c r="C24" s="365"/>
      <c r="D24" s="365"/>
      <c r="E24" s="365"/>
      <c r="F24" s="365"/>
      <c r="G24" s="365"/>
      <c r="H24" s="377"/>
      <c r="I24" s="377"/>
      <c r="J24" s="378"/>
    </row>
    <row r="25" spans="1:10" x14ac:dyDescent="0.25">
      <c r="A25" s="114"/>
      <c r="B25" s="114"/>
      <c r="C25" s="114"/>
      <c r="D25" s="114"/>
      <c r="E25" s="114"/>
      <c r="F25" s="114"/>
      <c r="G25" s="114"/>
      <c r="H25" s="114"/>
      <c r="I25" s="114"/>
      <c r="J25" s="114"/>
    </row>
    <row r="26" spans="1:10" x14ac:dyDescent="0.25">
      <c r="A26" s="379" t="s">
        <v>218</v>
      </c>
      <c r="B26" s="379"/>
      <c r="C26" s="379"/>
      <c r="D26" s="379"/>
      <c r="E26" s="379"/>
      <c r="F26" s="379"/>
      <c r="G26" s="379"/>
      <c r="H26" s="379"/>
      <c r="I26" s="379"/>
      <c r="J26" s="379"/>
    </row>
    <row r="27" spans="1:10" x14ac:dyDescent="0.25">
      <c r="A27" s="379" t="s">
        <v>219</v>
      </c>
      <c r="B27" s="379"/>
      <c r="C27" s="379"/>
      <c r="D27" s="379"/>
      <c r="E27" s="379"/>
      <c r="F27" s="379"/>
      <c r="G27" s="379"/>
      <c r="H27" s="379"/>
      <c r="I27" s="379"/>
      <c r="J27" s="379"/>
    </row>
    <row r="28" spans="1:10" x14ac:dyDescent="0.25">
      <c r="A28" s="379" t="s">
        <v>220</v>
      </c>
      <c r="B28" s="379"/>
      <c r="C28" s="379"/>
      <c r="D28" s="379"/>
      <c r="E28" s="379"/>
      <c r="F28" s="379"/>
      <c r="G28" s="379"/>
      <c r="H28" s="114" t="s">
        <v>221</v>
      </c>
      <c r="I28" s="358"/>
      <c r="J28" s="358"/>
    </row>
    <row r="29" spans="1:10" x14ac:dyDescent="0.25">
      <c r="A29" s="114"/>
      <c r="B29" s="114"/>
      <c r="C29" s="114"/>
      <c r="D29" s="114"/>
      <c r="E29" s="114"/>
      <c r="F29" s="114"/>
      <c r="G29" s="114"/>
      <c r="H29" s="114"/>
      <c r="I29" s="114"/>
      <c r="J29" s="114"/>
    </row>
    <row r="30" spans="1:10" x14ac:dyDescent="0.25">
      <c r="A30" s="114"/>
      <c r="B30" s="114"/>
      <c r="C30" s="114"/>
      <c r="D30" s="114"/>
      <c r="E30" s="114"/>
      <c r="F30" s="114"/>
      <c r="G30" s="114"/>
      <c r="H30" s="114"/>
      <c r="I30" s="114"/>
      <c r="J30" s="114"/>
    </row>
    <row r="31" spans="1:10" x14ac:dyDescent="0.25">
      <c r="A31" s="376" t="s">
        <v>222</v>
      </c>
      <c r="B31" s="376"/>
      <c r="C31" s="376"/>
      <c r="D31" s="376"/>
      <c r="E31" s="376"/>
      <c r="F31" s="376"/>
      <c r="G31" s="376"/>
      <c r="H31" s="376"/>
      <c r="I31" s="376"/>
      <c r="J31" s="376"/>
    </row>
    <row r="32" spans="1:10" x14ac:dyDescent="0.25">
      <c r="A32" s="376" t="s">
        <v>223</v>
      </c>
      <c r="B32" s="376"/>
      <c r="C32" s="376"/>
      <c r="D32" s="376"/>
      <c r="E32" s="376"/>
      <c r="F32" s="376"/>
      <c r="G32" s="376"/>
      <c r="H32" s="376"/>
      <c r="I32" s="376"/>
      <c r="J32" s="376"/>
    </row>
  </sheetData>
  <mergeCells count="43">
    <mergeCell ref="A32:J32"/>
    <mergeCell ref="A22:G22"/>
    <mergeCell ref="H22:J22"/>
    <mergeCell ref="A23:G23"/>
    <mergeCell ref="H23:J23"/>
    <mergeCell ref="A24:G24"/>
    <mergeCell ref="H24:J24"/>
    <mergeCell ref="A26:J26"/>
    <mergeCell ref="A27:J27"/>
    <mergeCell ref="A28:G28"/>
    <mergeCell ref="I28:J28"/>
    <mergeCell ref="A31:J31"/>
    <mergeCell ref="A19:G19"/>
    <mergeCell ref="H19:J19"/>
    <mergeCell ref="A20:G20"/>
    <mergeCell ref="H20:J20"/>
    <mergeCell ref="A21:G21"/>
    <mergeCell ref="H21:J21"/>
    <mergeCell ref="A16:D16"/>
    <mergeCell ref="A11:D11"/>
    <mergeCell ref="E11:I11"/>
    <mergeCell ref="A12:D12"/>
    <mergeCell ref="E12:I12"/>
    <mergeCell ref="A13:D13"/>
    <mergeCell ref="E13:I13"/>
    <mergeCell ref="A14:D14"/>
    <mergeCell ref="E14:I14"/>
    <mergeCell ref="A15:D15"/>
    <mergeCell ref="F15:G15"/>
    <mergeCell ref="I15:J15"/>
    <mergeCell ref="A10:D10"/>
    <mergeCell ref="E10:I10"/>
    <mergeCell ref="A1:A2"/>
    <mergeCell ref="B1:I1"/>
    <mergeCell ref="J1:J2"/>
    <mergeCell ref="B2:I2"/>
    <mergeCell ref="C3:F3"/>
    <mergeCell ref="D5:J5"/>
    <mergeCell ref="B6:C6"/>
    <mergeCell ref="E6:F6"/>
    <mergeCell ref="H6:J6"/>
    <mergeCell ref="B7:C7"/>
    <mergeCell ref="E7:J7"/>
  </mergeCells>
  <printOptions horizontalCentered="1"/>
  <pageMargins left="0" right="0" top="0.75" bottom="0" header="0" footer="0"/>
  <pageSetup paperSize="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Target</vt:lpstr>
      <vt:lpstr>Markaz Muridke </vt:lpstr>
      <vt:lpstr>Sheet1</vt:lpstr>
      <vt:lpstr>Markaz Narang</vt:lpstr>
      <vt:lpstr>Refusal</vt:lpstr>
      <vt:lpstr>HRMP</vt:lpstr>
      <vt:lpstr>Data Validation day wise</vt:lpstr>
      <vt:lpstr>data Validation Summary</vt:lpstr>
      <vt:lpstr>AEFI Form</vt:lpstr>
      <vt:lpstr>'data Validation Summary'!Print_Area</vt:lpstr>
      <vt:lpstr>'Markaz Muridke '!Print_Area</vt:lpstr>
      <vt:lpstr>'Markaz Narang'!Print_Area</vt:lpstr>
      <vt:lpstr>Refusal!Print_Area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 Amir</dc:creator>
  <cp:lastModifiedBy>EOL</cp:lastModifiedBy>
  <cp:lastPrinted>2022-10-10T05:19:26Z</cp:lastPrinted>
  <dcterms:created xsi:type="dcterms:W3CDTF">2022-08-30T14:57:23Z</dcterms:created>
  <dcterms:modified xsi:type="dcterms:W3CDTF">2022-11-03T07:32:30Z</dcterms:modified>
</cp:coreProperties>
</file>