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TM EM Engineering &amp; Mechatronica\80 Lesmateriaal\81 Algemeen\EM4 - Macketon\2023 - 2024\"/>
    </mc:Choice>
  </mc:AlternateContent>
  <xr:revisionPtr revIDLastSave="231" documentId="13_ncr:1_{720F46B8-0270-48ED-8FAC-A2A48ED3E2A0}" xr6:coauthVersionLast="47" xr6:coauthVersionMax="47" xr10:uidLastSave="{F8C51776-18FA-4C42-A299-6C59CBBA9B52}"/>
  <bookViews>
    <workbookView xWindow="-108" yWindow="-108" windowWidth="23256" windowHeight="12456" firstSheet="15" xr2:uid="{546AA85E-1418-4BF5-9545-64F101292E1E}"/>
  </bookViews>
  <sheets>
    <sheet name="TOTAAL" sheetId="18" r:id="rId1"/>
    <sheet name="Week 20 sep" sheetId="1" r:id="rId2"/>
    <sheet name="Week 27 sep" sheetId="2" r:id="rId3"/>
    <sheet name="Week 04 okt" sheetId="3" r:id="rId4"/>
    <sheet name="Week 11 okt" sheetId="4" r:id="rId5"/>
    <sheet name="Week 25 okt" sheetId="5" r:id="rId6"/>
    <sheet name="Week 01 nov" sheetId="6" r:id="rId7"/>
    <sheet name="Week 08 nov" sheetId="7" r:id="rId8"/>
    <sheet name="Week 15 nov" sheetId="8" r:id="rId9"/>
    <sheet name="Week 22 nov" sheetId="9" r:id="rId10"/>
    <sheet name="Week 29 nov" sheetId="10" r:id="rId11"/>
    <sheet name="Week 06 dec" sheetId="11" r:id="rId12"/>
    <sheet name="Week 13 dec" sheetId="12" r:id="rId13"/>
    <sheet name="Week 20 dec" sheetId="13" r:id="rId14"/>
    <sheet name="Week 10 jan" sheetId="14" r:id="rId15"/>
    <sheet name="Week 17 jan" sheetId="15" r:id="rId16"/>
    <sheet name="Week 24 jan" sheetId="16" r:id="rId17"/>
    <sheet name="Week 31 jan" sheetId="17" r:id="rId18"/>
    <sheet name="Kostenregistratie" sheetId="19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8" l="1"/>
  <c r="D24" i="18"/>
  <c r="D23" i="18"/>
  <c r="D20" i="18"/>
  <c r="D13" i="19"/>
  <c r="D6" i="19"/>
  <c r="D7" i="19"/>
  <c r="D8" i="19"/>
  <c r="D9" i="19"/>
  <c r="D10" i="19"/>
  <c r="D11" i="19"/>
  <c r="D12" i="19"/>
  <c r="D4" i="19"/>
  <c r="D5" i="19"/>
  <c r="D3" i="19"/>
  <c r="A7" i="1"/>
  <c r="D23" i="19"/>
  <c r="B15" i="18" s="1"/>
  <c r="A8" i="17"/>
  <c r="A7" i="17"/>
  <c r="A6" i="17"/>
  <c r="A5" i="17"/>
  <c r="A4" i="17"/>
  <c r="A3" i="17"/>
  <c r="A8" i="16"/>
  <c r="A7" i="16"/>
  <c r="A6" i="16"/>
  <c r="A5" i="16"/>
  <c r="A4" i="16"/>
  <c r="A3" i="16"/>
  <c r="A8" i="15"/>
  <c r="A7" i="15"/>
  <c r="A6" i="15"/>
  <c r="A5" i="15"/>
  <c r="A4" i="15"/>
  <c r="A8" i="14"/>
  <c r="A7" i="14"/>
  <c r="A6" i="14"/>
  <c r="A5" i="14"/>
  <c r="A4" i="14"/>
  <c r="A8" i="13"/>
  <c r="A7" i="13"/>
  <c r="A6" i="13"/>
  <c r="A5" i="13"/>
  <c r="A4" i="13"/>
  <c r="A8" i="12"/>
  <c r="A7" i="12"/>
  <c r="A6" i="12"/>
  <c r="A5" i="12"/>
  <c r="A4" i="12"/>
  <c r="A8" i="11"/>
  <c r="A7" i="11"/>
  <c r="A6" i="11"/>
  <c r="A5" i="11"/>
  <c r="A4" i="11"/>
  <c r="A8" i="10"/>
  <c r="A7" i="10"/>
  <c r="A6" i="10"/>
  <c r="A5" i="10"/>
  <c r="A4" i="10"/>
  <c r="A8" i="9"/>
  <c r="A7" i="9"/>
  <c r="A6" i="9"/>
  <c r="A5" i="9"/>
  <c r="A4" i="9"/>
  <c r="A8" i="8"/>
  <c r="A7" i="8"/>
  <c r="A6" i="8"/>
  <c r="A5" i="8"/>
  <c r="A4" i="8"/>
  <c r="A8" i="7"/>
  <c r="A7" i="7"/>
  <c r="A6" i="7"/>
  <c r="A5" i="7"/>
  <c r="A4" i="7"/>
  <c r="A8" i="6"/>
  <c r="A7" i="6"/>
  <c r="A6" i="6"/>
  <c r="A5" i="6"/>
  <c r="A4" i="6"/>
  <c r="A4" i="5"/>
  <c r="A5" i="5"/>
  <c r="A6" i="5"/>
  <c r="A7" i="5"/>
  <c r="A8" i="5"/>
  <c r="A4" i="4"/>
  <c r="A5" i="4"/>
  <c r="A6" i="4"/>
  <c r="A7" i="4"/>
  <c r="A8" i="4"/>
  <c r="A4" i="3"/>
  <c r="A5" i="3"/>
  <c r="A6" i="3"/>
  <c r="A7" i="3"/>
  <c r="A8" i="3"/>
  <c r="A4" i="1"/>
  <c r="A5" i="1"/>
  <c r="A6" i="1"/>
  <c r="A8" i="1"/>
  <c r="A4" i="2"/>
  <c r="A5" i="2"/>
  <c r="A6" i="2"/>
  <c r="A7" i="2"/>
  <c r="A8" i="2"/>
  <c r="B6" i="18"/>
  <c r="C6" i="18"/>
  <c r="D6" i="18"/>
  <c r="E6" i="18"/>
  <c r="F6" i="18"/>
  <c r="G6" i="18"/>
  <c r="H6" i="18"/>
  <c r="I6" i="18"/>
  <c r="J6" i="18"/>
  <c r="K6" i="18"/>
  <c r="L6" i="18"/>
  <c r="B7" i="18"/>
  <c r="C7" i="18"/>
  <c r="D7" i="18"/>
  <c r="E7" i="18"/>
  <c r="F7" i="18"/>
  <c r="G7" i="18"/>
  <c r="H7" i="18"/>
  <c r="I7" i="18"/>
  <c r="J7" i="18"/>
  <c r="K7" i="18"/>
  <c r="L7" i="18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C5" i="18"/>
  <c r="C11" i="18" s="1"/>
  <c r="D5" i="18"/>
  <c r="D11" i="18" s="1"/>
  <c r="E5" i="18"/>
  <c r="E11" i="18" s="1"/>
  <c r="F5" i="18"/>
  <c r="F11" i="18" s="1"/>
  <c r="G5" i="18"/>
  <c r="H5" i="18"/>
  <c r="I5" i="18"/>
  <c r="J5" i="18"/>
  <c r="K5" i="18"/>
  <c r="L5" i="18"/>
  <c r="L11" i="18" s="1"/>
  <c r="B5" i="18"/>
  <c r="K11" i="18" l="1"/>
  <c r="I11" i="18"/>
  <c r="H11" i="18"/>
  <c r="M6" i="18"/>
  <c r="G11" i="18"/>
  <c r="M8" i="18"/>
  <c r="M7" i="18"/>
  <c r="M9" i="18"/>
  <c r="M10" i="18"/>
  <c r="J11" i="18"/>
  <c r="B11" i="18"/>
  <c r="M5" i="18"/>
  <c r="M11" i="18" s="1"/>
  <c r="B19" i="18" s="1"/>
  <c r="D19" i="18" s="1"/>
</calcChain>
</file>

<file path=xl/sharedStrings.xml><?xml version="1.0" encoding="utf-8"?>
<sst xmlns="http://schemas.openxmlformats.org/spreadsheetml/2006/main" count="323" uniqueCount="56">
  <si>
    <t>Urenregistratie</t>
  </si>
  <si>
    <t>PROJECTMAAM</t>
  </si>
  <si>
    <t>Ontwikkel producten en systemen (B1-K1)</t>
  </si>
  <si>
    <t>Voorbereiden (P1-K1)</t>
  </si>
  <si>
    <t>Begeleiden productie (B1-K2)</t>
  </si>
  <si>
    <t>Verzamelen van ontwerpgegevens
 (B1-K1-W1)</t>
  </si>
  <si>
    <t>Werkt ontwerpen uit
(B1-K1-W2)</t>
  </si>
  <si>
    <t>Kiest materialen en onderdelen
 (B1-K1-W3)</t>
  </si>
  <si>
    <t>Maakt een kostenberekening 
(B1-K1-W4)</t>
  </si>
  <si>
    <t>Verzamelt en verwerkt productiegegevens 
(P1-K1-W1)</t>
  </si>
  <si>
    <t>Maakt een tekeningenpakket 
(P1-K1-W2)</t>
  </si>
  <si>
    <t>Organiseert mensen en middelen 
(P1-K1-W3)</t>
  </si>
  <si>
    <t>Begeleidt werkproces 
(B1-K2-W1)</t>
  </si>
  <si>
    <t>Bewaakt begroting 
(B1-K2-W2)</t>
  </si>
  <si>
    <t>Voert kwaliteitscontroles uit 
(B1-K2-W3)</t>
  </si>
  <si>
    <t>Levert werk op 
(B1-K2-W4)</t>
  </si>
  <si>
    <t>Totaal</t>
  </si>
  <si>
    <t>Mozes Hak</t>
  </si>
  <si>
    <t>student 02</t>
  </si>
  <si>
    <t>student 03</t>
  </si>
  <si>
    <t>student 04</t>
  </si>
  <si>
    <t>student 05</t>
  </si>
  <si>
    <t>student 06</t>
  </si>
  <si>
    <t>Kostenregistratie</t>
  </si>
  <si>
    <t xml:space="preserve">Materiaal kosten </t>
  </si>
  <si>
    <t>Opmerking. Zie tabblad kostregistratie voor de specificatie</t>
  </si>
  <si>
    <t>Man uren</t>
  </si>
  <si>
    <t>Uren</t>
  </si>
  <si>
    <t>per uur</t>
  </si>
  <si>
    <t>Expert(F. Boshoven)</t>
  </si>
  <si>
    <t>Dagen</t>
  </si>
  <si>
    <t>kosten</t>
  </si>
  <si>
    <t>Kantoor kosten</t>
  </si>
  <si>
    <t>Werkplaats kosten</t>
  </si>
  <si>
    <t>Project totaal kosten</t>
  </si>
  <si>
    <t>datum</t>
  </si>
  <si>
    <t>leverancier</t>
  </si>
  <si>
    <t>factuurnummer</t>
  </si>
  <si>
    <t>bedrag</t>
  </si>
  <si>
    <t>aus dollar</t>
  </si>
  <si>
    <t>Conrad</t>
  </si>
  <si>
    <t>Core Electronics</t>
  </si>
  <si>
    <t>CE08554</t>
  </si>
  <si>
    <t>CE09196</t>
  </si>
  <si>
    <t>CE09458</t>
  </si>
  <si>
    <t>CE08492</t>
  </si>
  <si>
    <t>CE08560</t>
  </si>
  <si>
    <t>CE07503</t>
  </si>
  <si>
    <t>CE09146</t>
  </si>
  <si>
    <t>FIT0626</t>
  </si>
  <si>
    <t>CE07759</t>
  </si>
  <si>
    <t>CE08703</t>
  </si>
  <si>
    <t>Shipping &amp; Handling</t>
  </si>
  <si>
    <t>Post-NL</t>
  </si>
  <si>
    <t>Inklaringskosten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</si>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</sst>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_-[$$-C09]* #,##0.00_-;\-[$$-C09]* #,##0.00_-;_-[$$-C09]* &quot;-&quot;??_-;_-@_-"/>
    <numFmt numFmtId="165" formatCode="_ [$€-2]\ * #,##0.00_ ;_ [$€-2]\ * \-#,##0.00_ ;_ [$€-2]\ * &quot;-&quot;??_ ;_ @_ 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333333"/>
      <name val="Open Sans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textRotation="90" wrapText="1"/>
    </xf>
    <xf numFmtId="0" fontId="0" fillId="2" borderId="0" xfId="0" applyFill="1"/>
    <xf numFmtId="0" fontId="1" fillId="3" borderId="0" xfId="0" applyFont="1" applyFill="1"/>
    <xf numFmtId="0" fontId="2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textRotation="90" wrapText="1"/>
    </xf>
    <xf numFmtId="0" fontId="0" fillId="5" borderId="1" xfId="0" applyFill="1" applyBorder="1" applyAlignment="1">
      <alignment textRotation="90" wrapText="1"/>
    </xf>
    <xf numFmtId="0" fontId="0" fillId="4" borderId="2" xfId="0" applyFill="1" applyBorder="1"/>
    <xf numFmtId="0" fontId="0" fillId="4" borderId="3" xfId="0" applyFill="1" applyBorder="1" applyAlignment="1">
      <alignment textRotation="90" wrapText="1"/>
    </xf>
    <xf numFmtId="0" fontId="2" fillId="0" borderId="0" xfId="0" applyFont="1"/>
    <xf numFmtId="0" fontId="0" fillId="6" borderId="1" xfId="0" applyFill="1" applyBorder="1"/>
    <xf numFmtId="44" fontId="0" fillId="2" borderId="0" xfId="1" applyFont="1" applyFill="1"/>
    <xf numFmtId="44" fontId="0" fillId="0" borderId="1" xfId="1" applyFont="1" applyBorder="1"/>
    <xf numFmtId="14" fontId="0" fillId="0" borderId="1" xfId="0" applyNumberFormat="1" applyBorder="1" applyAlignment="1">
      <alignment horizontal="left"/>
    </xf>
    <xf numFmtId="0" fontId="5" fillId="0" borderId="0" xfId="0" applyFont="1"/>
    <xf numFmtId="14" fontId="0" fillId="0" borderId="4" xfId="0" applyNumberFormat="1" applyBorder="1" applyAlignment="1">
      <alignment horizontal="left"/>
    </xf>
    <xf numFmtId="44" fontId="0" fillId="0" borderId="5" xfId="1" applyFont="1" applyBorder="1"/>
    <xf numFmtId="0" fontId="0" fillId="0" borderId="2" xfId="0" applyBorder="1"/>
    <xf numFmtId="0" fontId="6" fillId="0" borderId="6" xfId="0" applyFont="1" applyBorder="1"/>
    <xf numFmtId="0" fontId="5" fillId="0" borderId="6" xfId="0" applyFont="1" applyBorder="1"/>
    <xf numFmtId="0" fontId="4" fillId="0" borderId="0" xfId="0" applyFont="1" applyAlignment="1">
      <alignment horizontal="left"/>
    </xf>
    <xf numFmtId="164" fontId="0" fillId="0" borderId="1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44" fontId="0" fillId="0" borderId="4" xfId="1" applyFont="1" applyBorder="1"/>
    <xf numFmtId="0" fontId="0" fillId="6" borderId="2" xfId="0" applyFill="1" applyBorder="1"/>
    <xf numFmtId="164" fontId="0" fillId="0" borderId="3" xfId="1" applyNumberFormat="1" applyFont="1" applyBorder="1"/>
    <xf numFmtId="164" fontId="0" fillId="0" borderId="0" xfId="0" applyNumberFormat="1"/>
    <xf numFmtId="44" fontId="0" fillId="0" borderId="6" xfId="1" applyFont="1" applyBorder="1"/>
    <xf numFmtId="44" fontId="0" fillId="0" borderId="7" xfId="1" applyFont="1" applyBorder="1"/>
    <xf numFmtId="44" fontId="0" fillId="0" borderId="3" xfId="1" applyFont="1" applyBorder="1"/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6" xfId="0" applyNumberFormat="1" applyBorder="1"/>
    <xf numFmtId="0" fontId="0" fillId="0" borderId="8" xfId="0" applyBorder="1"/>
    <xf numFmtId="165" fontId="0" fillId="0" borderId="8" xfId="0" applyNumberFormat="1" applyBorder="1"/>
    <xf numFmtId="44" fontId="0" fillId="0" borderId="9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C676-3589-4665-A800-211B9E3F94B9}">
  <dimension ref="A1:M27"/>
  <sheetViews>
    <sheetView tabSelected="1" topLeftCell="A13" workbookViewId="0">
      <selection activeCell="B26" sqref="B26"/>
    </sheetView>
  </sheetViews>
  <sheetFormatPr defaultRowHeight="14.45"/>
  <cols>
    <col min="1" max="1" width="19.28515625" customWidth="1"/>
    <col min="2" max="2" width="12.5703125" customWidth="1"/>
    <col min="3" max="3" width="9.7109375" customWidth="1"/>
    <col min="4" max="4" width="11.28515625" bestFit="1" customWidth="1"/>
    <col min="5" max="5" width="9.7109375" customWidth="1"/>
    <col min="6" max="12" width="7.7109375" customWidth="1"/>
  </cols>
  <sheetData>
    <row r="1" spans="1:13">
      <c r="A1" s="11" t="s">
        <v>0</v>
      </c>
    </row>
    <row r="3" spans="1:13">
      <c r="A3" s="5" t="s">
        <v>1</v>
      </c>
      <c r="B3" s="33" t="s">
        <v>2</v>
      </c>
      <c r="C3" s="33"/>
      <c r="D3" s="33"/>
      <c r="E3" s="33"/>
      <c r="F3" s="34" t="s">
        <v>3</v>
      </c>
      <c r="G3" s="34"/>
      <c r="H3" s="34"/>
      <c r="I3" s="33" t="s">
        <v>4</v>
      </c>
      <c r="J3" s="33"/>
      <c r="K3" s="33"/>
      <c r="L3" s="33"/>
      <c r="M3" s="9"/>
    </row>
    <row r="4" spans="1:13" ht="157.15">
      <c r="A4" s="6"/>
      <c r="B4" s="8" t="s">
        <v>5</v>
      </c>
      <c r="C4" s="8" t="s">
        <v>6</v>
      </c>
      <c r="D4" s="8" t="s">
        <v>7</v>
      </c>
      <c r="E4" s="8" t="s">
        <v>8</v>
      </c>
      <c r="F4" s="7" t="s">
        <v>9</v>
      </c>
      <c r="G4" s="7" t="s">
        <v>10</v>
      </c>
      <c r="H4" s="7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10" t="s">
        <v>16</v>
      </c>
    </row>
    <row r="5" spans="1:13">
      <c r="A5" t="s">
        <v>17</v>
      </c>
      <c r="B5" s="3">
        <f>'Week 20 sep'!B3+'Week 27 sep'!B3+'Week 04 okt'!B3+'Week 11 okt'!B3+'Week 25 okt'!B3+'Week 01 nov'!B3+'Week 08 nov'!B3+'Week 15 nov'!B3+'Week 22 nov'!B3+'Week 29 nov'!B3+'Week 06 dec'!B3+'Week 13 dec'!B3+'Week 20 dec'!B3+'Week 10 jan'!B3+'Week 17 jan'!B3+'Week 24 jan'!B3+'Week 31 jan'!B3</f>
        <v>14</v>
      </c>
      <c r="C5" s="3">
        <f>'Week 20 sep'!C3+'Week 27 sep'!C3+'Week 04 okt'!C3+'Week 11 okt'!C3+'Week 25 okt'!C3+'Week 01 nov'!C3+'Week 08 nov'!C3+'Week 15 nov'!C3+'Week 22 nov'!C3+'Week 29 nov'!C3+'Week 06 dec'!C3+'Week 13 dec'!C3+'Week 20 dec'!C3+'Week 10 jan'!C3+'Week 17 jan'!C3+'Week 24 jan'!C3+'Week 31 jan'!C3</f>
        <v>30</v>
      </c>
      <c r="D5" s="3">
        <f>'Week 20 sep'!D3+'Week 27 sep'!D3+'Week 04 okt'!D3+'Week 11 okt'!D3+'Week 25 okt'!D3+'Week 01 nov'!D3+'Week 08 nov'!D3+'Week 15 nov'!D3+'Week 22 nov'!D3+'Week 29 nov'!D3+'Week 06 dec'!D3+'Week 13 dec'!D3+'Week 20 dec'!D3+'Week 10 jan'!D3+'Week 17 jan'!D3+'Week 24 jan'!D3+'Week 31 jan'!D3</f>
        <v>6</v>
      </c>
      <c r="E5" s="3">
        <f>'Week 20 sep'!E3+'Week 27 sep'!E3+'Week 04 okt'!E3+'Week 11 okt'!E3+'Week 25 okt'!E3+'Week 01 nov'!E3+'Week 08 nov'!E3+'Week 15 nov'!E3+'Week 22 nov'!E3+'Week 29 nov'!E3+'Week 06 dec'!E3+'Week 13 dec'!E3+'Week 20 dec'!E3+'Week 10 jan'!E3+'Week 17 jan'!E3+'Week 24 jan'!E3+'Week 31 jan'!E3</f>
        <v>2</v>
      </c>
      <c r="F5" s="3">
        <f>'Week 20 sep'!F3+'Week 27 sep'!F3+'Week 04 okt'!F3+'Week 11 okt'!F3+'Week 25 okt'!F3+'Week 01 nov'!F3+'Week 08 nov'!F3+'Week 15 nov'!F3+'Week 22 nov'!F3+'Week 29 nov'!F3+'Week 06 dec'!F3+'Week 13 dec'!F3+'Week 20 dec'!F3+'Week 10 jan'!F3+'Week 17 jan'!F3+'Week 24 jan'!F3+'Week 31 jan'!F3</f>
        <v>5</v>
      </c>
      <c r="G5" s="3">
        <f>'Week 20 sep'!G3+'Week 27 sep'!G3+'Week 04 okt'!G3+'Week 11 okt'!G3+'Week 25 okt'!G3+'Week 01 nov'!G3+'Week 08 nov'!G3+'Week 15 nov'!G3+'Week 22 nov'!G3+'Week 29 nov'!G3+'Week 06 dec'!G3+'Week 13 dec'!G3+'Week 20 dec'!G3+'Week 10 jan'!G3+'Week 17 jan'!G3+'Week 24 jan'!G3+'Week 31 jan'!G3</f>
        <v>13</v>
      </c>
      <c r="H5" s="3">
        <f>'Week 20 sep'!H3+'Week 27 sep'!H3+'Week 04 okt'!H3+'Week 11 okt'!H3+'Week 25 okt'!H3+'Week 01 nov'!H3+'Week 08 nov'!H3+'Week 15 nov'!H3+'Week 22 nov'!H3+'Week 29 nov'!H3+'Week 06 dec'!H3+'Week 13 dec'!H3+'Week 20 dec'!H3+'Week 10 jan'!H3+'Week 17 jan'!H3+'Week 24 jan'!H3+'Week 31 jan'!H3</f>
        <v>1</v>
      </c>
      <c r="I5" s="3">
        <f>'Week 20 sep'!I3+'Week 27 sep'!I3+'Week 04 okt'!I3+'Week 11 okt'!I3+'Week 25 okt'!I3+'Week 01 nov'!I3+'Week 08 nov'!I3+'Week 15 nov'!I3+'Week 22 nov'!I3+'Week 29 nov'!I3+'Week 06 dec'!I3+'Week 13 dec'!I3+'Week 20 dec'!I3+'Week 10 jan'!I3+'Week 17 jan'!I3+'Week 24 jan'!I3+'Week 31 jan'!I3</f>
        <v>9</v>
      </c>
      <c r="J5" s="3">
        <f>'Week 20 sep'!J3+'Week 27 sep'!J3+'Week 04 okt'!J3+'Week 11 okt'!J3+'Week 25 okt'!J3+'Week 01 nov'!J3+'Week 08 nov'!J3+'Week 15 nov'!J3+'Week 22 nov'!J3+'Week 29 nov'!J3+'Week 06 dec'!J3+'Week 13 dec'!J3+'Week 20 dec'!J3+'Week 10 jan'!J3+'Week 17 jan'!J3+'Week 24 jan'!J3+'Week 31 jan'!J3</f>
        <v>3</v>
      </c>
      <c r="K5" s="3">
        <f>'Week 20 sep'!K3+'Week 27 sep'!K3+'Week 04 okt'!K3+'Week 11 okt'!K3+'Week 25 okt'!K3+'Week 01 nov'!K3+'Week 08 nov'!K3+'Week 15 nov'!K3+'Week 22 nov'!K3+'Week 29 nov'!K3+'Week 06 dec'!K3+'Week 13 dec'!K3+'Week 20 dec'!K3+'Week 10 jan'!K3+'Week 17 jan'!K3+'Week 24 jan'!K3+'Week 31 jan'!K3</f>
        <v>24</v>
      </c>
      <c r="L5" s="3">
        <f>'Week 20 sep'!L3+'Week 27 sep'!L3+'Week 04 okt'!L3+'Week 11 okt'!L3+'Week 25 okt'!L3+'Week 01 nov'!L3+'Week 08 nov'!L3+'Week 15 nov'!L3+'Week 22 nov'!L3+'Week 29 nov'!L3+'Week 06 dec'!L3+'Week 13 dec'!L3+'Week 20 dec'!L3+'Week 10 jan'!L3+'Week 17 jan'!L3+'Week 24 jan'!L3+'Week 31 jan'!L3</f>
        <v>15</v>
      </c>
      <c r="M5" s="4">
        <f>SUM(B5:L5)</f>
        <v>122</v>
      </c>
    </row>
    <row r="6" spans="1:13">
      <c r="A6" t="s">
        <v>18</v>
      </c>
      <c r="B6" s="3">
        <f>'Week 20 sep'!B4+'Week 27 sep'!B4+'Week 04 okt'!B4+'Week 11 okt'!B4+'Week 25 okt'!B4+'Week 01 nov'!B4+'Week 08 nov'!B4+'Week 15 nov'!B4+'Week 22 nov'!B4+'Week 29 nov'!B4+'Week 06 dec'!B4+'Week 13 dec'!B4+'Week 20 dec'!B4+'Week 10 jan'!B4+'Week 17 jan'!B4+'Week 24 jan'!B4+'Week 31 jan'!B4</f>
        <v>0</v>
      </c>
      <c r="C6" s="3">
        <f>'Week 20 sep'!C4+'Week 27 sep'!C4+'Week 04 okt'!C4+'Week 11 okt'!C4+'Week 25 okt'!C4+'Week 01 nov'!C4+'Week 08 nov'!C4+'Week 15 nov'!C4+'Week 22 nov'!C4+'Week 29 nov'!C4+'Week 06 dec'!C4+'Week 13 dec'!C4+'Week 20 dec'!C4+'Week 10 jan'!C4+'Week 17 jan'!C4+'Week 24 jan'!C4+'Week 31 jan'!C4</f>
        <v>0</v>
      </c>
      <c r="D6" s="3">
        <f>'Week 20 sep'!D4+'Week 27 sep'!D4+'Week 04 okt'!D4+'Week 11 okt'!D4+'Week 25 okt'!D4+'Week 01 nov'!D4+'Week 08 nov'!D4+'Week 15 nov'!D4+'Week 22 nov'!D4+'Week 29 nov'!D4+'Week 06 dec'!D4+'Week 13 dec'!D4+'Week 20 dec'!D4+'Week 10 jan'!D4+'Week 17 jan'!D4+'Week 24 jan'!D4+'Week 31 jan'!D4</f>
        <v>0</v>
      </c>
      <c r="E6" s="3">
        <f>'Week 20 sep'!E4+'Week 27 sep'!E4+'Week 04 okt'!E4+'Week 11 okt'!E4+'Week 25 okt'!E4+'Week 01 nov'!E4+'Week 08 nov'!E4+'Week 15 nov'!E4+'Week 22 nov'!E4+'Week 29 nov'!E4+'Week 06 dec'!E4+'Week 13 dec'!E4+'Week 20 dec'!E4+'Week 10 jan'!E4+'Week 17 jan'!E4+'Week 24 jan'!E4+'Week 31 jan'!E4</f>
        <v>0</v>
      </c>
      <c r="F6" s="3">
        <f>'Week 20 sep'!F4+'Week 27 sep'!F4+'Week 04 okt'!F4+'Week 11 okt'!F4+'Week 25 okt'!F4+'Week 01 nov'!F4+'Week 08 nov'!F4+'Week 15 nov'!F4+'Week 22 nov'!F4+'Week 29 nov'!F4+'Week 06 dec'!F4+'Week 13 dec'!F4+'Week 20 dec'!F4+'Week 10 jan'!F4+'Week 17 jan'!F4+'Week 24 jan'!F4+'Week 31 jan'!F4</f>
        <v>0</v>
      </c>
      <c r="G6" s="3">
        <f>'Week 20 sep'!G4+'Week 27 sep'!G4+'Week 04 okt'!G4+'Week 11 okt'!G4+'Week 25 okt'!G4+'Week 01 nov'!G4+'Week 08 nov'!G4+'Week 15 nov'!G4+'Week 22 nov'!G4+'Week 29 nov'!G4+'Week 06 dec'!G4+'Week 13 dec'!G4+'Week 20 dec'!G4+'Week 10 jan'!G4+'Week 17 jan'!G4+'Week 24 jan'!G4+'Week 31 jan'!G4</f>
        <v>0</v>
      </c>
      <c r="H6" s="3">
        <f>'Week 20 sep'!H4+'Week 27 sep'!H4+'Week 04 okt'!H4+'Week 11 okt'!H4+'Week 25 okt'!H4+'Week 01 nov'!H4+'Week 08 nov'!H4+'Week 15 nov'!H4+'Week 22 nov'!H4+'Week 29 nov'!H4+'Week 06 dec'!H4+'Week 13 dec'!H4+'Week 20 dec'!H4+'Week 10 jan'!H4+'Week 17 jan'!H4+'Week 24 jan'!H4+'Week 31 jan'!H4</f>
        <v>0</v>
      </c>
      <c r="I6" s="3">
        <f>'Week 20 sep'!I4+'Week 27 sep'!I4+'Week 04 okt'!I4+'Week 11 okt'!I4+'Week 25 okt'!I4+'Week 01 nov'!I4+'Week 08 nov'!I4+'Week 15 nov'!I4+'Week 22 nov'!I4+'Week 29 nov'!I4+'Week 06 dec'!I4+'Week 13 dec'!I4+'Week 20 dec'!I4+'Week 10 jan'!I4+'Week 17 jan'!I4+'Week 24 jan'!I4+'Week 31 jan'!I4</f>
        <v>0</v>
      </c>
      <c r="J6" s="3">
        <f>'Week 20 sep'!J4+'Week 27 sep'!J4+'Week 04 okt'!J4+'Week 11 okt'!J4+'Week 25 okt'!J4+'Week 01 nov'!J4+'Week 08 nov'!J4+'Week 15 nov'!J4+'Week 22 nov'!J4+'Week 29 nov'!J4+'Week 06 dec'!J4+'Week 13 dec'!J4+'Week 20 dec'!J4+'Week 10 jan'!J4+'Week 17 jan'!J4+'Week 24 jan'!J4+'Week 31 jan'!J4</f>
        <v>0</v>
      </c>
      <c r="K6" s="3">
        <f>'Week 20 sep'!K4+'Week 27 sep'!K4+'Week 04 okt'!K4+'Week 11 okt'!K4+'Week 25 okt'!K4+'Week 01 nov'!K4+'Week 08 nov'!K4+'Week 15 nov'!K4+'Week 22 nov'!K4+'Week 29 nov'!K4+'Week 06 dec'!K4+'Week 13 dec'!K4+'Week 20 dec'!K4+'Week 10 jan'!K4+'Week 17 jan'!K4+'Week 24 jan'!K4+'Week 31 jan'!K4</f>
        <v>0</v>
      </c>
      <c r="L6" s="3">
        <f>'Week 20 sep'!L4+'Week 27 sep'!L4+'Week 04 okt'!L4+'Week 11 okt'!L4+'Week 25 okt'!L4+'Week 01 nov'!L4+'Week 08 nov'!L4+'Week 15 nov'!L4+'Week 22 nov'!L4+'Week 29 nov'!L4+'Week 06 dec'!L4+'Week 13 dec'!L4+'Week 20 dec'!L4+'Week 10 jan'!L4+'Week 17 jan'!L4+'Week 24 jan'!L4+'Week 31 jan'!L4</f>
        <v>0</v>
      </c>
      <c r="M6" s="4">
        <f t="shared" ref="M6:M10" si="0">SUM(B6:L6)</f>
        <v>0</v>
      </c>
    </row>
    <row r="7" spans="1:13">
      <c r="A7" t="s">
        <v>19</v>
      </c>
      <c r="B7" s="3">
        <f>'Week 20 sep'!B5+'Week 27 sep'!B5+'Week 04 okt'!B5+'Week 11 okt'!B5+'Week 25 okt'!B5+'Week 01 nov'!B5+'Week 08 nov'!B5+'Week 15 nov'!B5+'Week 22 nov'!B5+'Week 29 nov'!B5+'Week 06 dec'!B5+'Week 13 dec'!B5+'Week 20 dec'!B5+'Week 10 jan'!B5+'Week 17 jan'!B5+'Week 24 jan'!B5+'Week 31 jan'!B5</f>
        <v>0</v>
      </c>
      <c r="C7" s="3">
        <f>'Week 20 sep'!C5+'Week 27 sep'!C5+'Week 04 okt'!C5+'Week 11 okt'!C5+'Week 25 okt'!C5+'Week 01 nov'!C5+'Week 08 nov'!C5+'Week 15 nov'!C5+'Week 22 nov'!C5+'Week 29 nov'!C5+'Week 06 dec'!C5+'Week 13 dec'!C5+'Week 20 dec'!C5+'Week 10 jan'!C5+'Week 17 jan'!C5+'Week 24 jan'!C5+'Week 31 jan'!C5</f>
        <v>0</v>
      </c>
      <c r="D7" s="3">
        <f>'Week 20 sep'!D5+'Week 27 sep'!D5+'Week 04 okt'!D5+'Week 11 okt'!D5+'Week 25 okt'!D5+'Week 01 nov'!D5+'Week 08 nov'!D5+'Week 15 nov'!D5+'Week 22 nov'!D5+'Week 29 nov'!D5+'Week 06 dec'!D5+'Week 13 dec'!D5+'Week 20 dec'!D5+'Week 10 jan'!D5+'Week 17 jan'!D5+'Week 24 jan'!D5+'Week 31 jan'!D5</f>
        <v>0</v>
      </c>
      <c r="E7" s="3">
        <f>'Week 20 sep'!E5+'Week 27 sep'!E5+'Week 04 okt'!E5+'Week 11 okt'!E5+'Week 25 okt'!E5+'Week 01 nov'!E5+'Week 08 nov'!E5+'Week 15 nov'!E5+'Week 22 nov'!E5+'Week 29 nov'!E5+'Week 06 dec'!E5+'Week 13 dec'!E5+'Week 20 dec'!E5+'Week 10 jan'!E5+'Week 17 jan'!E5+'Week 24 jan'!E5+'Week 31 jan'!E5</f>
        <v>0</v>
      </c>
      <c r="F7" s="3">
        <f>'Week 20 sep'!F5+'Week 27 sep'!F5+'Week 04 okt'!F5+'Week 11 okt'!F5+'Week 25 okt'!F5+'Week 01 nov'!F5+'Week 08 nov'!F5+'Week 15 nov'!F5+'Week 22 nov'!F5+'Week 29 nov'!F5+'Week 06 dec'!F5+'Week 13 dec'!F5+'Week 20 dec'!F5+'Week 10 jan'!F5+'Week 17 jan'!F5+'Week 24 jan'!F5+'Week 31 jan'!F5</f>
        <v>0</v>
      </c>
      <c r="G7" s="3">
        <f>'Week 20 sep'!G5+'Week 27 sep'!G5+'Week 04 okt'!G5+'Week 11 okt'!G5+'Week 25 okt'!G5+'Week 01 nov'!G5+'Week 08 nov'!G5+'Week 15 nov'!G5+'Week 22 nov'!G5+'Week 29 nov'!G5+'Week 06 dec'!G5+'Week 13 dec'!G5+'Week 20 dec'!G5+'Week 10 jan'!G5+'Week 17 jan'!G5+'Week 24 jan'!G5+'Week 31 jan'!G5</f>
        <v>0</v>
      </c>
      <c r="H7" s="3">
        <f>'Week 20 sep'!H5+'Week 27 sep'!H5+'Week 04 okt'!H5+'Week 11 okt'!H5+'Week 25 okt'!H5+'Week 01 nov'!H5+'Week 08 nov'!H5+'Week 15 nov'!H5+'Week 22 nov'!H5+'Week 29 nov'!H5+'Week 06 dec'!H5+'Week 13 dec'!H5+'Week 20 dec'!H5+'Week 10 jan'!H5+'Week 17 jan'!H5+'Week 24 jan'!H5+'Week 31 jan'!H5</f>
        <v>0</v>
      </c>
      <c r="I7" s="3">
        <f>'Week 20 sep'!I5+'Week 27 sep'!I5+'Week 04 okt'!I5+'Week 11 okt'!I5+'Week 25 okt'!I5+'Week 01 nov'!I5+'Week 08 nov'!I5+'Week 15 nov'!I5+'Week 22 nov'!I5+'Week 29 nov'!I5+'Week 06 dec'!I5+'Week 13 dec'!I5+'Week 20 dec'!I5+'Week 10 jan'!I5+'Week 17 jan'!I5+'Week 24 jan'!I5+'Week 31 jan'!I5</f>
        <v>0</v>
      </c>
      <c r="J7" s="3">
        <f>'Week 20 sep'!J5+'Week 27 sep'!J5+'Week 04 okt'!J5+'Week 11 okt'!J5+'Week 25 okt'!J5+'Week 01 nov'!J5+'Week 08 nov'!J5+'Week 15 nov'!J5+'Week 22 nov'!J5+'Week 29 nov'!J5+'Week 06 dec'!J5+'Week 13 dec'!J5+'Week 20 dec'!J5+'Week 10 jan'!J5+'Week 17 jan'!J5+'Week 24 jan'!J5+'Week 31 jan'!J5</f>
        <v>0</v>
      </c>
      <c r="K7" s="3">
        <f>'Week 20 sep'!K5+'Week 27 sep'!K5+'Week 04 okt'!K5+'Week 11 okt'!K5+'Week 25 okt'!K5+'Week 01 nov'!K5+'Week 08 nov'!K5+'Week 15 nov'!K5+'Week 22 nov'!K5+'Week 29 nov'!K5+'Week 06 dec'!K5+'Week 13 dec'!K5+'Week 20 dec'!K5+'Week 10 jan'!K5+'Week 17 jan'!K5+'Week 24 jan'!K5+'Week 31 jan'!K5</f>
        <v>0</v>
      </c>
      <c r="L7" s="3">
        <f>'Week 20 sep'!L5+'Week 27 sep'!L5+'Week 04 okt'!L5+'Week 11 okt'!L5+'Week 25 okt'!L5+'Week 01 nov'!L5+'Week 08 nov'!L5+'Week 15 nov'!L5+'Week 22 nov'!L5+'Week 29 nov'!L5+'Week 06 dec'!L5+'Week 13 dec'!L5+'Week 20 dec'!L5+'Week 10 jan'!L5+'Week 17 jan'!L5+'Week 24 jan'!L5+'Week 31 jan'!L5</f>
        <v>0</v>
      </c>
      <c r="M7" s="4">
        <f t="shared" si="0"/>
        <v>0</v>
      </c>
    </row>
    <row r="8" spans="1:13">
      <c r="A8" t="s">
        <v>20</v>
      </c>
      <c r="B8" s="3">
        <f>'Week 20 sep'!B6+'Week 27 sep'!B6+'Week 04 okt'!B6+'Week 11 okt'!B6+'Week 25 okt'!B6+'Week 01 nov'!B6+'Week 08 nov'!B6+'Week 15 nov'!B6+'Week 22 nov'!B6+'Week 29 nov'!B6+'Week 06 dec'!B6+'Week 13 dec'!B6+'Week 20 dec'!B6+'Week 10 jan'!B6+'Week 17 jan'!B6+'Week 24 jan'!B6+'Week 31 jan'!B6</f>
        <v>0</v>
      </c>
      <c r="C8" s="3">
        <f>'Week 20 sep'!C6+'Week 27 sep'!C6+'Week 04 okt'!C6+'Week 11 okt'!C6+'Week 25 okt'!C6+'Week 01 nov'!C6+'Week 08 nov'!C6+'Week 15 nov'!C6+'Week 22 nov'!C6+'Week 29 nov'!C6+'Week 06 dec'!C6+'Week 13 dec'!C6+'Week 20 dec'!C6+'Week 10 jan'!C6+'Week 17 jan'!C6+'Week 24 jan'!C6+'Week 31 jan'!C6</f>
        <v>0</v>
      </c>
      <c r="D8" s="3">
        <f>'Week 20 sep'!D6+'Week 27 sep'!D6+'Week 04 okt'!D6+'Week 11 okt'!D6+'Week 25 okt'!D6+'Week 01 nov'!D6+'Week 08 nov'!D6+'Week 15 nov'!D6+'Week 22 nov'!D6+'Week 29 nov'!D6+'Week 06 dec'!D6+'Week 13 dec'!D6+'Week 20 dec'!D6+'Week 10 jan'!D6+'Week 17 jan'!D6+'Week 24 jan'!D6+'Week 31 jan'!D6</f>
        <v>0</v>
      </c>
      <c r="E8" s="3">
        <f>'Week 20 sep'!E6+'Week 27 sep'!E6+'Week 04 okt'!E6+'Week 11 okt'!E6+'Week 25 okt'!E6+'Week 01 nov'!E6+'Week 08 nov'!E6+'Week 15 nov'!E6+'Week 22 nov'!E6+'Week 29 nov'!E6+'Week 06 dec'!E6+'Week 13 dec'!E6+'Week 20 dec'!E6+'Week 10 jan'!E6+'Week 17 jan'!E6+'Week 24 jan'!E6+'Week 31 jan'!E6</f>
        <v>0</v>
      </c>
      <c r="F8" s="3">
        <f>'Week 20 sep'!F6+'Week 27 sep'!F6+'Week 04 okt'!F6+'Week 11 okt'!F6+'Week 25 okt'!F6+'Week 01 nov'!F6+'Week 08 nov'!F6+'Week 15 nov'!F6+'Week 22 nov'!F6+'Week 29 nov'!F6+'Week 06 dec'!F6+'Week 13 dec'!F6+'Week 20 dec'!F6+'Week 10 jan'!F6+'Week 17 jan'!F6+'Week 24 jan'!F6+'Week 31 jan'!F6</f>
        <v>0</v>
      </c>
      <c r="G8" s="3">
        <f>'Week 20 sep'!G6+'Week 27 sep'!G6+'Week 04 okt'!G6+'Week 11 okt'!G6+'Week 25 okt'!G6+'Week 01 nov'!G6+'Week 08 nov'!G6+'Week 15 nov'!G6+'Week 22 nov'!G6+'Week 29 nov'!G6+'Week 06 dec'!G6+'Week 13 dec'!G6+'Week 20 dec'!G6+'Week 10 jan'!G6+'Week 17 jan'!G6+'Week 24 jan'!G6+'Week 31 jan'!G6</f>
        <v>0</v>
      </c>
      <c r="H8" s="3">
        <f>'Week 20 sep'!H6+'Week 27 sep'!H6+'Week 04 okt'!H6+'Week 11 okt'!H6+'Week 25 okt'!H6+'Week 01 nov'!H6+'Week 08 nov'!H6+'Week 15 nov'!H6+'Week 22 nov'!H6+'Week 29 nov'!H6+'Week 06 dec'!H6+'Week 13 dec'!H6+'Week 20 dec'!H6+'Week 10 jan'!H6+'Week 17 jan'!H6+'Week 24 jan'!H6+'Week 31 jan'!H6</f>
        <v>0</v>
      </c>
      <c r="I8" s="3">
        <f>'Week 20 sep'!I6+'Week 27 sep'!I6+'Week 04 okt'!I6+'Week 11 okt'!I6+'Week 25 okt'!I6+'Week 01 nov'!I6+'Week 08 nov'!I6+'Week 15 nov'!I6+'Week 22 nov'!I6+'Week 29 nov'!I6+'Week 06 dec'!I6+'Week 13 dec'!I6+'Week 20 dec'!I6+'Week 10 jan'!I6+'Week 17 jan'!I6+'Week 24 jan'!I6+'Week 31 jan'!I6</f>
        <v>0</v>
      </c>
      <c r="J8" s="3">
        <f>'Week 20 sep'!J6+'Week 27 sep'!J6+'Week 04 okt'!J6+'Week 11 okt'!J6+'Week 25 okt'!J6+'Week 01 nov'!J6+'Week 08 nov'!J6+'Week 15 nov'!J6+'Week 22 nov'!J6+'Week 29 nov'!J6+'Week 06 dec'!J6+'Week 13 dec'!J6+'Week 20 dec'!J6+'Week 10 jan'!J6+'Week 17 jan'!J6+'Week 24 jan'!J6+'Week 31 jan'!J6</f>
        <v>0</v>
      </c>
      <c r="K8" s="3">
        <f>'Week 20 sep'!K6+'Week 27 sep'!K6+'Week 04 okt'!K6+'Week 11 okt'!K6+'Week 25 okt'!K6+'Week 01 nov'!K6+'Week 08 nov'!K6+'Week 15 nov'!K6+'Week 22 nov'!K6+'Week 29 nov'!K6+'Week 06 dec'!K6+'Week 13 dec'!K6+'Week 20 dec'!K6+'Week 10 jan'!K6+'Week 17 jan'!K6+'Week 24 jan'!K6+'Week 31 jan'!K6</f>
        <v>0</v>
      </c>
      <c r="L8" s="3">
        <f>'Week 20 sep'!L6+'Week 27 sep'!L6+'Week 04 okt'!L6+'Week 11 okt'!L6+'Week 25 okt'!L6+'Week 01 nov'!L6+'Week 08 nov'!L6+'Week 15 nov'!L6+'Week 22 nov'!L6+'Week 29 nov'!L6+'Week 06 dec'!L6+'Week 13 dec'!L6+'Week 20 dec'!L6+'Week 10 jan'!L6+'Week 17 jan'!L6+'Week 24 jan'!L6+'Week 31 jan'!L6</f>
        <v>0</v>
      </c>
      <c r="M8" s="4">
        <f t="shared" si="0"/>
        <v>0</v>
      </c>
    </row>
    <row r="9" spans="1:13">
      <c r="A9" t="s">
        <v>21</v>
      </c>
      <c r="B9" s="3">
        <f>'Week 20 sep'!B7+'Week 27 sep'!B7+'Week 04 okt'!B7+'Week 11 okt'!B7+'Week 25 okt'!B7+'Week 01 nov'!B7+'Week 08 nov'!B7+'Week 15 nov'!B7+'Week 22 nov'!B7+'Week 29 nov'!B7+'Week 06 dec'!B7+'Week 13 dec'!B7+'Week 20 dec'!B7+'Week 10 jan'!B7+'Week 17 jan'!B7+'Week 24 jan'!B7+'Week 31 jan'!B7</f>
        <v>0</v>
      </c>
      <c r="C9" s="3">
        <f>'Week 20 sep'!C7+'Week 27 sep'!C7+'Week 04 okt'!C7+'Week 11 okt'!C7+'Week 25 okt'!C7+'Week 01 nov'!C7+'Week 08 nov'!C7+'Week 15 nov'!C7+'Week 22 nov'!C7+'Week 29 nov'!C7+'Week 06 dec'!C7+'Week 13 dec'!C7+'Week 20 dec'!C7+'Week 10 jan'!C7+'Week 17 jan'!C7+'Week 24 jan'!C7+'Week 31 jan'!C7</f>
        <v>0</v>
      </c>
      <c r="D9" s="3">
        <f>'Week 20 sep'!D7+'Week 27 sep'!D7+'Week 04 okt'!D7+'Week 11 okt'!D7+'Week 25 okt'!D7+'Week 01 nov'!D7+'Week 08 nov'!D7+'Week 15 nov'!D7+'Week 22 nov'!D7+'Week 29 nov'!D7+'Week 06 dec'!D7+'Week 13 dec'!D7+'Week 20 dec'!D7+'Week 10 jan'!D7+'Week 17 jan'!D7+'Week 24 jan'!D7+'Week 31 jan'!D7</f>
        <v>0</v>
      </c>
      <c r="E9" s="3">
        <f>'Week 20 sep'!E7+'Week 27 sep'!E7+'Week 04 okt'!E7+'Week 11 okt'!E7+'Week 25 okt'!E7+'Week 01 nov'!E7+'Week 08 nov'!E7+'Week 15 nov'!E7+'Week 22 nov'!E7+'Week 29 nov'!E7+'Week 06 dec'!E7+'Week 13 dec'!E7+'Week 20 dec'!E7+'Week 10 jan'!E7+'Week 17 jan'!E7+'Week 24 jan'!E7+'Week 31 jan'!E7</f>
        <v>0</v>
      </c>
      <c r="F9" s="3">
        <f>'Week 20 sep'!F7+'Week 27 sep'!F7+'Week 04 okt'!F7+'Week 11 okt'!F7+'Week 25 okt'!F7+'Week 01 nov'!F7+'Week 08 nov'!F7+'Week 15 nov'!F7+'Week 22 nov'!F7+'Week 29 nov'!F7+'Week 06 dec'!F7+'Week 13 dec'!F7+'Week 20 dec'!F7+'Week 10 jan'!F7+'Week 17 jan'!F7+'Week 24 jan'!F7+'Week 31 jan'!F7</f>
        <v>0</v>
      </c>
      <c r="G9" s="3">
        <f>'Week 20 sep'!G7+'Week 27 sep'!G7+'Week 04 okt'!G7+'Week 11 okt'!G7+'Week 25 okt'!G7+'Week 01 nov'!G7+'Week 08 nov'!G7+'Week 15 nov'!G7+'Week 22 nov'!G7+'Week 29 nov'!G7+'Week 06 dec'!G7+'Week 13 dec'!G7+'Week 20 dec'!G7+'Week 10 jan'!G7+'Week 17 jan'!G7+'Week 24 jan'!G7+'Week 31 jan'!G7</f>
        <v>0</v>
      </c>
      <c r="H9" s="3">
        <f>'Week 20 sep'!H7+'Week 27 sep'!H7+'Week 04 okt'!H7+'Week 11 okt'!H7+'Week 25 okt'!H7+'Week 01 nov'!H7+'Week 08 nov'!H7+'Week 15 nov'!H7+'Week 22 nov'!H7+'Week 29 nov'!H7+'Week 06 dec'!H7+'Week 13 dec'!H7+'Week 20 dec'!H7+'Week 10 jan'!H7+'Week 17 jan'!H7+'Week 24 jan'!H7+'Week 31 jan'!H7</f>
        <v>0</v>
      </c>
      <c r="I9" s="3">
        <f>'Week 20 sep'!I7+'Week 27 sep'!I7+'Week 04 okt'!I7+'Week 11 okt'!I7+'Week 25 okt'!I7+'Week 01 nov'!I7+'Week 08 nov'!I7+'Week 15 nov'!I7+'Week 22 nov'!I7+'Week 29 nov'!I7+'Week 06 dec'!I7+'Week 13 dec'!I7+'Week 20 dec'!I7+'Week 10 jan'!I7+'Week 17 jan'!I7+'Week 24 jan'!I7+'Week 31 jan'!I7</f>
        <v>0</v>
      </c>
      <c r="J9" s="3">
        <f>'Week 20 sep'!J7+'Week 27 sep'!J7+'Week 04 okt'!J7+'Week 11 okt'!J7+'Week 25 okt'!J7+'Week 01 nov'!J7+'Week 08 nov'!J7+'Week 15 nov'!J7+'Week 22 nov'!J7+'Week 29 nov'!J7+'Week 06 dec'!J7+'Week 13 dec'!J7+'Week 20 dec'!J7+'Week 10 jan'!J7+'Week 17 jan'!J7+'Week 24 jan'!J7+'Week 31 jan'!J7</f>
        <v>0</v>
      </c>
      <c r="K9" s="3">
        <f>'Week 20 sep'!K7+'Week 27 sep'!K7+'Week 04 okt'!K7+'Week 11 okt'!K7+'Week 25 okt'!K7+'Week 01 nov'!K7+'Week 08 nov'!K7+'Week 15 nov'!K7+'Week 22 nov'!K7+'Week 29 nov'!K7+'Week 06 dec'!K7+'Week 13 dec'!K7+'Week 20 dec'!K7+'Week 10 jan'!K7+'Week 17 jan'!K7+'Week 24 jan'!K7+'Week 31 jan'!K7</f>
        <v>0</v>
      </c>
      <c r="L9" s="3">
        <f>'Week 20 sep'!L7+'Week 27 sep'!L7+'Week 04 okt'!L7+'Week 11 okt'!L7+'Week 25 okt'!L7+'Week 01 nov'!L7+'Week 08 nov'!L7+'Week 15 nov'!L7+'Week 22 nov'!L7+'Week 29 nov'!L7+'Week 06 dec'!L7+'Week 13 dec'!L7+'Week 20 dec'!L7+'Week 10 jan'!L7+'Week 17 jan'!L7+'Week 24 jan'!L7+'Week 31 jan'!L7</f>
        <v>0</v>
      </c>
      <c r="M9" s="4">
        <f t="shared" si="0"/>
        <v>0</v>
      </c>
    </row>
    <row r="10" spans="1:13">
      <c r="A10" t="s">
        <v>22</v>
      </c>
      <c r="B10" s="3">
        <f>'Week 20 sep'!B8+'Week 27 sep'!B8+'Week 04 okt'!B8+'Week 11 okt'!B8+'Week 25 okt'!B8+'Week 01 nov'!B8+'Week 08 nov'!B8+'Week 15 nov'!B8+'Week 22 nov'!B8+'Week 29 nov'!B8+'Week 06 dec'!B8+'Week 13 dec'!B8+'Week 20 dec'!B8+'Week 10 jan'!B8+'Week 17 jan'!B8+'Week 24 jan'!B8+'Week 31 jan'!B8</f>
        <v>0</v>
      </c>
      <c r="C10" s="3">
        <f>'Week 20 sep'!C8+'Week 27 sep'!C8+'Week 04 okt'!C8+'Week 11 okt'!C8+'Week 25 okt'!C8+'Week 01 nov'!C8+'Week 08 nov'!C8+'Week 15 nov'!C8+'Week 22 nov'!C8+'Week 29 nov'!C8+'Week 06 dec'!C8+'Week 13 dec'!C8+'Week 20 dec'!C8+'Week 10 jan'!C8+'Week 17 jan'!C8+'Week 24 jan'!C8+'Week 31 jan'!C8</f>
        <v>0</v>
      </c>
      <c r="D10" s="3">
        <f>'Week 20 sep'!D8+'Week 27 sep'!D8+'Week 04 okt'!D8+'Week 11 okt'!D8+'Week 25 okt'!D8+'Week 01 nov'!D8+'Week 08 nov'!D8+'Week 15 nov'!D8+'Week 22 nov'!D8+'Week 29 nov'!D8+'Week 06 dec'!D8+'Week 13 dec'!D8+'Week 20 dec'!D8+'Week 10 jan'!D8+'Week 17 jan'!D8+'Week 24 jan'!D8+'Week 31 jan'!D8</f>
        <v>0</v>
      </c>
      <c r="E10" s="3">
        <f>'Week 20 sep'!E8+'Week 27 sep'!E8+'Week 04 okt'!E8+'Week 11 okt'!E8+'Week 25 okt'!E8+'Week 01 nov'!E8+'Week 08 nov'!E8+'Week 15 nov'!E8+'Week 22 nov'!E8+'Week 29 nov'!E8+'Week 06 dec'!E8+'Week 13 dec'!E8+'Week 20 dec'!E8+'Week 10 jan'!E8+'Week 17 jan'!E8+'Week 24 jan'!E8+'Week 31 jan'!E8</f>
        <v>0</v>
      </c>
      <c r="F10" s="3">
        <f>'Week 20 sep'!F8+'Week 27 sep'!F8+'Week 04 okt'!F8+'Week 11 okt'!F8+'Week 25 okt'!F8+'Week 01 nov'!F8+'Week 08 nov'!F8+'Week 15 nov'!F8+'Week 22 nov'!F8+'Week 29 nov'!F8+'Week 06 dec'!F8+'Week 13 dec'!F8+'Week 20 dec'!F8+'Week 10 jan'!F8+'Week 17 jan'!F8+'Week 24 jan'!F8+'Week 31 jan'!F8</f>
        <v>0</v>
      </c>
      <c r="G10" s="3">
        <f>'Week 20 sep'!G8+'Week 27 sep'!G8+'Week 04 okt'!G8+'Week 11 okt'!G8+'Week 25 okt'!G8+'Week 01 nov'!G8+'Week 08 nov'!G8+'Week 15 nov'!G8+'Week 22 nov'!G8+'Week 29 nov'!G8+'Week 06 dec'!G8+'Week 13 dec'!G8+'Week 20 dec'!G8+'Week 10 jan'!G8+'Week 17 jan'!G8+'Week 24 jan'!G8+'Week 31 jan'!G8</f>
        <v>0</v>
      </c>
      <c r="H10" s="3">
        <f>'Week 20 sep'!H8+'Week 27 sep'!H8+'Week 04 okt'!H8+'Week 11 okt'!H8+'Week 25 okt'!H8+'Week 01 nov'!H8+'Week 08 nov'!H8+'Week 15 nov'!H8+'Week 22 nov'!H8+'Week 29 nov'!H8+'Week 06 dec'!H8+'Week 13 dec'!H8+'Week 20 dec'!H8+'Week 10 jan'!H8+'Week 17 jan'!H8+'Week 24 jan'!H8+'Week 31 jan'!H8</f>
        <v>0</v>
      </c>
      <c r="I10" s="3">
        <f>'Week 20 sep'!I8+'Week 27 sep'!I8+'Week 04 okt'!I8+'Week 11 okt'!I8+'Week 25 okt'!I8+'Week 01 nov'!I8+'Week 08 nov'!I8+'Week 15 nov'!I8+'Week 22 nov'!I8+'Week 29 nov'!I8+'Week 06 dec'!I8+'Week 13 dec'!I8+'Week 20 dec'!I8+'Week 10 jan'!I8+'Week 17 jan'!I8+'Week 24 jan'!I8+'Week 31 jan'!I8</f>
        <v>0</v>
      </c>
      <c r="J10" s="3">
        <f>'Week 20 sep'!J8+'Week 27 sep'!J8+'Week 04 okt'!J8+'Week 11 okt'!J8+'Week 25 okt'!J8+'Week 01 nov'!J8+'Week 08 nov'!J8+'Week 15 nov'!J8+'Week 22 nov'!J8+'Week 29 nov'!J8+'Week 06 dec'!J8+'Week 13 dec'!J8+'Week 20 dec'!J8+'Week 10 jan'!J8+'Week 17 jan'!J8+'Week 24 jan'!J8+'Week 31 jan'!J8</f>
        <v>0</v>
      </c>
      <c r="K10" s="3">
        <f>'Week 20 sep'!K8+'Week 27 sep'!K8+'Week 04 okt'!K8+'Week 11 okt'!K8+'Week 25 okt'!K8+'Week 01 nov'!K8+'Week 08 nov'!K8+'Week 15 nov'!K8+'Week 22 nov'!K8+'Week 29 nov'!K8+'Week 06 dec'!K8+'Week 13 dec'!K8+'Week 20 dec'!K8+'Week 10 jan'!K8+'Week 17 jan'!K8+'Week 24 jan'!K8+'Week 31 jan'!K8</f>
        <v>0</v>
      </c>
      <c r="L10" s="3">
        <f>'Week 20 sep'!L8+'Week 27 sep'!L8+'Week 04 okt'!L8+'Week 11 okt'!L8+'Week 25 okt'!L8+'Week 01 nov'!L8+'Week 08 nov'!L8+'Week 15 nov'!L8+'Week 22 nov'!L8+'Week 29 nov'!L8+'Week 06 dec'!L8+'Week 13 dec'!L8+'Week 20 dec'!L8+'Week 10 jan'!L8+'Week 17 jan'!L8+'Week 24 jan'!L8+'Week 31 jan'!L8</f>
        <v>0</v>
      </c>
      <c r="M10" s="4">
        <f t="shared" si="0"/>
        <v>0</v>
      </c>
    </row>
    <row r="11" spans="1:13">
      <c r="A11" s="11" t="s">
        <v>16</v>
      </c>
      <c r="B11" s="4">
        <f>SUM(B5:B10)</f>
        <v>14</v>
      </c>
      <c r="C11" s="4">
        <f t="shared" ref="C11:L11" si="1">SUM(C5:C10)</f>
        <v>30</v>
      </c>
      <c r="D11" s="4">
        <f t="shared" si="1"/>
        <v>6</v>
      </c>
      <c r="E11" s="4">
        <f t="shared" si="1"/>
        <v>2</v>
      </c>
      <c r="F11" s="4">
        <f t="shared" si="1"/>
        <v>5</v>
      </c>
      <c r="G11" s="4">
        <f t="shared" si="1"/>
        <v>13</v>
      </c>
      <c r="H11" s="4">
        <f t="shared" si="1"/>
        <v>1</v>
      </c>
      <c r="I11" s="4">
        <f t="shared" si="1"/>
        <v>9</v>
      </c>
      <c r="J11" s="4">
        <f t="shared" si="1"/>
        <v>3</v>
      </c>
      <c r="K11" s="4">
        <f t="shared" si="1"/>
        <v>24</v>
      </c>
      <c r="L11" s="4">
        <f t="shared" si="1"/>
        <v>15</v>
      </c>
      <c r="M11" s="4">
        <f>SUM(M5:M10)</f>
        <v>122</v>
      </c>
    </row>
    <row r="14" spans="1:13">
      <c r="A14" s="11" t="s">
        <v>23</v>
      </c>
    </row>
    <row r="15" spans="1:13">
      <c r="A15" t="s">
        <v>24</v>
      </c>
      <c r="B15" s="13">
        <f>Kostenregistratie!D23</f>
        <v>126.31000000000037</v>
      </c>
    </row>
    <row r="16" spans="1:13">
      <c r="A16" t="s">
        <v>25</v>
      </c>
    </row>
    <row r="18" spans="1:4">
      <c r="A18" t="s">
        <v>26</v>
      </c>
      <c r="B18" s="25" t="s">
        <v>27</v>
      </c>
      <c r="C18" s="25" t="s">
        <v>28</v>
      </c>
      <c r="D18" s="25" t="s">
        <v>16</v>
      </c>
    </row>
    <row r="19" spans="1:4">
      <c r="A19" s="25" t="s">
        <v>17</v>
      </c>
      <c r="B19" s="37">
        <f>M11</f>
        <v>122</v>
      </c>
      <c r="C19" s="38">
        <v>50</v>
      </c>
      <c r="D19" s="38">
        <f>B19*C19</f>
        <v>6100</v>
      </c>
    </row>
    <row r="20" spans="1:4">
      <c r="A20" s="25" t="s">
        <v>29</v>
      </c>
      <c r="B20" s="25">
        <v>7.5</v>
      </c>
      <c r="C20" s="36">
        <v>75</v>
      </c>
      <c r="D20" s="36">
        <f>B20*C20</f>
        <v>562.5</v>
      </c>
    </row>
    <row r="22" spans="1:4">
      <c r="B22" s="25" t="s">
        <v>30</v>
      </c>
      <c r="C22" s="25" t="s">
        <v>31</v>
      </c>
      <c r="D22" s="25" t="s">
        <v>16</v>
      </c>
    </row>
    <row r="23" spans="1:4">
      <c r="A23" s="25" t="s">
        <v>32</v>
      </c>
      <c r="B23" s="37">
        <v>15</v>
      </c>
      <c r="C23" s="38">
        <v>150</v>
      </c>
      <c r="D23" s="38">
        <f>B23*C23</f>
        <v>2250</v>
      </c>
    </row>
    <row r="24" spans="1:4">
      <c r="A24" s="25" t="s">
        <v>33</v>
      </c>
      <c r="B24" s="25">
        <v>2</v>
      </c>
      <c r="C24" s="36">
        <v>125</v>
      </c>
      <c r="D24" s="38">
        <f>B24*C24</f>
        <v>250</v>
      </c>
    </row>
    <row r="25" spans="1:4" ht="15"/>
    <row r="26" spans="1:4" ht="15">
      <c r="A26" t="s">
        <v>34</v>
      </c>
      <c r="B26" s="39">
        <f>B15+D19+D20+D23+D24</f>
        <v>9288.8100000000013</v>
      </c>
    </row>
    <row r="27" spans="1:4" ht="15"/>
  </sheetData>
  <mergeCells count="3">
    <mergeCell ref="B3:E3"/>
    <mergeCell ref="F3:H3"/>
    <mergeCell ref="I3:L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71B7-51A1-412E-903E-9892E4C46CAC}">
  <dimension ref="A1:L8"/>
  <sheetViews>
    <sheetView workbookViewId="0">
      <selection activeCell="K5" sqref="K5"/>
    </sheetView>
  </sheetViews>
  <sheetFormatPr defaultRowHeight="14.45"/>
  <cols>
    <col min="1" max="1" width="15.7109375" customWidth="1"/>
  </cols>
  <sheetData>
    <row r="1" spans="1:12">
      <c r="A1" s="1"/>
      <c r="B1" s="35" t="s">
        <v>2</v>
      </c>
      <c r="C1" s="35"/>
      <c r="D1" s="35"/>
      <c r="E1" s="35"/>
      <c r="F1" s="35" t="s">
        <v>3</v>
      </c>
      <c r="G1" s="35"/>
      <c r="H1" s="35"/>
      <c r="I1" s="35" t="s">
        <v>4</v>
      </c>
      <c r="J1" s="35"/>
      <c r="K1" s="35"/>
      <c r="L1" s="35"/>
    </row>
    <row r="2" spans="1:12" ht="157.15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 ht="15">
      <c r="A3" t="s">
        <v>17</v>
      </c>
      <c r="C3">
        <v>3</v>
      </c>
      <c r="G3">
        <v>4</v>
      </c>
      <c r="K3">
        <v>4</v>
      </c>
    </row>
    <row r="4" spans="1:12">
      <c r="A4" s="3" t="str">
        <f>TOTAAL!A6</f>
        <v>student 02</v>
      </c>
    </row>
    <row r="5" spans="1:12">
      <c r="A5" s="3" t="str">
        <f>TOTAAL!A7</f>
        <v>student 03</v>
      </c>
    </row>
    <row r="6" spans="1:12">
      <c r="A6" s="3" t="str">
        <f>TOTAAL!A8</f>
        <v>student 04</v>
      </c>
    </row>
    <row r="7" spans="1:12">
      <c r="A7" s="3" t="str">
        <f>TOTAAL!A9</f>
        <v>student 05</v>
      </c>
    </row>
    <row r="8" spans="1:12">
      <c r="A8" s="3" t="str">
        <f>TOTAAL!A10</f>
        <v>student 06</v>
      </c>
    </row>
  </sheetData>
  <mergeCells count="3">
    <mergeCell ref="B1:E1"/>
    <mergeCell ref="F1:H1"/>
    <mergeCell ref="I1:L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2330-058B-4E3D-A239-64805A51956C}">
  <dimension ref="A1:L8"/>
  <sheetViews>
    <sheetView workbookViewId="0">
      <selection activeCell="G9" sqref="G9"/>
    </sheetView>
  </sheetViews>
  <sheetFormatPr defaultRowHeight="14.45"/>
  <cols>
    <col min="1" max="1" width="15.7109375" customWidth="1"/>
  </cols>
  <sheetData>
    <row r="1" spans="1:12">
      <c r="A1" s="1"/>
      <c r="B1" s="35" t="s">
        <v>2</v>
      </c>
      <c r="C1" s="35"/>
      <c r="D1" s="35"/>
      <c r="E1" s="35"/>
      <c r="F1" s="35" t="s">
        <v>3</v>
      </c>
      <c r="G1" s="35"/>
      <c r="H1" s="35"/>
      <c r="I1" s="35" t="s">
        <v>4</v>
      </c>
      <c r="J1" s="35"/>
      <c r="K1" s="35"/>
      <c r="L1" s="35"/>
    </row>
    <row r="2" spans="1:12" ht="157.15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>
      <c r="A3" s="3" t="s">
        <v>17</v>
      </c>
      <c r="K3">
        <v>7</v>
      </c>
    </row>
    <row r="4" spans="1:12">
      <c r="A4" s="3" t="str">
        <f>TOTAAL!A6</f>
        <v>student 02</v>
      </c>
    </row>
    <row r="5" spans="1:12">
      <c r="A5" s="3" t="str">
        <f>TOTAAL!A7</f>
        <v>student 03</v>
      </c>
    </row>
    <row r="6" spans="1:12">
      <c r="A6" s="3" t="str">
        <f>TOTAAL!A8</f>
        <v>student 04</v>
      </c>
    </row>
    <row r="7" spans="1:12">
      <c r="A7" s="3" t="str">
        <f>TOTAAL!A9</f>
        <v>student 05</v>
      </c>
    </row>
    <row r="8" spans="1:12">
      <c r="A8" s="3" t="str">
        <f>TOTAAL!A10</f>
        <v>student 06</v>
      </c>
    </row>
  </sheetData>
  <mergeCells count="3">
    <mergeCell ref="B1:E1"/>
    <mergeCell ref="F1:H1"/>
    <mergeCell ref="I1:L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1DE4-0A65-4675-8DF3-15C3206635A2}">
  <dimension ref="A1:L8"/>
  <sheetViews>
    <sheetView workbookViewId="0">
      <selection activeCell="J11" sqref="J11"/>
    </sheetView>
  </sheetViews>
  <sheetFormatPr defaultRowHeight="14.45"/>
  <cols>
    <col min="1" max="1" width="15.7109375" customWidth="1"/>
  </cols>
  <sheetData>
    <row r="1" spans="1:12">
      <c r="A1" s="1"/>
      <c r="B1" s="35" t="s">
        <v>2</v>
      </c>
      <c r="C1" s="35"/>
      <c r="D1" s="35"/>
      <c r="E1" s="35"/>
      <c r="F1" s="35" t="s">
        <v>3</v>
      </c>
      <c r="G1" s="35"/>
      <c r="H1" s="35"/>
      <c r="I1" s="35" t="s">
        <v>4</v>
      </c>
      <c r="J1" s="35"/>
      <c r="K1" s="35"/>
      <c r="L1" s="35"/>
    </row>
    <row r="2" spans="1:12" ht="157.15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>
      <c r="A3" s="3" t="s">
        <v>17</v>
      </c>
      <c r="K3">
        <v>7</v>
      </c>
    </row>
    <row r="4" spans="1:12">
      <c r="A4" s="3" t="str">
        <f>TOTAAL!A6</f>
        <v>student 02</v>
      </c>
    </row>
    <row r="5" spans="1:12">
      <c r="A5" s="3" t="str">
        <f>TOTAAL!A7</f>
        <v>student 03</v>
      </c>
    </row>
    <row r="6" spans="1:12">
      <c r="A6" s="3" t="str">
        <f>TOTAAL!A8</f>
        <v>student 04</v>
      </c>
    </row>
    <row r="7" spans="1:12">
      <c r="A7" s="3" t="str">
        <f>TOTAAL!A9</f>
        <v>student 05</v>
      </c>
    </row>
    <row r="8" spans="1:12">
      <c r="A8" s="3" t="str">
        <f>TOTAAL!A10</f>
        <v>student 06</v>
      </c>
    </row>
  </sheetData>
  <mergeCells count="3">
    <mergeCell ref="B1:E1"/>
    <mergeCell ref="F1:H1"/>
    <mergeCell ref="I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C80D-000C-4ADC-BF43-EA36AF6782E8}">
  <dimension ref="A1:L8"/>
  <sheetViews>
    <sheetView workbookViewId="0">
      <selection activeCell="I6" sqref="I6"/>
    </sheetView>
  </sheetViews>
  <sheetFormatPr defaultRowHeight="14.45"/>
  <cols>
    <col min="1" max="1" width="15.7109375" customWidth="1"/>
  </cols>
  <sheetData>
    <row r="1" spans="1:12">
      <c r="A1" s="1"/>
      <c r="B1" s="35" t="s">
        <v>2</v>
      </c>
      <c r="C1" s="35"/>
      <c r="D1" s="35"/>
      <c r="E1" s="35"/>
      <c r="F1" s="35" t="s">
        <v>3</v>
      </c>
      <c r="G1" s="35"/>
      <c r="H1" s="35"/>
      <c r="I1" s="35" t="s">
        <v>4</v>
      </c>
      <c r="J1" s="35"/>
      <c r="K1" s="35"/>
      <c r="L1" s="35"/>
    </row>
    <row r="2" spans="1:12" ht="157.15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>
      <c r="A3" s="3" t="s">
        <v>17</v>
      </c>
      <c r="I3">
        <v>6</v>
      </c>
      <c r="K3">
        <v>1</v>
      </c>
    </row>
    <row r="4" spans="1:12">
      <c r="A4" s="3" t="str">
        <f>TOTAAL!A6</f>
        <v>student 02</v>
      </c>
    </row>
    <row r="5" spans="1:12">
      <c r="A5" s="3" t="str">
        <f>TOTAAL!A7</f>
        <v>student 03</v>
      </c>
    </row>
    <row r="6" spans="1:12">
      <c r="A6" s="3" t="str">
        <f>TOTAAL!A8</f>
        <v>student 04</v>
      </c>
    </row>
    <row r="7" spans="1:12">
      <c r="A7" s="3" t="str">
        <f>TOTAAL!A9</f>
        <v>student 05</v>
      </c>
    </row>
    <row r="8" spans="1:12">
      <c r="A8" s="3" t="str">
        <f>TOTAAL!A10</f>
        <v>student 06</v>
      </c>
    </row>
  </sheetData>
  <mergeCells count="3">
    <mergeCell ref="B1:E1"/>
    <mergeCell ref="F1:H1"/>
    <mergeCell ref="I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9CD9-401E-4083-B807-126A0CCEF470}">
  <dimension ref="A1:L8"/>
  <sheetViews>
    <sheetView workbookViewId="0">
      <selection activeCell="E9" sqref="E9"/>
    </sheetView>
  </sheetViews>
  <sheetFormatPr defaultRowHeight="14.45"/>
  <cols>
    <col min="1" max="1" width="15.7109375" customWidth="1"/>
  </cols>
  <sheetData>
    <row r="1" spans="1:12">
      <c r="A1" s="1"/>
      <c r="B1" s="35" t="s">
        <v>2</v>
      </c>
      <c r="C1" s="35"/>
      <c r="D1" s="35"/>
      <c r="E1" s="35"/>
      <c r="F1" s="35" t="s">
        <v>3</v>
      </c>
      <c r="G1" s="35"/>
      <c r="H1" s="35"/>
      <c r="I1" s="35" t="s">
        <v>4</v>
      </c>
      <c r="J1" s="35"/>
      <c r="K1" s="35"/>
      <c r="L1" s="35"/>
    </row>
    <row r="2" spans="1:12" ht="157.15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>
      <c r="A3" s="3" t="s">
        <v>17</v>
      </c>
      <c r="C3">
        <v>4</v>
      </c>
      <c r="D3">
        <v>3</v>
      </c>
    </row>
    <row r="4" spans="1:12">
      <c r="A4" s="3" t="str">
        <f>TOTAAL!A6</f>
        <v>student 02</v>
      </c>
    </row>
    <row r="5" spans="1:12">
      <c r="A5" s="3" t="str">
        <f>TOTAAL!A7</f>
        <v>student 03</v>
      </c>
    </row>
    <row r="6" spans="1:12">
      <c r="A6" s="3" t="str">
        <f>TOTAAL!A8</f>
        <v>student 04</v>
      </c>
    </row>
    <row r="7" spans="1:12">
      <c r="A7" s="3" t="str">
        <f>TOTAAL!A9</f>
        <v>student 05</v>
      </c>
    </row>
    <row r="8" spans="1:12">
      <c r="A8" s="3" t="str">
        <f>TOTAAL!A10</f>
        <v>student 06</v>
      </c>
    </row>
  </sheetData>
  <mergeCells count="3">
    <mergeCell ref="B1:E1"/>
    <mergeCell ref="F1:H1"/>
    <mergeCell ref="I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6C0C-EB0C-48D8-AB01-19A5778019ED}">
  <dimension ref="A1:L8"/>
  <sheetViews>
    <sheetView workbookViewId="0">
      <selection activeCell="A3" sqref="A3"/>
    </sheetView>
  </sheetViews>
  <sheetFormatPr defaultRowHeight="14.45"/>
  <cols>
    <col min="1" max="1" width="15.7109375" customWidth="1"/>
  </cols>
  <sheetData>
    <row r="1" spans="1:12">
      <c r="A1" s="1"/>
      <c r="B1" s="35" t="s">
        <v>2</v>
      </c>
      <c r="C1" s="35"/>
      <c r="D1" s="35"/>
      <c r="E1" s="35"/>
      <c r="F1" s="35" t="s">
        <v>3</v>
      </c>
      <c r="G1" s="35"/>
      <c r="H1" s="35"/>
      <c r="I1" s="35" t="s">
        <v>4</v>
      </c>
      <c r="J1" s="35"/>
      <c r="K1" s="35"/>
      <c r="L1" s="35"/>
    </row>
    <row r="2" spans="1:12" ht="157.15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>
      <c r="A3" s="3" t="s">
        <v>17</v>
      </c>
      <c r="L3">
        <v>7</v>
      </c>
    </row>
    <row r="4" spans="1:12">
      <c r="A4" s="3" t="str">
        <f>TOTAAL!A6</f>
        <v>student 02</v>
      </c>
    </row>
    <row r="5" spans="1:12">
      <c r="A5" s="3" t="str">
        <f>TOTAAL!A7</f>
        <v>student 03</v>
      </c>
    </row>
    <row r="6" spans="1:12">
      <c r="A6" s="3" t="str">
        <f>TOTAAL!A8</f>
        <v>student 04</v>
      </c>
    </row>
    <row r="7" spans="1:12">
      <c r="A7" s="3" t="str">
        <f>TOTAAL!A9</f>
        <v>student 05</v>
      </c>
    </row>
    <row r="8" spans="1:12">
      <c r="A8" s="3" t="str">
        <f>TOTAAL!A10</f>
        <v>student 06</v>
      </c>
    </row>
  </sheetData>
  <mergeCells count="3">
    <mergeCell ref="B1:E1"/>
    <mergeCell ref="F1:H1"/>
    <mergeCell ref="I1: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47D2-627F-4AFB-A00B-5ED4FC9B10DA}">
  <dimension ref="A1:L8"/>
  <sheetViews>
    <sheetView workbookViewId="0">
      <selection activeCell="L8" sqref="L8"/>
    </sheetView>
  </sheetViews>
  <sheetFormatPr defaultRowHeight="14.45"/>
  <cols>
    <col min="1" max="1" width="15.7109375" customWidth="1"/>
  </cols>
  <sheetData>
    <row r="1" spans="1:12">
      <c r="A1" s="1"/>
      <c r="B1" s="35" t="s">
        <v>2</v>
      </c>
      <c r="C1" s="35"/>
      <c r="D1" s="35"/>
      <c r="E1" s="35"/>
      <c r="F1" s="35" t="s">
        <v>3</v>
      </c>
      <c r="G1" s="35"/>
      <c r="H1" s="35"/>
      <c r="I1" s="35" t="s">
        <v>4</v>
      </c>
      <c r="J1" s="35"/>
      <c r="K1" s="35"/>
      <c r="L1" s="35"/>
    </row>
    <row r="2" spans="1:12" ht="157.15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>
      <c r="A3" s="3" t="s">
        <v>17</v>
      </c>
      <c r="L3">
        <v>7</v>
      </c>
    </row>
    <row r="4" spans="1:12">
      <c r="A4" s="3" t="str">
        <f>TOTAAL!A6</f>
        <v>student 02</v>
      </c>
    </row>
    <row r="5" spans="1:12">
      <c r="A5" s="3" t="str">
        <f>TOTAAL!A7</f>
        <v>student 03</v>
      </c>
    </row>
    <row r="6" spans="1:12">
      <c r="A6" s="3" t="str">
        <f>TOTAAL!A8</f>
        <v>student 04</v>
      </c>
    </row>
    <row r="7" spans="1:12">
      <c r="A7" s="3" t="str">
        <f>TOTAAL!A9</f>
        <v>student 05</v>
      </c>
    </row>
    <row r="8" spans="1:12">
      <c r="A8" s="3" t="str">
        <f>TOTAAL!A10</f>
        <v>student 06</v>
      </c>
    </row>
  </sheetData>
  <mergeCells count="3">
    <mergeCell ref="B1:E1"/>
    <mergeCell ref="F1:H1"/>
    <mergeCell ref="I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FE108-75EF-4AAE-ACCB-50FE4A127483}">
  <dimension ref="A1:L8"/>
  <sheetViews>
    <sheetView workbookViewId="0">
      <selection activeCell="K3" sqref="K3"/>
    </sheetView>
  </sheetViews>
  <sheetFormatPr defaultRowHeight="14.45"/>
  <cols>
    <col min="1" max="1" width="15.7109375" customWidth="1"/>
  </cols>
  <sheetData>
    <row r="1" spans="1:12">
      <c r="A1" s="1"/>
      <c r="B1" s="35" t="s">
        <v>2</v>
      </c>
      <c r="C1" s="35"/>
      <c r="D1" s="35"/>
      <c r="E1" s="35"/>
      <c r="F1" s="35" t="s">
        <v>3</v>
      </c>
      <c r="G1" s="35"/>
      <c r="H1" s="35"/>
      <c r="I1" s="35" t="s">
        <v>4</v>
      </c>
      <c r="J1" s="35"/>
      <c r="K1" s="35"/>
      <c r="L1" s="35"/>
    </row>
    <row r="2" spans="1:12" ht="157.15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>
      <c r="A3" s="3" t="str">
        <f>TOTAAL!A5</f>
        <v>Mozes Hak</v>
      </c>
      <c r="D3">
        <v>2</v>
      </c>
      <c r="K3">
        <v>5</v>
      </c>
    </row>
    <row r="4" spans="1:12">
      <c r="A4" s="3" t="str">
        <f>TOTAAL!A6</f>
        <v>student 02</v>
      </c>
    </row>
    <row r="5" spans="1:12">
      <c r="A5" s="3" t="str">
        <f>TOTAAL!A7</f>
        <v>student 03</v>
      </c>
    </row>
    <row r="6" spans="1:12">
      <c r="A6" s="3" t="str">
        <f>TOTAAL!A8</f>
        <v>student 04</v>
      </c>
    </row>
    <row r="7" spans="1:12">
      <c r="A7" s="3" t="str">
        <f>TOTAAL!A9</f>
        <v>student 05</v>
      </c>
    </row>
    <row r="8" spans="1:12">
      <c r="A8" s="3" t="str">
        <f>TOTAAL!A10</f>
        <v>student 06</v>
      </c>
    </row>
  </sheetData>
  <mergeCells count="3">
    <mergeCell ref="B1:E1"/>
    <mergeCell ref="F1:H1"/>
    <mergeCell ref="I1:L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D319-BB43-4E54-B796-858A2DABCC94}">
  <dimension ref="A1:L8"/>
  <sheetViews>
    <sheetView workbookViewId="0">
      <selection activeCell="L3" sqref="L3"/>
    </sheetView>
  </sheetViews>
  <sheetFormatPr defaultRowHeight="14.45"/>
  <cols>
    <col min="1" max="1" width="15.7109375" customWidth="1"/>
  </cols>
  <sheetData>
    <row r="1" spans="1:12">
      <c r="A1" s="1"/>
      <c r="B1" s="35" t="s">
        <v>2</v>
      </c>
      <c r="C1" s="35"/>
      <c r="D1" s="35"/>
      <c r="E1" s="35"/>
      <c r="F1" s="35" t="s">
        <v>3</v>
      </c>
      <c r="G1" s="35"/>
      <c r="H1" s="35"/>
      <c r="I1" s="35" t="s">
        <v>4</v>
      </c>
      <c r="J1" s="35"/>
      <c r="K1" s="35"/>
      <c r="L1" s="35"/>
    </row>
    <row r="2" spans="1:12" ht="157.15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>
      <c r="A3" s="3" t="str">
        <f>TOTAAL!A5</f>
        <v>Mozes Hak</v>
      </c>
      <c r="C3">
        <v>1</v>
      </c>
      <c r="D3">
        <v>1</v>
      </c>
      <c r="E3">
        <v>2</v>
      </c>
      <c r="F3">
        <v>5</v>
      </c>
      <c r="G3">
        <v>3</v>
      </c>
      <c r="H3">
        <v>1</v>
      </c>
      <c r="I3">
        <v>3</v>
      </c>
      <c r="L3">
        <v>1</v>
      </c>
    </row>
    <row r="4" spans="1:12">
      <c r="A4" s="3" t="str">
        <f>TOTAAL!A6</f>
        <v>student 02</v>
      </c>
    </row>
    <row r="5" spans="1:12">
      <c r="A5" s="3" t="str">
        <f>TOTAAL!A7</f>
        <v>student 03</v>
      </c>
    </row>
    <row r="6" spans="1:12">
      <c r="A6" s="3" t="str">
        <f>TOTAAL!A8</f>
        <v>student 04</v>
      </c>
    </row>
    <row r="7" spans="1:12">
      <c r="A7" s="3" t="str">
        <f>TOTAAL!A9</f>
        <v>student 05</v>
      </c>
    </row>
    <row r="8" spans="1:12">
      <c r="A8" s="3" t="str">
        <f>TOTAAL!A10</f>
        <v>student 06</v>
      </c>
    </row>
  </sheetData>
  <mergeCells count="3">
    <mergeCell ref="B1:E1"/>
    <mergeCell ref="F1:H1"/>
    <mergeCell ref="I1:L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FD24-FE15-475E-8A46-E53E53569B7D}">
  <dimension ref="A1:G23"/>
  <sheetViews>
    <sheetView workbookViewId="0">
      <selection activeCell="H17" sqref="H17"/>
    </sheetView>
  </sheetViews>
  <sheetFormatPr defaultRowHeight="14.45"/>
  <cols>
    <col min="1" max="1" width="11.140625" bestFit="1" customWidth="1"/>
    <col min="2" max="2" width="15.28515625" bestFit="1" customWidth="1"/>
    <col min="3" max="3" width="21.85546875" bestFit="1" customWidth="1"/>
  </cols>
  <sheetData>
    <row r="1" spans="1:7" ht="15">
      <c r="A1" s="12" t="s">
        <v>35</v>
      </c>
      <c r="B1" s="12" t="s">
        <v>36</v>
      </c>
      <c r="C1" s="12" t="s">
        <v>37</v>
      </c>
      <c r="D1" s="12" t="s">
        <v>38</v>
      </c>
      <c r="E1" s="27" t="s">
        <v>39</v>
      </c>
    </row>
    <row r="2" spans="1:7" ht="15">
      <c r="A2" s="15">
        <v>45203</v>
      </c>
      <c r="B2" s="19" t="s">
        <v>40</v>
      </c>
      <c r="C2" s="22">
        <v>2839716</v>
      </c>
      <c r="D2" s="26">
        <v>14.99</v>
      </c>
      <c r="E2" s="25"/>
    </row>
    <row r="3" spans="1:7" ht="16.5">
      <c r="A3" s="17">
        <v>45204</v>
      </c>
      <c r="B3" s="20" t="s">
        <v>41</v>
      </c>
      <c r="C3" s="21" t="s">
        <v>42</v>
      </c>
      <c r="D3" s="18">
        <f>SUM(E3)/1.66666666666666</f>
        <v>5.7000000000000224</v>
      </c>
      <c r="E3" s="28">
        <v>9.5</v>
      </c>
    </row>
    <row r="4" spans="1:7" ht="16.5">
      <c r="A4" s="17">
        <v>45204</v>
      </c>
      <c r="B4" s="20" t="s">
        <v>41</v>
      </c>
      <c r="C4" s="21" t="s">
        <v>43</v>
      </c>
      <c r="D4" s="18">
        <f t="shared" ref="D4:D13" si="0">SUM(E4)/1.66666666666666</f>
        <v>19.36200000000008</v>
      </c>
      <c r="E4" s="24">
        <v>32.270000000000003</v>
      </c>
    </row>
    <row r="5" spans="1:7" ht="16.5">
      <c r="A5" s="17">
        <v>45204</v>
      </c>
      <c r="B5" s="20" t="s">
        <v>41</v>
      </c>
      <c r="C5" s="21" t="s">
        <v>44</v>
      </c>
      <c r="D5" s="18">
        <f t="shared" si="0"/>
        <v>3.6840000000000144</v>
      </c>
      <c r="E5" s="24">
        <v>6.14</v>
      </c>
    </row>
    <row r="6" spans="1:7" ht="16.5">
      <c r="A6" s="17">
        <v>45204</v>
      </c>
      <c r="B6" s="20" t="s">
        <v>41</v>
      </c>
      <c r="C6" s="21" t="s">
        <v>45</v>
      </c>
      <c r="D6" s="18">
        <f t="shared" si="0"/>
        <v>6.8700000000000268</v>
      </c>
      <c r="E6" s="24">
        <v>11.45</v>
      </c>
    </row>
    <row r="7" spans="1:7" ht="16.5">
      <c r="A7" s="17">
        <v>45204</v>
      </c>
      <c r="B7" s="20" t="s">
        <v>41</v>
      </c>
      <c r="C7" s="21" t="s">
        <v>46</v>
      </c>
      <c r="D7" s="18">
        <f t="shared" si="0"/>
        <v>18.384000000000071</v>
      </c>
      <c r="E7" s="24">
        <v>30.64</v>
      </c>
      <c r="G7" s="29"/>
    </row>
    <row r="8" spans="1:7" ht="16.5">
      <c r="A8" s="17">
        <v>45204</v>
      </c>
      <c r="B8" s="20" t="s">
        <v>41</v>
      </c>
      <c r="C8" s="21" t="s">
        <v>47</v>
      </c>
      <c r="D8" s="18">
        <f t="shared" si="0"/>
        <v>10.230000000000041</v>
      </c>
      <c r="E8" s="24">
        <v>17.05</v>
      </c>
    </row>
    <row r="9" spans="1:7" ht="16.5">
      <c r="A9" s="17">
        <v>45204</v>
      </c>
      <c r="B9" s="20" t="s">
        <v>41</v>
      </c>
      <c r="C9" s="21" t="s">
        <v>48</v>
      </c>
      <c r="D9" s="18">
        <f t="shared" si="0"/>
        <v>8.1180000000000323</v>
      </c>
      <c r="E9" s="24">
        <v>13.53</v>
      </c>
    </row>
    <row r="10" spans="1:7" ht="16.5">
      <c r="A10" s="17">
        <v>45204</v>
      </c>
      <c r="B10" s="20" t="s">
        <v>41</v>
      </c>
      <c r="C10" s="21" t="s">
        <v>49</v>
      </c>
      <c r="D10" s="18">
        <f t="shared" si="0"/>
        <v>1.4160000000000055</v>
      </c>
      <c r="E10" s="24">
        <v>2.36</v>
      </c>
    </row>
    <row r="11" spans="1:7" ht="16.5">
      <c r="A11" s="17">
        <v>45204</v>
      </c>
      <c r="B11" s="20" t="s">
        <v>41</v>
      </c>
      <c r="C11" s="21" t="s">
        <v>50</v>
      </c>
      <c r="D11" s="18">
        <f t="shared" si="0"/>
        <v>0.5880000000000023</v>
      </c>
      <c r="E11" s="24">
        <v>0.98</v>
      </c>
    </row>
    <row r="12" spans="1:7" ht="16.5">
      <c r="A12" s="17">
        <v>45204</v>
      </c>
      <c r="B12" s="20" t="s">
        <v>41</v>
      </c>
      <c r="C12" s="21" t="s">
        <v>51</v>
      </c>
      <c r="D12" s="31">
        <f t="shared" si="0"/>
        <v>5.4000000000000217</v>
      </c>
      <c r="E12" s="24">
        <v>9</v>
      </c>
    </row>
    <row r="13" spans="1:7" ht="16.5">
      <c r="A13" s="17">
        <v>45204</v>
      </c>
      <c r="B13" s="20" t="s">
        <v>41</v>
      </c>
      <c r="C13" s="16" t="s">
        <v>52</v>
      </c>
      <c r="D13" s="30">
        <f>SUM(E13)/1.66666666666666</f>
        <v>9.1380000000000372</v>
      </c>
      <c r="E13" s="24">
        <v>15.23</v>
      </c>
    </row>
    <row r="14" spans="1:7">
      <c r="A14" s="17">
        <v>45228</v>
      </c>
      <c r="B14" s="1" t="s">
        <v>53</v>
      </c>
      <c r="C14" s="1" t="s">
        <v>54</v>
      </c>
      <c r="D14" s="32">
        <v>22.43</v>
      </c>
      <c r="E14" s="23"/>
    </row>
    <row r="15" spans="1:7">
      <c r="A15" s="1"/>
      <c r="B15" s="1"/>
      <c r="C15" s="1"/>
      <c r="D15" s="14"/>
      <c r="E15" s="23"/>
    </row>
    <row r="16" spans="1:7">
      <c r="A16" s="1"/>
      <c r="B16" s="1"/>
      <c r="C16" s="1"/>
      <c r="D16" s="14"/>
      <c r="E16" s="23"/>
    </row>
    <row r="17" spans="1:5">
      <c r="A17" s="1"/>
      <c r="B17" s="1"/>
      <c r="C17" s="1"/>
      <c r="D17" s="14"/>
      <c r="E17" s="23"/>
    </row>
    <row r="18" spans="1:5">
      <c r="A18" s="1"/>
      <c r="B18" s="1"/>
      <c r="C18" s="1"/>
      <c r="D18" s="14"/>
      <c r="E18" s="23"/>
    </row>
    <row r="19" spans="1:5">
      <c r="A19" s="1"/>
      <c r="B19" s="1"/>
      <c r="C19" s="1"/>
      <c r="D19" s="14"/>
      <c r="E19" s="23"/>
    </row>
    <row r="20" spans="1:5">
      <c r="A20" s="1"/>
      <c r="B20" s="1"/>
      <c r="C20" s="1"/>
      <c r="D20" s="14"/>
      <c r="E20" s="23"/>
    </row>
    <row r="21" spans="1:5">
      <c r="A21" s="1"/>
      <c r="B21" s="1"/>
      <c r="C21" s="1"/>
      <c r="D21" s="14"/>
      <c r="E21" s="23"/>
    </row>
    <row r="22" spans="1:5">
      <c r="A22" s="1"/>
      <c r="B22" s="1"/>
      <c r="C22" s="1"/>
      <c r="D22" s="14"/>
      <c r="E22" s="23"/>
    </row>
    <row r="23" spans="1:5">
      <c r="C23" s="3" t="s">
        <v>55</v>
      </c>
      <c r="D23" s="13">
        <f>SUM(D2:D22)</f>
        <v>126.31000000000037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1134-B2B1-4B4D-8F9B-8A5195A78169}">
  <dimension ref="A1:L8"/>
  <sheetViews>
    <sheetView workbookViewId="0">
      <selection activeCell="B3" sqref="B3"/>
    </sheetView>
  </sheetViews>
  <sheetFormatPr defaultRowHeight="14.45"/>
  <cols>
    <col min="1" max="1" width="15.7109375" customWidth="1"/>
  </cols>
  <sheetData>
    <row r="1" spans="1:12">
      <c r="A1" s="1"/>
      <c r="B1" s="35" t="s">
        <v>2</v>
      </c>
      <c r="C1" s="35"/>
      <c r="D1" s="35"/>
      <c r="E1" s="35"/>
      <c r="F1" s="35" t="s">
        <v>3</v>
      </c>
      <c r="G1" s="35"/>
      <c r="H1" s="35"/>
      <c r="I1" s="35" t="s">
        <v>4</v>
      </c>
      <c r="J1" s="35"/>
      <c r="K1" s="35"/>
      <c r="L1" s="35"/>
    </row>
    <row r="2" spans="1:12" ht="157.15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 ht="15">
      <c r="A3" t="s">
        <v>17</v>
      </c>
      <c r="B3">
        <v>7</v>
      </c>
    </row>
    <row r="4" spans="1:12">
      <c r="A4" s="3" t="str">
        <f>TOTAAL!A6</f>
        <v>student 02</v>
      </c>
    </row>
    <row r="5" spans="1:12">
      <c r="A5" s="3" t="str">
        <f>TOTAAL!A7</f>
        <v>student 03</v>
      </c>
    </row>
    <row r="6" spans="1:12">
      <c r="A6" s="3" t="str">
        <f>TOTAAL!A8</f>
        <v>student 04</v>
      </c>
    </row>
    <row r="7" spans="1:12">
      <c r="A7" s="3" t="str">
        <f>TOTAAL!A9</f>
        <v>student 05</v>
      </c>
    </row>
    <row r="8" spans="1:12">
      <c r="A8" s="3" t="str">
        <f>TOTAAL!A10</f>
        <v>student 06</v>
      </c>
    </row>
  </sheetData>
  <mergeCells count="3">
    <mergeCell ref="B1:E1"/>
    <mergeCell ref="F1:H1"/>
    <mergeCell ref="I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FA7A4-47F7-4055-BC86-9800EBCAC4A8}">
  <dimension ref="A1:L8"/>
  <sheetViews>
    <sheetView workbookViewId="0">
      <selection activeCell="B3" sqref="B3"/>
    </sheetView>
  </sheetViews>
  <sheetFormatPr defaultRowHeight="14.45"/>
  <cols>
    <col min="1" max="1" width="15.7109375" customWidth="1"/>
  </cols>
  <sheetData>
    <row r="1" spans="1:12">
      <c r="A1" s="1"/>
      <c r="B1" s="35" t="s">
        <v>2</v>
      </c>
      <c r="C1" s="35"/>
      <c r="D1" s="35"/>
      <c r="E1" s="35"/>
      <c r="F1" s="35" t="s">
        <v>3</v>
      </c>
      <c r="G1" s="35"/>
      <c r="H1" s="35"/>
      <c r="I1" s="35" t="s">
        <v>4</v>
      </c>
      <c r="J1" s="35"/>
      <c r="K1" s="35"/>
      <c r="L1" s="35"/>
    </row>
    <row r="2" spans="1:12" ht="157.15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 ht="15">
      <c r="A3" t="s">
        <v>17</v>
      </c>
      <c r="B3">
        <v>7</v>
      </c>
    </row>
    <row r="4" spans="1:12">
      <c r="A4" s="3" t="str">
        <f>TOTAAL!A6</f>
        <v>student 02</v>
      </c>
    </row>
    <row r="5" spans="1:12">
      <c r="A5" s="3" t="str">
        <f>TOTAAL!A7</f>
        <v>student 03</v>
      </c>
    </row>
    <row r="6" spans="1:12">
      <c r="A6" s="3" t="str">
        <f>TOTAAL!A8</f>
        <v>student 04</v>
      </c>
    </row>
    <row r="7" spans="1:12">
      <c r="A7" s="3" t="str">
        <f>TOTAAL!A9</f>
        <v>student 05</v>
      </c>
    </row>
    <row r="8" spans="1:12">
      <c r="A8" s="3" t="str">
        <f>TOTAAL!A10</f>
        <v>student 06</v>
      </c>
    </row>
  </sheetData>
  <mergeCells count="3">
    <mergeCell ref="B1:E1"/>
    <mergeCell ref="F1:H1"/>
    <mergeCell ref="I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C6631-F3ED-4E3B-A3DD-823C261D5690}">
  <dimension ref="A1:L8"/>
  <sheetViews>
    <sheetView workbookViewId="0">
      <selection activeCell="C3" sqref="C3"/>
    </sheetView>
  </sheetViews>
  <sheetFormatPr defaultRowHeight="14.45"/>
  <cols>
    <col min="1" max="1" width="15.7109375" customWidth="1"/>
  </cols>
  <sheetData>
    <row r="1" spans="1:12">
      <c r="A1" s="1"/>
      <c r="B1" s="35" t="s">
        <v>2</v>
      </c>
      <c r="C1" s="35"/>
      <c r="D1" s="35"/>
      <c r="E1" s="35"/>
      <c r="F1" s="35" t="s">
        <v>3</v>
      </c>
      <c r="G1" s="35"/>
      <c r="H1" s="35"/>
      <c r="I1" s="35" t="s">
        <v>4</v>
      </c>
      <c r="J1" s="35"/>
      <c r="K1" s="35"/>
      <c r="L1" s="35"/>
    </row>
    <row r="2" spans="1:12" ht="157.15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 ht="15">
      <c r="A3" t="s">
        <v>17</v>
      </c>
      <c r="C3">
        <v>7</v>
      </c>
    </row>
    <row r="4" spans="1:12">
      <c r="A4" s="3" t="str">
        <f>TOTAAL!A6</f>
        <v>student 02</v>
      </c>
    </row>
    <row r="5" spans="1:12">
      <c r="A5" s="3" t="str">
        <f>TOTAAL!A7</f>
        <v>student 03</v>
      </c>
    </row>
    <row r="6" spans="1:12">
      <c r="A6" s="3" t="str">
        <f>TOTAAL!A8</f>
        <v>student 04</v>
      </c>
    </row>
    <row r="7" spans="1:12">
      <c r="A7" s="3" t="str">
        <f>TOTAAL!A9</f>
        <v>student 05</v>
      </c>
    </row>
    <row r="8" spans="1:12">
      <c r="A8" s="3" t="str">
        <f>TOTAAL!A10</f>
        <v>student 06</v>
      </c>
    </row>
  </sheetData>
  <mergeCells count="3">
    <mergeCell ref="B1:E1"/>
    <mergeCell ref="F1:H1"/>
    <mergeCell ref="I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2EB7-75A1-4509-AA2A-5C34225B9532}">
  <dimension ref="A1:L8"/>
  <sheetViews>
    <sheetView workbookViewId="0">
      <selection activeCell="C3" sqref="C3"/>
    </sheetView>
  </sheetViews>
  <sheetFormatPr defaultRowHeight="14.45"/>
  <cols>
    <col min="1" max="1" width="15.7109375" customWidth="1"/>
  </cols>
  <sheetData>
    <row r="1" spans="1:12">
      <c r="A1" s="1"/>
      <c r="B1" s="35" t="s">
        <v>2</v>
      </c>
      <c r="C1" s="35"/>
      <c r="D1" s="35"/>
      <c r="E1" s="35"/>
      <c r="F1" s="35" t="s">
        <v>3</v>
      </c>
      <c r="G1" s="35"/>
      <c r="H1" s="35"/>
      <c r="I1" s="35" t="s">
        <v>4</v>
      </c>
      <c r="J1" s="35"/>
      <c r="K1" s="35"/>
      <c r="L1" s="35"/>
    </row>
    <row r="2" spans="1:12" ht="157.15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 ht="15">
      <c r="A3" t="s">
        <v>17</v>
      </c>
      <c r="C3">
        <v>7</v>
      </c>
    </row>
    <row r="4" spans="1:12">
      <c r="A4" s="3" t="str">
        <f>TOTAAL!A6</f>
        <v>student 02</v>
      </c>
    </row>
    <row r="5" spans="1:12">
      <c r="A5" s="3" t="str">
        <f>TOTAAL!A7</f>
        <v>student 03</v>
      </c>
    </row>
    <row r="6" spans="1:12">
      <c r="A6" s="3" t="str">
        <f>TOTAAL!A8</f>
        <v>student 04</v>
      </c>
    </row>
    <row r="7" spans="1:12">
      <c r="A7" s="3" t="str">
        <f>TOTAAL!A9</f>
        <v>student 05</v>
      </c>
    </row>
    <row r="8" spans="1:12">
      <c r="A8" s="3" t="str">
        <f>TOTAAL!A10</f>
        <v>student 06</v>
      </c>
    </row>
  </sheetData>
  <mergeCells count="3">
    <mergeCell ref="B1:E1"/>
    <mergeCell ref="F1:H1"/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37F95-2B86-4312-8530-88D46023940E}">
  <dimension ref="A1:L8"/>
  <sheetViews>
    <sheetView workbookViewId="0">
      <selection activeCell="C3" sqref="C3"/>
    </sheetView>
  </sheetViews>
  <sheetFormatPr defaultRowHeight="14.45"/>
  <cols>
    <col min="1" max="1" width="15.7109375" customWidth="1"/>
  </cols>
  <sheetData>
    <row r="1" spans="1:12">
      <c r="A1" s="1"/>
      <c r="B1" s="35" t="s">
        <v>2</v>
      </c>
      <c r="C1" s="35"/>
      <c r="D1" s="35"/>
      <c r="E1" s="35"/>
      <c r="F1" s="35" t="s">
        <v>3</v>
      </c>
      <c r="G1" s="35"/>
      <c r="H1" s="35"/>
      <c r="I1" s="35" t="s">
        <v>4</v>
      </c>
      <c r="J1" s="35"/>
      <c r="K1" s="35"/>
      <c r="L1" s="35"/>
    </row>
    <row r="2" spans="1:12" ht="157.15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 ht="15">
      <c r="A3" t="s">
        <v>17</v>
      </c>
      <c r="C3">
        <v>6</v>
      </c>
      <c r="J3">
        <v>1</v>
      </c>
    </row>
    <row r="4" spans="1:12">
      <c r="A4" s="3" t="str">
        <f>TOTAAL!A6</f>
        <v>student 02</v>
      </c>
    </row>
    <row r="5" spans="1:12">
      <c r="A5" s="3" t="str">
        <f>TOTAAL!A7</f>
        <v>student 03</v>
      </c>
    </row>
    <row r="6" spans="1:12">
      <c r="A6" s="3" t="str">
        <f>TOTAAL!A8</f>
        <v>student 04</v>
      </c>
    </row>
    <row r="7" spans="1:12">
      <c r="A7" s="3" t="str">
        <f>TOTAAL!A9</f>
        <v>student 05</v>
      </c>
    </row>
    <row r="8" spans="1:12">
      <c r="A8" s="3" t="str">
        <f>TOTAAL!A10</f>
        <v>student 06</v>
      </c>
    </row>
  </sheetData>
  <mergeCells count="3">
    <mergeCell ref="B1:E1"/>
    <mergeCell ref="F1:H1"/>
    <mergeCell ref="I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1F7E-3AA9-49D5-BFF2-15B8B56012E0}">
  <dimension ref="A1:L8"/>
  <sheetViews>
    <sheetView workbookViewId="0">
      <selection activeCell="A3" sqref="A3"/>
    </sheetView>
  </sheetViews>
  <sheetFormatPr defaultRowHeight="14.45"/>
  <cols>
    <col min="1" max="1" width="15.7109375" customWidth="1"/>
  </cols>
  <sheetData>
    <row r="1" spans="1:12">
      <c r="A1" s="1"/>
      <c r="B1" s="35" t="s">
        <v>2</v>
      </c>
      <c r="C1" s="35"/>
      <c r="D1" s="35"/>
      <c r="E1" s="35"/>
      <c r="F1" s="35" t="s">
        <v>3</v>
      </c>
      <c r="G1" s="35"/>
      <c r="H1" s="35"/>
      <c r="I1" s="35" t="s">
        <v>4</v>
      </c>
      <c r="J1" s="35"/>
      <c r="K1" s="35"/>
      <c r="L1" s="35"/>
    </row>
    <row r="2" spans="1:12" ht="157.15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 ht="15">
      <c r="A3" t="s">
        <v>17</v>
      </c>
    </row>
    <row r="4" spans="1:12">
      <c r="A4" s="3" t="str">
        <f>TOTAAL!A6</f>
        <v>student 02</v>
      </c>
    </row>
    <row r="5" spans="1:12">
      <c r="A5" s="3" t="str">
        <f>TOTAAL!A7</f>
        <v>student 03</v>
      </c>
    </row>
    <row r="6" spans="1:12">
      <c r="A6" s="3" t="str">
        <f>TOTAAL!A8</f>
        <v>student 04</v>
      </c>
    </row>
    <row r="7" spans="1:12">
      <c r="A7" s="3" t="str">
        <f>TOTAAL!A9</f>
        <v>student 05</v>
      </c>
    </row>
    <row r="8" spans="1:12">
      <c r="A8" s="3" t="str">
        <f>TOTAAL!A10</f>
        <v>student 06</v>
      </c>
    </row>
  </sheetData>
  <mergeCells count="3">
    <mergeCell ref="B1:E1"/>
    <mergeCell ref="F1:H1"/>
    <mergeCell ref="I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FD20E-FB6E-486A-86C6-05AD314257BB}">
  <dimension ref="A1:L8"/>
  <sheetViews>
    <sheetView workbookViewId="0">
      <selection activeCell="C3" sqref="C3"/>
    </sheetView>
  </sheetViews>
  <sheetFormatPr defaultRowHeight="14.45"/>
  <cols>
    <col min="1" max="1" width="15.7109375" customWidth="1"/>
  </cols>
  <sheetData>
    <row r="1" spans="1:12">
      <c r="A1" s="1"/>
      <c r="B1" s="35" t="s">
        <v>2</v>
      </c>
      <c r="C1" s="35"/>
      <c r="D1" s="35"/>
      <c r="E1" s="35"/>
      <c r="F1" s="35" t="s">
        <v>3</v>
      </c>
      <c r="G1" s="35"/>
      <c r="H1" s="35"/>
      <c r="I1" s="35" t="s">
        <v>4</v>
      </c>
      <c r="J1" s="35"/>
      <c r="K1" s="35"/>
      <c r="L1" s="35"/>
    </row>
    <row r="2" spans="1:12" ht="157.15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 ht="15">
      <c r="A3" t="s">
        <v>17</v>
      </c>
      <c r="C3">
        <v>2</v>
      </c>
      <c r="J3">
        <v>2</v>
      </c>
    </row>
    <row r="4" spans="1:12">
      <c r="A4" s="3" t="str">
        <f>TOTAAL!A6</f>
        <v>student 02</v>
      </c>
    </row>
    <row r="5" spans="1:12">
      <c r="A5" s="3" t="str">
        <f>TOTAAL!A7</f>
        <v>student 03</v>
      </c>
    </row>
    <row r="6" spans="1:12">
      <c r="A6" s="3" t="str">
        <f>TOTAAL!A8</f>
        <v>student 04</v>
      </c>
    </row>
    <row r="7" spans="1:12">
      <c r="A7" s="3" t="str">
        <f>TOTAAL!A9</f>
        <v>student 05</v>
      </c>
    </row>
    <row r="8" spans="1:12">
      <c r="A8" s="3" t="str">
        <f>TOTAAL!A10</f>
        <v>student 06</v>
      </c>
    </row>
  </sheetData>
  <mergeCells count="3">
    <mergeCell ref="B1:E1"/>
    <mergeCell ref="F1:H1"/>
    <mergeCell ref="I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06EB-8884-473C-8B81-2B3539C75600}">
  <dimension ref="A1:L8"/>
  <sheetViews>
    <sheetView workbookViewId="0">
      <selection activeCell="G3" sqref="G3"/>
    </sheetView>
  </sheetViews>
  <sheetFormatPr defaultRowHeight="14.45"/>
  <cols>
    <col min="1" max="1" width="15.7109375" customWidth="1"/>
  </cols>
  <sheetData>
    <row r="1" spans="1:12">
      <c r="A1" s="1"/>
      <c r="B1" s="35" t="s">
        <v>2</v>
      </c>
      <c r="C1" s="35"/>
      <c r="D1" s="35"/>
      <c r="E1" s="35"/>
      <c r="F1" s="35" t="s">
        <v>3</v>
      </c>
      <c r="G1" s="35"/>
      <c r="H1" s="35"/>
      <c r="I1" s="35" t="s">
        <v>4</v>
      </c>
      <c r="J1" s="35"/>
      <c r="K1" s="35"/>
      <c r="L1" s="35"/>
    </row>
    <row r="2" spans="1:12" ht="157.15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 ht="15">
      <c r="A3" t="s">
        <v>17</v>
      </c>
      <c r="G3">
        <v>6</v>
      </c>
    </row>
    <row r="4" spans="1:12">
      <c r="A4" s="3" t="str">
        <f>TOTAAL!A6</f>
        <v>student 02</v>
      </c>
    </row>
    <row r="5" spans="1:12">
      <c r="A5" s="3" t="str">
        <f>TOTAAL!A7</f>
        <v>student 03</v>
      </c>
    </row>
    <row r="6" spans="1:12">
      <c r="A6" s="3" t="str">
        <f>TOTAAL!A8</f>
        <v>student 04</v>
      </c>
    </row>
    <row r="7" spans="1:12">
      <c r="A7" s="3" t="str">
        <f>TOTAAL!A9</f>
        <v>student 05</v>
      </c>
    </row>
    <row r="8" spans="1:12">
      <c r="A8" s="3" t="str">
        <f>TOTAAL!A10</f>
        <v>student 06</v>
      </c>
    </row>
  </sheetData>
  <mergeCells count="3">
    <mergeCell ref="B1:E1"/>
    <mergeCell ref="F1:H1"/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Koorevaar</dc:creator>
  <cp:keywords/>
  <dc:description/>
  <cp:lastModifiedBy>Mozes Hak</cp:lastModifiedBy>
  <cp:revision/>
  <dcterms:created xsi:type="dcterms:W3CDTF">2023-09-19T05:57:15Z</dcterms:created>
  <dcterms:modified xsi:type="dcterms:W3CDTF">2024-01-28T10:58:22Z</dcterms:modified>
  <cp:category/>
  <cp:contentStatus/>
</cp:coreProperties>
</file>