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5610377b872af/BPR/7. HR (Human Resources)/Incentive ^0 Targets/2022/FORMAT INCENTIVE/"/>
    </mc:Choice>
  </mc:AlternateContent>
  <xr:revisionPtr revIDLastSave="10" documentId="8_{E1E2C427-8012-4540-ACE5-8BEE385A496B}" xr6:coauthVersionLast="47" xr6:coauthVersionMax="47" xr10:uidLastSave="{09891EE1-C7A2-4327-8943-8E0CBB2758C6}"/>
  <bookViews>
    <workbookView xWindow="-120" yWindow="-120" windowWidth="29040" windowHeight="15720" xr2:uid="{9DF341ED-DD4B-47AB-80A4-50D9A023D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H14" i="1"/>
  <c r="J14" i="1" s="1"/>
  <c r="H12" i="1"/>
  <c r="J12" i="1" s="1"/>
  <c r="H11" i="1"/>
  <c r="J11" i="1" s="1"/>
  <c r="J16" i="1" l="1"/>
  <c r="J18" i="1" l="1"/>
  <c r="J17" i="1" l="1"/>
  <c r="G28" i="1" s="1"/>
</calcChain>
</file>

<file path=xl/sharedStrings.xml><?xml version="1.0" encoding="utf-8"?>
<sst xmlns="http://schemas.openxmlformats.org/spreadsheetml/2006/main" count="40" uniqueCount="34">
  <si>
    <t>NAMA</t>
  </si>
  <si>
    <t>JABATAN</t>
  </si>
  <si>
    <t>Konfigurasi KPI</t>
  </si>
  <si>
    <t>BULAN</t>
  </si>
  <si>
    <t>:  November 2021</t>
  </si>
  <si>
    <t>-</t>
  </si>
  <si>
    <t>No</t>
  </si>
  <si>
    <t xml:space="preserve">KPI </t>
  </si>
  <si>
    <t>HASIL</t>
  </si>
  <si>
    <t>TARGET</t>
  </si>
  <si>
    <t>ACH(%)</t>
  </si>
  <si>
    <t>BOBOT</t>
  </si>
  <si>
    <t>KPI GRADE</t>
  </si>
  <si>
    <t>Kredit Non Lancar (Baki)</t>
  </si>
  <si>
    <t>KPI ACHIEVEMENT:</t>
  </si>
  <si>
    <t>TOTAL INCENTIVE:</t>
  </si>
  <si>
    <t>STATUS:</t>
  </si>
  <si>
    <t>MENGETAHUI</t>
  </si>
  <si>
    <t>PE AKUNTING</t>
  </si>
  <si>
    <t>PE AUDIT</t>
  </si>
  <si>
    <t>PE OPERASIONAL</t>
  </si>
  <si>
    <t>DIREKSI</t>
  </si>
  <si>
    <t>DITERIMA OLEH</t>
  </si>
  <si>
    <t>TOTAL INCENTIVE</t>
  </si>
  <si>
    <t xml:space="preserve">Insentif (%) </t>
  </si>
  <si>
    <t>Avg Plafon Kredit</t>
  </si>
  <si>
    <t>Nama</t>
  </si>
  <si>
    <t>Realisasi Kredit (Individu Target)</t>
  </si>
  <si>
    <t>Kontrak Baru (Individu Target)</t>
  </si>
  <si>
    <t>:  Nama</t>
  </si>
  <si>
    <t>:  Dir / Kom</t>
  </si>
  <si>
    <t>LDR</t>
  </si>
  <si>
    <t>Insentif ini hanya bisa cair jika Status KPI Achievement = GOOD</t>
  </si>
  <si>
    <t>INCENTIVE Direksi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</si>
</sst>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7" formatCode="&quot;Rp&quot;#,##0.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0" fillId="2" borderId="0" xfId="0" applyNumberFormat="1" applyFill="1"/>
    <xf numFmtId="0" fontId="0" fillId="2" borderId="4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42" fontId="0" fillId="2" borderId="17" xfId="0" applyNumberForma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  <xf numFmtId="9" fontId="0" fillId="2" borderId="18" xfId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9" fontId="0" fillId="2" borderId="23" xfId="1" applyFont="1" applyFill="1" applyBorder="1" applyAlignment="1">
      <alignment horizontal="center"/>
    </xf>
    <xf numFmtId="0" fontId="0" fillId="4" borderId="24" xfId="0" applyFill="1" applyBorder="1"/>
    <xf numFmtId="0" fontId="0" fillId="4" borderId="10" xfId="0" applyFill="1" applyBorder="1"/>
    <xf numFmtId="0" fontId="3" fillId="4" borderId="10" xfId="0" applyFont="1" applyFill="1" applyBorder="1" applyAlignment="1">
      <alignment horizontal="left"/>
    </xf>
    <xf numFmtId="1" fontId="3" fillId="4" borderId="25" xfId="1" applyNumberFormat="1" applyFont="1" applyFill="1" applyBorder="1" applyAlignment="1">
      <alignment horizontal="right"/>
    </xf>
    <xf numFmtId="0" fontId="0" fillId="4" borderId="4" xfId="0" applyFill="1" applyBorder="1"/>
    <xf numFmtId="42" fontId="3" fillId="4" borderId="16" xfId="1" applyNumberFormat="1" applyFont="1" applyFill="1" applyBorder="1" applyAlignment="1">
      <alignment horizontal="right"/>
    </xf>
    <xf numFmtId="0" fontId="0" fillId="4" borderId="19" xfId="0" applyFill="1" applyBorder="1"/>
    <xf numFmtId="0" fontId="0" fillId="4" borderId="21" xfId="0" applyFill="1" applyBorder="1"/>
    <xf numFmtId="0" fontId="3" fillId="4" borderId="21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6" xfId="0" applyFill="1" applyBorder="1"/>
    <xf numFmtId="0" fontId="0" fillId="2" borderId="12" xfId="0" applyFill="1" applyBorder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4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67" fontId="0" fillId="2" borderId="10" xfId="0" applyNumberFormat="1" applyFill="1" applyBorder="1" applyAlignment="1">
      <alignment horizontal="center"/>
    </xf>
    <xf numFmtId="167" fontId="0" fillId="2" borderId="0" xfId="0" applyNumberFormat="1" applyFill="1"/>
    <xf numFmtId="0" fontId="0" fillId="2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2" borderId="21" xfId="0" applyNumberFormat="1" applyFill="1" applyBorder="1" applyAlignment="1">
      <alignment horizontal="center"/>
    </xf>
    <xf numFmtId="167" fontId="0" fillId="2" borderId="2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10" fontId="0" fillId="2" borderId="11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0" fontId="4" fillId="2" borderId="5" xfId="1" applyNumberFormat="1" applyFont="1" applyFill="1" applyBorder="1" applyAlignment="1" applyProtection="1">
      <alignment horizontal="center"/>
      <protection locked="0"/>
    </xf>
    <xf numFmtId="10" fontId="0" fillId="2" borderId="26" xfId="1" applyNumberFormat="1" applyFont="1" applyFill="1" applyBorder="1" applyAlignment="1">
      <alignment horizontal="center"/>
    </xf>
    <xf numFmtId="0" fontId="0" fillId="4" borderId="0" xfId="0" applyFill="1" applyBorder="1"/>
    <xf numFmtId="0" fontId="3" fillId="4" borderId="0" xfId="0" applyFont="1" applyFill="1" applyBorder="1" applyAlignment="1">
      <alignment horizontal="left"/>
    </xf>
    <xf numFmtId="0" fontId="0" fillId="2" borderId="11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/>
    </xf>
    <xf numFmtId="42" fontId="0" fillId="2" borderId="0" xfId="0" applyNumberFormat="1" applyFill="1"/>
    <xf numFmtId="2" fontId="0" fillId="2" borderId="17" xfId="1" applyNumberFormat="1" applyFont="1" applyFill="1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447674</xdr:colOff>
      <xdr:row>20</xdr:row>
      <xdr:rowOff>104727</xdr:rowOff>
    </xdr:from>
    <xdr:to>
      <xdr:col>14</xdr:col>
      <xdr:colOff>469445</xdr:colOff>
      <xdr:row>29</xdr:row>
      <xdr:rowOff>68356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EBB8A-C085-4BD4-9A02-AC230D20A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39" r="75630" b="24468"/>
        <a:stretch/>
      </xdr:blipFill>
      <xdr:spPr>
        <a:xfrm>
          <a:off x="11382374" y="3933777"/>
          <a:ext cx="1212396" cy="1678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A771-FD1D-43D6-8879-936F1A3837C3}">
  <dimension ref="B1:R31"/>
  <sheetViews>
    <sheetView tabSelected="1" workbookViewId="0">
      <selection activeCell="I35" sqref="I35"/>
    </sheetView>
  </sheetViews>
  <sheetFormatPr defaultRowHeight="15" x14ac:dyDescent="0.25"/>
  <cols>
    <col min="1" max="1" width="9.140625" style="1"/>
    <col min="2" max="2" width="11.7109375" style="1" customWidth="1"/>
    <col min="3" max="3" width="27.5703125" style="1" bestFit="1" customWidth="1"/>
    <col min="4" max="4" width="9.140625" style="1"/>
    <col min="5" max="5" width="12.85546875" style="1" customWidth="1"/>
    <col min="6" max="6" width="16.85546875" style="1" customWidth="1"/>
    <col min="7" max="7" width="16.5703125" style="1" bestFit="1" customWidth="1"/>
    <col min="8" max="9" width="9.140625" style="1"/>
    <col min="10" max="10" width="12.85546875" style="1" bestFit="1" customWidth="1"/>
    <col min="11" max="11" width="9.140625" style="1"/>
    <col min="12" max="12" width="17.85546875" style="1" bestFit="1" customWidth="1"/>
    <col min="13" max="13" width="2" style="1" bestFit="1" customWidth="1"/>
    <col min="14" max="14" width="17.85546875" style="1" bestFit="1" customWidth="1"/>
    <col min="15" max="15" width="11.28515625" style="1" bestFit="1" customWidth="1"/>
    <col min="16" max="16" width="9.140625" style="1"/>
    <col min="17" max="17" width="17.5703125" style="1" customWidth="1"/>
    <col min="18" max="18" width="14" style="1" bestFit="1" customWidth="1"/>
    <col min="19" max="16384" width="9.140625" style="1"/>
  </cols>
  <sheetData>
    <row r="1" spans="2:18" ht="15.75" thickBot="1" x14ac:dyDescent="0.3"/>
    <row r="2" spans="2:18" x14ac:dyDescent="0.25">
      <c r="B2" s="2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8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8" ht="15.75" thickBot="1" x14ac:dyDescent="0.3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R4" s="11"/>
    </row>
    <row r="5" spans="2:18" x14ac:dyDescent="0.25">
      <c r="B5" s="93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5"/>
    </row>
    <row r="6" spans="2:18" x14ac:dyDescent="0.25">
      <c r="B6" s="14" t="s">
        <v>0</v>
      </c>
      <c r="C6" s="96" t="s">
        <v>29</v>
      </c>
      <c r="D6" s="96"/>
      <c r="E6" s="96"/>
      <c r="F6" s="96"/>
      <c r="G6" s="96"/>
      <c r="H6" s="96"/>
      <c r="I6" s="96"/>
      <c r="J6" s="96"/>
      <c r="K6" s="96"/>
      <c r="L6" s="109"/>
      <c r="M6" s="96"/>
      <c r="N6" s="96"/>
      <c r="O6" s="13"/>
    </row>
    <row r="7" spans="2:18" x14ac:dyDescent="0.25">
      <c r="B7" s="14" t="s">
        <v>1</v>
      </c>
      <c r="C7" s="96" t="s">
        <v>30</v>
      </c>
      <c r="D7" s="96"/>
      <c r="E7" s="96"/>
      <c r="F7" s="96"/>
      <c r="G7" s="96"/>
      <c r="H7" s="96"/>
      <c r="I7" s="96"/>
      <c r="J7" s="96"/>
      <c r="K7" s="96"/>
      <c r="L7" s="15" t="s">
        <v>2</v>
      </c>
      <c r="M7" s="16"/>
      <c r="N7" s="16"/>
      <c r="O7" s="17"/>
    </row>
    <row r="8" spans="2:18" x14ac:dyDescent="0.25">
      <c r="B8" s="14" t="s">
        <v>3</v>
      </c>
      <c r="C8" s="96" t="s">
        <v>4</v>
      </c>
      <c r="D8" s="96"/>
      <c r="E8" s="96"/>
      <c r="F8" s="96"/>
      <c r="G8" s="96"/>
      <c r="H8" s="96"/>
      <c r="I8" s="96"/>
      <c r="J8" s="96"/>
      <c r="K8" s="96"/>
      <c r="L8" s="18" t="s">
        <v>25</v>
      </c>
      <c r="M8" s="83"/>
      <c r="N8" s="83"/>
      <c r="O8" s="19" t="s">
        <v>24</v>
      </c>
    </row>
    <row r="9" spans="2:18" x14ac:dyDescent="0.25">
      <c r="B9" s="12"/>
      <c r="C9" s="96"/>
      <c r="D9" s="96"/>
      <c r="E9" s="96"/>
      <c r="F9" s="96"/>
      <c r="G9" s="96"/>
      <c r="H9" s="96"/>
      <c r="I9" s="96"/>
      <c r="J9" s="96"/>
      <c r="K9" s="96"/>
      <c r="L9" s="20">
        <v>0</v>
      </c>
      <c r="M9" s="21" t="s">
        <v>5</v>
      </c>
      <c r="N9" s="80">
        <v>30000000</v>
      </c>
      <c r="O9" s="97">
        <v>1.2E-2</v>
      </c>
    </row>
    <row r="10" spans="2:18" x14ac:dyDescent="0.25">
      <c r="B10" s="22" t="s">
        <v>6</v>
      </c>
      <c r="C10" s="23" t="s">
        <v>7</v>
      </c>
      <c r="D10" s="23"/>
      <c r="E10" s="23"/>
      <c r="F10" s="24" t="s">
        <v>8</v>
      </c>
      <c r="G10" s="24" t="s">
        <v>9</v>
      </c>
      <c r="H10" s="24" t="s">
        <v>10</v>
      </c>
      <c r="I10" s="24" t="s">
        <v>11</v>
      </c>
      <c r="J10" s="25" t="s">
        <v>12</v>
      </c>
      <c r="K10" s="96"/>
      <c r="L10" s="86">
        <v>30000000</v>
      </c>
      <c r="M10" s="84" t="s">
        <v>5</v>
      </c>
      <c r="N10" s="85">
        <v>75000000</v>
      </c>
      <c r="O10" s="98">
        <v>0.01</v>
      </c>
    </row>
    <row r="11" spans="2:18" x14ac:dyDescent="0.25">
      <c r="B11" s="26">
        <v>1</v>
      </c>
      <c r="C11" s="27" t="s">
        <v>27</v>
      </c>
      <c r="D11" s="99"/>
      <c r="E11" s="28"/>
      <c r="F11" s="29">
        <v>250000000</v>
      </c>
      <c r="G11" s="29">
        <v>175000000</v>
      </c>
      <c r="H11" s="30">
        <f>F11/G11</f>
        <v>1.4285714285714286</v>
      </c>
      <c r="I11" s="30">
        <v>0.4</v>
      </c>
      <c r="J11" s="31">
        <f>H11*I11</f>
        <v>0.57142857142857151</v>
      </c>
      <c r="K11" s="96"/>
      <c r="L11" s="86">
        <v>75000000</v>
      </c>
      <c r="M11" s="84" t="s">
        <v>5</v>
      </c>
      <c r="N11" s="85">
        <v>150000000</v>
      </c>
      <c r="O11" s="98">
        <v>7.4999999999999997E-3</v>
      </c>
    </row>
    <row r="12" spans="2:18" x14ac:dyDescent="0.25">
      <c r="B12" s="26">
        <v>2</v>
      </c>
      <c r="C12" s="27" t="s">
        <v>28</v>
      </c>
      <c r="D12" s="99"/>
      <c r="E12" s="28"/>
      <c r="F12" s="32">
        <v>1</v>
      </c>
      <c r="G12" s="32">
        <v>3</v>
      </c>
      <c r="H12" s="33">
        <f>F12/G12</f>
        <v>0.33333333333333331</v>
      </c>
      <c r="I12" s="33">
        <v>0.3</v>
      </c>
      <c r="J12" s="30">
        <f t="shared" ref="J12:J14" si="0">H12*I12</f>
        <v>9.9999999999999992E-2</v>
      </c>
      <c r="K12" s="96"/>
      <c r="L12" s="86">
        <v>150000000</v>
      </c>
      <c r="M12" s="84" t="s">
        <v>5</v>
      </c>
      <c r="N12" s="85">
        <v>350000000</v>
      </c>
      <c r="O12" s="100">
        <v>5.0000000000000001E-3</v>
      </c>
      <c r="Q12" s="81"/>
    </row>
    <row r="13" spans="2:18" x14ac:dyDescent="0.25">
      <c r="B13" s="26">
        <v>3</v>
      </c>
      <c r="C13" s="27" t="s">
        <v>31</v>
      </c>
      <c r="D13" s="99"/>
      <c r="E13" s="28"/>
      <c r="F13" s="108">
        <v>50</v>
      </c>
      <c r="G13" s="108">
        <v>85</v>
      </c>
      <c r="H13" s="30">
        <f>IF(((-4/9)*ABS(G13-F13)^2+100)/100 &lt; 0,0,((-4/9)*ABS(G13-F13)^2+100)/100)</f>
        <v>0</v>
      </c>
      <c r="I13" s="30">
        <v>0.3</v>
      </c>
      <c r="J13" s="30">
        <f t="shared" si="0"/>
        <v>0</v>
      </c>
      <c r="K13" s="96"/>
      <c r="L13" s="86">
        <v>350000000</v>
      </c>
      <c r="M13" s="84" t="s">
        <v>5</v>
      </c>
      <c r="N13" s="85">
        <v>650000000</v>
      </c>
      <c r="O13" s="98">
        <v>3.0000000000000001E-3</v>
      </c>
      <c r="Q13" s="81"/>
    </row>
    <row r="14" spans="2:18" x14ac:dyDescent="0.25">
      <c r="B14" s="34">
        <v>4</v>
      </c>
      <c r="C14" s="35" t="s">
        <v>13</v>
      </c>
      <c r="D14" s="36"/>
      <c r="E14" s="37"/>
      <c r="F14" s="38">
        <v>0.03</v>
      </c>
      <c r="G14" s="38">
        <v>2.5000000000000001E-2</v>
      </c>
      <c r="H14" s="38">
        <f>((-13/14)*(F14*100)^2-(31/14)*(F14*100)+115)/100</f>
        <v>1</v>
      </c>
      <c r="I14" s="38">
        <v>0.3</v>
      </c>
      <c r="J14" s="38">
        <f t="shared" si="0"/>
        <v>0.3</v>
      </c>
      <c r="K14" s="96"/>
      <c r="L14" s="86">
        <v>650000000</v>
      </c>
      <c r="M14" s="84" t="s">
        <v>5</v>
      </c>
      <c r="N14" s="85">
        <v>1000000000</v>
      </c>
      <c r="O14" s="98">
        <v>2E-3</v>
      </c>
      <c r="R14" s="107"/>
    </row>
    <row r="15" spans="2:18" x14ac:dyDescent="0.25">
      <c r="B15" s="12"/>
      <c r="C15" s="96"/>
      <c r="D15" s="96"/>
      <c r="E15" s="96"/>
      <c r="F15" s="96"/>
      <c r="G15" s="96"/>
      <c r="H15" s="96"/>
      <c r="I15" s="96"/>
      <c r="J15" s="96"/>
      <c r="K15" s="96"/>
      <c r="L15" s="88">
        <v>1000000000</v>
      </c>
      <c r="M15" s="49" t="s">
        <v>5</v>
      </c>
      <c r="N15" s="87"/>
      <c r="O15" s="101">
        <v>1.5E-3</v>
      </c>
    </row>
    <row r="16" spans="2:18" x14ac:dyDescent="0.25">
      <c r="B16" s="39"/>
      <c r="C16" s="40"/>
      <c r="D16" s="40"/>
      <c r="E16" s="40"/>
      <c r="F16" s="40"/>
      <c r="G16" s="41" t="s">
        <v>14</v>
      </c>
      <c r="H16" s="41"/>
      <c r="I16" s="41"/>
      <c r="J16" s="42">
        <f>SUM(J11:J15)*100</f>
        <v>97.142857142857153</v>
      </c>
      <c r="K16" s="96"/>
      <c r="L16" s="89" t="s">
        <v>32</v>
      </c>
      <c r="M16" s="90"/>
      <c r="N16" s="90"/>
      <c r="O16" s="104"/>
    </row>
    <row r="17" spans="2:18" x14ac:dyDescent="0.25">
      <c r="B17" s="43"/>
      <c r="C17" s="102"/>
      <c r="D17" s="102"/>
      <c r="E17" s="102"/>
      <c r="F17" s="102"/>
      <c r="G17" s="103" t="s">
        <v>15</v>
      </c>
      <c r="H17" s="103"/>
      <c r="I17" s="103"/>
      <c r="J17" s="44">
        <f>IF(J18="GOOD",IF(F11/F12&lt;N9,O9*F11,IF(AND(F11/F12&gt;=L10,F11/F12&lt;N10),O10*F11,IF(AND(F11/F12&gt;=L11,F11/F12&lt;N11),O11*F11,IF(AND(F11/F12&gt;=L12,F11/F12&lt;N12),O12*F11,IF(AND(F11/F12&gt;=L13,F11/F12&lt;N13),O13*F11,IF(AND(F11/F12&gt;=L14,F11/F12&lt;N14),O14*F11,O15*F11)))))),0)</f>
        <v>1250000</v>
      </c>
      <c r="K17" s="96"/>
      <c r="L17" s="91"/>
      <c r="M17" s="92"/>
      <c r="N17" s="92"/>
      <c r="O17" s="105"/>
    </row>
    <row r="18" spans="2:18" x14ac:dyDescent="0.25">
      <c r="B18" s="45"/>
      <c r="C18" s="46"/>
      <c r="D18" s="46"/>
      <c r="E18" s="46"/>
      <c r="F18" s="46"/>
      <c r="G18" s="47" t="s">
        <v>16</v>
      </c>
      <c r="H18" s="47"/>
      <c r="I18" s="47"/>
      <c r="J18" s="48" t="str">
        <f>IF(J16&lt;60,"WARNING",IF(AND(J16&gt;=60,J16&lt;80),"OK","GOOD"))</f>
        <v>GOOD</v>
      </c>
      <c r="K18" s="96"/>
      <c r="L18" s="96"/>
      <c r="M18" s="96"/>
      <c r="N18" s="96"/>
      <c r="O18" s="13"/>
    </row>
    <row r="19" spans="2:18" x14ac:dyDescent="0.25">
      <c r="B19" s="12"/>
      <c r="C19" s="96"/>
      <c r="D19" s="96"/>
      <c r="E19" s="96"/>
      <c r="F19" s="96"/>
      <c r="G19" s="82"/>
      <c r="H19" s="82"/>
      <c r="I19" s="82"/>
      <c r="J19" s="96"/>
      <c r="K19" s="96"/>
      <c r="L19" s="96"/>
      <c r="M19" s="96"/>
      <c r="N19" s="96"/>
      <c r="O19" s="13"/>
      <c r="R19" s="107"/>
    </row>
    <row r="20" spans="2:18" x14ac:dyDescent="0.25">
      <c r="B20" s="12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13"/>
    </row>
    <row r="21" spans="2:18" x14ac:dyDescent="0.25">
      <c r="B21" s="50" t="s">
        <v>17</v>
      </c>
      <c r="C21" s="51"/>
      <c r="D21" s="51"/>
      <c r="E21" s="51"/>
      <c r="F21" s="51"/>
      <c r="G21" s="51"/>
      <c r="H21" s="16"/>
      <c r="I21" s="16"/>
      <c r="J21" s="52"/>
      <c r="K21" s="96"/>
      <c r="L21" s="96"/>
      <c r="M21" s="96"/>
      <c r="N21" s="96"/>
      <c r="O21" s="13"/>
    </row>
    <row r="22" spans="2:18" x14ac:dyDescent="0.25">
      <c r="B22" s="53"/>
      <c r="C22" s="54"/>
      <c r="D22" s="55"/>
      <c r="E22" s="54"/>
      <c r="F22" s="55"/>
      <c r="G22" s="56"/>
      <c r="H22" s="55"/>
      <c r="I22" s="57"/>
      <c r="J22" s="58"/>
      <c r="K22" s="96"/>
      <c r="L22" s="96"/>
      <c r="M22" s="96"/>
      <c r="N22" s="96"/>
      <c r="O22" s="13"/>
    </row>
    <row r="23" spans="2:18" x14ac:dyDescent="0.25">
      <c r="B23" s="12"/>
      <c r="C23" s="59"/>
      <c r="D23" s="60"/>
      <c r="E23" s="59"/>
      <c r="F23" s="60"/>
      <c r="G23" s="96"/>
      <c r="H23" s="60"/>
      <c r="I23" s="82"/>
      <c r="J23" s="61"/>
      <c r="K23" s="96"/>
      <c r="L23" s="96"/>
      <c r="M23" s="96"/>
      <c r="N23" s="96"/>
      <c r="O23" s="13"/>
    </row>
    <row r="24" spans="2:18" x14ac:dyDescent="0.25">
      <c r="B24" s="12"/>
      <c r="C24" s="59"/>
      <c r="D24" s="60"/>
      <c r="E24" s="59"/>
      <c r="F24" s="60"/>
      <c r="G24" s="96"/>
      <c r="H24" s="60"/>
      <c r="I24" s="82"/>
      <c r="J24" s="61"/>
      <c r="K24" s="96"/>
      <c r="L24" s="96"/>
      <c r="M24" s="96"/>
      <c r="N24" s="96"/>
      <c r="O24" s="13"/>
    </row>
    <row r="25" spans="2:18" x14ac:dyDescent="0.25">
      <c r="B25" s="62" t="s">
        <v>18</v>
      </c>
      <c r="C25" s="63"/>
      <c r="D25" s="63" t="s">
        <v>19</v>
      </c>
      <c r="E25" s="63"/>
      <c r="F25" s="63" t="s">
        <v>20</v>
      </c>
      <c r="G25" s="63"/>
      <c r="H25" s="63" t="s">
        <v>21</v>
      </c>
      <c r="I25" s="63"/>
      <c r="J25" s="64"/>
      <c r="K25" s="96"/>
      <c r="L25" s="96"/>
      <c r="M25" s="96"/>
      <c r="N25" s="96"/>
      <c r="O25" s="13"/>
    </row>
    <row r="26" spans="2:18" x14ac:dyDescent="0.25">
      <c r="B26" s="12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13"/>
    </row>
    <row r="27" spans="2:18" x14ac:dyDescent="0.25">
      <c r="B27" s="50" t="s">
        <v>22</v>
      </c>
      <c r="C27" s="51"/>
      <c r="D27" s="51"/>
      <c r="E27" s="65"/>
      <c r="F27" s="96"/>
      <c r="G27" s="66" t="s">
        <v>23</v>
      </c>
      <c r="H27" s="51"/>
      <c r="I27" s="51"/>
      <c r="J27" s="65"/>
      <c r="K27" s="96"/>
      <c r="L27" s="96"/>
      <c r="M27" s="96"/>
      <c r="N27" s="96"/>
      <c r="O27" s="13"/>
    </row>
    <row r="28" spans="2:18" x14ac:dyDescent="0.25">
      <c r="B28" s="12"/>
      <c r="C28" s="96"/>
      <c r="D28" s="96"/>
      <c r="E28" s="59"/>
      <c r="F28" s="96"/>
      <c r="G28" s="67">
        <f>J17</f>
        <v>1250000</v>
      </c>
      <c r="H28" s="68"/>
      <c r="I28" s="68"/>
      <c r="J28" s="69"/>
      <c r="K28" s="96"/>
      <c r="L28" s="96"/>
      <c r="M28" s="96"/>
      <c r="N28" s="96"/>
      <c r="O28" s="13"/>
    </row>
    <row r="29" spans="2:18" x14ac:dyDescent="0.25">
      <c r="B29" s="12"/>
      <c r="C29" s="96"/>
      <c r="D29" s="96"/>
      <c r="E29" s="59"/>
      <c r="F29" s="96"/>
      <c r="G29" s="70"/>
      <c r="H29" s="106"/>
      <c r="I29" s="106"/>
      <c r="J29" s="71"/>
      <c r="K29" s="96"/>
      <c r="L29" s="96"/>
      <c r="M29" s="96"/>
      <c r="N29" s="96"/>
      <c r="O29" s="13"/>
    </row>
    <row r="30" spans="2:18" x14ac:dyDescent="0.25">
      <c r="B30" s="12"/>
      <c r="C30" s="96"/>
      <c r="D30" s="96"/>
      <c r="E30" s="59"/>
      <c r="F30" s="96"/>
      <c r="G30" s="72"/>
      <c r="H30" s="73"/>
      <c r="I30" s="73"/>
      <c r="J30" s="74"/>
      <c r="K30" s="96"/>
      <c r="L30" s="96"/>
      <c r="M30" s="96"/>
      <c r="N30" s="96"/>
      <c r="O30" s="13"/>
    </row>
    <row r="31" spans="2:18" ht="15.75" thickBot="1" x14ac:dyDescent="0.3">
      <c r="B31" s="75" t="s">
        <v>26</v>
      </c>
      <c r="C31" s="76"/>
      <c r="D31" s="76"/>
      <c r="E31" s="77"/>
      <c r="F31" s="78"/>
      <c r="G31" s="78"/>
      <c r="H31" s="78"/>
      <c r="I31" s="78"/>
      <c r="J31" s="78"/>
      <c r="K31" s="78"/>
      <c r="L31" s="78"/>
      <c r="M31" s="78"/>
      <c r="N31" s="78"/>
      <c r="O31" s="79"/>
    </row>
  </sheetData>
  <mergeCells count="24">
    <mergeCell ref="B27:E27"/>
    <mergeCell ref="G27:J27"/>
    <mergeCell ref="G28:J30"/>
    <mergeCell ref="B31:E31"/>
    <mergeCell ref="L16:O17"/>
    <mergeCell ref="C13:E13"/>
    <mergeCell ref="I23:J23"/>
    <mergeCell ref="I24:J24"/>
    <mergeCell ref="B25:C25"/>
    <mergeCell ref="D25:E25"/>
    <mergeCell ref="F25:G25"/>
    <mergeCell ref="H25:J25"/>
    <mergeCell ref="C14:E14"/>
    <mergeCell ref="G16:I16"/>
    <mergeCell ref="G18:I18"/>
    <mergeCell ref="G19:I19"/>
    <mergeCell ref="B21:J21"/>
    <mergeCell ref="I22:J22"/>
    <mergeCell ref="B2:O4"/>
    <mergeCell ref="L7:O7"/>
    <mergeCell ref="L8:N8"/>
    <mergeCell ref="C10:E10"/>
    <mergeCell ref="C11:E11"/>
    <mergeCell ref="C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Michael Tirtana</cp:lastModifiedBy>
  <dcterms:created xsi:type="dcterms:W3CDTF">2022-01-06T03:28:53Z</dcterms:created>
  <dcterms:modified xsi:type="dcterms:W3CDTF">2022-01-06T07:48:25Z</dcterms:modified>
</cp:coreProperties>
</file>