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BPRKancana\uploads\templates\"/>
    </mc:Choice>
  </mc:AlternateContent>
  <bookViews>
    <workbookView xWindow="0" yWindow="0" windowWidth="20490" windowHeight="7905" firstSheet="4" activeTab="7"/>
  </bookViews>
  <sheets>
    <sheet name="1. Day-by-day" sheetId="1" r:id="rId1"/>
    <sheet name="2. Ach. Target" sheetId="2" r:id="rId2"/>
    <sheet name="3. Sales By Product" sheetId="3" r:id="rId3"/>
    <sheet name="4. Sales By Placement" sheetId="4" r:id="rId4"/>
    <sheet name="5. Sales By People" sheetId="7" r:id="rId5"/>
    <sheet name="6. Sales by People (day by day)" sheetId="6" r:id="rId6"/>
    <sheet name="7. Kredit Bermasalah" sheetId="9" r:id="rId7"/>
    <sheet name="8. Collection" sheetId="10" r:id="rId8"/>
    <sheet name="9. Funding" sheetId="12" r:id="rId9"/>
    <sheet name="LABA RUGI" sheetId="13" r:id="rId10"/>
    <sheet name="NERACA" sheetId="14" r:id="rId11"/>
    <sheet name="Master Target" sheetId="8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4" i="9"/>
  <c r="H27" i="14" l="1"/>
  <c r="H28" i="14"/>
  <c r="H29" i="14"/>
  <c r="H30" i="14"/>
  <c r="H31" i="14"/>
  <c r="H32" i="14"/>
  <c r="H33" i="14"/>
  <c r="H34" i="14"/>
  <c r="E27" i="14"/>
  <c r="E28" i="14"/>
  <c r="E29" i="14"/>
  <c r="E30" i="14"/>
  <c r="E31" i="14"/>
  <c r="E32" i="14"/>
  <c r="E33" i="14"/>
  <c r="E34" i="14"/>
  <c r="E26" i="14"/>
  <c r="H24" i="14"/>
  <c r="H23" i="14"/>
  <c r="E23" i="14"/>
  <c r="H22" i="14"/>
  <c r="E22" i="14"/>
  <c r="H21" i="14"/>
  <c r="E21" i="14"/>
  <c r="H20" i="14"/>
  <c r="E20" i="14"/>
  <c r="H19" i="14"/>
  <c r="E19" i="14"/>
  <c r="H18" i="14"/>
  <c r="E18" i="14"/>
  <c r="H15" i="14"/>
  <c r="E15" i="14"/>
  <c r="H14" i="14"/>
  <c r="E14" i="14"/>
  <c r="H13" i="14"/>
  <c r="E13" i="14"/>
  <c r="H12" i="14"/>
  <c r="E12" i="14"/>
  <c r="H11" i="14"/>
  <c r="E11" i="14"/>
  <c r="H10" i="14"/>
  <c r="E10" i="14"/>
  <c r="H9" i="14"/>
  <c r="E9" i="14"/>
  <c r="H8" i="14"/>
  <c r="E8" i="14"/>
  <c r="H7" i="14"/>
  <c r="E7" i="14"/>
  <c r="H6" i="14"/>
  <c r="E6" i="14"/>
  <c r="H5" i="14"/>
  <c r="E5" i="14"/>
  <c r="H40" i="13"/>
  <c r="E40" i="13"/>
  <c r="H39" i="13"/>
  <c r="E39" i="13"/>
  <c r="H38" i="13"/>
  <c r="E38" i="13"/>
  <c r="H37" i="13"/>
  <c r="E37" i="13"/>
  <c r="E36" i="13"/>
  <c r="H35" i="13"/>
  <c r="E35" i="13"/>
  <c r="E34" i="13"/>
  <c r="H33" i="13"/>
  <c r="E33" i="13"/>
  <c r="H32" i="13"/>
  <c r="E32" i="13"/>
  <c r="H31" i="13"/>
  <c r="E31" i="13"/>
  <c r="H30" i="13"/>
  <c r="E30" i="13"/>
  <c r="H29" i="13"/>
  <c r="E29" i="13"/>
  <c r="H28" i="13"/>
  <c r="E28" i="13"/>
  <c r="H27" i="13"/>
  <c r="E27" i="13"/>
  <c r="H26" i="13"/>
  <c r="E26" i="13"/>
  <c r="H25" i="13"/>
  <c r="E25" i="13"/>
  <c r="E24" i="13"/>
  <c r="H23" i="13"/>
  <c r="E23" i="13"/>
  <c r="H22" i="13"/>
  <c r="E22" i="13"/>
  <c r="H21" i="13"/>
  <c r="E21" i="13"/>
  <c r="H20" i="13"/>
  <c r="E20" i="13"/>
  <c r="H19" i="13"/>
  <c r="E19" i="13"/>
  <c r="H18" i="13"/>
  <c r="E18" i="13"/>
  <c r="H16" i="13"/>
  <c r="E16" i="13"/>
  <c r="E15" i="13"/>
  <c r="H14" i="13"/>
  <c r="E14" i="13"/>
  <c r="H13" i="13"/>
  <c r="E13" i="13"/>
  <c r="H12" i="13"/>
  <c r="E12" i="13"/>
  <c r="H11" i="13"/>
  <c r="E11" i="13"/>
  <c r="H10" i="13"/>
  <c r="E10" i="13"/>
  <c r="H9" i="13"/>
  <c r="E9" i="13"/>
  <c r="H8" i="13"/>
  <c r="E8" i="13"/>
  <c r="H7" i="13"/>
  <c r="E7" i="13"/>
  <c r="H5" i="13"/>
  <c r="E5" i="13"/>
  <c r="H4" i="13"/>
  <c r="E4" i="13"/>
  <c r="E25" i="14" l="1"/>
  <c r="H26" i="14"/>
  <c r="E17" i="14"/>
  <c r="E24" i="14"/>
  <c r="H17" i="14"/>
  <c r="H34" i="13"/>
  <c r="E17" i="13"/>
  <c r="H6" i="13"/>
  <c r="E6" i="13"/>
  <c r="H17" i="13"/>
  <c r="H25" i="14" l="1"/>
  <c r="H24" i="13"/>
  <c r="H15" i="13" l="1"/>
  <c r="H36" i="13"/>
  <c r="G9" i="9" l="1"/>
  <c r="F9" i="9"/>
  <c r="E9" i="9"/>
  <c r="D9" i="9"/>
  <c r="E26" i="3"/>
  <c r="Q16" i="7"/>
  <c r="R16" i="7"/>
  <c r="S16" i="7"/>
  <c r="P16" i="7"/>
  <c r="N16" i="7"/>
  <c r="K16" i="7"/>
  <c r="J6" i="8"/>
  <c r="J7" i="8" s="1"/>
  <c r="E16" i="7" s="1"/>
  <c r="F16" i="7" s="1"/>
  <c r="K11" i="7"/>
  <c r="N11" i="7"/>
  <c r="N7" i="7"/>
  <c r="N8" i="7"/>
  <c r="N9" i="7"/>
  <c r="N10" i="7"/>
  <c r="N6" i="7"/>
  <c r="K7" i="7"/>
  <c r="K8" i="7"/>
  <c r="K9" i="7"/>
  <c r="K10" i="7"/>
  <c r="K6" i="7"/>
  <c r="D26" i="3" l="1"/>
  <c r="C26" i="3"/>
  <c r="H16" i="7"/>
  <c r="E6" i="8"/>
  <c r="F6" i="8"/>
  <c r="D6" i="8"/>
  <c r="M16" i="7"/>
  <c r="O16" i="7" s="1"/>
  <c r="J16" i="7"/>
  <c r="L16" i="7" s="1"/>
  <c r="G16" i="7"/>
  <c r="D16" i="7"/>
  <c r="O11" i="7"/>
  <c r="O10" i="7"/>
  <c r="O9" i="7"/>
  <c r="O8" i="7"/>
  <c r="O7" i="7"/>
  <c r="O6" i="7"/>
  <c r="L11" i="7"/>
  <c r="L10" i="7"/>
  <c r="L9" i="7"/>
  <c r="L8" i="7"/>
  <c r="L7" i="7"/>
  <c r="L6" i="7"/>
  <c r="I11" i="7"/>
  <c r="I16" i="7" l="1"/>
  <c r="D7" i="8"/>
  <c r="H7" i="7"/>
  <c r="I7" i="7" s="1"/>
  <c r="H6" i="7"/>
  <c r="I6" i="7" s="1"/>
  <c r="E7" i="8"/>
  <c r="E8" i="7" s="1"/>
  <c r="F8" i="7" s="1"/>
  <c r="H8" i="7"/>
  <c r="I8" i="7" s="1"/>
  <c r="F7" i="8"/>
  <c r="H9" i="7"/>
  <c r="I9" i="7" s="1"/>
  <c r="H10" i="7"/>
  <c r="I10" i="7" s="1"/>
  <c r="F12" i="4"/>
  <c r="E12" i="4"/>
  <c r="D12" i="4"/>
  <c r="C12" i="4"/>
  <c r="F11" i="4"/>
  <c r="E11" i="4"/>
  <c r="D11" i="4"/>
  <c r="C11" i="4"/>
  <c r="F25" i="3"/>
  <c r="D25" i="3"/>
  <c r="D27" i="3" s="1"/>
  <c r="E25" i="3"/>
  <c r="F26" i="3"/>
  <c r="C25" i="3"/>
  <c r="C27" i="3" s="1"/>
  <c r="E6" i="7" l="1"/>
  <c r="F6" i="7" s="1"/>
  <c r="E7" i="7"/>
  <c r="F7" i="7" s="1"/>
  <c r="E9" i="7"/>
  <c r="F9" i="7" s="1"/>
  <c r="E10" i="7"/>
  <c r="F10" i="7" s="1"/>
  <c r="E27" i="3"/>
  <c r="C13" i="4"/>
  <c r="F13" i="4"/>
  <c r="E13" i="4"/>
  <c r="D13" i="4"/>
  <c r="F27" i="3"/>
</calcChain>
</file>

<file path=xl/sharedStrings.xml><?xml version="1.0" encoding="utf-8"?>
<sst xmlns="http://schemas.openxmlformats.org/spreadsheetml/2006/main" count="450" uniqueCount="208">
  <si>
    <t>CMO</t>
  </si>
  <si>
    <t>TARGET BPR</t>
  </si>
  <si>
    <t>Bobot</t>
  </si>
  <si>
    <t>Target CMO Training</t>
  </si>
  <si>
    <t>Target CMO Kemitraan</t>
  </si>
  <si>
    <t>Target CMO Kontrak</t>
  </si>
  <si>
    <t>Target</t>
  </si>
  <si>
    <t>KPI 1: Kontrak Baru</t>
  </si>
  <si>
    <t>KPI 1: Realisasi Kredit BPR</t>
  </si>
  <si>
    <t>KPI 2: Total Pencairan</t>
  </si>
  <si>
    <t>KPI 2: Jumlah Kontrak Baru BPR</t>
  </si>
  <si>
    <t>KPI 3: Pengajuan Kredit</t>
  </si>
  <si>
    <t>KPI 4: Prospek</t>
  </si>
  <si>
    <t>KPI 4: Prospek Kredit</t>
  </si>
  <si>
    <t>KPI 5: % Lancar</t>
  </si>
  <si>
    <t>(potongan incentive)</t>
  </si>
  <si>
    <t>KPI 5: LDR</t>
  </si>
  <si>
    <t>KPI 4: Realisasi Kredit (konsumen diri sendiri)</t>
  </si>
  <si>
    <t>PE MARKETING (TL)</t>
  </si>
  <si>
    <t>KPI 5: Realisasi Kredit (Konsumen Diri Sendiri)</t>
  </si>
  <si>
    <t>KPI 1: Realisasi Kredit (Tim CMO)</t>
  </si>
  <si>
    <t>KPI 2: Jumlah Kontrak Baru (Tim CMO)</t>
  </si>
  <si>
    <t>KPI 3: Kredit Non Lancar (All)</t>
  </si>
  <si>
    <t>(insentif tambahan)</t>
  </si>
  <si>
    <t>DIREKSI</t>
  </si>
  <si>
    <t>KPI 1: Realisasi Kredit (Individu)</t>
  </si>
  <si>
    <t>KPI 2: Jumlah Kontrak Baru (Individu)</t>
  </si>
  <si>
    <t>KPI 3: Kredit Non Lancar (BPR)</t>
  </si>
  <si>
    <t>KPI 4: LDR</t>
  </si>
  <si>
    <t xml:space="preserve">KABAG MARKETING </t>
  </si>
  <si>
    <t xml:space="preserve"> </t>
  </si>
  <si>
    <t>KPI 3: Kredit Non Lancar BPR</t>
  </si>
  <si>
    <t>KPI 4: Kinerja Tim Cmo</t>
  </si>
  <si>
    <t>a. Total Kontrak Baru</t>
  </si>
  <si>
    <t>b. Total Pengajuan Kredit</t>
  </si>
  <si>
    <t>c. Total Prospek</t>
  </si>
  <si>
    <t>## GANTI SEMUA NOMOR YANG DI HIGHLIGHT MERAH DENGAN DATA YANG BENAR (daily data)</t>
  </si>
  <si>
    <t>a. Realisasi Kredit (Dalam jutaan)</t>
  </si>
  <si>
    <t xml:space="preserve">c. Nasabah Kredit Baru </t>
  </si>
  <si>
    <t>b. Target Realisasi</t>
  </si>
  <si>
    <t>d. Target Nasabah Baru</t>
  </si>
  <si>
    <t>## GANTI BULAN YANG DI HIGHLIGHT KUNING MENJADI CURRENT MONTH</t>
  </si>
  <si>
    <t>## GANTI SEMUA DATA YANG DI HIGHLIGHT MERAH DENGAN DATA YANG BENAR (MTD data)</t>
  </si>
  <si>
    <t>Prospek</t>
  </si>
  <si>
    <t>Pengajuan</t>
  </si>
  <si>
    <t>Kredit Baru</t>
  </si>
  <si>
    <t>Realisasi Kredit</t>
  </si>
  <si>
    <t>KMG</t>
  </si>
  <si>
    <t>KKB</t>
  </si>
  <si>
    <t>Kredit Lainnya</t>
  </si>
  <si>
    <t>Totals</t>
  </si>
  <si>
    <t>Achievement</t>
  </si>
  <si>
    <t>## Input Week Number (1 / 2 / 3 / 4)</t>
  </si>
  <si>
    <t>## GANTI SEMUA NOMOR YANG DI HIGHLIGHT MERAH DENGAN DATA YANG BENAR (MTD data)</t>
  </si>
  <si>
    <t>## Setelah selesai input -&gt; ganti balik warna cellnya menjadi putih; dan copy paste ke ppt</t>
  </si>
  <si>
    <t>Review Kinerja Workforce Pemasaran</t>
  </si>
  <si>
    <t>dd/mm/yyyy - dd/mm/yyyy</t>
  </si>
  <si>
    <t>Staff</t>
  </si>
  <si>
    <t>Group</t>
  </si>
  <si>
    <t>Prospek Baru</t>
  </si>
  <si>
    <t>Penc. %</t>
  </si>
  <si>
    <t>Pengajuan Baru</t>
  </si>
  <si>
    <t>No. KB</t>
  </si>
  <si>
    <t>Pencairan (Rp)</t>
  </si>
  <si>
    <t>Days in Prospek</t>
  </si>
  <si>
    <t>Days in Survey</t>
  </si>
  <si>
    <t>Days in Proses PK</t>
  </si>
  <si>
    <t>Pipeline Speed</t>
  </si>
  <si>
    <t>N/A</t>
  </si>
  <si>
    <t>Company Ach</t>
  </si>
  <si>
    <t>Survey</t>
  </si>
  <si>
    <t>Pencairan</t>
  </si>
  <si>
    <t>ACC</t>
  </si>
  <si>
    <t>PDG</t>
  </si>
  <si>
    <t>Total</t>
  </si>
  <si>
    <t>Total (Rp)</t>
  </si>
  <si>
    <t>Total (Kontrak)</t>
  </si>
  <si>
    <t>Kode</t>
  </si>
  <si>
    <t>Kolektabilitas</t>
  </si>
  <si>
    <t>Jml Rek</t>
  </si>
  <si>
    <t>Jml Pinjaman</t>
  </si>
  <si>
    <t>Baki Debet</t>
  </si>
  <si>
    <t>Persen</t>
  </si>
  <si>
    <t>L</t>
  </si>
  <si>
    <t>Lancar</t>
  </si>
  <si>
    <t>DPK</t>
  </si>
  <si>
    <t>Dalam Perhatian Khusus</t>
  </si>
  <si>
    <t>KL</t>
  </si>
  <si>
    <t>Kurang Lancar</t>
  </si>
  <si>
    <t>D</t>
  </si>
  <si>
    <t>Diragukan</t>
  </si>
  <si>
    <t>M</t>
  </si>
  <si>
    <t>Macet</t>
  </si>
  <si>
    <t>Restru</t>
  </si>
  <si>
    <t>Kredit Relaksasi / Restruktur</t>
  </si>
  <si>
    <t>No Rek</t>
  </si>
  <si>
    <t>Kol</t>
  </si>
  <si>
    <t>Jumlah Pinjaman</t>
  </si>
  <si>
    <t>Tgl Angsuran</t>
  </si>
  <si>
    <t>Tagihan</t>
  </si>
  <si>
    <t>Pembayaran</t>
  </si>
  <si>
    <t>Total Tunggakan</t>
  </si>
  <si>
    <t>Action</t>
  </si>
  <si>
    <t>Pokok</t>
  </si>
  <si>
    <t>Bunga</t>
  </si>
  <si>
    <t>Denda</t>
  </si>
  <si>
    <t>SMS</t>
  </si>
  <si>
    <t xml:space="preserve">Call </t>
  </si>
  <si>
    <t>Visit</t>
  </si>
  <si>
    <t>Kredit Bermasalah</t>
  </si>
  <si>
    <t xml:space="preserve">## Di rows kredit bermasalah -&gt; input semua </t>
  </si>
  <si>
    <t xml:space="preserve">## Di rows collection kredit minggu ini -&gt; input semua kredit yang angsurannya jatuh tempo pada minggu review tersebut </t>
  </si>
  <si>
    <t>Collection Kredit Minggu ini</t>
  </si>
  <si>
    <t>## Semua rekening kredit yang jadwal angsurannya jatuh pada minggu yang di review</t>
  </si>
  <si>
    <t>Plan Collection Kredit Minggu Depan</t>
  </si>
  <si>
    <t>## Semua rekening kredit yang jadwal angsurannya jatuh pada minggu depan</t>
  </si>
  <si>
    <t>Produk</t>
  </si>
  <si>
    <t>Total Rekening</t>
  </si>
  <si>
    <t>Rekening Baru</t>
  </si>
  <si>
    <t>Rekening Tutup</t>
  </si>
  <si>
    <t>Saldo Akhir</t>
  </si>
  <si>
    <t>Tabungan Kancana</t>
  </si>
  <si>
    <t>Tabungan Simapan</t>
  </si>
  <si>
    <t>Tabungan Smartplan</t>
  </si>
  <si>
    <t>Tabungan Kancana +</t>
  </si>
  <si>
    <t>Deposito</t>
  </si>
  <si>
    <t>Pos-Pos</t>
  </si>
  <si>
    <t>Akhir bulan lalu</t>
  </si>
  <si>
    <t>Tgl Review</t>
  </si>
  <si>
    <t>Forecast</t>
  </si>
  <si>
    <t>Real</t>
  </si>
  <si>
    <t>Dev. (%)</t>
  </si>
  <si>
    <t>Pendapatan Operasional</t>
  </si>
  <si>
    <t>Pendapatan bunga</t>
  </si>
  <si>
    <t>Penempatan pada bank lain</t>
  </si>
  <si>
    <t>Giro</t>
  </si>
  <si>
    <t>Tabungan</t>
  </si>
  <si>
    <t>Kredit yang Diberikan</t>
  </si>
  <si>
    <t>Kepada pihak ketiga bukan bank</t>
  </si>
  <si>
    <t>Provisi Kredit</t>
  </si>
  <si>
    <t>Pendapatan Lainnya</t>
  </si>
  <si>
    <t>Beban Operasional</t>
  </si>
  <si>
    <t>Beban Bunga</t>
  </si>
  <si>
    <t>Beban Bunga Kontraktual</t>
  </si>
  <si>
    <t>Simpanan dari bank lain</t>
  </si>
  <si>
    <t>Lainnya</t>
  </si>
  <si>
    <t>Beban penyisihan penghapusan aset produktif</t>
  </si>
  <si>
    <t>Beban pemasaran</t>
  </si>
  <si>
    <t>Beban administrasi dan umum</t>
  </si>
  <si>
    <t>Beban tenaga kerja</t>
  </si>
  <si>
    <t>Gaji dan upah</t>
  </si>
  <si>
    <t>Honorarium</t>
  </si>
  <si>
    <t>Beban pendidikan dan pelatihan</t>
  </si>
  <si>
    <t>Beban Barang Dan Jasa</t>
  </si>
  <si>
    <t>Beban Pemeliharaan dan Perbaikan</t>
  </si>
  <si>
    <t>Beban Penyusutan</t>
  </si>
  <si>
    <t>Beban Sewa</t>
  </si>
  <si>
    <t>Beban Lain-Lain</t>
  </si>
  <si>
    <t>Beban lainnya</t>
  </si>
  <si>
    <t>Laba-Rugi Operasional</t>
  </si>
  <si>
    <t>Pendapatan Non Operasional</t>
  </si>
  <si>
    <t>Beban Non Operasional</t>
  </si>
  <si>
    <t>Laba-Rugi Non Operasional</t>
  </si>
  <si>
    <t>Laba-Rugi Tahun Berjalan</t>
  </si>
  <si>
    <t>## Ambil data forecast dari link:</t>
  </si>
  <si>
    <t>## Ambil data real dari USSI</t>
  </si>
  <si>
    <t>## Ganti tgl bulan lalu &amp; Tgl Review -&gt; menjadi date yang sesuai</t>
  </si>
  <si>
    <t>Ach. (%)</t>
  </si>
  <si>
    <t>ASET</t>
  </si>
  <si>
    <t>Kas</t>
  </si>
  <si>
    <t>Pendapatan bunga yang akan diterima</t>
  </si>
  <si>
    <t>-/- Penyisihan penghapusan aset produktif</t>
  </si>
  <si>
    <t>Kredit yang diberikan</t>
  </si>
  <si>
    <t>Agunan yang diambil alih</t>
  </si>
  <si>
    <t>Aset tetap dan inventaris</t>
  </si>
  <si>
    <t>-/- Akumulasi penyusutan dan penurunan nilai</t>
  </si>
  <si>
    <t>Aset lain-lain</t>
  </si>
  <si>
    <t>TOTAL ASET</t>
  </si>
  <si>
    <t>KEWAJIBAN DAN EKUITAS</t>
  </si>
  <si>
    <t>KEWAJIBAN</t>
  </si>
  <si>
    <t>Kewajiban segera</t>
  </si>
  <si>
    <t>Utang bunga</t>
  </si>
  <si>
    <t>Utang pajak</t>
  </si>
  <si>
    <t>Simpanan</t>
  </si>
  <si>
    <t>Kewajiban lain-lain</t>
  </si>
  <si>
    <t>EKUITAS</t>
  </si>
  <si>
    <t>Modal</t>
  </si>
  <si>
    <t>Modal dasar</t>
  </si>
  <si>
    <t>Modal yang belum disetor -/-</t>
  </si>
  <si>
    <t>Saldo laba</t>
  </si>
  <si>
    <t>Cadangan umum</t>
  </si>
  <si>
    <t>Cadangan tujuan</t>
  </si>
  <si>
    <t>Laba/Rugi Tahun - Tahun lalu</t>
  </si>
  <si>
    <t>Laba/Rugi Tahun Berjalan</t>
  </si>
  <si>
    <t>TOTAL KEWAJIBAN DAN EKUITAS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</si>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</sst>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(&quot;Rp&quot;* #,##0_);_(&quot;Rp&quot;* \(#,##0\);_(&quot;Rp&quot;* &quot;-&quot;_);_(@_)"/>
    <numFmt numFmtId="164" formatCode="_-&quot;Rp&quot;* #,##0_-;\-&quot;Rp&quot;* #,##0_-;_-&quot;Rp&quot;* &quot;-&quot;_-;_-@_-"/>
    <numFmt numFmtId="165" formatCode="_-* #,##0.00_-;\-* #,##0.00_-;_-* &quot;-&quot;??_-;_-@_-"/>
    <numFmt numFmtId="166" formatCode="&quot;Rp&quot;#,##0.00"/>
    <numFmt numFmtId="167" formatCode="&quot;Rp&quot;#,##0"/>
    <numFmt numFmtId="168" formatCode="0.0%"/>
    <numFmt numFmtId="169" formatCode="_(* #,##0_);_(* \(#,##0\);_(* &quot;-&quot;??_);_(@_)"/>
    <numFmt numFmtId="171" formatCode="dd/mm/yyyy;@"/>
  </numFmts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theme="0"/>
      </top>
      <bottom/>
      <diagonal/>
    </border>
    <border>
      <left/>
      <right style="medium">
        <color indexed="64"/>
      </right>
      <top style="medium">
        <color theme="0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</cellStyleXfs>
  <cellXfs count="292">
    <xf numFmtId="0" fontId="0" fillId="0" borderId="0" xfId="0"/>
    <xf numFmtId="0" fontId="0" fillId="2" borderId="0" xfId="0" applyFill="1"/>
    <xf numFmtId="0" fontId="2" fillId="2" borderId="5" xfId="0" applyFont="1" applyFill="1" applyBorder="1"/>
    <xf numFmtId="0" fontId="2" fillId="2" borderId="7" xfId="0" applyFont="1" applyFill="1" applyBorder="1"/>
    <xf numFmtId="3" fontId="0" fillId="3" borderId="10" xfId="0" applyNumberFormat="1" applyFill="1" applyBorder="1"/>
    <xf numFmtId="3" fontId="0" fillId="3" borderId="10" xfId="0" applyNumberFormat="1" applyFill="1" applyBorder="1" applyAlignment="1">
      <alignment horizontal="center"/>
    </xf>
    <xf numFmtId="0" fontId="3" fillId="3" borderId="10" xfId="0" applyFont="1" applyFill="1" applyBorder="1"/>
    <xf numFmtId="0" fontId="0" fillId="2" borderId="11" xfId="0" applyFill="1" applyBorder="1"/>
    <xf numFmtId="0" fontId="2" fillId="2" borderId="14" xfId="0" applyFont="1" applyFill="1" applyBorder="1"/>
    <xf numFmtId="0" fontId="2" fillId="2" borderId="16" xfId="0" applyFont="1" applyFill="1" applyBorder="1"/>
    <xf numFmtId="0" fontId="0" fillId="2" borderId="12" xfId="0" applyFill="1" applyBorder="1"/>
    <xf numFmtId="3" fontId="0" fillId="3" borderId="17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3" xfId="0" applyFont="1" applyFill="1" applyBorder="1"/>
    <xf numFmtId="0" fontId="6" fillId="5" borderId="4" xfId="0" applyFont="1" applyFill="1" applyBorder="1"/>
    <xf numFmtId="0" fontId="2" fillId="2" borderId="0" xfId="0" applyFont="1" applyFill="1" applyAlignment="1">
      <alignment horizontal="center"/>
    </xf>
    <xf numFmtId="167" fontId="0" fillId="3" borderId="6" xfId="0" applyNumberFormat="1" applyFill="1" applyBorder="1" applyAlignment="1">
      <alignment horizontal="center"/>
    </xf>
    <xf numFmtId="0" fontId="4" fillId="6" borderId="5" xfId="0" applyFont="1" applyFill="1" applyBorder="1" applyAlignment="1">
      <alignment horizontal="right"/>
    </xf>
    <xf numFmtId="167" fontId="2" fillId="2" borderId="6" xfId="0" applyNumberFormat="1" applyFont="1" applyFill="1" applyBorder="1" applyAlignment="1">
      <alignment horizontal="center"/>
    </xf>
    <xf numFmtId="0" fontId="4" fillId="6" borderId="7" xfId="0" applyFont="1" applyFill="1" applyBorder="1" applyAlignment="1">
      <alignment horizontal="right"/>
    </xf>
    <xf numFmtId="9" fontId="2" fillId="2" borderId="8" xfId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67" fontId="0" fillId="3" borderId="9" xfId="0" applyNumberForma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167" fontId="0" fillId="5" borderId="4" xfId="0" applyNumberFormat="1" applyFill="1" applyBorder="1" applyAlignment="1">
      <alignment horizont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center" vertical="top"/>
    </xf>
    <xf numFmtId="0" fontId="5" fillId="4" borderId="21" xfId="0" applyFont="1" applyFill="1" applyBorder="1"/>
    <xf numFmtId="0" fontId="5" fillId="4" borderId="22" xfId="0" applyFont="1" applyFill="1" applyBorder="1" applyAlignment="1">
      <alignment horizontal="center" vertical="top"/>
    </xf>
    <xf numFmtId="0" fontId="5" fillId="4" borderId="23" xfId="0" applyFont="1" applyFill="1" applyBorder="1" applyAlignment="1">
      <alignment horizontal="center" vertical="top"/>
    </xf>
    <xf numFmtId="0" fontId="2" fillId="2" borderId="2" xfId="0" applyFont="1" applyFill="1" applyBorder="1"/>
    <xf numFmtId="0" fontId="0" fillId="3" borderId="3" xfId="0" applyFill="1" applyBorder="1" applyAlignment="1">
      <alignment horizontal="center"/>
    </xf>
    <xf numFmtId="167" fontId="0" fillId="3" borderId="4" xfId="0" applyNumberFormat="1" applyFill="1" applyBorder="1" applyAlignment="1">
      <alignment horizontal="center"/>
    </xf>
    <xf numFmtId="9" fontId="2" fillId="2" borderId="23" xfId="1" applyFont="1" applyFill="1" applyBorder="1" applyAlignment="1">
      <alignment horizontal="center"/>
    </xf>
    <xf numFmtId="9" fontId="2" fillId="2" borderId="6" xfId="1" applyFont="1" applyFill="1" applyBorder="1" applyAlignment="1">
      <alignment horizontal="center"/>
    </xf>
    <xf numFmtId="0" fontId="8" fillId="0" borderId="19" xfId="0" applyFont="1" applyBorder="1"/>
    <xf numFmtId="0" fontId="8" fillId="0" borderId="20" xfId="0" applyFont="1" applyBorder="1"/>
    <xf numFmtId="0" fontId="8" fillId="0" borderId="14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0" borderId="10" xfId="0" applyFont="1" applyBorder="1"/>
    <xf numFmtId="0" fontId="8" fillId="0" borderId="28" xfId="0" applyFont="1" applyBorder="1" applyAlignment="1">
      <alignment vertical="center"/>
    </xf>
    <xf numFmtId="0" fontId="8" fillId="0" borderId="20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8" fillId="0" borderId="16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8" fillId="0" borderId="29" xfId="0" applyFont="1" applyBorder="1" applyAlignment="1">
      <alignment vertical="center"/>
    </xf>
    <xf numFmtId="0" fontId="8" fillId="0" borderId="17" xfId="0" applyFont="1" applyBorder="1"/>
    <xf numFmtId="0" fontId="8" fillId="0" borderId="30" xfId="0" applyFont="1" applyBorder="1" applyAlignment="1">
      <alignment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7" fillId="7" borderId="23" xfId="0" applyFont="1" applyFill="1" applyBorder="1" applyAlignment="1">
      <alignment horizontal="center" vertical="center"/>
    </xf>
    <xf numFmtId="0" fontId="6" fillId="7" borderId="26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7" borderId="24" xfId="0" applyFont="1" applyFill="1" applyBorder="1" applyAlignment="1">
      <alignment horizontal="center" vertical="center"/>
    </xf>
    <xf numFmtId="0" fontId="8" fillId="0" borderId="31" xfId="0" applyFont="1" applyBorder="1" applyAlignment="1">
      <alignment vertical="center"/>
    </xf>
    <xf numFmtId="0" fontId="5" fillId="8" borderId="39" xfId="0" applyFont="1" applyFill="1" applyBorder="1" applyAlignment="1">
      <alignment horizontal="center" vertical="center" wrapText="1"/>
    </xf>
    <xf numFmtId="0" fontId="5" fillId="8" borderId="39" xfId="0" applyFont="1" applyFill="1" applyBorder="1" applyAlignment="1">
      <alignment horizontal="center" vertical="center"/>
    </xf>
    <xf numFmtId="0" fontId="5" fillId="8" borderId="40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8" fillId="2" borderId="5" xfId="0" applyFont="1" applyFill="1" applyBorder="1"/>
    <xf numFmtId="0" fontId="8" fillId="2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8" fillId="2" borderId="6" xfId="0" applyFont="1" applyFill="1" applyBorder="1"/>
    <xf numFmtId="0" fontId="6" fillId="7" borderId="21" xfId="0" applyFont="1" applyFill="1" applyBorder="1" applyAlignment="1">
      <alignment horizontal="center" vertical="center"/>
    </xf>
    <xf numFmtId="0" fontId="6" fillId="7" borderId="22" xfId="0" applyFont="1" applyFill="1" applyBorder="1" applyAlignment="1">
      <alignment horizontal="center" vertical="center"/>
    </xf>
    <xf numFmtId="0" fontId="8" fillId="7" borderId="22" xfId="0" applyFont="1" applyFill="1" applyBorder="1"/>
    <xf numFmtId="166" fontId="8" fillId="11" borderId="0" xfId="0" applyNumberFormat="1" applyFont="1" applyFill="1" applyAlignment="1">
      <alignment horizontal="center"/>
    </xf>
    <xf numFmtId="166" fontId="6" fillId="7" borderId="22" xfId="0" applyNumberFormat="1" applyFont="1" applyFill="1" applyBorder="1" applyAlignment="1">
      <alignment horizontal="center" vertical="center"/>
    </xf>
    <xf numFmtId="0" fontId="7" fillId="7" borderId="23" xfId="0" applyFont="1" applyFill="1" applyBorder="1" applyAlignment="1">
      <alignment horizontal="center" vertical="center" wrapText="1"/>
    </xf>
    <xf numFmtId="9" fontId="2" fillId="2" borderId="10" xfId="3" applyNumberFormat="1" applyFont="1" applyFill="1" applyBorder="1" applyAlignment="1" applyProtection="1">
      <alignment horizontal="center" vertical="center"/>
      <protection locked="0"/>
    </xf>
    <xf numFmtId="0" fontId="4" fillId="13" borderId="14" xfId="0" applyFont="1" applyFill="1" applyBorder="1" applyAlignment="1" applyProtection="1">
      <alignment horizontal="left" vertical="center"/>
      <protection locked="0"/>
    </xf>
    <xf numFmtId="9" fontId="0" fillId="2" borderId="6" xfId="0" applyNumberForma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167" fontId="0" fillId="2" borderId="10" xfId="0" applyNumberFormat="1" applyFill="1" applyBorder="1" applyAlignment="1">
      <alignment horizontal="center"/>
    </xf>
    <xf numFmtId="9" fontId="0" fillId="2" borderId="10" xfId="0" applyNumberFormat="1" applyFill="1" applyBorder="1" applyAlignment="1">
      <alignment horizontal="center"/>
    </xf>
    <xf numFmtId="0" fontId="4" fillId="12" borderId="11" xfId="0" applyFont="1" applyFill="1" applyBorder="1" applyAlignment="1" applyProtection="1">
      <alignment horizontal="center" vertical="center"/>
      <protection locked="0"/>
    </xf>
    <xf numFmtId="0" fontId="4" fillId="12" borderId="12" xfId="0" applyFont="1" applyFill="1" applyBorder="1" applyAlignment="1" applyProtection="1">
      <alignment horizontal="center" vertical="center"/>
      <protection locked="0"/>
    </xf>
    <xf numFmtId="0" fontId="4" fillId="12" borderId="12" xfId="0" applyFont="1" applyFill="1" applyBorder="1" applyAlignment="1">
      <alignment horizontal="center"/>
    </xf>
    <xf numFmtId="0" fontId="4" fillId="12" borderId="13" xfId="0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167" fontId="0" fillId="2" borderId="15" xfId="0" applyNumberFormat="1" applyFill="1" applyBorder="1" applyAlignment="1">
      <alignment horizontal="center"/>
    </xf>
    <xf numFmtId="0" fontId="4" fillId="6" borderId="14" xfId="0" applyFont="1" applyFill="1" applyBorder="1"/>
    <xf numFmtId="0" fontId="4" fillId="6" borderId="16" xfId="0" applyFont="1" applyFill="1" applyBorder="1"/>
    <xf numFmtId="0" fontId="0" fillId="2" borderId="17" xfId="0" applyFill="1" applyBorder="1" applyAlignment="1">
      <alignment horizontal="center"/>
    </xf>
    <xf numFmtId="9" fontId="0" fillId="2" borderId="17" xfId="0" applyNumberFormat="1" applyFill="1" applyBorder="1" applyAlignment="1">
      <alignment horizontal="center"/>
    </xf>
    <xf numFmtId="9" fontId="0" fillId="2" borderId="18" xfId="0" applyNumberFormat="1" applyFill="1" applyBorder="1" applyAlignment="1">
      <alignment horizontal="center"/>
    </xf>
    <xf numFmtId="0" fontId="8" fillId="2" borderId="5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8" fillId="2" borderId="6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0" fontId="6" fillId="7" borderId="23" xfId="0" applyFont="1" applyFill="1" applyBorder="1" applyAlignment="1">
      <alignment horizontal="center" vertical="center"/>
    </xf>
    <xf numFmtId="166" fontId="8" fillId="2" borderId="0" xfId="0" applyNumberFormat="1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5" xfId="0" applyFont="1" applyFill="1" applyBorder="1"/>
    <xf numFmtId="0" fontId="8" fillId="3" borderId="0" xfId="0" applyFont="1" applyFill="1"/>
    <xf numFmtId="0" fontId="8" fillId="3" borderId="6" xfId="0" applyFont="1" applyFill="1" applyBorder="1"/>
    <xf numFmtId="166" fontId="8" fillId="14" borderId="5" xfId="0" applyNumberFormat="1" applyFont="1" applyFill="1" applyBorder="1"/>
    <xf numFmtId="166" fontId="8" fillId="14" borderId="5" xfId="0" applyNumberFormat="1" applyFont="1" applyFill="1" applyBorder="1" applyAlignment="1">
      <alignment horizontal="center"/>
    </xf>
    <xf numFmtId="166" fontId="6" fillId="7" borderId="21" xfId="0" applyNumberFormat="1" applyFont="1" applyFill="1" applyBorder="1" applyAlignment="1">
      <alignment horizontal="center" vertical="center"/>
    </xf>
    <xf numFmtId="0" fontId="5" fillId="4" borderId="0" xfId="0" applyFont="1" applyFill="1"/>
    <xf numFmtId="0" fontId="0" fillId="2" borderId="10" xfId="0" applyFill="1" applyBorder="1"/>
    <xf numFmtId="0" fontId="0" fillId="2" borderId="0" xfId="0" applyFill="1" applyAlignment="1">
      <alignment horizontal="center"/>
    </xf>
    <xf numFmtId="0" fontId="0" fillId="5" borderId="0" xfId="0" applyFill="1"/>
    <xf numFmtId="0" fontId="12" fillId="5" borderId="0" xfId="0" applyFont="1" applyFill="1"/>
    <xf numFmtId="0" fontId="12" fillId="2" borderId="0" xfId="0" applyFont="1" applyFill="1"/>
    <xf numFmtId="0" fontId="5" fillId="4" borderId="44" xfId="0" applyFont="1" applyFill="1" applyBorder="1" applyAlignment="1">
      <alignment horizontal="center"/>
    </xf>
    <xf numFmtId="0" fontId="0" fillId="2" borderId="14" xfId="0" applyFill="1" applyBorder="1"/>
    <xf numFmtId="0" fontId="0" fillId="2" borderId="15" xfId="0" applyFill="1" applyBorder="1"/>
    <xf numFmtId="0" fontId="5" fillId="4" borderId="48" xfId="0" applyFont="1" applyFill="1" applyBorder="1" applyAlignment="1">
      <alignment horizontal="center"/>
    </xf>
    <xf numFmtId="0" fontId="0" fillId="2" borderId="53" xfId="0" applyFill="1" applyBorder="1"/>
    <xf numFmtId="0" fontId="0" fillId="2" borderId="54" xfId="0" applyFill="1" applyBorder="1"/>
    <xf numFmtId="0" fontId="5" fillId="4" borderId="5" xfId="0" applyFont="1" applyFill="1" applyBorder="1" applyAlignment="1">
      <alignment vertical="top"/>
    </xf>
    <xf numFmtId="0" fontId="6" fillId="5" borderId="5" xfId="4" applyFont="1" applyFill="1" applyBorder="1" applyAlignment="1">
      <alignment horizontal="left" vertical="center"/>
    </xf>
    <xf numFmtId="0" fontId="16" fillId="2" borderId="5" xfId="4" applyFont="1" applyFill="1" applyBorder="1" applyAlignment="1">
      <alignment horizontal="left" vertical="center" indent="6"/>
    </xf>
    <xf numFmtId="0" fontId="2" fillId="2" borderId="5" xfId="0" applyFont="1" applyFill="1" applyBorder="1" applyAlignment="1">
      <alignment horizontal="left" indent="8"/>
    </xf>
    <xf numFmtId="0" fontId="2" fillId="2" borderId="5" xfId="0" applyFont="1" applyFill="1" applyBorder="1" applyAlignment="1">
      <alignment horizontal="left" indent="6"/>
    </xf>
    <xf numFmtId="0" fontId="16" fillId="2" borderId="5" xfId="4" applyFont="1" applyFill="1" applyBorder="1" applyAlignment="1">
      <alignment horizontal="left" vertical="center" indent="8"/>
    </xf>
    <xf numFmtId="0" fontId="16" fillId="13" borderId="5" xfId="4" applyFont="1" applyFill="1" applyBorder="1" applyAlignment="1">
      <alignment horizontal="left" vertical="center" indent="8"/>
    </xf>
    <xf numFmtId="0" fontId="4" fillId="5" borderId="5" xfId="0" applyFont="1" applyFill="1" applyBorder="1" applyAlignment="1">
      <alignment horizontal="left"/>
    </xf>
    <xf numFmtId="0" fontId="11" fillId="4" borderId="5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indent="4"/>
    </xf>
    <xf numFmtId="0" fontId="12" fillId="2" borderId="5" xfId="0" applyFont="1" applyFill="1" applyBorder="1" applyAlignment="1">
      <alignment horizontal="left" indent="6"/>
    </xf>
    <xf numFmtId="0" fontId="16" fillId="2" borderId="5" xfId="4" applyFont="1" applyFill="1" applyBorder="1" applyAlignment="1">
      <alignment horizontal="left" vertical="center" indent="4"/>
    </xf>
    <xf numFmtId="0" fontId="17" fillId="2" borderId="5" xfId="4" applyFont="1" applyFill="1" applyBorder="1" applyAlignment="1">
      <alignment horizontal="left" vertical="center" indent="6"/>
    </xf>
    <xf numFmtId="0" fontId="14" fillId="4" borderId="5" xfId="0" applyFont="1" applyFill="1" applyBorder="1" applyAlignment="1">
      <alignment vertical="top"/>
    </xf>
    <xf numFmtId="0" fontId="6" fillId="2" borderId="5" xfId="0" applyFont="1" applyFill="1" applyBorder="1" applyAlignment="1">
      <alignment horizontal="left"/>
    </xf>
    <xf numFmtId="0" fontId="14" fillId="4" borderId="7" xfId="0" applyFont="1" applyFill="1" applyBorder="1" applyAlignment="1">
      <alignment vertical="top"/>
    </xf>
    <xf numFmtId="0" fontId="4" fillId="15" borderId="16" xfId="0" applyFont="1" applyFill="1" applyBorder="1" applyAlignment="1">
      <alignment horizontal="center" vertical="center"/>
    </xf>
    <xf numFmtId="0" fontId="4" fillId="15" borderId="17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center" vertical="center"/>
    </xf>
    <xf numFmtId="3" fontId="16" fillId="16" borderId="5" xfId="0" applyNumberFormat="1" applyFont="1" applyFill="1" applyBorder="1" applyAlignment="1">
      <alignment horizontal="center" vertical="center"/>
    </xf>
    <xf numFmtId="0" fontId="0" fillId="16" borderId="0" xfId="0" applyFill="1" applyAlignment="1">
      <alignment horizontal="center"/>
    </xf>
    <xf numFmtId="9" fontId="0" fillId="16" borderId="6" xfId="0" applyNumberFormat="1" applyFill="1" applyBorder="1" applyAlignment="1">
      <alignment horizontal="center"/>
    </xf>
    <xf numFmtId="9" fontId="4" fillId="5" borderId="6" xfId="0" applyNumberFormat="1" applyFont="1" applyFill="1" applyBorder="1" applyAlignment="1">
      <alignment horizontal="center"/>
    </xf>
    <xf numFmtId="1" fontId="16" fillId="2" borderId="5" xfId="0" applyNumberFormat="1" applyFont="1" applyFill="1" applyBorder="1" applyAlignment="1">
      <alignment horizontal="right" vertical="center" wrapText="1"/>
    </xf>
    <xf numFmtId="1" fontId="16" fillId="2" borderId="0" xfId="0" applyNumberFormat="1" applyFont="1" applyFill="1" applyAlignment="1">
      <alignment horizontal="right" vertical="center" wrapText="1"/>
    </xf>
    <xf numFmtId="9" fontId="0" fillId="2" borderId="6" xfId="1" applyFont="1" applyFill="1" applyBorder="1" applyAlignment="1">
      <alignment horizontal="center"/>
    </xf>
    <xf numFmtId="1" fontId="0" fillId="2" borderId="0" xfId="0" applyNumberFormat="1" applyFill="1" applyAlignment="1">
      <alignment horizontal="right"/>
    </xf>
    <xf numFmtId="1" fontId="2" fillId="2" borderId="5" xfId="0" applyNumberFormat="1" applyFont="1" applyFill="1" applyBorder="1" applyAlignment="1">
      <alignment horizontal="right" vertical="center"/>
    </xf>
    <xf numFmtId="169" fontId="4" fillId="5" borderId="5" xfId="0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/>
    </xf>
    <xf numFmtId="3" fontId="2" fillId="16" borderId="5" xfId="0" applyNumberFormat="1" applyFont="1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/>
    </xf>
    <xf numFmtId="1" fontId="2" fillId="2" borderId="5" xfId="0" applyNumberFormat="1" applyFont="1" applyFill="1" applyBorder="1" applyAlignment="1">
      <alignment vertical="center"/>
    </xf>
    <xf numFmtId="169" fontId="2" fillId="2" borderId="5" xfId="0" applyNumberFormat="1" applyFont="1" applyFill="1" applyBorder="1" applyAlignment="1">
      <alignment vertical="center"/>
    </xf>
    <xf numFmtId="169" fontId="16" fillId="2" borderId="5" xfId="0" applyNumberFormat="1" applyFont="1" applyFill="1" applyBorder="1" applyAlignment="1">
      <alignment vertical="center" wrapText="1"/>
    </xf>
    <xf numFmtId="1" fontId="4" fillId="5" borderId="5" xfId="0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9" fontId="4" fillId="5" borderId="6" xfId="0" applyNumberFormat="1" applyFont="1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right" vertical="center"/>
    </xf>
    <xf numFmtId="3" fontId="2" fillId="2" borderId="0" xfId="0" applyNumberFormat="1" applyFont="1" applyFill="1" applyAlignment="1">
      <alignment horizontal="right" vertical="center"/>
    </xf>
    <xf numFmtId="169" fontId="2" fillId="2" borderId="5" xfId="0" applyNumberFormat="1" applyFont="1" applyFill="1" applyBorder="1" applyAlignment="1">
      <alignment horizontal="right" vertical="center"/>
    </xf>
    <xf numFmtId="3" fontId="2" fillId="16" borderId="5" xfId="0" applyNumberFormat="1" applyFont="1" applyFill="1" applyBorder="1" applyAlignment="1">
      <alignment horizontal="right" vertical="center"/>
    </xf>
    <xf numFmtId="0" fontId="0" fillId="16" borderId="0" xfId="0" applyFill="1"/>
    <xf numFmtId="169" fontId="4" fillId="2" borderId="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9" fontId="4" fillId="2" borderId="6" xfId="0" applyNumberFormat="1" applyFont="1" applyFill="1" applyBorder="1" applyAlignment="1">
      <alignment horizontal="center"/>
    </xf>
    <xf numFmtId="3" fontId="2" fillId="16" borderId="7" xfId="0" applyNumberFormat="1" applyFont="1" applyFill="1" applyBorder="1" applyAlignment="1">
      <alignment horizontal="right" vertical="center"/>
    </xf>
    <xf numFmtId="0" fontId="0" fillId="16" borderId="8" xfId="0" applyFill="1" applyBorder="1"/>
    <xf numFmtId="9" fontId="0" fillId="16" borderId="9" xfId="0" applyNumberFormat="1" applyFill="1" applyBorder="1" applyAlignment="1">
      <alignment horizontal="center"/>
    </xf>
    <xf numFmtId="0" fontId="6" fillId="6" borderId="5" xfId="4" applyFont="1" applyFill="1" applyBorder="1" applyAlignment="1">
      <alignment horizontal="left" vertical="center"/>
    </xf>
    <xf numFmtId="3" fontId="6" fillId="6" borderId="5" xfId="0" applyNumberFormat="1" applyFont="1" applyFill="1" applyBorder="1" applyAlignment="1">
      <alignment horizontal="center" vertical="center"/>
    </xf>
    <xf numFmtId="3" fontId="6" fillId="6" borderId="0" xfId="0" applyNumberFormat="1" applyFont="1" applyFill="1" applyAlignment="1">
      <alignment horizontal="center" vertical="center"/>
    </xf>
    <xf numFmtId="9" fontId="0" fillId="6" borderId="6" xfId="0" applyNumberFormat="1" applyFill="1" applyBorder="1" applyAlignment="1">
      <alignment horizontal="center"/>
    </xf>
    <xf numFmtId="9" fontId="4" fillId="6" borderId="6" xfId="0" applyNumberFormat="1" applyFont="1" applyFill="1" applyBorder="1" applyAlignment="1">
      <alignment horizontal="center"/>
    </xf>
    <xf numFmtId="0" fontId="4" fillId="6" borderId="5" xfId="0" applyFont="1" applyFill="1" applyBorder="1" applyAlignment="1">
      <alignment horizontal="left" indent="2"/>
    </xf>
    <xf numFmtId="3" fontId="4" fillId="6" borderId="5" xfId="0" applyNumberFormat="1" applyFont="1" applyFill="1" applyBorder="1" applyAlignment="1">
      <alignment horizontal="right" vertical="center"/>
    </xf>
    <xf numFmtId="3" fontId="4" fillId="6" borderId="0" xfId="0" applyNumberFormat="1" applyFont="1" applyFill="1" applyAlignment="1">
      <alignment horizontal="right" vertical="center"/>
    </xf>
    <xf numFmtId="169" fontId="4" fillId="6" borderId="5" xfId="0" applyNumberFormat="1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6" fillId="13" borderId="5" xfId="0" applyFont="1" applyFill="1" applyBorder="1" applyAlignment="1">
      <alignment vertical="center"/>
    </xf>
    <xf numFmtId="1" fontId="16" fillId="13" borderId="5" xfId="0" applyNumberFormat="1" applyFont="1" applyFill="1" applyBorder="1" applyAlignment="1">
      <alignment horizontal="right" vertical="center"/>
    </xf>
    <xf numFmtId="1" fontId="16" fillId="13" borderId="6" xfId="0" applyNumberFormat="1" applyFont="1" applyFill="1" applyBorder="1" applyAlignment="1">
      <alignment horizontal="right" vertical="center"/>
    </xf>
    <xf numFmtId="1" fontId="16" fillId="2" borderId="5" xfId="0" applyNumberFormat="1" applyFont="1" applyFill="1" applyBorder="1" applyAlignment="1">
      <alignment horizontal="right" vertical="center"/>
    </xf>
    <xf numFmtId="0" fontId="4" fillId="13" borderId="5" xfId="0" applyFont="1" applyFill="1" applyBorder="1" applyAlignment="1">
      <alignment horizontal="left" vertical="center" wrapText="1"/>
    </xf>
    <xf numFmtId="1" fontId="2" fillId="13" borderId="5" xfId="0" applyNumberFormat="1" applyFont="1" applyFill="1" applyBorder="1" applyAlignment="1">
      <alignment horizontal="right" vertical="center"/>
    </xf>
    <xf numFmtId="168" fontId="2" fillId="13" borderId="6" xfId="0" applyNumberFormat="1" applyFont="1" applyFill="1" applyBorder="1" applyAlignment="1">
      <alignment horizontal="right" vertical="center"/>
    </xf>
    <xf numFmtId="1" fontId="16" fillId="2" borderId="5" xfId="2" applyNumberFormat="1" applyFont="1" applyFill="1" applyBorder="1" applyAlignment="1">
      <alignment horizontal="right" vertical="center"/>
    </xf>
    <xf numFmtId="0" fontId="4" fillId="13" borderId="7" xfId="0" applyFont="1" applyFill="1" applyBorder="1" applyAlignment="1">
      <alignment horizontal="left" vertical="center" wrapText="1" indent="2"/>
    </xf>
    <xf numFmtId="0" fontId="2" fillId="2" borderId="5" xfId="0" applyFont="1" applyFill="1" applyBorder="1" applyAlignment="1">
      <alignment horizontal="left" vertical="top" indent="2"/>
    </xf>
    <xf numFmtId="168" fontId="2" fillId="2" borderId="6" xfId="1" applyNumberFormat="1" applyFont="1" applyFill="1" applyBorder="1"/>
    <xf numFmtId="0" fontId="2" fillId="2" borderId="5" xfId="0" applyFont="1" applyFill="1" applyBorder="1" applyAlignment="1">
      <alignment horizontal="left" vertical="top" indent="4"/>
    </xf>
    <xf numFmtId="0" fontId="2" fillId="2" borderId="5" xfId="0" quotePrefix="1" applyFont="1" applyFill="1" applyBorder="1" applyAlignment="1">
      <alignment horizontal="left" vertical="top" indent="4"/>
    </xf>
    <xf numFmtId="0" fontId="4" fillId="6" borderId="5" xfId="0" applyFont="1" applyFill="1" applyBorder="1" applyAlignment="1">
      <alignment horizontal="left" vertical="center" wrapText="1" indent="2"/>
    </xf>
    <xf numFmtId="168" fontId="2" fillId="6" borderId="6" xfId="1" applyNumberFormat="1" applyFont="1" applyFill="1" applyBorder="1"/>
    <xf numFmtId="1" fontId="2" fillId="6" borderId="5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top" indent="6"/>
    </xf>
    <xf numFmtId="1" fontId="16" fillId="17" borderId="7" xfId="4" applyNumberFormat="1" applyFont="1" applyFill="1" applyBorder="1" applyAlignment="1">
      <alignment horizontal="right" vertical="center"/>
    </xf>
    <xf numFmtId="1" fontId="2" fillId="17" borderId="8" xfId="0" applyNumberFormat="1" applyFont="1" applyFill="1" applyBorder="1"/>
    <xf numFmtId="1" fontId="16" fillId="17" borderId="5" xfId="4" applyNumberFormat="1" applyFont="1" applyFill="1" applyBorder="1" applyAlignment="1">
      <alignment horizontal="right" vertical="center"/>
    </xf>
    <xf numFmtId="168" fontId="2" fillId="17" borderId="6" xfId="1" applyNumberFormat="1" applyFont="1" applyFill="1" applyBorder="1"/>
    <xf numFmtId="1" fontId="16" fillId="13" borderId="0" xfId="0" applyNumberFormat="1" applyFont="1" applyFill="1" applyAlignment="1">
      <alignment horizontal="right" vertical="center"/>
    </xf>
    <xf numFmtId="1" fontId="2" fillId="2" borderId="0" xfId="0" applyNumberFormat="1" applyFont="1" applyFill="1"/>
    <xf numFmtId="1" fontId="2" fillId="17" borderId="0" xfId="0" applyNumberFormat="1" applyFont="1" applyFill="1"/>
    <xf numFmtId="1" fontId="2" fillId="13" borderId="0" xfId="0" applyNumberFormat="1" applyFont="1" applyFill="1" applyAlignment="1">
      <alignment horizontal="right" vertical="center"/>
    </xf>
    <xf numFmtId="1" fontId="2" fillId="6" borderId="0" xfId="0" applyNumberFormat="1" applyFont="1" applyFill="1" applyAlignment="1">
      <alignment horizontal="right" vertical="center"/>
    </xf>
    <xf numFmtId="1" fontId="2" fillId="2" borderId="0" xfId="0" applyNumberFormat="1" applyFont="1" applyFill="1" applyAlignment="1">
      <alignment horizontal="right" vertical="center"/>
    </xf>
    <xf numFmtId="168" fontId="2" fillId="2" borderId="9" xfId="1" applyNumberFormat="1" applyFont="1" applyFill="1" applyBorder="1"/>
    <xf numFmtId="169" fontId="2" fillId="2" borderId="5" xfId="0" applyNumberFormat="1" applyFont="1" applyFill="1" applyBorder="1" applyAlignment="1">
      <alignment horizontal="center" vertical="center"/>
    </xf>
    <xf numFmtId="0" fontId="0" fillId="2" borderId="57" xfId="0" applyFill="1" applyBorder="1"/>
    <xf numFmtId="0" fontId="0" fillId="2" borderId="58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59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10" xfId="0" applyFill="1" applyBorder="1"/>
    <xf numFmtId="0" fontId="0" fillId="3" borderId="15" xfId="0" applyFill="1" applyBorder="1"/>
    <xf numFmtId="0" fontId="0" fillId="3" borderId="17" xfId="0" applyFill="1" applyBorder="1"/>
    <xf numFmtId="0" fontId="0" fillId="3" borderId="18" xfId="0" applyFill="1" applyBorder="1"/>
    <xf numFmtId="0" fontId="4" fillId="2" borderId="0" xfId="0" applyFont="1" applyFill="1" applyBorder="1"/>
    <xf numFmtId="0" fontId="0" fillId="0" borderId="0" xfId="0" applyFill="1" applyBorder="1"/>
    <xf numFmtId="0" fontId="0" fillId="2" borderId="13" xfId="0" applyFill="1" applyBorder="1"/>
    <xf numFmtId="167" fontId="0" fillId="3" borderId="10" xfId="0" applyNumberFormat="1" applyFill="1" applyBorder="1"/>
    <xf numFmtId="167" fontId="2" fillId="3" borderId="10" xfId="0" applyNumberFormat="1" applyFont="1" applyFill="1" applyBorder="1"/>
    <xf numFmtId="167" fontId="0" fillId="3" borderId="10" xfId="0" applyNumberFormat="1" applyFill="1" applyBorder="1" applyAlignment="1">
      <alignment horizontal="center"/>
    </xf>
    <xf numFmtId="167" fontId="0" fillId="3" borderId="15" xfId="0" applyNumberFormat="1" applyFill="1" applyBorder="1"/>
    <xf numFmtId="167" fontId="0" fillId="3" borderId="17" xfId="0" applyNumberFormat="1" applyFill="1" applyBorder="1"/>
    <xf numFmtId="167" fontId="2" fillId="3" borderId="17" xfId="0" applyNumberFormat="1" applyFont="1" applyFill="1" applyBorder="1"/>
    <xf numFmtId="167" fontId="0" fillId="3" borderId="17" xfId="0" applyNumberFormat="1" applyFill="1" applyBorder="1" applyAlignment="1">
      <alignment horizontal="center"/>
    </xf>
    <xf numFmtId="167" fontId="0" fillId="3" borderId="18" xfId="0" applyNumberFormat="1" applyFill="1" applyBorder="1"/>
    <xf numFmtId="0" fontId="5" fillId="8" borderId="39" xfId="0" applyFont="1" applyFill="1" applyBorder="1" applyAlignment="1">
      <alignment horizontal="center" vertical="center"/>
    </xf>
    <xf numFmtId="42" fontId="0" fillId="2" borderId="0" xfId="0" applyNumberFormat="1" applyFill="1"/>
    <xf numFmtId="9" fontId="0" fillId="2" borderId="0" xfId="0" applyNumberFormat="1" applyFill="1"/>
    <xf numFmtId="0" fontId="10" fillId="10" borderId="2" xfId="0" applyFont="1" applyFill="1" applyBorder="1" applyAlignment="1">
      <alignment horizontal="center"/>
    </xf>
    <xf numFmtId="0" fontId="10" fillId="10" borderId="3" xfId="0" applyFont="1" applyFill="1" applyBorder="1" applyAlignment="1">
      <alignment horizontal="center"/>
    </xf>
    <xf numFmtId="0" fontId="10" fillId="10" borderId="4" xfId="0" applyFont="1" applyFill="1" applyBorder="1" applyAlignment="1">
      <alignment horizontal="center"/>
    </xf>
    <xf numFmtId="0" fontId="10" fillId="10" borderId="22" xfId="0" applyFont="1" applyFill="1" applyBorder="1" applyAlignment="1">
      <alignment horizontal="center"/>
    </xf>
    <xf numFmtId="0" fontId="10" fillId="10" borderId="23" xfId="0" applyFont="1" applyFill="1" applyBorder="1" applyAlignment="1">
      <alignment horizontal="center"/>
    </xf>
    <xf numFmtId="0" fontId="5" fillId="8" borderId="32" xfId="0" applyFont="1" applyFill="1" applyBorder="1" applyAlignment="1">
      <alignment horizontal="center" vertical="center"/>
    </xf>
    <xf numFmtId="0" fontId="5" fillId="8" borderId="39" xfId="0" applyFont="1" applyFill="1" applyBorder="1" applyAlignment="1">
      <alignment horizontal="center" vertical="center"/>
    </xf>
    <xf numFmtId="0" fontId="5" fillId="8" borderId="32" xfId="0" applyFont="1" applyFill="1" applyBorder="1" applyAlignment="1">
      <alignment horizontal="center" vertical="center" wrapText="1"/>
    </xf>
    <xf numFmtId="0" fontId="5" fillId="8" borderId="37" xfId="0" applyFont="1" applyFill="1" applyBorder="1" applyAlignment="1">
      <alignment horizontal="center" vertical="center"/>
    </xf>
    <xf numFmtId="0" fontId="6" fillId="9" borderId="34" xfId="0" applyFont="1" applyFill="1" applyBorder="1" applyAlignment="1">
      <alignment horizontal="center" vertical="center"/>
    </xf>
    <xf numFmtId="0" fontId="6" fillId="9" borderId="35" xfId="0" applyFont="1" applyFill="1" applyBorder="1" applyAlignment="1">
      <alignment horizontal="center" vertical="center"/>
    </xf>
    <xf numFmtId="0" fontId="5" fillId="8" borderId="33" xfId="0" applyFont="1" applyFill="1" applyBorder="1" applyAlignment="1">
      <alignment horizontal="center" vertical="center"/>
    </xf>
    <xf numFmtId="0" fontId="5" fillId="8" borderId="36" xfId="0" applyFont="1" applyFill="1" applyBorder="1" applyAlignment="1">
      <alignment horizontal="center" vertical="center"/>
    </xf>
    <xf numFmtId="0" fontId="5" fillId="8" borderId="38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right"/>
    </xf>
    <xf numFmtId="0" fontId="12" fillId="5" borderId="52" xfId="0" applyFont="1" applyFill="1" applyBorder="1" applyAlignment="1">
      <alignment horizontal="center"/>
    </xf>
    <xf numFmtId="0" fontId="12" fillId="5" borderId="42" xfId="0" applyFont="1" applyFill="1" applyBorder="1" applyAlignment="1">
      <alignment horizontal="center"/>
    </xf>
    <xf numFmtId="0" fontId="12" fillId="5" borderId="43" xfId="0" applyFont="1" applyFill="1" applyBorder="1" applyAlignment="1">
      <alignment horizontal="center"/>
    </xf>
    <xf numFmtId="0" fontId="5" fillId="4" borderId="33" xfId="0" applyFont="1" applyFill="1" applyBorder="1" applyAlignment="1">
      <alignment horizontal="center"/>
    </xf>
    <xf numFmtId="0" fontId="5" fillId="4" borderId="47" xfId="0" applyFont="1" applyFill="1" applyBorder="1" applyAlignment="1">
      <alignment horizontal="center"/>
    </xf>
    <xf numFmtId="0" fontId="5" fillId="4" borderId="46" xfId="0" applyFont="1" applyFill="1" applyBorder="1" applyAlignment="1">
      <alignment horizontal="center"/>
    </xf>
    <xf numFmtId="0" fontId="5" fillId="4" borderId="45" xfId="0" applyFont="1" applyFill="1" applyBorder="1" applyAlignment="1">
      <alignment horizontal="center"/>
    </xf>
    <xf numFmtId="0" fontId="5" fillId="4" borderId="34" xfId="0" applyFont="1" applyFill="1" applyBorder="1" applyAlignment="1">
      <alignment horizontal="center"/>
    </xf>
    <xf numFmtId="0" fontId="5" fillId="4" borderId="44" xfId="0" applyFont="1" applyFill="1" applyBorder="1" applyAlignment="1">
      <alignment horizontal="center"/>
    </xf>
    <xf numFmtId="0" fontId="5" fillId="4" borderId="34" xfId="0" applyFont="1" applyFill="1" applyBorder="1" applyAlignment="1">
      <alignment horizontal="center" wrapText="1"/>
    </xf>
    <xf numFmtId="0" fontId="5" fillId="4" borderId="44" xfId="0" applyFont="1" applyFill="1" applyBorder="1" applyAlignment="1">
      <alignment horizontal="center" wrapText="1"/>
    </xf>
    <xf numFmtId="0" fontId="5" fillId="4" borderId="35" xfId="0" applyFont="1" applyFill="1" applyBorder="1" applyAlignment="1">
      <alignment horizontal="center"/>
    </xf>
    <xf numFmtId="0" fontId="12" fillId="5" borderId="49" xfId="0" applyFont="1" applyFill="1" applyBorder="1" applyAlignment="1">
      <alignment horizontal="center"/>
    </xf>
    <xf numFmtId="0" fontId="12" fillId="5" borderId="50" xfId="0" applyFont="1" applyFill="1" applyBorder="1" applyAlignment="1">
      <alignment horizontal="center"/>
    </xf>
    <xf numFmtId="0" fontId="12" fillId="5" borderId="51" xfId="0" applyFont="1" applyFill="1" applyBorder="1" applyAlignment="1">
      <alignment horizontal="center"/>
    </xf>
    <xf numFmtId="0" fontId="5" fillId="4" borderId="35" xfId="0" applyFont="1" applyFill="1" applyBorder="1" applyAlignment="1">
      <alignment horizontal="center" wrapText="1"/>
    </xf>
    <xf numFmtId="0" fontId="5" fillId="4" borderId="48" xfId="0" applyFont="1" applyFill="1" applyBorder="1" applyAlignment="1">
      <alignment horizontal="center" wrapText="1"/>
    </xf>
    <xf numFmtId="0" fontId="4" fillId="15" borderId="55" xfId="0" applyFont="1" applyFill="1" applyBorder="1" applyAlignment="1">
      <alignment horizontal="center" vertical="center"/>
    </xf>
    <xf numFmtId="0" fontId="4" fillId="15" borderId="56" xfId="0" applyFont="1" applyFill="1" applyBorder="1" applyAlignment="1">
      <alignment horizontal="center" vertical="center"/>
    </xf>
    <xf numFmtId="17" fontId="4" fillId="15" borderId="11" xfId="0" applyNumberFormat="1" applyFont="1" applyFill="1" applyBorder="1" applyAlignment="1">
      <alignment horizontal="center"/>
    </xf>
    <xf numFmtId="17" fontId="4" fillId="15" borderId="12" xfId="0" applyNumberFormat="1" applyFont="1" applyFill="1" applyBorder="1" applyAlignment="1">
      <alignment horizontal="center"/>
    </xf>
    <xf numFmtId="17" fontId="4" fillId="15" borderId="13" xfId="0" applyNumberFormat="1" applyFont="1" applyFill="1" applyBorder="1" applyAlignment="1">
      <alignment horizontal="center"/>
    </xf>
    <xf numFmtId="9" fontId="0" fillId="2" borderId="41" xfId="0" applyNumberFormat="1" applyFill="1" applyBorder="1" applyAlignment="1">
      <alignment horizontal="center"/>
    </xf>
    <xf numFmtId="9" fontId="0" fillId="2" borderId="42" xfId="0" applyNumberFormat="1" applyFill="1" applyBorder="1" applyAlignment="1">
      <alignment horizontal="center"/>
    </xf>
    <xf numFmtId="9" fontId="0" fillId="2" borderId="43" xfId="0" applyNumberForma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9" fontId="0" fillId="2" borderId="10" xfId="0" applyNumberFormat="1" applyFill="1" applyBorder="1" applyAlignment="1">
      <alignment horizontal="center"/>
    </xf>
    <xf numFmtId="9" fontId="0" fillId="2" borderId="17" xfId="0" applyNumberForma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12" borderId="12" xfId="0" applyFont="1" applyFill="1" applyBorder="1" applyAlignment="1">
      <alignment horizontal="center"/>
    </xf>
    <xf numFmtId="0" fontId="4" fillId="12" borderId="13" xfId="0" applyFont="1" applyFill="1" applyBorder="1" applyAlignment="1">
      <alignment horizontal="center"/>
    </xf>
    <xf numFmtId="166" fontId="0" fillId="2" borderId="10" xfId="0" applyNumberFormat="1" applyFill="1" applyBorder="1" applyAlignment="1">
      <alignment horizontal="center"/>
    </xf>
    <xf numFmtId="166" fontId="0" fillId="2" borderId="15" xfId="0" applyNumberFormat="1" applyFill="1" applyBorder="1" applyAlignment="1">
      <alignment horizontal="center"/>
    </xf>
    <xf numFmtId="1" fontId="0" fillId="2" borderId="10" xfId="0" applyNumberFormat="1" applyFill="1" applyBorder="1" applyAlignment="1">
      <alignment horizontal="center"/>
    </xf>
    <xf numFmtId="1" fontId="0" fillId="2" borderId="15" xfId="0" applyNumberFormat="1" applyFill="1" applyBorder="1" applyAlignment="1">
      <alignment horizontal="center"/>
    </xf>
    <xf numFmtId="42" fontId="0" fillId="2" borderId="10" xfId="0" applyNumberFormat="1" applyFill="1" applyBorder="1"/>
    <xf numFmtId="171" fontId="0" fillId="2" borderId="10" xfId="0" applyNumberFormat="1" applyFill="1" applyBorder="1"/>
  </cellXfs>
  <cellStyles count="5">
    <cellStyle name="Comma" xfId="2" builtinId="3"/>
    <cellStyle name="Currency [0]" xfId="3" builtinId="7"/>
    <cellStyle name="Normal" xfId="0" builtinId="0"/>
    <cellStyle name="Normal 2" xfId="4"/>
    <cellStyle name="Percent" xfId="1" builtinId="5"/>
  </cellStyles>
  <dxfs count="80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 Day-by-day'!$B$3</c:f>
              <c:strCache>
                <c:ptCount val="1"/>
                <c:pt idx="0">
                  <c:v>a. Total Kontrak Baru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Day-by-day'!$C$2:$N$2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'1. Day-by-day'!$C$3:$N$3</c:f>
              <c:numCache>
                <c:formatCode>#,##0</c:formatCode>
                <c:ptCount val="1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0D9-4EAF-8803-3CE3BCEEBE8E}"/>
            </c:ext>
          </c:extLst>
        </c:ser>
        <c:ser>
          <c:idx val="1"/>
          <c:order val="1"/>
          <c:tx>
            <c:strRef>
              <c:f>'1. Day-by-day'!$B$4</c:f>
              <c:strCache>
                <c:ptCount val="1"/>
                <c:pt idx="0">
                  <c:v>b. Total Pengajuan Kredit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Day-by-day'!$C$2:$N$2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'1. Day-by-day'!$C$4:$N$4</c:f>
              <c:numCache>
                <c:formatCode>#,##0</c:formatCode>
                <c:ptCount val="1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0D9-4EAF-8803-3CE3BCEEBE8E}"/>
            </c:ext>
          </c:extLst>
        </c:ser>
        <c:ser>
          <c:idx val="2"/>
          <c:order val="2"/>
          <c:tx>
            <c:strRef>
              <c:f>'1. Day-by-day'!$B$5</c:f>
              <c:strCache>
                <c:ptCount val="1"/>
                <c:pt idx="0">
                  <c:v>c. Total Prospek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Day-by-day'!$C$2:$N$2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'1. Day-by-day'!$C$5:$N$5</c:f>
              <c:numCache>
                <c:formatCode>#,##0</c:formatCode>
                <c:ptCount val="1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0D9-4EAF-8803-3CE3BCEEBE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77878584"/>
        <c:axId val="277878976"/>
      </c:barChart>
      <c:catAx>
        <c:axId val="27787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878976"/>
        <c:crosses val="autoZero"/>
        <c:auto val="1"/>
        <c:lblAlgn val="ctr"/>
        <c:lblOffset val="100"/>
        <c:noMultiLvlLbl val="0"/>
      </c:catAx>
      <c:valAx>
        <c:axId val="27787897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27787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248015725446141E-2"/>
          <c:y val="8.387941178736899E-2"/>
          <c:w val="0.94728742947512545"/>
          <c:h val="0.685341577439300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'2. Ach. Target'!$B$3</c:f>
              <c:strCache>
                <c:ptCount val="1"/>
                <c:pt idx="0">
                  <c:v>a. Realisasi Kredit (Dalam jutaan)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bg1">
                    <a:lumMod val="5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'2. Ach. Target'!$C$2:$N$2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'2. Ach. Target'!$C$3:$N$3</c:f>
              <c:numCache>
                <c:formatCode>"Rp"#,##0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05-467D-92A2-C5EB4A502F00}"/>
            </c:ext>
          </c:extLst>
        </c:ser>
        <c:ser>
          <c:idx val="1"/>
          <c:order val="1"/>
          <c:tx>
            <c:strRef>
              <c:f>'2. Ach. Target'!$B$4</c:f>
              <c:strCache>
                <c:ptCount val="1"/>
                <c:pt idx="0">
                  <c:v>b. Target Realisasi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'2. Ach. Target'!$C$2:$N$2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'2. Ach. Target'!$C$4:$N$4</c:f>
              <c:numCache>
                <c:formatCode>"Rp"#,##0</c:formatCode>
                <c:ptCount val="12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E05-467D-92A2-C5EB4A502F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77695032"/>
        <c:axId val="277695424"/>
      </c:barChart>
      <c:catAx>
        <c:axId val="277695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95424"/>
        <c:crosses val="autoZero"/>
        <c:auto val="1"/>
        <c:lblAlgn val="ctr"/>
        <c:lblOffset val="100"/>
        <c:noMultiLvlLbl val="1"/>
      </c:catAx>
      <c:valAx>
        <c:axId val="277695424"/>
        <c:scaling>
          <c:orientation val="minMax"/>
        </c:scaling>
        <c:delete val="1"/>
        <c:axPos val="l"/>
        <c:numFmt formatCode="&quot;Rp&quot;#,##0" sourceLinked="1"/>
        <c:majorTickMark val="none"/>
        <c:minorTickMark val="none"/>
        <c:tickLblPos val="nextTo"/>
        <c:crossAx val="27769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951726772598063E-2"/>
          <c:y val="8.7693396570354673E-2"/>
          <c:w val="0.93350052420686258"/>
          <c:h val="0.675877463011989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'2. Ach. Target'!$B$7</c:f>
              <c:strCache>
                <c:ptCount val="1"/>
                <c:pt idx="0">
                  <c:v>c. Nasabah Kredit Baru 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'2. Ach. Target'!$C$6:$N$6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'2. Ach. Target'!$C$7:$N$7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8C-41DC-A773-D9005904525F}"/>
            </c:ext>
          </c:extLst>
        </c:ser>
        <c:ser>
          <c:idx val="1"/>
          <c:order val="1"/>
          <c:tx>
            <c:strRef>
              <c:f>'2. Ach. Target'!$B$8</c:f>
              <c:strCache>
                <c:ptCount val="1"/>
                <c:pt idx="0">
                  <c:v>d. Target Nasabah Baru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'2. Ach. Target'!$C$6:$N$6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'2. Ach. Target'!$C$8:$N$8</c:f>
              <c:numCache>
                <c:formatCode>General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28C-41DC-A773-D900590452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77696208"/>
        <c:axId val="277696600"/>
      </c:barChart>
      <c:catAx>
        <c:axId val="27769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96600"/>
        <c:crosses val="autoZero"/>
        <c:auto val="1"/>
        <c:lblAlgn val="ctr"/>
        <c:lblOffset val="100"/>
        <c:noMultiLvlLbl val="1"/>
      </c:catAx>
      <c:valAx>
        <c:axId val="2776966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7769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7998687664042"/>
          <c:y val="0.8185029514832427"/>
          <c:w val="0.77566929133858276"/>
          <c:h val="0.1708728800113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6</xdr:row>
      <xdr:rowOff>0</xdr:rowOff>
    </xdr:from>
    <xdr:to>
      <xdr:col>14</xdr:col>
      <xdr:colOff>19049</xdr:colOff>
      <xdr:row>20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D4F4C8E-A99A-404D-9049-B23F4BAAB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595312</xdr:colOff>
      <xdr:row>12</xdr:row>
      <xdr:rowOff>33337</xdr:rowOff>
    </xdr:from>
    <xdr:to>
      <xdr:col>16</xdr:col>
      <xdr:colOff>209550</xdr:colOff>
      <xdr:row>31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4D776A7A-7DA0-40F9-A3AB-6030A4883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</xdr:colOff>
      <xdr:row>32</xdr:row>
      <xdr:rowOff>152401</xdr:rowOff>
    </xdr:from>
    <xdr:to>
      <xdr:col>16</xdr:col>
      <xdr:colOff>200025</xdr:colOff>
      <xdr:row>51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57D9B66E-8B13-4EED-ADDF-86F4116B5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5"/>
  <sheetViews>
    <sheetView workbookViewId="0">
      <selection activeCell="C2" sqref="C2:N2"/>
    </sheetView>
  </sheetViews>
  <sheetFormatPr defaultRowHeight="15" x14ac:dyDescent="0.25"/>
  <cols>
    <col min="1" max="1" width="9.140625" style="1"/>
    <col min="2" max="2" width="23.5703125" style="1" bestFit="1" customWidth="1"/>
    <col min="3" max="3" width="8.7109375" style="1" bestFit="1" customWidth="1"/>
    <col min="4" max="4" width="8.140625" style="1" bestFit="1" customWidth="1"/>
    <col min="5" max="5" width="8.28515625" style="1" bestFit="1" customWidth="1"/>
    <col min="6" max="6" width="11.42578125" style="1" bestFit="1" customWidth="1"/>
    <col min="7" max="7" width="9" style="1" bestFit="1" customWidth="1"/>
    <col min="8" max="8" width="6.42578125" style="1" bestFit="1" customWidth="1"/>
    <col min="9" max="16384" width="9.140625" style="1"/>
  </cols>
  <sheetData>
    <row r="1" spans="2:14" ht="15.75" thickBot="1" x14ac:dyDescent="0.3"/>
    <row r="2" spans="2:14" x14ac:dyDescent="0.25">
      <c r="B2" s="7"/>
      <c r="C2" s="10" t="s">
        <v>195</v>
      </c>
      <c r="D2" s="10" t="s">
        <v>196</v>
      </c>
      <c r="E2" s="10" t="s">
        <v>197</v>
      </c>
      <c r="F2" s="10" t="s">
        <v>198</v>
      </c>
      <c r="G2" s="10" t="s">
        <v>199</v>
      </c>
      <c r="H2" s="10" t="s">
        <v>200</v>
      </c>
      <c r="I2" s="10" t="s">
        <v>201</v>
      </c>
      <c r="J2" s="10" t="s">
        <v>202</v>
      </c>
      <c r="K2" s="10" t="s">
        <v>203</v>
      </c>
      <c r="L2" s="10" t="s">
        <v>204</v>
      </c>
      <c r="M2" s="10" t="s">
        <v>205</v>
      </c>
      <c r="N2" s="10" t="s">
        <v>206</v>
      </c>
    </row>
    <row r="3" spans="2:14" x14ac:dyDescent="0.25">
      <c r="B3" s="8" t="s">
        <v>33</v>
      </c>
      <c r="C3" s="5"/>
      <c r="D3" s="5"/>
      <c r="E3" s="5"/>
      <c r="F3" s="5"/>
      <c r="G3" s="5"/>
      <c r="H3" s="5"/>
      <c r="I3" s="217"/>
      <c r="J3" s="217"/>
      <c r="K3" s="217"/>
      <c r="L3" s="217"/>
      <c r="M3" s="217"/>
      <c r="N3" s="218"/>
    </row>
    <row r="4" spans="2:14" x14ac:dyDescent="0.25">
      <c r="B4" s="8" t="s">
        <v>34</v>
      </c>
      <c r="C4" s="5"/>
      <c r="D4" s="5"/>
      <c r="E4" s="5"/>
      <c r="F4" s="5"/>
      <c r="G4" s="5"/>
      <c r="H4" s="5"/>
      <c r="I4" s="217"/>
      <c r="J4" s="217"/>
      <c r="K4" s="217"/>
      <c r="L4" s="217"/>
      <c r="M4" s="217"/>
      <c r="N4" s="218"/>
    </row>
    <row r="5" spans="2:14" ht="15.75" thickBot="1" x14ac:dyDescent="0.3">
      <c r="B5" s="9" t="s">
        <v>35</v>
      </c>
      <c r="C5" s="11"/>
      <c r="D5" s="11"/>
      <c r="E5" s="11"/>
      <c r="F5" s="11"/>
      <c r="G5" s="11"/>
      <c r="H5" s="11"/>
      <c r="I5" s="219"/>
      <c r="J5" s="219"/>
      <c r="K5" s="219"/>
      <c r="L5" s="219"/>
      <c r="M5" s="219"/>
      <c r="N5" s="220"/>
    </row>
    <row r="25" spans="2:2" x14ac:dyDescent="0.25">
      <c r="B25" s="1" t="s">
        <v>36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zoomScale="70" zoomScaleNormal="70" workbookViewId="0">
      <selection activeCell="E10" sqref="E10"/>
    </sheetView>
  </sheetViews>
  <sheetFormatPr defaultRowHeight="15" x14ac:dyDescent="0.25"/>
  <cols>
    <col min="1" max="1" width="9.140625" style="1"/>
    <col min="2" max="2" width="43" bestFit="1" customWidth="1"/>
    <col min="9" max="18" width="9.140625" style="1"/>
  </cols>
  <sheetData>
    <row r="1" spans="2:8" s="1" customFormat="1" ht="15.75" thickBot="1" x14ac:dyDescent="0.3"/>
    <row r="2" spans="2:8" x14ac:dyDescent="0.25">
      <c r="B2" s="267" t="s">
        <v>126</v>
      </c>
      <c r="C2" s="269" t="s">
        <v>127</v>
      </c>
      <c r="D2" s="270"/>
      <c r="E2" s="271"/>
      <c r="F2" s="269" t="s">
        <v>128</v>
      </c>
      <c r="G2" s="270"/>
      <c r="H2" s="271"/>
    </row>
    <row r="3" spans="2:8" ht="15.75" thickBot="1" x14ac:dyDescent="0.3">
      <c r="B3" s="268"/>
      <c r="C3" s="136" t="s">
        <v>129</v>
      </c>
      <c r="D3" s="137" t="s">
        <v>130</v>
      </c>
      <c r="E3" s="138" t="s">
        <v>131</v>
      </c>
      <c r="F3" s="136" t="s">
        <v>129</v>
      </c>
      <c r="G3" s="137" t="s">
        <v>130</v>
      </c>
      <c r="H3" s="138" t="s">
        <v>131</v>
      </c>
    </row>
    <row r="4" spans="2:8" x14ac:dyDescent="0.25">
      <c r="B4" s="120" t="s">
        <v>132</v>
      </c>
      <c r="C4" s="139"/>
      <c r="D4" s="140"/>
      <c r="E4" s="141">
        <f t="shared" ref="E4:E40" si="0">IF(C4=0,0,(D4-C4)/C4)</f>
        <v>0</v>
      </c>
      <c r="F4" s="139"/>
      <c r="G4" s="140"/>
      <c r="H4" s="141">
        <f>IF(F4=0,0,(G4-F4)/F4)</f>
        <v>0</v>
      </c>
    </row>
    <row r="5" spans="2:8" x14ac:dyDescent="0.25">
      <c r="B5" s="170" t="s">
        <v>133</v>
      </c>
      <c r="C5" s="171"/>
      <c r="D5" s="172"/>
      <c r="E5" s="173">
        <f t="shared" si="0"/>
        <v>0</v>
      </c>
      <c r="F5" s="171"/>
      <c r="G5" s="172"/>
      <c r="H5" s="174">
        <f>IF(F5=0,0,(G5-F5)/F5)</f>
        <v>0</v>
      </c>
    </row>
    <row r="6" spans="2:8" x14ac:dyDescent="0.25">
      <c r="B6" s="122" t="s">
        <v>134</v>
      </c>
      <c r="C6" s="143"/>
      <c r="D6" s="144"/>
      <c r="E6" s="145">
        <f t="shared" si="0"/>
        <v>0</v>
      </c>
      <c r="F6" s="143"/>
      <c r="G6" s="144"/>
      <c r="H6" s="145">
        <f t="shared" ref="H6:H40" si="1">IF(F6=0,0,(G6-F6)/F6)</f>
        <v>0</v>
      </c>
    </row>
    <row r="7" spans="2:8" x14ac:dyDescent="0.25">
      <c r="B7" s="123" t="s">
        <v>135</v>
      </c>
      <c r="C7" s="143"/>
      <c r="D7" s="146"/>
      <c r="E7" s="145">
        <f t="shared" si="0"/>
        <v>0</v>
      </c>
      <c r="F7" s="143"/>
      <c r="G7" s="146"/>
      <c r="H7" s="145">
        <f t="shared" si="1"/>
        <v>0</v>
      </c>
    </row>
    <row r="8" spans="2:8" x14ac:dyDescent="0.25">
      <c r="B8" s="123" t="s">
        <v>136</v>
      </c>
      <c r="C8" s="143"/>
      <c r="D8" s="146"/>
      <c r="E8" s="145">
        <f t="shared" si="0"/>
        <v>0</v>
      </c>
      <c r="F8" s="143"/>
      <c r="G8" s="146"/>
      <c r="H8" s="145">
        <f t="shared" si="1"/>
        <v>0</v>
      </c>
    </row>
    <row r="9" spans="2:8" x14ac:dyDescent="0.25">
      <c r="B9" s="123" t="s">
        <v>125</v>
      </c>
      <c r="C9" s="143"/>
      <c r="D9" s="146"/>
      <c r="E9" s="145">
        <f t="shared" si="0"/>
        <v>0</v>
      </c>
      <c r="F9" s="143"/>
      <c r="G9" s="146"/>
      <c r="H9" s="145">
        <f t="shared" si="1"/>
        <v>0</v>
      </c>
    </row>
    <row r="10" spans="2:8" x14ac:dyDescent="0.25">
      <c r="B10" s="124" t="s">
        <v>137</v>
      </c>
      <c r="C10" s="143"/>
      <c r="D10" s="146"/>
      <c r="E10" s="145">
        <f>IF(C10=0,0,(D10-C10)/C10)</f>
        <v>0</v>
      </c>
      <c r="F10" s="143"/>
      <c r="G10" s="146"/>
      <c r="H10" s="145">
        <f t="shared" si="1"/>
        <v>0</v>
      </c>
    </row>
    <row r="11" spans="2:8" x14ac:dyDescent="0.25">
      <c r="B11" s="125" t="s">
        <v>138</v>
      </c>
      <c r="C11" s="143"/>
      <c r="D11" s="146"/>
      <c r="E11" s="145">
        <f t="shared" si="0"/>
        <v>0</v>
      </c>
      <c r="F11" s="143"/>
      <c r="G11" s="146"/>
      <c r="H11" s="145">
        <f t="shared" si="1"/>
        <v>0</v>
      </c>
    </row>
    <row r="12" spans="2:8" x14ac:dyDescent="0.25">
      <c r="B12" s="124" t="s">
        <v>139</v>
      </c>
      <c r="C12" s="147"/>
      <c r="D12" s="146"/>
      <c r="E12" s="145">
        <f>IF(C12=0,0,(D12-C12)/C12)</f>
        <v>0</v>
      </c>
      <c r="F12" s="147"/>
      <c r="G12" s="146"/>
      <c r="H12" s="145">
        <f t="shared" si="1"/>
        <v>0</v>
      </c>
    </row>
    <row r="13" spans="2:8" x14ac:dyDescent="0.25">
      <c r="B13" s="126" t="s">
        <v>138</v>
      </c>
      <c r="C13" s="208"/>
      <c r="D13" s="110"/>
      <c r="E13" s="145">
        <f t="shared" si="0"/>
        <v>0</v>
      </c>
      <c r="F13" s="208"/>
      <c r="G13" s="110"/>
      <c r="H13" s="145">
        <f t="shared" si="1"/>
        <v>0</v>
      </c>
    </row>
    <row r="14" spans="2:8" x14ac:dyDescent="0.25">
      <c r="B14" s="127" t="s">
        <v>140</v>
      </c>
      <c r="C14" s="148"/>
      <c r="D14" s="149"/>
      <c r="E14" s="142">
        <f t="shared" si="0"/>
        <v>0</v>
      </c>
      <c r="F14" s="148"/>
      <c r="G14" s="149"/>
      <c r="H14" s="142">
        <f t="shared" si="1"/>
        <v>0</v>
      </c>
    </row>
    <row r="15" spans="2:8" x14ac:dyDescent="0.25">
      <c r="B15" s="128" t="s">
        <v>141</v>
      </c>
      <c r="C15" s="150"/>
      <c r="D15" s="140"/>
      <c r="E15" s="141">
        <f t="shared" si="0"/>
        <v>0</v>
      </c>
      <c r="F15" s="150"/>
      <c r="G15" s="140"/>
      <c r="H15" s="141">
        <f t="shared" si="1"/>
        <v>0</v>
      </c>
    </row>
    <row r="16" spans="2:8" x14ac:dyDescent="0.25">
      <c r="B16" s="175" t="s">
        <v>142</v>
      </c>
      <c r="C16" s="176"/>
      <c r="D16" s="177"/>
      <c r="E16" s="173">
        <f t="shared" si="0"/>
        <v>0</v>
      </c>
      <c r="F16" s="176"/>
      <c r="G16" s="177"/>
      <c r="H16" s="173">
        <f t="shared" si="1"/>
        <v>0</v>
      </c>
    </row>
    <row r="17" spans="2:8" x14ac:dyDescent="0.25">
      <c r="B17" s="129" t="s">
        <v>143</v>
      </c>
      <c r="C17" s="151"/>
      <c r="D17" s="152"/>
      <c r="E17" s="79">
        <f t="shared" si="0"/>
        <v>0</v>
      </c>
      <c r="F17" s="153"/>
      <c r="G17" s="152"/>
      <c r="H17" s="79">
        <f t="shared" si="1"/>
        <v>0</v>
      </c>
    </row>
    <row r="18" spans="2:8" x14ac:dyDescent="0.25">
      <c r="B18" s="130" t="s">
        <v>136</v>
      </c>
      <c r="C18" s="154"/>
      <c r="D18" s="1"/>
      <c r="E18" s="79">
        <f t="shared" si="0"/>
        <v>0</v>
      </c>
      <c r="F18" s="154"/>
      <c r="G18" s="1"/>
      <c r="H18" s="79">
        <f t="shared" si="1"/>
        <v>0</v>
      </c>
    </row>
    <row r="19" spans="2:8" x14ac:dyDescent="0.25">
      <c r="B19" s="130" t="s">
        <v>125</v>
      </c>
      <c r="C19" s="154"/>
      <c r="D19" s="1"/>
      <c r="E19" s="79">
        <f t="shared" si="0"/>
        <v>0</v>
      </c>
      <c r="F19" s="154"/>
      <c r="G19" s="1"/>
      <c r="H19" s="79">
        <f t="shared" si="1"/>
        <v>0</v>
      </c>
    </row>
    <row r="20" spans="2:8" x14ac:dyDescent="0.25">
      <c r="B20" s="122" t="s">
        <v>144</v>
      </c>
      <c r="C20" s="154"/>
      <c r="D20" s="1"/>
      <c r="E20" s="79">
        <f t="shared" si="0"/>
        <v>0</v>
      </c>
      <c r="F20" s="155"/>
      <c r="G20" s="1"/>
      <c r="H20" s="79">
        <f t="shared" si="1"/>
        <v>0</v>
      </c>
    </row>
    <row r="21" spans="2:8" x14ac:dyDescent="0.25">
      <c r="B21" s="130" t="s">
        <v>145</v>
      </c>
      <c r="C21" s="154"/>
      <c r="D21" s="1"/>
      <c r="E21" s="79">
        <f>IF(C21=0,0,(D21-C21)/C21)</f>
        <v>0</v>
      </c>
      <c r="F21" s="154"/>
      <c r="G21" s="1"/>
      <c r="H21" s="79">
        <f t="shared" si="1"/>
        <v>0</v>
      </c>
    </row>
    <row r="22" spans="2:8" x14ac:dyDescent="0.25">
      <c r="B22" s="121" t="s">
        <v>146</v>
      </c>
      <c r="C22" s="148"/>
      <c r="D22" s="149"/>
      <c r="E22" s="142">
        <f t="shared" si="0"/>
        <v>0</v>
      </c>
      <c r="F22" s="148"/>
      <c r="G22" s="149"/>
      <c r="H22" s="142">
        <f t="shared" si="1"/>
        <v>0</v>
      </c>
    </row>
    <row r="23" spans="2:8" x14ac:dyDescent="0.25">
      <c r="B23" s="121" t="s">
        <v>147</v>
      </c>
      <c r="C23" s="156"/>
      <c r="D23" s="157"/>
      <c r="E23" s="158">
        <f t="shared" si="0"/>
        <v>0</v>
      </c>
      <c r="F23" s="148"/>
      <c r="G23" s="157"/>
      <c r="H23" s="158">
        <f t="shared" si="1"/>
        <v>0</v>
      </c>
    </row>
    <row r="24" spans="2:8" x14ac:dyDescent="0.25">
      <c r="B24" s="121" t="s">
        <v>148</v>
      </c>
      <c r="C24" s="156"/>
      <c r="D24" s="149"/>
      <c r="E24" s="142">
        <f t="shared" si="0"/>
        <v>0</v>
      </c>
      <c r="F24" s="156"/>
      <c r="G24" s="149"/>
      <c r="H24" s="142">
        <f t="shared" si="1"/>
        <v>0</v>
      </c>
    </row>
    <row r="25" spans="2:8" x14ac:dyDescent="0.25">
      <c r="B25" s="131" t="s">
        <v>149</v>
      </c>
      <c r="C25" s="159"/>
      <c r="D25" s="160"/>
      <c r="E25" s="79">
        <f t="shared" si="0"/>
        <v>0</v>
      </c>
      <c r="F25" s="159"/>
      <c r="G25" s="110"/>
      <c r="H25" s="79">
        <f t="shared" si="1"/>
        <v>0</v>
      </c>
    </row>
    <row r="26" spans="2:8" x14ac:dyDescent="0.25">
      <c r="B26" s="132" t="s">
        <v>150</v>
      </c>
      <c r="C26" s="161"/>
      <c r="D26" s="1"/>
      <c r="E26" s="79">
        <f t="shared" si="0"/>
        <v>0</v>
      </c>
      <c r="F26" s="161"/>
      <c r="G26" s="1"/>
      <c r="H26" s="79">
        <f t="shared" si="1"/>
        <v>0</v>
      </c>
    </row>
    <row r="27" spans="2:8" x14ac:dyDescent="0.25">
      <c r="B27" s="130" t="s">
        <v>151</v>
      </c>
      <c r="C27" s="161"/>
      <c r="D27" s="1"/>
      <c r="E27" s="79">
        <f t="shared" si="0"/>
        <v>0</v>
      </c>
      <c r="F27" s="161"/>
      <c r="G27" s="1"/>
      <c r="H27" s="79">
        <f t="shared" si="1"/>
        <v>0</v>
      </c>
    </row>
    <row r="28" spans="2:8" x14ac:dyDescent="0.25">
      <c r="B28" s="130" t="s">
        <v>145</v>
      </c>
      <c r="C28" s="161"/>
      <c r="D28" s="1"/>
      <c r="E28" s="79">
        <f t="shared" si="0"/>
        <v>0</v>
      </c>
      <c r="F28" s="161"/>
      <c r="G28" s="1"/>
      <c r="H28" s="79">
        <f t="shared" si="1"/>
        <v>0</v>
      </c>
    </row>
    <row r="29" spans="2:8" x14ac:dyDescent="0.25">
      <c r="B29" s="131" t="s">
        <v>152</v>
      </c>
      <c r="C29" s="161"/>
      <c r="D29" s="1"/>
      <c r="E29" s="79">
        <f t="shared" si="0"/>
        <v>0</v>
      </c>
      <c r="F29" s="161"/>
      <c r="G29" s="1"/>
      <c r="H29" s="79">
        <f t="shared" si="1"/>
        <v>0</v>
      </c>
    </row>
    <row r="30" spans="2:8" x14ac:dyDescent="0.25">
      <c r="B30" s="131" t="s">
        <v>153</v>
      </c>
      <c r="C30" s="161"/>
      <c r="D30" s="1"/>
      <c r="E30" s="79">
        <f t="shared" si="0"/>
        <v>0</v>
      </c>
      <c r="F30" s="161"/>
      <c r="G30" s="1"/>
      <c r="H30" s="79">
        <f t="shared" si="1"/>
        <v>0</v>
      </c>
    </row>
    <row r="31" spans="2:8" x14ac:dyDescent="0.25">
      <c r="B31" s="131" t="s">
        <v>154</v>
      </c>
      <c r="C31" s="161"/>
      <c r="D31" s="1"/>
      <c r="E31" s="79">
        <f t="shared" si="0"/>
        <v>0</v>
      </c>
      <c r="F31" s="161"/>
      <c r="G31" s="1"/>
      <c r="H31" s="79">
        <f t="shared" si="1"/>
        <v>0</v>
      </c>
    </row>
    <row r="32" spans="2:8" x14ac:dyDescent="0.25">
      <c r="B32" s="131" t="s">
        <v>155</v>
      </c>
      <c r="C32" s="161"/>
      <c r="D32" s="1"/>
      <c r="E32" s="79">
        <f t="shared" si="0"/>
        <v>0</v>
      </c>
      <c r="F32" s="161"/>
      <c r="G32" s="1"/>
      <c r="H32" s="79">
        <f t="shared" si="1"/>
        <v>0</v>
      </c>
    </row>
    <row r="33" spans="2:8" x14ac:dyDescent="0.25">
      <c r="B33" s="131" t="s">
        <v>156</v>
      </c>
      <c r="C33" s="161"/>
      <c r="D33" s="1"/>
      <c r="E33" s="79">
        <f t="shared" si="0"/>
        <v>0</v>
      </c>
      <c r="F33" s="161"/>
      <c r="G33" s="1"/>
      <c r="H33" s="79">
        <f t="shared" si="1"/>
        <v>0</v>
      </c>
    </row>
    <row r="34" spans="2:8" x14ac:dyDescent="0.25">
      <c r="B34" s="131" t="s">
        <v>157</v>
      </c>
      <c r="C34" s="161"/>
      <c r="D34" s="1"/>
      <c r="E34" s="79">
        <f t="shared" si="0"/>
        <v>0</v>
      </c>
      <c r="F34" s="147"/>
      <c r="G34" s="1"/>
      <c r="H34" s="79">
        <f t="shared" si="1"/>
        <v>0</v>
      </c>
    </row>
    <row r="35" spans="2:8" x14ac:dyDescent="0.25">
      <c r="B35" s="170" t="s">
        <v>158</v>
      </c>
      <c r="C35" s="178"/>
      <c r="D35" s="179"/>
      <c r="E35" s="173">
        <f t="shared" si="0"/>
        <v>0</v>
      </c>
      <c r="F35" s="178"/>
      <c r="G35" s="179"/>
      <c r="H35" s="173">
        <f t="shared" si="1"/>
        <v>0</v>
      </c>
    </row>
    <row r="36" spans="2:8" x14ac:dyDescent="0.25">
      <c r="B36" s="133" t="s">
        <v>159</v>
      </c>
      <c r="C36" s="162"/>
      <c r="D36" s="163"/>
      <c r="E36" s="141">
        <f t="shared" si="0"/>
        <v>0</v>
      </c>
      <c r="F36" s="162"/>
      <c r="G36" s="163"/>
      <c r="H36" s="141">
        <f t="shared" si="1"/>
        <v>0</v>
      </c>
    </row>
    <row r="37" spans="2:8" x14ac:dyDescent="0.25">
      <c r="B37" s="134" t="s">
        <v>160</v>
      </c>
      <c r="C37" s="164"/>
      <c r="D37" s="165"/>
      <c r="E37" s="166">
        <f t="shared" si="0"/>
        <v>0</v>
      </c>
      <c r="F37" s="164"/>
      <c r="G37" s="165"/>
      <c r="H37" s="166">
        <f t="shared" si="1"/>
        <v>0</v>
      </c>
    </row>
    <row r="38" spans="2:8" x14ac:dyDescent="0.25">
      <c r="B38" s="134" t="s">
        <v>161</v>
      </c>
      <c r="C38" s="164"/>
      <c r="D38" s="165"/>
      <c r="E38" s="166">
        <f t="shared" si="0"/>
        <v>0</v>
      </c>
      <c r="F38" s="164"/>
      <c r="G38" s="165"/>
      <c r="H38" s="166">
        <f t="shared" si="1"/>
        <v>0</v>
      </c>
    </row>
    <row r="39" spans="2:8" x14ac:dyDescent="0.25">
      <c r="B39" s="133" t="s">
        <v>162</v>
      </c>
      <c r="C39" s="162"/>
      <c r="D39" s="163"/>
      <c r="E39" s="141">
        <f t="shared" si="0"/>
        <v>0</v>
      </c>
      <c r="F39" s="162"/>
      <c r="G39" s="163"/>
      <c r="H39" s="141">
        <f t="shared" si="1"/>
        <v>0</v>
      </c>
    </row>
    <row r="40" spans="2:8" ht="15.75" thickBot="1" x14ac:dyDescent="0.3">
      <c r="B40" s="135" t="s">
        <v>163</v>
      </c>
      <c r="C40" s="167"/>
      <c r="D40" s="168"/>
      <c r="E40" s="169">
        <f t="shared" si="0"/>
        <v>0</v>
      </c>
      <c r="F40" s="167"/>
      <c r="G40" s="168"/>
      <c r="H40" s="169">
        <f t="shared" si="1"/>
        <v>0</v>
      </c>
    </row>
    <row r="41" spans="2:8" s="1" customFormat="1" x14ac:dyDescent="0.25"/>
    <row r="42" spans="2:8" s="1" customFormat="1" x14ac:dyDescent="0.25">
      <c r="B42" s="1" t="s">
        <v>164</v>
      </c>
    </row>
    <row r="43" spans="2:8" s="1" customFormat="1" x14ac:dyDescent="0.25">
      <c r="B43" s="1" t="s">
        <v>165</v>
      </c>
    </row>
    <row r="44" spans="2:8" s="1" customFormat="1" x14ac:dyDescent="0.25">
      <c r="B44" s="1" t="s">
        <v>166</v>
      </c>
    </row>
    <row r="45" spans="2:8" s="1" customFormat="1" x14ac:dyDescent="0.25"/>
    <row r="46" spans="2:8" s="1" customFormat="1" x14ac:dyDescent="0.25"/>
    <row r="47" spans="2:8" s="1" customFormat="1" x14ac:dyDescent="0.25"/>
    <row r="48" spans="2: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</sheetData>
  <mergeCells count="3">
    <mergeCell ref="B2:B3"/>
    <mergeCell ref="C2:E2"/>
    <mergeCell ref="F2:H2"/>
  </mergeCells>
  <conditionalFormatting sqref="E4:E14">
    <cfRule type="cellIs" dxfId="28" priority="18" operator="greaterThan">
      <formula>0</formula>
    </cfRule>
  </conditionalFormatting>
  <conditionalFormatting sqref="E15 E17:E35">
    <cfRule type="cellIs" dxfId="27" priority="16" operator="lessThan">
      <formula>0</formula>
    </cfRule>
    <cfRule type="cellIs" dxfId="26" priority="17" operator="greaterThan">
      <formula>0</formula>
    </cfRule>
  </conditionalFormatting>
  <conditionalFormatting sqref="E36:E40">
    <cfRule type="cellIs" dxfId="25" priority="14" operator="lessThan">
      <formula>0</formula>
    </cfRule>
    <cfRule type="cellIs" dxfId="24" priority="15" operator="greaterThan">
      <formula>0</formula>
    </cfRule>
  </conditionalFormatting>
  <conditionalFormatting sqref="H5:H14">
    <cfRule type="cellIs" dxfId="23" priority="13" operator="greaterThan">
      <formula>0</formula>
    </cfRule>
  </conditionalFormatting>
  <conditionalFormatting sqref="H15:H24">
    <cfRule type="cellIs" dxfId="22" priority="11" operator="lessThan">
      <formula>0</formula>
    </cfRule>
    <cfRule type="cellIs" dxfId="21" priority="12" operator="greaterThan">
      <formula>0</formula>
    </cfRule>
  </conditionalFormatting>
  <conditionalFormatting sqref="H36:H40">
    <cfRule type="cellIs" dxfId="20" priority="9" operator="lessThan">
      <formula>0</formula>
    </cfRule>
    <cfRule type="cellIs" dxfId="19" priority="10" operator="greaterThan">
      <formula>0</formula>
    </cfRule>
  </conditionalFormatting>
  <conditionalFormatting sqref="H4">
    <cfRule type="cellIs" dxfId="18" priority="8" operator="greaterThan">
      <formula>0</formula>
    </cfRule>
  </conditionalFormatting>
  <conditionalFormatting sqref="H4:H14">
    <cfRule type="cellIs" dxfId="17" priority="7" operator="lessThan">
      <formula>0</formula>
    </cfRule>
  </conditionalFormatting>
  <conditionalFormatting sqref="H5">
    <cfRule type="cellIs" dxfId="16" priority="6" operator="greaterThan">
      <formula>0</formula>
    </cfRule>
  </conditionalFormatting>
  <conditionalFormatting sqref="H25:H35">
    <cfRule type="cellIs" dxfId="15" priority="4" operator="lessThan">
      <formula>0</formula>
    </cfRule>
    <cfRule type="cellIs" dxfId="14" priority="5" operator="greaterThan">
      <formula>0</formula>
    </cfRule>
  </conditionalFormatting>
  <conditionalFormatting sqref="E10">
    <cfRule type="cellIs" dxfId="13" priority="3" operator="lessThan">
      <formula>0</formula>
    </cfRule>
  </conditionalFormatting>
  <conditionalFormatting sqref="E16">
    <cfRule type="cellIs" dxfId="12" priority="1" operator="lessThan">
      <formula>0</formula>
    </cfRule>
    <cfRule type="cellIs" dxfId="11" priority="2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4"/>
  <sheetViews>
    <sheetView zoomScale="85" zoomScaleNormal="85" workbookViewId="0">
      <selection activeCell="Q17" sqref="Q17:Q18"/>
    </sheetView>
  </sheetViews>
  <sheetFormatPr defaultRowHeight="15" x14ac:dyDescent="0.25"/>
  <cols>
    <col min="1" max="1" width="9.140625" style="1"/>
    <col min="2" max="2" width="51.42578125" style="1" bestFit="1" customWidth="1"/>
    <col min="3" max="16384" width="9.140625" style="1"/>
  </cols>
  <sheetData>
    <row r="1" spans="2:8" ht="15.75" thickBot="1" x14ac:dyDescent="0.3"/>
    <row r="2" spans="2:8" x14ac:dyDescent="0.25">
      <c r="B2" s="267" t="s">
        <v>126</v>
      </c>
      <c r="C2" s="269" t="s">
        <v>127</v>
      </c>
      <c r="D2" s="270"/>
      <c r="E2" s="271"/>
      <c r="F2" s="269" t="s">
        <v>128</v>
      </c>
      <c r="G2" s="270"/>
      <c r="H2" s="271"/>
    </row>
    <row r="3" spans="2:8" ht="15.75" thickBot="1" x14ac:dyDescent="0.3">
      <c r="B3" s="268"/>
      <c r="C3" s="136" t="s">
        <v>129</v>
      </c>
      <c r="D3" s="137" t="s">
        <v>130</v>
      </c>
      <c r="E3" s="138" t="s">
        <v>167</v>
      </c>
      <c r="F3" s="136" t="s">
        <v>129</v>
      </c>
      <c r="G3" s="137" t="s">
        <v>130</v>
      </c>
      <c r="H3" s="138" t="s">
        <v>167</v>
      </c>
    </row>
    <row r="4" spans="2:8" x14ac:dyDescent="0.25">
      <c r="B4" s="180" t="s">
        <v>168</v>
      </c>
      <c r="C4" s="181"/>
      <c r="D4" s="201"/>
      <c r="E4" s="182"/>
      <c r="F4" s="181"/>
      <c r="G4" s="201"/>
      <c r="H4" s="182"/>
    </row>
    <row r="5" spans="2:8" x14ac:dyDescent="0.25">
      <c r="B5" s="189" t="s">
        <v>169</v>
      </c>
      <c r="C5" s="183"/>
      <c r="D5" s="202"/>
      <c r="E5" s="190">
        <f>IF(D5=0,0,(D5-C5)/C5)</f>
        <v>0</v>
      </c>
      <c r="F5" s="183"/>
      <c r="G5" s="202"/>
      <c r="H5" s="190">
        <f>IF(G5=0,0,(G5-F5)/F5)</f>
        <v>0</v>
      </c>
    </row>
    <row r="6" spans="2:8" x14ac:dyDescent="0.25">
      <c r="B6" s="189" t="s">
        <v>170</v>
      </c>
      <c r="C6" s="143"/>
      <c r="D6" s="202"/>
      <c r="E6" s="190">
        <f t="shared" ref="E6:E15" si="0">IF(D6=0,0,(D6-C6)/C6)</f>
        <v>0</v>
      </c>
      <c r="F6" s="143"/>
      <c r="G6" s="202"/>
      <c r="H6" s="190">
        <f t="shared" ref="H6:H15" si="1">IF(G6=0,0,(G6-F6)/F6)</f>
        <v>0</v>
      </c>
    </row>
    <row r="7" spans="2:8" x14ac:dyDescent="0.25">
      <c r="B7" s="189" t="s">
        <v>134</v>
      </c>
      <c r="C7" s="143"/>
      <c r="D7" s="202"/>
      <c r="E7" s="190">
        <f t="shared" si="0"/>
        <v>0</v>
      </c>
      <c r="F7" s="143"/>
      <c r="G7" s="202"/>
      <c r="H7" s="190">
        <f t="shared" si="1"/>
        <v>0</v>
      </c>
    </row>
    <row r="8" spans="2:8" x14ac:dyDescent="0.25">
      <c r="B8" s="191" t="s">
        <v>171</v>
      </c>
      <c r="C8" s="143"/>
      <c r="D8" s="202"/>
      <c r="E8" s="190">
        <f t="shared" si="0"/>
        <v>0</v>
      </c>
      <c r="F8" s="143"/>
      <c r="G8" s="202"/>
      <c r="H8" s="190">
        <f t="shared" si="1"/>
        <v>0</v>
      </c>
    </row>
    <row r="9" spans="2:8" x14ac:dyDescent="0.25">
      <c r="B9" s="189" t="s">
        <v>172</v>
      </c>
      <c r="C9" s="143"/>
      <c r="D9" s="202"/>
      <c r="E9" s="190">
        <f t="shared" si="0"/>
        <v>0</v>
      </c>
      <c r="F9" s="143"/>
      <c r="G9" s="202"/>
      <c r="H9" s="190">
        <f t="shared" si="1"/>
        <v>0</v>
      </c>
    </row>
    <row r="10" spans="2:8" x14ac:dyDescent="0.25">
      <c r="B10" s="191" t="s">
        <v>171</v>
      </c>
      <c r="C10" s="143"/>
      <c r="D10" s="202"/>
      <c r="E10" s="190">
        <f t="shared" si="0"/>
        <v>0</v>
      </c>
      <c r="F10" s="143"/>
      <c r="G10" s="202"/>
      <c r="H10" s="190">
        <f t="shared" si="1"/>
        <v>0</v>
      </c>
    </row>
    <row r="11" spans="2:8" x14ac:dyDescent="0.25">
      <c r="B11" s="189" t="s">
        <v>173</v>
      </c>
      <c r="C11" s="143"/>
      <c r="D11" s="202"/>
      <c r="E11" s="190">
        <f t="shared" si="0"/>
        <v>0</v>
      </c>
      <c r="F11" s="143"/>
      <c r="G11" s="202"/>
      <c r="H11" s="190">
        <f t="shared" si="1"/>
        <v>0</v>
      </c>
    </row>
    <row r="12" spans="2:8" x14ac:dyDescent="0.25">
      <c r="B12" s="189" t="s">
        <v>174</v>
      </c>
      <c r="C12" s="143"/>
      <c r="D12" s="202"/>
      <c r="E12" s="190">
        <f t="shared" si="0"/>
        <v>0</v>
      </c>
      <c r="F12" s="143"/>
      <c r="G12" s="202"/>
      <c r="H12" s="190">
        <f t="shared" si="1"/>
        <v>0</v>
      </c>
    </row>
    <row r="13" spans="2:8" x14ac:dyDescent="0.25">
      <c r="B13" s="192" t="s">
        <v>175</v>
      </c>
      <c r="C13" s="143"/>
      <c r="D13" s="202"/>
      <c r="E13" s="190">
        <f t="shared" si="0"/>
        <v>0</v>
      </c>
      <c r="F13" s="143"/>
      <c r="G13" s="202"/>
      <c r="H13" s="190">
        <f t="shared" si="1"/>
        <v>0</v>
      </c>
    </row>
    <row r="14" spans="2:8" x14ac:dyDescent="0.25">
      <c r="B14" s="189" t="s">
        <v>176</v>
      </c>
      <c r="C14" s="147"/>
      <c r="D14" s="202"/>
      <c r="E14" s="190">
        <f t="shared" si="0"/>
        <v>0</v>
      </c>
      <c r="F14" s="147"/>
      <c r="G14" s="202"/>
      <c r="H14" s="190">
        <f t="shared" si="1"/>
        <v>0</v>
      </c>
    </row>
    <row r="15" spans="2:8" x14ac:dyDescent="0.25">
      <c r="B15" s="193" t="s">
        <v>177</v>
      </c>
      <c r="C15" s="199"/>
      <c r="D15" s="203"/>
      <c r="E15" s="200">
        <f t="shared" si="0"/>
        <v>0</v>
      </c>
      <c r="F15" s="199"/>
      <c r="G15" s="203"/>
      <c r="H15" s="200">
        <f t="shared" si="1"/>
        <v>0</v>
      </c>
    </row>
    <row r="16" spans="2:8" x14ac:dyDescent="0.25">
      <c r="B16" s="184" t="s">
        <v>178</v>
      </c>
      <c r="C16" s="185"/>
      <c r="D16" s="204"/>
      <c r="E16" s="186"/>
      <c r="F16" s="185"/>
      <c r="G16" s="204"/>
      <c r="H16" s="186"/>
    </row>
    <row r="17" spans="2:8" x14ac:dyDescent="0.25">
      <c r="B17" s="193" t="s">
        <v>179</v>
      </c>
      <c r="C17" s="195"/>
      <c r="D17" s="205"/>
      <c r="E17" s="194">
        <f>IF(D17=0,0,(D17-C17)/C17)</f>
        <v>0</v>
      </c>
      <c r="F17" s="195"/>
      <c r="G17" s="205"/>
      <c r="H17" s="194">
        <f>IF(G17=0,0,(G17-F17)/F17)</f>
        <v>0</v>
      </c>
    </row>
    <row r="18" spans="2:8" x14ac:dyDescent="0.25">
      <c r="B18" s="191" t="s">
        <v>180</v>
      </c>
      <c r="C18" s="147"/>
      <c r="D18" s="202"/>
      <c r="E18" s="190">
        <f t="shared" ref="E18:E34" si="2">IF(D18=0,0,(D18-C18)/C18)</f>
        <v>0</v>
      </c>
      <c r="F18" s="147"/>
      <c r="G18" s="202"/>
      <c r="H18" s="190">
        <f t="shared" ref="H18:H34" si="3">IF(G18=0,0,(G18-F18)/F18)</f>
        <v>0</v>
      </c>
    </row>
    <row r="19" spans="2:8" x14ac:dyDescent="0.25">
      <c r="B19" s="191" t="s">
        <v>181</v>
      </c>
      <c r="C19" s="147"/>
      <c r="D19" s="202"/>
      <c r="E19" s="190">
        <f t="shared" si="2"/>
        <v>0</v>
      </c>
      <c r="F19" s="147"/>
      <c r="G19" s="202"/>
      <c r="H19" s="190">
        <f t="shared" si="3"/>
        <v>0</v>
      </c>
    </row>
    <row r="20" spans="2:8" x14ac:dyDescent="0.25">
      <c r="B20" s="191" t="s">
        <v>182</v>
      </c>
      <c r="C20" s="147"/>
      <c r="D20" s="202"/>
      <c r="E20" s="190">
        <f t="shared" si="2"/>
        <v>0</v>
      </c>
      <c r="F20" s="147"/>
      <c r="G20" s="202"/>
      <c r="H20" s="190">
        <f t="shared" si="3"/>
        <v>0</v>
      </c>
    </row>
    <row r="21" spans="2:8" x14ac:dyDescent="0.25">
      <c r="B21" s="191" t="s">
        <v>183</v>
      </c>
      <c r="C21" s="147"/>
      <c r="D21" s="206"/>
      <c r="E21" s="190">
        <f t="shared" si="2"/>
        <v>0</v>
      </c>
      <c r="F21" s="147"/>
      <c r="G21" s="206"/>
      <c r="H21" s="190">
        <f t="shared" si="3"/>
        <v>0</v>
      </c>
    </row>
    <row r="22" spans="2:8" x14ac:dyDescent="0.25">
      <c r="B22" s="196" t="s">
        <v>136</v>
      </c>
      <c r="C22" s="187"/>
      <c r="D22" s="202"/>
      <c r="E22" s="190">
        <f t="shared" si="2"/>
        <v>0</v>
      </c>
      <c r="F22" s="147"/>
      <c r="G22" s="202"/>
      <c r="H22" s="190">
        <f t="shared" si="3"/>
        <v>0</v>
      </c>
    </row>
    <row r="23" spans="2:8" x14ac:dyDescent="0.25">
      <c r="B23" s="196" t="s">
        <v>125</v>
      </c>
      <c r="C23" s="187"/>
      <c r="D23" s="202"/>
      <c r="E23" s="190">
        <f t="shared" si="2"/>
        <v>0</v>
      </c>
      <c r="F23" s="147"/>
      <c r="G23" s="202"/>
      <c r="H23" s="190">
        <f t="shared" si="3"/>
        <v>0</v>
      </c>
    </row>
    <row r="24" spans="2:8" x14ac:dyDescent="0.25">
      <c r="B24" s="191" t="s">
        <v>184</v>
      </c>
      <c r="C24" s="147"/>
      <c r="D24" s="202"/>
      <c r="E24" s="190">
        <f t="shared" si="2"/>
        <v>0</v>
      </c>
      <c r="F24" s="147"/>
      <c r="G24" s="202"/>
      <c r="H24" s="190">
        <f t="shared" si="3"/>
        <v>0</v>
      </c>
    </row>
    <row r="25" spans="2:8" x14ac:dyDescent="0.25">
      <c r="B25" s="193" t="s">
        <v>185</v>
      </c>
      <c r="C25" s="195"/>
      <c r="D25" s="205"/>
      <c r="E25" s="194">
        <f t="shared" si="2"/>
        <v>0</v>
      </c>
      <c r="F25" s="195"/>
      <c r="G25" s="205"/>
      <c r="H25" s="194">
        <f t="shared" si="3"/>
        <v>0</v>
      </c>
    </row>
    <row r="26" spans="2:8" x14ac:dyDescent="0.25">
      <c r="B26" s="191" t="s">
        <v>186</v>
      </c>
      <c r="C26" s="147"/>
      <c r="D26" s="206"/>
      <c r="E26" s="190">
        <f t="shared" si="2"/>
        <v>0</v>
      </c>
      <c r="F26" s="147"/>
      <c r="G26" s="206"/>
      <c r="H26" s="190">
        <f t="shared" si="3"/>
        <v>0</v>
      </c>
    </row>
    <row r="27" spans="2:8" x14ac:dyDescent="0.25">
      <c r="B27" s="196" t="s">
        <v>187</v>
      </c>
      <c r="C27" s="147"/>
      <c r="D27" s="206"/>
      <c r="E27" s="190">
        <f t="shared" si="2"/>
        <v>0</v>
      </c>
      <c r="F27" s="147"/>
      <c r="G27" s="206"/>
      <c r="H27" s="190">
        <f t="shared" si="3"/>
        <v>0</v>
      </c>
    </row>
    <row r="28" spans="2:8" x14ac:dyDescent="0.25">
      <c r="B28" s="196" t="s">
        <v>188</v>
      </c>
      <c r="C28" s="147"/>
      <c r="D28" s="206"/>
      <c r="E28" s="190">
        <f t="shared" si="2"/>
        <v>0</v>
      </c>
      <c r="F28" s="147"/>
      <c r="G28" s="206"/>
      <c r="H28" s="190">
        <f t="shared" si="3"/>
        <v>0</v>
      </c>
    </row>
    <row r="29" spans="2:8" x14ac:dyDescent="0.25">
      <c r="B29" s="191" t="s">
        <v>189</v>
      </c>
      <c r="C29" s="147"/>
      <c r="D29" s="206"/>
      <c r="E29" s="190">
        <f t="shared" si="2"/>
        <v>0</v>
      </c>
      <c r="F29" s="147"/>
      <c r="G29" s="206"/>
      <c r="H29" s="190">
        <f t="shared" si="3"/>
        <v>0</v>
      </c>
    </row>
    <row r="30" spans="2:8" x14ac:dyDescent="0.25">
      <c r="B30" s="196" t="s">
        <v>190</v>
      </c>
      <c r="C30" s="147"/>
      <c r="D30" s="202"/>
      <c r="E30" s="190">
        <f t="shared" si="2"/>
        <v>0</v>
      </c>
      <c r="F30" s="147"/>
      <c r="G30" s="206"/>
      <c r="H30" s="190">
        <f t="shared" si="3"/>
        <v>0</v>
      </c>
    </row>
    <row r="31" spans="2:8" x14ac:dyDescent="0.25">
      <c r="B31" s="196" t="s">
        <v>191</v>
      </c>
      <c r="C31" s="147"/>
      <c r="D31" s="202"/>
      <c r="E31" s="190">
        <f t="shared" si="2"/>
        <v>0</v>
      </c>
      <c r="F31" s="147"/>
      <c r="G31" s="202"/>
      <c r="H31" s="190">
        <f t="shared" si="3"/>
        <v>0</v>
      </c>
    </row>
    <row r="32" spans="2:8" x14ac:dyDescent="0.25">
      <c r="B32" s="196" t="s">
        <v>192</v>
      </c>
      <c r="C32" s="147"/>
      <c r="D32" s="206"/>
      <c r="E32" s="190">
        <f t="shared" si="2"/>
        <v>0</v>
      </c>
      <c r="F32" s="147"/>
      <c r="G32" s="206"/>
      <c r="H32" s="190">
        <f t="shared" si="3"/>
        <v>0</v>
      </c>
    </row>
    <row r="33" spans="2:8" x14ac:dyDescent="0.25">
      <c r="B33" s="196" t="s">
        <v>193</v>
      </c>
      <c r="C33" s="147"/>
      <c r="D33" s="206"/>
      <c r="E33" s="190">
        <f t="shared" si="2"/>
        <v>0</v>
      </c>
      <c r="F33" s="147"/>
      <c r="G33" s="206"/>
      <c r="H33" s="190">
        <f t="shared" si="3"/>
        <v>0</v>
      </c>
    </row>
    <row r="34" spans="2:8" ht="15.75" thickBot="1" x14ac:dyDescent="0.3">
      <c r="B34" s="188" t="s">
        <v>194</v>
      </c>
      <c r="C34" s="197"/>
      <c r="D34" s="198"/>
      <c r="E34" s="207">
        <f t="shared" si="2"/>
        <v>0</v>
      </c>
      <c r="F34" s="197"/>
      <c r="G34" s="198"/>
      <c r="H34" s="207">
        <f t="shared" si="3"/>
        <v>0</v>
      </c>
    </row>
  </sheetData>
  <mergeCells count="3">
    <mergeCell ref="B2:B3"/>
    <mergeCell ref="C2:E2"/>
    <mergeCell ref="F2:H2"/>
  </mergeCells>
  <conditionalFormatting sqref="E17:E24 H17:H24">
    <cfRule type="cellIs" dxfId="10" priority="29" operator="greaterThan">
      <formula>0</formula>
    </cfRule>
    <cfRule type="cellIs" dxfId="9" priority="30" operator="lessThan">
      <formula>0</formula>
    </cfRule>
  </conditionalFormatting>
  <conditionalFormatting sqref="E5:E14 H5:H14 E25:E34 H25:H34">
    <cfRule type="cellIs" dxfId="8" priority="27" operator="lessThan">
      <formula>0</formula>
    </cfRule>
    <cfRule type="cellIs" dxfId="7" priority="28" operator="greaterThan">
      <formula>0</formula>
    </cfRule>
  </conditionalFormatting>
  <conditionalFormatting sqref="E17:E24 H17:H24 E5:E15 H5:H15">
    <cfRule type="cellIs" dxfId="6" priority="24" operator="equal">
      <formula>0</formula>
    </cfRule>
  </conditionalFormatting>
  <conditionalFormatting sqref="E15">
    <cfRule type="cellIs" dxfId="5" priority="22" operator="lessThan">
      <formula>0</formula>
    </cfRule>
    <cfRule type="cellIs" dxfId="4" priority="23" operator="greaterThan">
      <formula>0</formula>
    </cfRule>
  </conditionalFormatting>
  <conditionalFormatting sqref="E26:E34">
    <cfRule type="cellIs" dxfId="3" priority="21" operator="equal">
      <formula>0</formula>
    </cfRule>
  </conditionalFormatting>
  <conditionalFormatting sqref="H15">
    <cfRule type="cellIs" dxfId="2" priority="12" operator="lessThan">
      <formula>0</formula>
    </cfRule>
    <cfRule type="cellIs" dxfId="1" priority="13" operator="greaterThan">
      <formula>0</formula>
    </cfRule>
  </conditionalFormatting>
  <conditionalFormatting sqref="H26:H34">
    <cfRule type="cellIs" dxfId="0" priority="11" operator="equal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zoomScale="85" zoomScaleNormal="85" workbookViewId="0">
      <selection activeCell="I34" sqref="I34"/>
    </sheetView>
  </sheetViews>
  <sheetFormatPr defaultRowHeight="15" x14ac:dyDescent="0.25"/>
  <cols>
    <col min="1" max="1" width="9.140625" style="1"/>
    <col min="2" max="2" width="42.5703125" bestFit="1" customWidth="1"/>
    <col min="3" max="3" width="19.85546875" bestFit="1" customWidth="1"/>
    <col min="4" max="4" width="19.28515625" bestFit="1" customWidth="1"/>
    <col min="5" max="5" width="21.42578125" bestFit="1" customWidth="1"/>
    <col min="6" max="6" width="19" bestFit="1" customWidth="1"/>
    <col min="7" max="8" width="9.140625" style="1"/>
    <col min="9" max="9" width="42.5703125" bestFit="1" customWidth="1"/>
    <col min="13" max="18" width="9.140625" style="1"/>
  </cols>
  <sheetData>
    <row r="1" spans="2:12" s="1" customFormat="1" ht="15.75" thickBot="1" x14ac:dyDescent="0.3"/>
    <row r="2" spans="2:12" ht="15.75" thickBot="1" x14ac:dyDescent="0.3">
      <c r="B2" s="281" t="s">
        <v>0</v>
      </c>
      <c r="C2" s="282"/>
      <c r="D2" s="282"/>
      <c r="E2" s="282"/>
      <c r="F2" s="283"/>
      <c r="I2" s="281" t="s">
        <v>1</v>
      </c>
      <c r="J2" s="282"/>
      <c r="K2" s="282"/>
      <c r="L2" s="283"/>
    </row>
    <row r="3" spans="2:12" x14ac:dyDescent="0.25">
      <c r="B3" s="83"/>
      <c r="C3" s="84" t="s">
        <v>2</v>
      </c>
      <c r="D3" s="85" t="s">
        <v>3</v>
      </c>
      <c r="E3" s="85" t="s">
        <v>4</v>
      </c>
      <c r="F3" s="86" t="s">
        <v>5</v>
      </c>
      <c r="I3" s="83"/>
      <c r="J3" s="284" t="s">
        <v>6</v>
      </c>
      <c r="K3" s="284"/>
      <c r="L3" s="285"/>
    </row>
    <row r="4" spans="2:12" x14ac:dyDescent="0.25">
      <c r="B4" s="78" t="s">
        <v>7</v>
      </c>
      <c r="C4" s="77">
        <v>0.45</v>
      </c>
      <c r="D4" s="80">
        <v>10</v>
      </c>
      <c r="E4" s="80">
        <v>15</v>
      </c>
      <c r="F4" s="87">
        <v>25</v>
      </c>
      <c r="I4" s="78" t="s">
        <v>8</v>
      </c>
      <c r="J4" s="286">
        <v>1500000000</v>
      </c>
      <c r="K4" s="286"/>
      <c r="L4" s="287"/>
    </row>
    <row r="5" spans="2:12" x14ac:dyDescent="0.25">
      <c r="B5" s="78" t="s">
        <v>9</v>
      </c>
      <c r="C5" s="77">
        <v>0.45</v>
      </c>
      <c r="D5" s="81">
        <v>75000000</v>
      </c>
      <c r="E5" s="81">
        <v>90000000</v>
      </c>
      <c r="F5" s="88">
        <v>150000000</v>
      </c>
      <c r="I5" s="78" t="s">
        <v>10</v>
      </c>
      <c r="J5" s="275">
        <v>30</v>
      </c>
      <c r="K5" s="275"/>
      <c r="L5" s="276"/>
    </row>
    <row r="6" spans="2:12" x14ac:dyDescent="0.25">
      <c r="B6" s="78" t="s">
        <v>11</v>
      </c>
      <c r="C6" s="77">
        <v>0.1</v>
      </c>
      <c r="D6" s="80">
        <f>D4/0.5</f>
        <v>20</v>
      </c>
      <c r="E6" s="80">
        <f t="shared" ref="E6:F6" si="0">E4/0.5</f>
        <v>30</v>
      </c>
      <c r="F6" s="87">
        <f t="shared" si="0"/>
        <v>50</v>
      </c>
      <c r="I6" s="78" t="s">
        <v>11</v>
      </c>
      <c r="J6" s="275">
        <f>J5/0.3</f>
        <v>100</v>
      </c>
      <c r="K6" s="275"/>
      <c r="L6" s="276"/>
    </row>
    <row r="7" spans="2:12" x14ac:dyDescent="0.25">
      <c r="B7" s="89" t="s">
        <v>12</v>
      </c>
      <c r="C7" s="82">
        <v>0</v>
      </c>
      <c r="D7" s="80">
        <f>D6*10</f>
        <v>200</v>
      </c>
      <c r="E7" s="80">
        <f t="shared" ref="E7:F7" si="1">E6*10</f>
        <v>300</v>
      </c>
      <c r="F7" s="87">
        <f t="shared" si="1"/>
        <v>500</v>
      </c>
      <c r="I7" s="78" t="s">
        <v>13</v>
      </c>
      <c r="J7" s="288">
        <f>J6*20</f>
        <v>2000</v>
      </c>
      <c r="K7" s="288"/>
      <c r="L7" s="289"/>
    </row>
    <row r="8" spans="2:12" ht="15.75" thickBot="1" x14ac:dyDescent="0.3">
      <c r="B8" s="90" t="s">
        <v>14</v>
      </c>
      <c r="C8" s="91" t="s">
        <v>15</v>
      </c>
      <c r="D8" s="92">
        <v>1</v>
      </c>
      <c r="E8" s="92">
        <v>1</v>
      </c>
      <c r="F8" s="93">
        <v>1</v>
      </c>
      <c r="I8" s="78" t="s">
        <v>16</v>
      </c>
      <c r="J8" s="272">
        <v>0.85</v>
      </c>
      <c r="K8" s="273"/>
      <c r="L8" s="274"/>
    </row>
    <row r="9" spans="2:12" ht="15.75" thickBot="1" x14ac:dyDescent="0.3">
      <c r="B9" s="1"/>
      <c r="C9" s="1"/>
      <c r="D9" s="1"/>
      <c r="E9" s="1"/>
      <c r="F9" s="1"/>
      <c r="I9" s="89" t="s">
        <v>17</v>
      </c>
      <c r="J9" s="275">
        <v>0</v>
      </c>
      <c r="K9" s="275"/>
      <c r="L9" s="276"/>
    </row>
    <row r="10" spans="2:12" ht="15.75" thickBot="1" x14ac:dyDescent="0.3">
      <c r="B10" s="281" t="s">
        <v>18</v>
      </c>
      <c r="C10" s="282"/>
      <c r="D10" s="282"/>
      <c r="E10" s="282"/>
      <c r="F10" s="283"/>
      <c r="I10" s="90" t="s">
        <v>19</v>
      </c>
      <c r="J10" s="277">
        <v>0</v>
      </c>
      <c r="K10" s="277"/>
      <c r="L10" s="278"/>
    </row>
    <row r="11" spans="2:12" x14ac:dyDescent="0.25">
      <c r="B11" s="83"/>
      <c r="C11" s="84" t="s">
        <v>2</v>
      </c>
      <c r="D11" s="284" t="s">
        <v>6</v>
      </c>
      <c r="E11" s="284"/>
      <c r="F11" s="285"/>
      <c r="I11" s="1"/>
      <c r="J11" s="1"/>
      <c r="K11" s="1"/>
      <c r="L11" s="1"/>
    </row>
    <row r="12" spans="2:12" x14ac:dyDescent="0.25">
      <c r="B12" s="78" t="s">
        <v>20</v>
      </c>
      <c r="C12" s="77">
        <v>0.5</v>
      </c>
      <c r="D12" s="286">
        <v>850000000</v>
      </c>
      <c r="E12" s="286"/>
      <c r="F12" s="287"/>
      <c r="I12" s="1"/>
      <c r="J12" s="1"/>
      <c r="K12" s="1"/>
      <c r="L12" s="1"/>
    </row>
    <row r="13" spans="2:12" x14ac:dyDescent="0.25">
      <c r="B13" s="78" t="s">
        <v>21</v>
      </c>
      <c r="C13" s="77">
        <v>0.3</v>
      </c>
      <c r="D13" s="275">
        <v>20</v>
      </c>
      <c r="E13" s="275"/>
      <c r="F13" s="276"/>
      <c r="I13" s="1"/>
      <c r="J13" s="1"/>
      <c r="K13" s="1"/>
      <c r="L13" s="1"/>
    </row>
    <row r="14" spans="2:12" x14ac:dyDescent="0.25">
      <c r="B14" s="78" t="s">
        <v>22</v>
      </c>
      <c r="C14" s="77">
        <v>0.2</v>
      </c>
      <c r="D14" s="279">
        <v>0.03</v>
      </c>
      <c r="E14" s="275"/>
      <c r="F14" s="276"/>
      <c r="I14" s="1"/>
      <c r="J14" s="1"/>
      <c r="K14" s="1"/>
      <c r="L14" s="1"/>
    </row>
    <row r="15" spans="2:12" x14ac:dyDescent="0.25">
      <c r="B15" s="89" t="s">
        <v>17</v>
      </c>
      <c r="C15" s="82" t="s">
        <v>23</v>
      </c>
      <c r="D15" s="275">
        <v>0</v>
      </c>
      <c r="E15" s="275"/>
      <c r="F15" s="276"/>
      <c r="I15" s="1"/>
      <c r="J15" s="1"/>
      <c r="K15" s="1"/>
      <c r="L15" s="1"/>
    </row>
    <row r="16" spans="2:12" ht="15.75" thickBot="1" x14ac:dyDescent="0.3">
      <c r="B16" s="90" t="s">
        <v>19</v>
      </c>
      <c r="C16" s="92" t="s">
        <v>23</v>
      </c>
      <c r="D16" s="277">
        <v>0</v>
      </c>
      <c r="E16" s="277"/>
      <c r="F16" s="278"/>
      <c r="I16" s="1"/>
      <c r="J16" s="1"/>
      <c r="K16" s="1"/>
      <c r="L16" s="1"/>
    </row>
    <row r="17" spans="2:12" s="1" customFormat="1" ht="15.75" thickBot="1" x14ac:dyDescent="0.3"/>
    <row r="18" spans="2:12" ht="15.75" thickBot="1" x14ac:dyDescent="0.3">
      <c r="B18" s="281" t="s">
        <v>24</v>
      </c>
      <c r="C18" s="282"/>
      <c r="D18" s="282"/>
      <c r="E18" s="282"/>
      <c r="F18" s="283"/>
      <c r="I18" s="1"/>
      <c r="J18" s="1"/>
      <c r="K18" s="1"/>
      <c r="L18" s="1"/>
    </row>
    <row r="19" spans="2:12" x14ac:dyDescent="0.25">
      <c r="B19" s="83"/>
      <c r="C19" s="84" t="s">
        <v>2</v>
      </c>
      <c r="D19" s="284" t="s">
        <v>6</v>
      </c>
      <c r="E19" s="284"/>
      <c r="F19" s="285"/>
      <c r="I19" s="1"/>
      <c r="J19" s="1"/>
      <c r="K19" s="1"/>
      <c r="L19" s="1"/>
    </row>
    <row r="20" spans="2:12" x14ac:dyDescent="0.25">
      <c r="B20" s="78" t="s">
        <v>25</v>
      </c>
      <c r="C20" s="77">
        <v>0.4</v>
      </c>
      <c r="D20" s="286">
        <v>175000000</v>
      </c>
      <c r="E20" s="286"/>
      <c r="F20" s="287"/>
      <c r="I20" s="1"/>
      <c r="J20" s="1"/>
      <c r="K20" s="1"/>
      <c r="L20" s="1"/>
    </row>
    <row r="21" spans="2:12" x14ac:dyDescent="0.25">
      <c r="B21" s="78" t="s">
        <v>26</v>
      </c>
      <c r="C21" s="77">
        <v>0.3</v>
      </c>
      <c r="D21" s="275">
        <v>3</v>
      </c>
      <c r="E21" s="275"/>
      <c r="F21" s="276"/>
      <c r="I21" s="1"/>
      <c r="J21" s="1"/>
      <c r="K21" s="1"/>
      <c r="L21" s="1"/>
    </row>
    <row r="22" spans="2:12" x14ac:dyDescent="0.25">
      <c r="B22" s="78" t="s">
        <v>27</v>
      </c>
      <c r="C22" s="77">
        <v>0.3</v>
      </c>
      <c r="D22" s="279">
        <v>0.03</v>
      </c>
      <c r="E22" s="275"/>
      <c r="F22" s="276"/>
      <c r="I22" s="1"/>
      <c r="J22" s="1"/>
      <c r="K22" s="1"/>
      <c r="L22" s="1"/>
    </row>
    <row r="23" spans="2:12" ht="15.75" thickBot="1" x14ac:dyDescent="0.3">
      <c r="B23" s="90" t="s">
        <v>28</v>
      </c>
      <c r="C23" s="92">
        <v>0.3</v>
      </c>
      <c r="D23" s="280">
        <v>0</v>
      </c>
      <c r="E23" s="277"/>
      <c r="F23" s="278"/>
      <c r="I23" s="1"/>
      <c r="J23" s="1"/>
      <c r="K23" s="1"/>
      <c r="L23" s="1"/>
    </row>
    <row r="24" spans="2:12" s="1" customFormat="1" ht="15.75" thickBot="1" x14ac:dyDescent="0.3"/>
    <row r="25" spans="2:12" ht="15.75" thickBot="1" x14ac:dyDescent="0.3">
      <c r="B25" s="281" t="s">
        <v>29</v>
      </c>
      <c r="C25" s="282"/>
      <c r="D25" s="282"/>
      <c r="E25" s="282"/>
      <c r="F25" s="283"/>
      <c r="I25" s="1"/>
      <c r="J25" s="1" t="s">
        <v>30</v>
      </c>
      <c r="K25" s="1"/>
      <c r="L25" s="1"/>
    </row>
    <row r="26" spans="2:12" x14ac:dyDescent="0.25">
      <c r="B26" s="83"/>
      <c r="C26" s="84" t="s">
        <v>2</v>
      </c>
      <c r="D26" s="284" t="s">
        <v>6</v>
      </c>
      <c r="E26" s="284"/>
      <c r="F26" s="285"/>
      <c r="I26" s="1"/>
      <c r="J26" s="1"/>
      <c r="K26" s="1"/>
      <c r="L26" s="1"/>
    </row>
    <row r="27" spans="2:12" x14ac:dyDescent="0.25">
      <c r="B27" s="78" t="s">
        <v>8</v>
      </c>
      <c r="C27" s="77">
        <v>0.4</v>
      </c>
      <c r="D27" s="286">
        <v>1500000000</v>
      </c>
      <c r="E27" s="286"/>
      <c r="F27" s="287"/>
      <c r="I27" s="1"/>
      <c r="J27" s="1"/>
      <c r="K27" s="1"/>
      <c r="L27" s="1"/>
    </row>
    <row r="28" spans="2:12" x14ac:dyDescent="0.25">
      <c r="B28" s="78" t="s">
        <v>10</v>
      </c>
      <c r="C28" s="77">
        <v>0.1</v>
      </c>
      <c r="D28" s="275">
        <v>30</v>
      </c>
      <c r="E28" s="275"/>
      <c r="F28" s="276"/>
      <c r="I28" s="1"/>
      <c r="J28" s="1"/>
      <c r="K28" s="1"/>
      <c r="L28" s="1"/>
    </row>
    <row r="29" spans="2:12" x14ac:dyDescent="0.25">
      <c r="B29" s="78" t="s">
        <v>31</v>
      </c>
      <c r="C29" s="77">
        <v>0.15</v>
      </c>
      <c r="D29" s="279">
        <v>0.03</v>
      </c>
      <c r="E29" s="275"/>
      <c r="F29" s="276"/>
      <c r="I29" s="1"/>
      <c r="J29" s="1"/>
      <c r="K29" s="1"/>
      <c r="L29" s="1"/>
    </row>
    <row r="30" spans="2:12" x14ac:dyDescent="0.25">
      <c r="B30" s="78" t="s">
        <v>32</v>
      </c>
      <c r="C30" s="77">
        <v>0.15</v>
      </c>
      <c r="D30" s="279">
        <v>1</v>
      </c>
      <c r="E30" s="275"/>
      <c r="F30" s="276"/>
      <c r="I30" s="1"/>
      <c r="J30" s="1"/>
      <c r="K30" s="1"/>
      <c r="L30" s="1"/>
    </row>
    <row r="31" spans="2:12" x14ac:dyDescent="0.25">
      <c r="B31" s="78" t="s">
        <v>16</v>
      </c>
      <c r="C31" s="77">
        <v>0.2</v>
      </c>
      <c r="D31" s="272">
        <v>0.85</v>
      </c>
      <c r="E31" s="273"/>
      <c r="F31" s="274"/>
      <c r="I31" s="1"/>
      <c r="J31" s="1"/>
      <c r="K31" s="1"/>
      <c r="L31" s="1"/>
    </row>
    <row r="32" spans="2:12" x14ac:dyDescent="0.25">
      <c r="B32" s="89" t="s">
        <v>17</v>
      </c>
      <c r="C32" s="82" t="s">
        <v>23</v>
      </c>
      <c r="D32" s="275">
        <v>0</v>
      </c>
      <c r="E32" s="275"/>
      <c r="F32" s="276"/>
      <c r="I32" s="1"/>
      <c r="J32" s="1"/>
      <c r="K32" s="1"/>
      <c r="L32" s="1"/>
    </row>
    <row r="33" spans="2:12" ht="15.75" thickBot="1" x14ac:dyDescent="0.3">
      <c r="B33" s="90" t="s">
        <v>19</v>
      </c>
      <c r="C33" s="92" t="s">
        <v>23</v>
      </c>
      <c r="D33" s="277">
        <v>0</v>
      </c>
      <c r="E33" s="277"/>
      <c r="F33" s="278"/>
      <c r="I33" s="1"/>
      <c r="J33" s="1"/>
      <c r="K33" s="1"/>
      <c r="L33" s="1"/>
    </row>
    <row r="34" spans="2:12" s="1" customFormat="1" x14ac:dyDescent="0.25"/>
    <row r="35" spans="2:12" s="1" customFormat="1" x14ac:dyDescent="0.25"/>
    <row r="36" spans="2:12" s="1" customFormat="1" x14ac:dyDescent="0.25"/>
    <row r="37" spans="2:12" s="1" customFormat="1" x14ac:dyDescent="0.25"/>
    <row r="38" spans="2:12" s="1" customFormat="1" x14ac:dyDescent="0.25"/>
    <row r="39" spans="2:12" s="1" customFormat="1" x14ac:dyDescent="0.25"/>
    <row r="40" spans="2:12" s="1" customFormat="1" x14ac:dyDescent="0.25"/>
    <row r="41" spans="2:12" s="1" customFormat="1" x14ac:dyDescent="0.25"/>
    <row r="42" spans="2:12" s="1" customFormat="1" x14ac:dyDescent="0.25"/>
    <row r="43" spans="2:12" s="1" customFormat="1" x14ac:dyDescent="0.25"/>
  </sheetData>
  <mergeCells count="32">
    <mergeCell ref="B2:F2"/>
    <mergeCell ref="B10:F10"/>
    <mergeCell ref="D11:F11"/>
    <mergeCell ref="D12:F12"/>
    <mergeCell ref="D13:F13"/>
    <mergeCell ref="J7:L7"/>
    <mergeCell ref="D28:F28"/>
    <mergeCell ref="D29:F29"/>
    <mergeCell ref="D32:F32"/>
    <mergeCell ref="D33:F33"/>
    <mergeCell ref="D30:F30"/>
    <mergeCell ref="D31:F31"/>
    <mergeCell ref="D14:F14"/>
    <mergeCell ref="D15:F15"/>
    <mergeCell ref="D16:F16"/>
    <mergeCell ref="B25:F25"/>
    <mergeCell ref="D26:F26"/>
    <mergeCell ref="D27:F27"/>
    <mergeCell ref="B18:F18"/>
    <mergeCell ref="D19:F19"/>
    <mergeCell ref="D20:F20"/>
    <mergeCell ref="I2:L2"/>
    <mergeCell ref="J3:L3"/>
    <mergeCell ref="J4:L4"/>
    <mergeCell ref="J5:L5"/>
    <mergeCell ref="J6:L6"/>
    <mergeCell ref="J8:L8"/>
    <mergeCell ref="J9:L9"/>
    <mergeCell ref="J10:L10"/>
    <mergeCell ref="D22:F22"/>
    <mergeCell ref="D23:F23"/>
    <mergeCell ref="D21:F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"/>
  <sheetViews>
    <sheetView workbookViewId="0">
      <selection activeCell="K32" sqref="K32"/>
    </sheetView>
  </sheetViews>
  <sheetFormatPr defaultRowHeight="15" x14ac:dyDescent="0.25"/>
  <cols>
    <col min="1" max="1" width="9.140625" style="1"/>
    <col min="2" max="2" width="38.5703125" style="1" bestFit="1" customWidth="1"/>
    <col min="3" max="6" width="7.85546875" style="1" bestFit="1" customWidth="1"/>
    <col min="7" max="7" width="9.28515625" style="1" bestFit="1" customWidth="1"/>
    <col min="8" max="8" width="8.7109375" style="1" customWidth="1"/>
    <col min="9" max="14" width="9.28515625" style="1" bestFit="1" customWidth="1"/>
    <col min="15" max="16384" width="9.140625" style="1"/>
  </cols>
  <sheetData>
    <row r="1" spans="2:14" ht="15.75" thickBot="1" x14ac:dyDescent="0.3"/>
    <row r="2" spans="2:14" x14ac:dyDescent="0.25">
      <c r="B2" s="7"/>
      <c r="C2" s="10" t="s">
        <v>195</v>
      </c>
      <c r="D2" s="10" t="s">
        <v>196</v>
      </c>
      <c r="E2" s="10" t="s">
        <v>197</v>
      </c>
      <c r="F2" s="10" t="s">
        <v>198</v>
      </c>
      <c r="G2" s="10" t="s">
        <v>199</v>
      </c>
      <c r="H2" s="10" t="s">
        <v>200</v>
      </c>
      <c r="I2" s="10" t="s">
        <v>201</v>
      </c>
      <c r="J2" s="10" t="s">
        <v>202</v>
      </c>
      <c r="K2" s="10" t="s">
        <v>203</v>
      </c>
      <c r="L2" s="10" t="s">
        <v>204</v>
      </c>
      <c r="M2" s="10" t="s">
        <v>205</v>
      </c>
      <c r="N2" s="223" t="s">
        <v>206</v>
      </c>
    </row>
    <row r="3" spans="2:14" x14ac:dyDescent="0.25">
      <c r="B3" s="8" t="s">
        <v>37</v>
      </c>
      <c r="C3" s="224">
        <v>0</v>
      </c>
      <c r="D3" s="224">
        <v>0</v>
      </c>
      <c r="E3" s="225">
        <v>0</v>
      </c>
      <c r="F3" s="226">
        <v>0</v>
      </c>
      <c r="G3" s="224">
        <v>0</v>
      </c>
      <c r="H3" s="224">
        <v>0</v>
      </c>
      <c r="I3" s="224">
        <v>0</v>
      </c>
      <c r="J3" s="224">
        <v>0</v>
      </c>
      <c r="K3" s="224">
        <v>0</v>
      </c>
      <c r="L3" s="224">
        <v>0</v>
      </c>
      <c r="M3" s="224">
        <v>0</v>
      </c>
      <c r="N3" s="227">
        <v>0</v>
      </c>
    </row>
    <row r="4" spans="2:14" ht="15.75" thickBot="1" x14ac:dyDescent="0.3">
      <c r="B4" s="9" t="s">
        <v>39</v>
      </c>
      <c r="C4" s="228">
        <v>1500</v>
      </c>
      <c r="D4" s="228">
        <v>1500</v>
      </c>
      <c r="E4" s="229">
        <v>1500</v>
      </c>
      <c r="F4" s="230">
        <v>1500</v>
      </c>
      <c r="G4" s="228">
        <v>1500</v>
      </c>
      <c r="H4" s="228">
        <v>1500</v>
      </c>
      <c r="I4" s="228">
        <v>1500</v>
      </c>
      <c r="J4" s="228">
        <v>1500</v>
      </c>
      <c r="K4" s="228">
        <v>1500</v>
      </c>
      <c r="L4" s="228">
        <v>1500</v>
      </c>
      <c r="M4" s="228">
        <v>1500</v>
      </c>
      <c r="N4" s="231">
        <v>1500</v>
      </c>
    </row>
    <row r="5" spans="2:14" ht="15.75" thickBot="1" x14ac:dyDescent="0.3"/>
    <row r="6" spans="2:14" x14ac:dyDescent="0.25">
      <c r="B6" s="7"/>
      <c r="C6" s="10" t="s">
        <v>195</v>
      </c>
      <c r="D6" s="10" t="s">
        <v>196</v>
      </c>
      <c r="E6" s="10" t="s">
        <v>197</v>
      </c>
      <c r="F6" s="10" t="s">
        <v>198</v>
      </c>
      <c r="G6" s="10" t="s">
        <v>199</v>
      </c>
      <c r="H6" s="10" t="s">
        <v>200</v>
      </c>
      <c r="I6" s="10" t="s">
        <v>201</v>
      </c>
      <c r="J6" s="10" t="s">
        <v>202</v>
      </c>
      <c r="K6" s="10" t="s">
        <v>203</v>
      </c>
      <c r="L6" s="10" t="s">
        <v>204</v>
      </c>
      <c r="M6" s="10" t="s">
        <v>205</v>
      </c>
      <c r="N6" s="223" t="s">
        <v>206</v>
      </c>
    </row>
    <row r="7" spans="2:14" x14ac:dyDescent="0.25">
      <c r="B7" s="8" t="s">
        <v>38</v>
      </c>
      <c r="C7" s="6">
        <v>0</v>
      </c>
      <c r="D7" s="4">
        <v>0</v>
      </c>
      <c r="E7" s="4">
        <v>0</v>
      </c>
      <c r="F7" s="4">
        <v>0</v>
      </c>
      <c r="G7" s="217">
        <v>0</v>
      </c>
      <c r="H7" s="217">
        <v>0</v>
      </c>
      <c r="I7" s="217">
        <v>0</v>
      </c>
      <c r="J7" s="217">
        <v>0</v>
      </c>
      <c r="K7" s="217">
        <v>0</v>
      </c>
      <c r="L7" s="217">
        <v>0</v>
      </c>
      <c r="M7" s="217">
        <v>0</v>
      </c>
      <c r="N7" s="218">
        <v>0</v>
      </c>
    </row>
    <row r="8" spans="2:14" ht="15.75" thickBot="1" x14ac:dyDescent="0.3">
      <c r="B8" s="9" t="s">
        <v>40</v>
      </c>
      <c r="C8" s="219">
        <v>30</v>
      </c>
      <c r="D8" s="219">
        <v>30</v>
      </c>
      <c r="E8" s="219">
        <v>30</v>
      </c>
      <c r="F8" s="219">
        <v>30</v>
      </c>
      <c r="G8" s="219">
        <v>30</v>
      </c>
      <c r="H8" s="219">
        <v>30</v>
      </c>
      <c r="I8" s="219">
        <v>30</v>
      </c>
      <c r="J8" s="219">
        <v>30</v>
      </c>
      <c r="K8" s="219">
        <v>30</v>
      </c>
      <c r="L8" s="219">
        <v>30</v>
      </c>
      <c r="M8" s="219">
        <v>30</v>
      </c>
      <c r="N8" s="220">
        <v>30</v>
      </c>
    </row>
    <row r="10" spans="2:14" x14ac:dyDescent="0.25">
      <c r="B10" s="1" t="s">
        <v>41</v>
      </c>
    </row>
    <row r="11" spans="2:14" x14ac:dyDescent="0.25">
      <c r="B11" s="1" t="s">
        <v>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1"/>
  <sheetViews>
    <sheetView workbookViewId="0">
      <selection activeCell="C1" sqref="C1"/>
    </sheetView>
  </sheetViews>
  <sheetFormatPr defaultRowHeight="15" x14ac:dyDescent="0.25"/>
  <cols>
    <col min="1" max="1" width="9.140625" style="1"/>
    <col min="2" max="2" width="30.85546875" style="1" bestFit="1" customWidth="1"/>
    <col min="3" max="3" width="12.28515625" style="1" customWidth="1"/>
    <col min="4" max="4" width="13.28515625" style="1" customWidth="1"/>
    <col min="5" max="5" width="12.42578125" style="1" customWidth="1"/>
    <col min="6" max="6" width="16.28515625" style="1" customWidth="1"/>
    <col min="7" max="16384" width="9.140625" style="1"/>
  </cols>
  <sheetData>
    <row r="1" spans="2:6" x14ac:dyDescent="0.25">
      <c r="B1" s="221" t="s">
        <v>207</v>
      </c>
      <c r="C1" s="222">
        <v>1</v>
      </c>
    </row>
    <row r="2" spans="2:6" ht="15.75" thickBot="1" x14ac:dyDescent="0.3"/>
    <row r="3" spans="2:6" ht="15.75" thickBot="1" x14ac:dyDescent="0.3">
      <c r="B3" s="28"/>
      <c r="C3" s="29" t="s">
        <v>43</v>
      </c>
      <c r="D3" s="29" t="s">
        <v>44</v>
      </c>
      <c r="E3" s="29" t="s">
        <v>45</v>
      </c>
      <c r="F3" s="29" t="s">
        <v>46</v>
      </c>
    </row>
    <row r="4" spans="2:6" x14ac:dyDescent="0.25">
      <c r="B4" s="13" t="s">
        <v>47</v>
      </c>
      <c r="C4" s="14"/>
      <c r="D4" s="14"/>
      <c r="E4" s="14"/>
      <c r="F4" s="15"/>
    </row>
    <row r="5" spans="2:6" x14ac:dyDescent="0.25">
      <c r="B5" s="2"/>
      <c r="C5" s="12"/>
      <c r="D5" s="12"/>
      <c r="E5" s="12"/>
      <c r="F5" s="17"/>
    </row>
    <row r="6" spans="2:6" x14ac:dyDescent="0.25">
      <c r="B6" s="2"/>
      <c r="C6" s="12"/>
      <c r="D6" s="12"/>
      <c r="E6" s="12"/>
      <c r="F6" s="17"/>
    </row>
    <row r="7" spans="2:6" x14ac:dyDescent="0.25">
      <c r="B7" s="2"/>
      <c r="C7" s="12"/>
      <c r="D7" s="12"/>
      <c r="E7" s="12"/>
      <c r="F7" s="17"/>
    </row>
    <row r="8" spans="2:6" x14ac:dyDescent="0.25">
      <c r="B8" s="2"/>
      <c r="C8" s="12"/>
      <c r="D8" s="12"/>
      <c r="E8" s="12"/>
      <c r="F8" s="17"/>
    </row>
    <row r="9" spans="2:6" x14ac:dyDescent="0.25">
      <c r="B9" s="2"/>
      <c r="C9" s="12"/>
      <c r="D9" s="12"/>
      <c r="E9" s="12"/>
      <c r="F9" s="17"/>
    </row>
    <row r="10" spans="2:6" x14ac:dyDescent="0.25">
      <c r="B10" s="2"/>
      <c r="C10" s="12"/>
      <c r="D10" s="12"/>
      <c r="E10" s="12"/>
      <c r="F10" s="17"/>
    </row>
    <row r="11" spans="2:6" x14ac:dyDescent="0.25">
      <c r="B11" s="2"/>
      <c r="C11" s="12"/>
      <c r="D11" s="12"/>
      <c r="E11" s="12"/>
      <c r="F11" s="17"/>
    </row>
    <row r="12" spans="2:6" ht="15.75" thickBot="1" x14ac:dyDescent="0.3">
      <c r="B12" s="3"/>
      <c r="C12" s="23"/>
      <c r="D12" s="23"/>
      <c r="E12" s="23"/>
      <c r="F12" s="24"/>
    </row>
    <row r="13" spans="2:6" x14ac:dyDescent="0.25">
      <c r="B13" s="25" t="s">
        <v>48</v>
      </c>
      <c r="C13" s="26"/>
      <c r="D13" s="26"/>
      <c r="E13" s="26"/>
      <c r="F13" s="27"/>
    </row>
    <row r="14" spans="2:6" x14ac:dyDescent="0.25">
      <c r="B14" s="2"/>
      <c r="C14" s="12"/>
      <c r="D14" s="12"/>
      <c r="E14" s="12"/>
      <c r="F14" s="17"/>
    </row>
    <row r="15" spans="2:6" x14ac:dyDescent="0.25">
      <c r="B15" s="2"/>
      <c r="C15" s="12"/>
      <c r="D15" s="12"/>
      <c r="E15" s="12"/>
      <c r="F15" s="17"/>
    </row>
    <row r="16" spans="2:6" x14ac:dyDescent="0.25">
      <c r="B16" s="2"/>
      <c r="C16" s="12"/>
      <c r="D16" s="12"/>
      <c r="E16" s="12"/>
      <c r="F16" s="17"/>
    </row>
    <row r="17" spans="2:6" ht="15.75" thickBot="1" x14ac:dyDescent="0.3">
      <c r="B17" s="3"/>
      <c r="C17" s="23"/>
      <c r="D17" s="23"/>
      <c r="E17" s="23"/>
      <c r="F17" s="24"/>
    </row>
    <row r="18" spans="2:6" x14ac:dyDescent="0.25">
      <c r="B18" s="25" t="s">
        <v>49</v>
      </c>
      <c r="C18" s="26"/>
      <c r="D18" s="26"/>
      <c r="E18" s="26"/>
      <c r="F18" s="27"/>
    </row>
    <row r="19" spans="2:6" x14ac:dyDescent="0.25">
      <c r="B19" s="2"/>
      <c r="C19" s="12"/>
      <c r="D19" s="12"/>
      <c r="E19" s="12"/>
      <c r="F19" s="17"/>
    </row>
    <row r="20" spans="2:6" x14ac:dyDescent="0.25">
      <c r="B20" s="2"/>
      <c r="C20" s="12"/>
      <c r="D20" s="12"/>
      <c r="E20" s="12"/>
      <c r="F20" s="17"/>
    </row>
    <row r="21" spans="2:6" x14ac:dyDescent="0.25">
      <c r="B21" s="2"/>
      <c r="C21" s="12"/>
      <c r="D21" s="12"/>
      <c r="E21" s="12"/>
      <c r="F21" s="17"/>
    </row>
    <row r="22" spans="2:6" x14ac:dyDescent="0.25">
      <c r="B22" s="2"/>
      <c r="C22" s="12"/>
      <c r="D22" s="12"/>
      <c r="E22" s="12"/>
      <c r="F22" s="17"/>
    </row>
    <row r="23" spans="2:6" x14ac:dyDescent="0.25">
      <c r="B23" s="2"/>
      <c r="C23" s="12"/>
      <c r="D23" s="12"/>
      <c r="E23" s="12"/>
      <c r="F23" s="17"/>
    </row>
    <row r="24" spans="2:6" ht="15.75" thickBot="1" x14ac:dyDescent="0.3">
      <c r="B24" s="3"/>
      <c r="C24" s="23"/>
      <c r="D24" s="23"/>
      <c r="E24" s="23"/>
      <c r="F24" s="24"/>
    </row>
    <row r="25" spans="2:6" x14ac:dyDescent="0.25">
      <c r="B25" s="18" t="s">
        <v>50</v>
      </c>
      <c r="C25" s="16">
        <f>SUM(C5:C24)</f>
        <v>0</v>
      </c>
      <c r="D25" s="16">
        <f>SUM(D5:D24)</f>
        <v>0</v>
      </c>
      <c r="E25" s="16">
        <f>SUM(E5:E24)</f>
        <v>0</v>
      </c>
      <c r="F25" s="19">
        <f>SUM(F5:F24)</f>
        <v>0</v>
      </c>
    </row>
    <row r="26" spans="2:6" x14ac:dyDescent="0.25">
      <c r="B26" s="18" t="s">
        <v>6</v>
      </c>
      <c r="C26" s="16">
        <f>ROUND('Master Target'!J7/4*$C1,0)</f>
        <v>500</v>
      </c>
      <c r="D26" s="16">
        <f>ROUND('Master Target'!J6/4*$C1,0)</f>
        <v>25</v>
      </c>
      <c r="E26" s="16">
        <f>ROUND('Master Target'!J5/4*$C1,0)</f>
        <v>8</v>
      </c>
      <c r="F26" s="19">
        <f>ROUND(1500000000/4*$C1,0)</f>
        <v>375000000</v>
      </c>
    </row>
    <row r="27" spans="2:6" ht="15.75" thickBot="1" x14ac:dyDescent="0.3">
      <c r="B27" s="20" t="s">
        <v>51</v>
      </c>
      <c r="C27" s="21">
        <f>C25/C26</f>
        <v>0</v>
      </c>
      <c r="D27" s="21">
        <f t="shared" ref="D27" si="0">D25/D26</f>
        <v>0</v>
      </c>
      <c r="E27" s="21">
        <f>E25/E26</f>
        <v>0</v>
      </c>
      <c r="F27" s="22">
        <f>F25/F26</f>
        <v>0</v>
      </c>
    </row>
    <row r="29" spans="2:6" x14ac:dyDescent="0.25">
      <c r="B29" s="1" t="s">
        <v>52</v>
      </c>
    </row>
    <row r="30" spans="2:6" x14ac:dyDescent="0.25">
      <c r="B30" s="1" t="s">
        <v>53</v>
      </c>
    </row>
    <row r="31" spans="2:6" x14ac:dyDescent="0.25">
      <c r="B31" s="1" t="s">
        <v>54</v>
      </c>
    </row>
  </sheetData>
  <conditionalFormatting sqref="C27:F27">
    <cfRule type="cellIs" dxfId="79" priority="1" operator="greaterThan">
      <formula>0.8</formula>
    </cfRule>
    <cfRule type="cellIs" dxfId="78" priority="2" operator="between">
      <formula>0.5</formula>
      <formula>0.8</formula>
    </cfRule>
    <cfRule type="cellIs" dxfId="77" priority="3" operator="between">
      <formula>0</formula>
      <formula>0.5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6"/>
  <sheetViews>
    <sheetView workbookViewId="0">
      <selection activeCell="C1" sqref="C1"/>
    </sheetView>
  </sheetViews>
  <sheetFormatPr defaultRowHeight="15" x14ac:dyDescent="0.25"/>
  <cols>
    <col min="1" max="1" width="9.140625" style="1"/>
    <col min="2" max="2" width="30.85546875" style="1" bestFit="1" customWidth="1"/>
    <col min="3" max="3" width="12.28515625" style="1" customWidth="1"/>
    <col min="4" max="4" width="13.28515625" style="1" customWidth="1"/>
    <col min="5" max="5" width="12.42578125" style="1" customWidth="1"/>
    <col min="6" max="6" width="16.28515625" style="1" customWidth="1"/>
    <col min="7" max="16384" width="9.140625" style="1"/>
  </cols>
  <sheetData>
    <row r="1" spans="2:6" x14ac:dyDescent="0.25">
      <c r="B1" s="221" t="s">
        <v>207</v>
      </c>
      <c r="C1" s="222">
        <v>1</v>
      </c>
    </row>
    <row r="2" spans="2:6" ht="15.75" thickBot="1" x14ac:dyDescent="0.3"/>
    <row r="3" spans="2:6" ht="15.75" thickBot="1" x14ac:dyDescent="0.3">
      <c r="B3" s="30"/>
      <c r="C3" s="31" t="s">
        <v>43</v>
      </c>
      <c r="D3" s="31" t="s">
        <v>44</v>
      </c>
      <c r="E3" s="31" t="s">
        <v>45</v>
      </c>
      <c r="F3" s="32" t="s">
        <v>46</v>
      </c>
    </row>
    <row r="4" spans="2:6" x14ac:dyDescent="0.25">
      <c r="B4" s="33"/>
      <c r="C4" s="34"/>
      <c r="D4" s="34"/>
      <c r="E4" s="34"/>
      <c r="F4" s="35"/>
    </row>
    <row r="5" spans="2:6" x14ac:dyDescent="0.25">
      <c r="B5" s="2"/>
      <c r="C5" s="12"/>
      <c r="D5" s="12"/>
      <c r="E5" s="12"/>
      <c r="F5" s="17"/>
    </row>
    <row r="6" spans="2:6" x14ac:dyDescent="0.25">
      <c r="B6" s="2"/>
      <c r="C6" s="12"/>
      <c r="D6" s="12"/>
      <c r="E6" s="12"/>
      <c r="F6" s="17"/>
    </row>
    <row r="7" spans="2:6" x14ac:dyDescent="0.25">
      <c r="B7" s="2"/>
      <c r="C7" s="12"/>
      <c r="D7" s="12"/>
      <c r="E7" s="12"/>
      <c r="F7" s="17"/>
    </row>
    <row r="8" spans="2:6" x14ac:dyDescent="0.25">
      <c r="B8" s="2"/>
      <c r="C8" s="12"/>
      <c r="D8" s="12"/>
      <c r="E8" s="12"/>
      <c r="F8" s="17"/>
    </row>
    <row r="9" spans="2:6" x14ac:dyDescent="0.25">
      <c r="B9" s="2"/>
      <c r="C9" s="12"/>
      <c r="D9" s="12"/>
      <c r="E9" s="12"/>
      <c r="F9" s="17"/>
    </row>
    <row r="10" spans="2:6" x14ac:dyDescent="0.25">
      <c r="B10" s="2"/>
      <c r="C10" s="12"/>
      <c r="D10" s="12"/>
      <c r="E10" s="12"/>
      <c r="F10" s="17"/>
    </row>
    <row r="11" spans="2:6" x14ac:dyDescent="0.25">
      <c r="B11" s="18" t="s">
        <v>50</v>
      </c>
      <c r="C11" s="16">
        <f>SUM(C4:C10)</f>
        <v>0</v>
      </c>
      <c r="D11" s="16">
        <f>SUM(D4:D10)</f>
        <v>0</v>
      </c>
      <c r="E11" s="16">
        <f>SUM(E4:E10)</f>
        <v>0</v>
      </c>
      <c r="F11" s="19">
        <f>SUM(F4:F10)</f>
        <v>0</v>
      </c>
    </row>
    <row r="12" spans="2:6" x14ac:dyDescent="0.25">
      <c r="B12" s="18" t="s">
        <v>6</v>
      </c>
      <c r="C12" s="16">
        <f>ROUND(1200/4*$C1,0)</f>
        <v>300</v>
      </c>
      <c r="D12" s="16">
        <f>ROUND(60/4*$C1,0)</f>
        <v>15</v>
      </c>
      <c r="E12" s="16">
        <f>ROUND(30/4*$C1,0)</f>
        <v>8</v>
      </c>
      <c r="F12" s="19">
        <f>ROUND(1500000000/4*$C1,0)</f>
        <v>375000000</v>
      </c>
    </row>
    <row r="13" spans="2:6" ht="15.75" thickBot="1" x14ac:dyDescent="0.3">
      <c r="B13" s="20" t="s">
        <v>51</v>
      </c>
      <c r="C13" s="21">
        <f>C11/C12</f>
        <v>0</v>
      </c>
      <c r="D13" s="21">
        <f t="shared" ref="D13" si="0">D11/D12</f>
        <v>0</v>
      </c>
      <c r="E13" s="21">
        <f>E11/E12</f>
        <v>0</v>
      </c>
      <c r="F13" s="22">
        <f>F11/F12</f>
        <v>0</v>
      </c>
    </row>
    <row r="15" spans="2:6" x14ac:dyDescent="0.25">
      <c r="B15" s="1" t="s">
        <v>52</v>
      </c>
    </row>
    <row r="16" spans="2:6" x14ac:dyDescent="0.25">
      <c r="B16" s="1" t="s">
        <v>53</v>
      </c>
    </row>
  </sheetData>
  <conditionalFormatting sqref="C13:F13">
    <cfRule type="cellIs" dxfId="76" priority="1" operator="greaterThan">
      <formula>0.8</formula>
    </cfRule>
    <cfRule type="cellIs" dxfId="75" priority="2" operator="between">
      <formula>0.5</formula>
      <formula>0.8</formula>
    </cfRule>
    <cfRule type="cellIs" dxfId="74" priority="3" operator="between">
      <formula>0</formula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6"/>
  <sheetViews>
    <sheetView zoomScale="85" zoomScaleNormal="85" workbookViewId="0">
      <selection activeCell="D2" sqref="D2"/>
    </sheetView>
  </sheetViews>
  <sheetFormatPr defaultRowHeight="15" x14ac:dyDescent="0.25"/>
  <cols>
    <col min="1" max="1" width="9.140625" style="1"/>
    <col min="2" max="2" width="14.140625" style="1" bestFit="1" customWidth="1"/>
    <col min="3" max="3" width="13.140625" style="1" bestFit="1" customWidth="1"/>
    <col min="4" max="4" width="9.42578125" style="1" customWidth="1"/>
    <col min="5" max="5" width="10.28515625" style="1" bestFit="1" customWidth="1"/>
    <col min="6" max="7" width="10.85546875" style="1" customWidth="1"/>
    <col min="8" max="9" width="9.140625" style="1"/>
    <col min="10" max="10" width="11" style="1" customWidth="1"/>
    <col min="11" max="12" width="9.140625" style="1"/>
    <col min="13" max="13" width="15.28515625" style="1" bestFit="1" customWidth="1"/>
    <col min="14" max="14" width="16.140625" style="1" bestFit="1" customWidth="1"/>
    <col min="15" max="16" width="9.140625" style="1"/>
    <col min="17" max="19" width="9.7109375" style="1" customWidth="1"/>
    <col min="20" max="16384" width="9.140625" style="1"/>
  </cols>
  <sheetData>
    <row r="1" spans="2:19" x14ac:dyDescent="0.25">
      <c r="B1" s="221" t="s">
        <v>207</v>
      </c>
      <c r="C1" s="222"/>
    </row>
    <row r="2" spans="2:19" ht="15.75" thickBot="1" x14ac:dyDescent="0.3"/>
    <row r="3" spans="2:19" ht="15.75" thickBot="1" x14ac:dyDescent="0.3">
      <c r="B3" s="235" t="s">
        <v>55</v>
      </c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7"/>
    </row>
    <row r="4" spans="2:19" ht="15.75" thickBot="1" x14ac:dyDescent="0.3">
      <c r="B4" s="235" t="s">
        <v>56</v>
      </c>
      <c r="C4" s="236"/>
      <c r="D4" s="238"/>
      <c r="E4" s="238"/>
      <c r="F4" s="238"/>
      <c r="G4" s="238"/>
      <c r="H4" s="238"/>
      <c r="I4" s="238"/>
      <c r="J4" s="238"/>
      <c r="K4" s="238"/>
      <c r="L4" s="238"/>
      <c r="M4" s="238"/>
      <c r="N4" s="238"/>
      <c r="O4" s="238"/>
      <c r="P4" s="238"/>
      <c r="Q4" s="238"/>
      <c r="R4" s="238"/>
      <c r="S4" s="239"/>
    </row>
    <row r="5" spans="2:19" ht="30.75" thickBot="1" x14ac:dyDescent="0.3">
      <c r="B5" s="55" t="s">
        <v>57</v>
      </c>
      <c r="C5" s="57" t="s">
        <v>58</v>
      </c>
      <c r="D5" s="66" t="s">
        <v>59</v>
      </c>
      <c r="E5" s="56" t="s">
        <v>6</v>
      </c>
      <c r="F5" s="57" t="s">
        <v>60</v>
      </c>
      <c r="G5" s="65" t="s">
        <v>61</v>
      </c>
      <c r="H5" s="56" t="s">
        <v>6</v>
      </c>
      <c r="I5" s="57" t="s">
        <v>60</v>
      </c>
      <c r="J5" s="55" t="s">
        <v>62</v>
      </c>
      <c r="K5" s="56" t="s">
        <v>6</v>
      </c>
      <c r="L5" s="57" t="s">
        <v>60</v>
      </c>
      <c r="M5" s="65" t="s">
        <v>63</v>
      </c>
      <c r="N5" s="56" t="s">
        <v>6</v>
      </c>
      <c r="O5" s="57" t="s">
        <v>60</v>
      </c>
      <c r="P5" s="66" t="s">
        <v>64</v>
      </c>
      <c r="Q5" s="66" t="s">
        <v>65</v>
      </c>
      <c r="R5" s="66" t="s">
        <v>66</v>
      </c>
      <c r="S5" s="76" t="s">
        <v>67</v>
      </c>
    </row>
    <row r="6" spans="2:19" x14ac:dyDescent="0.25">
      <c r="B6" s="67"/>
      <c r="C6" s="70"/>
      <c r="D6" s="100"/>
      <c r="E6" s="68" t="b">
        <f>IF($C6="Training",ROUND('Master Target'!$D$7/4*$C$1,0),IF($C6="Kemitraan",ROUND('Master Target'!$E$7/4*$C$1,0),IF($C6="Kontrak",ROUND('Master Target'!$F$7/4*$C$1,0))))</f>
        <v>0</v>
      </c>
      <c r="F6" s="37" t="e">
        <f>D6/E6</f>
        <v>#DIV/0!</v>
      </c>
      <c r="G6" s="101"/>
      <c r="H6" s="68" t="b">
        <f>IF($C6="Training",ROUND('Master Target'!$D$6/4*$C$1,0),IF($C6="Kemitraan",ROUND('Master Target'!$E$6/4*$C$1,0),IF($C6="Kontrak",ROUND('Master Target'!$F$6/4*$C$1,0))))</f>
        <v>0</v>
      </c>
      <c r="I6" s="37" t="e">
        <f>G6/H6</f>
        <v>#DIV/0!</v>
      </c>
      <c r="J6" s="102"/>
      <c r="K6" s="68" t="b">
        <f>IF($C6="Training",ROUND('Master Target'!$D$4/4*$C$1,0),IF($C6="Kemitraan",ROUND('Master Target'!$E$4/4*$C$1,0),IF($C6="Kontrak",ROUND('Master Target'!$F$4/4*$C$1,0))))</f>
        <v>0</v>
      </c>
      <c r="L6" s="37" t="e">
        <f>J6/K6</f>
        <v>#DIV/0!</v>
      </c>
      <c r="M6" s="105"/>
      <c r="N6" s="99" t="b">
        <f>IF($C6="Training",ROUND('Master Target'!$D$5/4*$C$1,0),IF($C6="Kemitraan",ROUND('Master Target'!$E$5/4*$C$1,0),IF($C6="Kontrak",ROUND('Master Target'!$F$5/4*$C$1,0))))</f>
        <v>0</v>
      </c>
      <c r="O6" s="37" t="e">
        <f>M6/N6</f>
        <v>#DIV/0!</v>
      </c>
      <c r="P6" s="103"/>
      <c r="Q6" s="103"/>
      <c r="R6" s="103"/>
      <c r="S6" s="104"/>
    </row>
    <row r="7" spans="2:19" x14ac:dyDescent="0.25">
      <c r="B7" s="67"/>
      <c r="C7" s="70"/>
      <c r="D7" s="100"/>
      <c r="E7" s="68" t="b">
        <f>IF(C7="Training",ROUND('Master Target'!$D$7/4*$C$1,0),IF(C7="Kemitraan",ROUND('Master Target'!$E$7/4*$C$1,0),IF(C7="Kontrak",ROUND('Master Target'!$F$7/4*$C$1,0))))</f>
        <v>0</v>
      </c>
      <c r="F7" s="37" t="e">
        <f t="shared" ref="F7:F10" si="0">D7/E7</f>
        <v>#DIV/0!</v>
      </c>
      <c r="G7" s="101"/>
      <c r="H7" s="68" t="b">
        <f>IF($C7="Training",ROUND('Master Target'!$D$6/4*$C$1,0),IF($C7="Kemitraan",ROUND('Master Target'!$E$6/4*$C$1,0),IF($C7="Kontrak",ROUND('Master Target'!$F$6/4*$C$1,0))))</f>
        <v>0</v>
      </c>
      <c r="I7" s="37" t="e">
        <f t="shared" ref="I7:I16" si="1">G7/H7</f>
        <v>#DIV/0!</v>
      </c>
      <c r="J7" s="102"/>
      <c r="K7" s="68" t="b">
        <f>IF($C7="Training",ROUND('Master Target'!$D$4/4*$C$1,0),IF($C7="Kemitraan",ROUND('Master Target'!$E$4/4*$C$1,0),IF($C7="Kontrak",ROUND('Master Target'!$F$4/4*$C$1,0))))</f>
        <v>0</v>
      </c>
      <c r="L7" s="37" t="e">
        <f t="shared" ref="L7:L16" si="2">J7/K7</f>
        <v>#DIV/0!</v>
      </c>
      <c r="M7" s="105"/>
      <c r="N7" s="99" t="b">
        <f>IF($C7="Training",ROUND('Master Target'!$D$5/4*$C$1,0),IF($C7="Kemitraan",ROUND('Master Target'!$E$5/4*$C$1,0),IF($C7="Kontrak",ROUND('Master Target'!$F$5/4*$C$1,0))))</f>
        <v>0</v>
      </c>
      <c r="O7" s="37" t="e">
        <f t="shared" ref="O7:O16" si="3">M7/N7</f>
        <v>#DIV/0!</v>
      </c>
      <c r="P7" s="103"/>
      <c r="Q7" s="103"/>
      <c r="R7" s="103"/>
      <c r="S7" s="104"/>
    </row>
    <row r="8" spans="2:19" x14ac:dyDescent="0.25">
      <c r="B8" s="67"/>
      <c r="C8" s="70"/>
      <c r="D8" s="100"/>
      <c r="E8" s="68" t="b">
        <f>IF(C8="Training",ROUND('Master Target'!$D$7/4*$C$1,0),IF(C8="Kemitraan",ROUND('Master Target'!$E$7/4*$C$1,0),IF(C8="Kontrak",ROUND('Master Target'!$F$7/4*$C$1,0))))</f>
        <v>0</v>
      </c>
      <c r="F8" s="37" t="e">
        <f t="shared" si="0"/>
        <v>#DIV/0!</v>
      </c>
      <c r="G8" s="101"/>
      <c r="H8" s="68" t="b">
        <f>IF($C8="Training",ROUND('Master Target'!$D$6/4*$C$1,0),IF($C8="Kemitraan",ROUND('Master Target'!$E$6/4*$C$1,0),IF($C8="Kontrak",ROUND('Master Target'!$F$6/4*$C$1,0))))</f>
        <v>0</v>
      </c>
      <c r="I8" s="37" t="e">
        <f t="shared" si="1"/>
        <v>#DIV/0!</v>
      </c>
      <c r="J8" s="102"/>
      <c r="K8" s="68" t="b">
        <f>IF($C8="Training",ROUND('Master Target'!$D$4/4*$C$1,0),IF($C8="Kemitraan",ROUND('Master Target'!$E$4/4*$C$1,0),IF($C8="Kontrak",ROUND('Master Target'!$F$4/4*$C$1,0))))</f>
        <v>0</v>
      </c>
      <c r="L8" s="37" t="e">
        <f t="shared" si="2"/>
        <v>#DIV/0!</v>
      </c>
      <c r="M8" s="105"/>
      <c r="N8" s="99" t="b">
        <f>IF($C8="Training",ROUND('Master Target'!$D$5/4*$C$1,0),IF($C8="Kemitraan",ROUND('Master Target'!$E$5/4*$C$1,0),IF($C8="Kontrak",ROUND('Master Target'!$F$5/4*$C$1,0))))</f>
        <v>0</v>
      </c>
      <c r="O8" s="37" t="e">
        <f t="shared" si="3"/>
        <v>#DIV/0!</v>
      </c>
      <c r="P8" s="103"/>
      <c r="Q8" s="103"/>
      <c r="R8" s="103"/>
      <c r="S8" s="104"/>
    </row>
    <row r="9" spans="2:19" x14ac:dyDescent="0.25">
      <c r="B9" s="67"/>
      <c r="C9" s="70"/>
      <c r="D9" s="100"/>
      <c r="E9" s="68" t="b">
        <f>IF(C9="Training",ROUND('Master Target'!$D$7/4*$C$1,0),IF(C9="Kemitraan",ROUND('Master Target'!$E$7/4*$C$1,0),IF(C9="Kontrak",ROUND('Master Target'!$F$7/4*$C$1,0))))</f>
        <v>0</v>
      </c>
      <c r="F9" s="37" t="e">
        <f t="shared" si="0"/>
        <v>#DIV/0!</v>
      </c>
      <c r="G9" s="101"/>
      <c r="H9" s="68" t="b">
        <f>IF($C9="Training",ROUND('Master Target'!$D$6/4*$C$1,0),IF($C9="Kemitraan",ROUND('Master Target'!$E$6/4*$C$1,0),IF($C9="Kontrak",ROUND('Master Target'!$F$6/4*$C$1,0))))</f>
        <v>0</v>
      </c>
      <c r="I9" s="37" t="e">
        <f t="shared" si="1"/>
        <v>#DIV/0!</v>
      </c>
      <c r="J9" s="102"/>
      <c r="K9" s="68" t="b">
        <f>IF($C9="Training",ROUND('Master Target'!$D$4/4*$C$1,0),IF($C9="Kemitraan",ROUND('Master Target'!$E$4/4*$C$1,0),IF($C9="Kontrak",ROUND('Master Target'!$F$4/4*$C$1,0))))</f>
        <v>0</v>
      </c>
      <c r="L9" s="37" t="e">
        <f t="shared" si="2"/>
        <v>#DIV/0!</v>
      </c>
      <c r="M9" s="105"/>
      <c r="N9" s="99" t="b">
        <f>IF($C9="Training",ROUND('Master Target'!$D$5/4*$C$1,0),IF($C9="Kemitraan",ROUND('Master Target'!$E$5/4*$C$1,0),IF($C9="Kontrak",ROUND('Master Target'!$F$5/4*$C$1,0))))</f>
        <v>0</v>
      </c>
      <c r="O9" s="37" t="e">
        <f t="shared" si="3"/>
        <v>#DIV/0!</v>
      </c>
      <c r="P9" s="103"/>
      <c r="Q9" s="103"/>
      <c r="R9" s="103"/>
      <c r="S9" s="104"/>
    </row>
    <row r="10" spans="2:19" x14ac:dyDescent="0.25">
      <c r="B10" s="67"/>
      <c r="C10" s="70"/>
      <c r="D10" s="100"/>
      <c r="E10" s="68" t="b">
        <f>IF(C10="Training",ROUND('Master Target'!$D$7/4*$C$1,0),IF(C10="Kemitraan",ROUND('Master Target'!$E$7/4*$C$1,0),IF(C10="Kontrak",ROUND('Master Target'!$F$7/4*$C$1,0))))</f>
        <v>0</v>
      </c>
      <c r="F10" s="37" t="e">
        <f t="shared" si="0"/>
        <v>#DIV/0!</v>
      </c>
      <c r="G10" s="101"/>
      <c r="H10" s="68" t="b">
        <f>IF($C10="Training",ROUND('Master Target'!$D$6/4*$C$1,0),IF($C10="Kemitraan",ROUND('Master Target'!$E$6/4*$C$1,0),IF($C10="Kontrak",ROUND('Master Target'!$F$6/4*$C$1,0))))</f>
        <v>0</v>
      </c>
      <c r="I10" s="37" t="e">
        <f t="shared" si="1"/>
        <v>#DIV/0!</v>
      </c>
      <c r="J10" s="102"/>
      <c r="K10" s="68" t="b">
        <f>IF($C10="Training",ROUND('Master Target'!$D$4/4*$C$1,0),IF($C10="Kemitraan",ROUND('Master Target'!$E$4/4*$C$1,0),IF($C10="Kontrak",ROUND('Master Target'!$F$4/4*$C$1,0))))</f>
        <v>0</v>
      </c>
      <c r="L10" s="37" t="e">
        <f t="shared" si="2"/>
        <v>#DIV/0!</v>
      </c>
      <c r="M10" s="105"/>
      <c r="N10" s="99" t="b">
        <f>IF($C10="Training",ROUND('Master Target'!$D$5/4*$C$1,0),IF($C10="Kemitraan",ROUND('Master Target'!$E$5/4*$C$1,0),IF($C10="Kontrak",ROUND('Master Target'!$F$5/4*$C$1,0))))</f>
        <v>0</v>
      </c>
      <c r="O10" s="37" t="e">
        <f t="shared" si="3"/>
        <v>#DIV/0!</v>
      </c>
      <c r="P10" s="103"/>
      <c r="Q10" s="103"/>
      <c r="R10" s="103"/>
      <c r="S10" s="104"/>
    </row>
    <row r="11" spans="2:19" x14ac:dyDescent="0.25">
      <c r="B11" s="94"/>
      <c r="C11" s="96"/>
      <c r="D11" s="100"/>
      <c r="E11" s="68">
        <v>0</v>
      </c>
      <c r="F11" s="37" t="s">
        <v>68</v>
      </c>
      <c r="G11" s="101"/>
      <c r="H11" s="68">
        <v>1</v>
      </c>
      <c r="I11" s="37">
        <f>G11/H11</f>
        <v>0</v>
      </c>
      <c r="J11" s="102"/>
      <c r="K11" s="69">
        <f>ROUND('Master Target'!$D$21/4*'5. Sales By People'!$C$1,0)</f>
        <v>0</v>
      </c>
      <c r="L11" s="37" t="e">
        <f>J11/K11</f>
        <v>#DIV/0!</v>
      </c>
      <c r="M11" s="105"/>
      <c r="N11" s="99">
        <f>ROUND('Master Target'!$D$20/4*'5. Sales By People'!$C$1,0)</f>
        <v>0</v>
      </c>
      <c r="O11" s="37" t="e">
        <f>M11/N11</f>
        <v>#DIV/0!</v>
      </c>
      <c r="P11" s="103"/>
      <c r="Q11" s="103"/>
      <c r="R11" s="103"/>
      <c r="S11" s="104"/>
    </row>
    <row r="12" spans="2:19" x14ac:dyDescent="0.25">
      <c r="B12" s="94"/>
      <c r="C12" s="96"/>
      <c r="D12" s="100"/>
      <c r="E12" s="68">
        <v>0</v>
      </c>
      <c r="F12" s="37" t="s">
        <v>68</v>
      </c>
      <c r="G12" s="101"/>
      <c r="H12" s="68">
        <v>0</v>
      </c>
      <c r="I12" s="37" t="s">
        <v>68</v>
      </c>
      <c r="J12" s="102"/>
      <c r="K12" s="69">
        <v>0</v>
      </c>
      <c r="L12" s="37" t="s">
        <v>68</v>
      </c>
      <c r="M12" s="105"/>
      <c r="N12" s="74">
        <v>0</v>
      </c>
      <c r="O12" s="37" t="s">
        <v>68</v>
      </c>
      <c r="P12" s="103"/>
      <c r="Q12" s="103"/>
      <c r="R12" s="103"/>
      <c r="S12" s="104"/>
    </row>
    <row r="13" spans="2:19" x14ac:dyDescent="0.25">
      <c r="B13" s="95"/>
      <c r="C13" s="97"/>
      <c r="D13" s="100"/>
      <c r="E13" s="68">
        <v>0</v>
      </c>
      <c r="F13" s="37" t="s">
        <v>68</v>
      </c>
      <c r="G13" s="101"/>
      <c r="H13" s="68">
        <v>0</v>
      </c>
      <c r="I13" s="37" t="s">
        <v>68</v>
      </c>
      <c r="J13" s="102"/>
      <c r="K13" s="69">
        <v>0</v>
      </c>
      <c r="L13" s="37" t="s">
        <v>68</v>
      </c>
      <c r="M13" s="105"/>
      <c r="N13" s="74">
        <v>0</v>
      </c>
      <c r="O13" s="37" t="s">
        <v>68</v>
      </c>
      <c r="P13" s="103"/>
      <c r="Q13" s="103"/>
      <c r="R13" s="103"/>
      <c r="S13" s="104"/>
    </row>
    <row r="14" spans="2:19" x14ac:dyDescent="0.25">
      <c r="B14" s="95"/>
      <c r="C14" s="97"/>
      <c r="D14" s="100"/>
      <c r="E14" s="68">
        <v>0</v>
      </c>
      <c r="F14" s="37" t="s">
        <v>68</v>
      </c>
      <c r="G14" s="101"/>
      <c r="H14" s="68">
        <v>0</v>
      </c>
      <c r="I14" s="37" t="s">
        <v>68</v>
      </c>
      <c r="J14" s="101"/>
      <c r="K14" s="69">
        <v>0</v>
      </c>
      <c r="L14" s="37" t="s">
        <v>68</v>
      </c>
      <c r="M14" s="106"/>
      <c r="N14" s="74">
        <v>0</v>
      </c>
      <c r="O14" s="37" t="s">
        <v>68</v>
      </c>
      <c r="P14" s="103"/>
      <c r="Q14" s="103"/>
      <c r="R14" s="103"/>
      <c r="S14" s="104"/>
    </row>
    <row r="15" spans="2:19" ht="15.75" thickBot="1" x14ac:dyDescent="0.3">
      <c r="B15" s="95"/>
      <c r="C15" s="97"/>
      <c r="D15" s="100"/>
      <c r="E15" s="68">
        <v>0</v>
      </c>
      <c r="F15" s="37" t="s">
        <v>68</v>
      </c>
      <c r="G15" s="101"/>
      <c r="H15" s="68">
        <v>0</v>
      </c>
      <c r="I15" s="37" t="s">
        <v>68</v>
      </c>
      <c r="J15" s="101"/>
      <c r="K15" s="69">
        <v>0</v>
      </c>
      <c r="L15" s="37" t="s">
        <v>68</v>
      </c>
      <c r="M15" s="106"/>
      <c r="N15" s="74">
        <v>0</v>
      </c>
      <c r="O15" s="37" t="s">
        <v>68</v>
      </c>
      <c r="P15" s="103"/>
      <c r="Q15" s="103"/>
      <c r="R15" s="103"/>
      <c r="S15" s="104"/>
    </row>
    <row r="16" spans="2:19" ht="15.75" thickBot="1" x14ac:dyDescent="0.3">
      <c r="B16" s="71"/>
      <c r="C16" s="98" t="s">
        <v>69</v>
      </c>
      <c r="D16" s="72">
        <f>SUM(D6:D15)</f>
        <v>0</v>
      </c>
      <c r="E16" s="72">
        <f>ROUND('Master Target'!J7/4*'5. Sales By People'!C1,0)</f>
        <v>0</v>
      </c>
      <c r="F16" s="36" t="e">
        <f>D16/E16</f>
        <v>#DIV/0!</v>
      </c>
      <c r="G16" s="71">
        <f>SUM(G6:G15)</f>
        <v>0</v>
      </c>
      <c r="H16" s="72">
        <f>ROUND('Master Target'!J6/4*'5. Sales By People'!C1,0)</f>
        <v>0</v>
      </c>
      <c r="I16" s="36" t="e">
        <f t="shared" si="1"/>
        <v>#DIV/0!</v>
      </c>
      <c r="J16" s="71">
        <f>SUM(J6:J15)</f>
        <v>0</v>
      </c>
      <c r="K16" s="72">
        <f>ROUND('Master Target'!J5/4*'5. Sales By People'!C1,0)</f>
        <v>0</v>
      </c>
      <c r="L16" s="36" t="e">
        <f t="shared" si="2"/>
        <v>#DIV/0!</v>
      </c>
      <c r="M16" s="107">
        <f>SUM(M6:M15)</f>
        <v>0</v>
      </c>
      <c r="N16" s="75">
        <f>ROUND('Master Target'!J4/4*'5. Sales By People'!C1,0)</f>
        <v>0</v>
      </c>
      <c r="O16" s="36" t="e">
        <f t="shared" si="3"/>
        <v>#DIV/0!</v>
      </c>
      <c r="P16" s="73" t="e">
        <f>AVERAGE(P6:P15)</f>
        <v>#DIV/0!</v>
      </c>
      <c r="Q16" s="73" t="e">
        <f t="shared" ref="Q16:S16" si="4">AVERAGE(Q6:Q15)</f>
        <v>#DIV/0!</v>
      </c>
      <c r="R16" s="73" t="e">
        <f t="shared" si="4"/>
        <v>#DIV/0!</v>
      </c>
      <c r="S16" s="73" t="e">
        <f t="shared" si="4"/>
        <v>#DIV/0!</v>
      </c>
    </row>
  </sheetData>
  <mergeCells count="2">
    <mergeCell ref="B3:S3"/>
    <mergeCell ref="B4:S4"/>
  </mergeCells>
  <conditionalFormatting sqref="L6:L11 O6:O11 I6:I11 F6:F15">
    <cfRule type="cellIs" dxfId="73" priority="52" operator="greaterThan">
      <formula>0.8</formula>
    </cfRule>
    <cfRule type="cellIs" dxfId="72" priority="53" operator="between">
      <formula>0.5</formula>
      <formula>0.8</formula>
    </cfRule>
    <cfRule type="cellIs" dxfId="71" priority="54" operator="between">
      <formula>0</formula>
      <formula>0.5</formula>
    </cfRule>
  </conditionalFormatting>
  <conditionalFormatting sqref="F16">
    <cfRule type="cellIs" dxfId="70" priority="46" operator="greaterThan">
      <formula>0.8</formula>
    </cfRule>
    <cfRule type="cellIs" dxfId="69" priority="47" operator="between">
      <formula>0.5</formula>
      <formula>0.8</formula>
    </cfRule>
    <cfRule type="cellIs" dxfId="68" priority="48" operator="between">
      <formula>0</formula>
      <formula>0.5</formula>
    </cfRule>
  </conditionalFormatting>
  <conditionalFormatting sqref="I16">
    <cfRule type="cellIs" dxfId="67" priority="43" operator="greaterThan">
      <formula>0.8</formula>
    </cfRule>
    <cfRule type="cellIs" dxfId="66" priority="44" operator="between">
      <formula>0.5</formula>
      <formula>0.8</formula>
    </cfRule>
    <cfRule type="cellIs" dxfId="65" priority="45" operator="between">
      <formula>0</formula>
      <formula>0.5</formula>
    </cfRule>
  </conditionalFormatting>
  <conditionalFormatting sqref="L16">
    <cfRule type="cellIs" dxfId="64" priority="40" operator="greaterThan">
      <formula>0.8</formula>
    </cfRule>
    <cfRule type="cellIs" dxfId="63" priority="41" operator="between">
      <formula>0.5</formula>
      <formula>0.8</formula>
    </cfRule>
    <cfRule type="cellIs" dxfId="62" priority="42" operator="between">
      <formula>0</formula>
      <formula>0.5</formula>
    </cfRule>
  </conditionalFormatting>
  <conditionalFormatting sqref="O16">
    <cfRule type="cellIs" dxfId="61" priority="37" operator="greaterThan">
      <formula>0.8</formula>
    </cfRule>
    <cfRule type="cellIs" dxfId="60" priority="38" operator="between">
      <formula>0.5</formula>
      <formula>0.8</formula>
    </cfRule>
    <cfRule type="cellIs" dxfId="59" priority="39" operator="between">
      <formula>0</formula>
      <formula>0.5</formula>
    </cfRule>
  </conditionalFormatting>
  <conditionalFormatting sqref="I15">
    <cfRule type="cellIs" dxfId="58" priority="31" operator="greaterThan">
      <formula>0.8</formula>
    </cfRule>
    <cfRule type="cellIs" dxfId="57" priority="32" operator="between">
      <formula>0.5</formula>
      <formula>0.8</formula>
    </cfRule>
    <cfRule type="cellIs" dxfId="56" priority="33" operator="between">
      <formula>0</formula>
      <formula>0.5</formula>
    </cfRule>
  </conditionalFormatting>
  <conditionalFormatting sqref="L14">
    <cfRule type="cellIs" dxfId="55" priority="28" operator="greaterThan">
      <formula>0.8</formula>
    </cfRule>
    <cfRule type="cellIs" dxfId="54" priority="29" operator="between">
      <formula>0.5</formula>
      <formula>0.8</formula>
    </cfRule>
    <cfRule type="cellIs" dxfId="53" priority="30" operator="between">
      <formula>0</formula>
      <formula>0.5</formula>
    </cfRule>
  </conditionalFormatting>
  <conditionalFormatting sqref="L15">
    <cfRule type="cellIs" dxfId="52" priority="25" operator="greaterThan">
      <formula>0.8</formula>
    </cfRule>
    <cfRule type="cellIs" dxfId="51" priority="26" operator="between">
      <formula>0.5</formula>
      <formula>0.8</formula>
    </cfRule>
    <cfRule type="cellIs" dxfId="50" priority="27" operator="between">
      <formula>0</formula>
      <formula>0.5</formula>
    </cfRule>
  </conditionalFormatting>
  <conditionalFormatting sqref="O14">
    <cfRule type="cellIs" dxfId="49" priority="22" operator="greaterThan">
      <formula>0.8</formula>
    </cfRule>
    <cfRule type="cellIs" dxfId="48" priority="23" operator="between">
      <formula>0.5</formula>
      <formula>0.8</formula>
    </cfRule>
    <cfRule type="cellIs" dxfId="47" priority="24" operator="between">
      <formula>0</formula>
      <formula>0.5</formula>
    </cfRule>
  </conditionalFormatting>
  <conditionalFormatting sqref="O15">
    <cfRule type="cellIs" dxfId="46" priority="19" operator="greaterThan">
      <formula>0.8</formula>
    </cfRule>
    <cfRule type="cellIs" dxfId="45" priority="20" operator="between">
      <formula>0.5</formula>
      <formula>0.8</formula>
    </cfRule>
    <cfRule type="cellIs" dxfId="44" priority="21" operator="between">
      <formula>0</formula>
      <formula>0.5</formula>
    </cfRule>
  </conditionalFormatting>
  <conditionalFormatting sqref="I12:I14">
    <cfRule type="cellIs" dxfId="43" priority="13" operator="greaterThan">
      <formula>0.8</formula>
    </cfRule>
    <cfRule type="cellIs" dxfId="42" priority="14" operator="between">
      <formula>0.5</formula>
      <formula>0.8</formula>
    </cfRule>
    <cfRule type="cellIs" dxfId="41" priority="15" operator="between">
      <formula>0</formula>
      <formula>0.5</formula>
    </cfRule>
  </conditionalFormatting>
  <conditionalFormatting sqref="L12">
    <cfRule type="cellIs" dxfId="40" priority="10" operator="greaterThan">
      <formula>0.8</formula>
    </cfRule>
    <cfRule type="cellIs" dxfId="39" priority="11" operator="between">
      <formula>0.5</formula>
      <formula>0.8</formula>
    </cfRule>
    <cfRule type="cellIs" dxfId="38" priority="12" operator="between">
      <formula>0</formula>
      <formula>0.5</formula>
    </cfRule>
  </conditionalFormatting>
  <conditionalFormatting sqref="L13">
    <cfRule type="cellIs" dxfId="37" priority="7" operator="greaterThan">
      <formula>0.8</formula>
    </cfRule>
    <cfRule type="cellIs" dxfId="36" priority="8" operator="between">
      <formula>0.5</formula>
      <formula>0.8</formula>
    </cfRule>
    <cfRule type="cellIs" dxfId="35" priority="9" operator="between">
      <formula>0</formula>
      <formula>0.5</formula>
    </cfRule>
  </conditionalFormatting>
  <conditionalFormatting sqref="O12">
    <cfRule type="cellIs" dxfId="34" priority="4" operator="greaterThan">
      <formula>0.8</formula>
    </cfRule>
    <cfRule type="cellIs" dxfId="33" priority="5" operator="between">
      <formula>0.5</formula>
      <formula>0.8</formula>
    </cfRule>
    <cfRule type="cellIs" dxfId="32" priority="6" operator="between">
      <formula>0</formula>
      <formula>0.5</formula>
    </cfRule>
  </conditionalFormatting>
  <conditionalFormatting sqref="O13">
    <cfRule type="cellIs" dxfId="31" priority="1" operator="greaterThan">
      <formula>0.8</formula>
    </cfRule>
    <cfRule type="cellIs" dxfId="30" priority="2" operator="between">
      <formula>0.5</formula>
      <formula>0.8</formula>
    </cfRule>
    <cfRule type="cellIs" dxfId="29" priority="3" operator="between">
      <formula>0</formula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7"/>
  <sheetViews>
    <sheetView zoomScale="55" zoomScaleNormal="55" workbookViewId="0">
      <selection activeCell="B16" sqref="B16:H16"/>
    </sheetView>
  </sheetViews>
  <sheetFormatPr defaultRowHeight="15" x14ac:dyDescent="0.25"/>
  <cols>
    <col min="3" max="3" width="9.7109375" customWidth="1"/>
    <col min="16" max="44" width="9.140625" style="1"/>
  </cols>
  <sheetData>
    <row r="1" spans="1:43" s="1" customFormat="1" ht="15.75" thickBot="1" x14ac:dyDescent="0.3"/>
    <row r="2" spans="1:43" x14ac:dyDescent="0.25">
      <c r="A2" s="246" t="s">
        <v>57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5"/>
      <c r="W2" s="244"/>
      <c r="X2" s="244"/>
      <c r="Y2" s="244"/>
      <c r="Z2" s="244"/>
      <c r="AA2" s="244"/>
      <c r="AB2" s="244"/>
      <c r="AC2" s="244"/>
      <c r="AD2" s="244"/>
      <c r="AE2" s="244"/>
      <c r="AF2" s="244"/>
      <c r="AG2" s="244"/>
      <c r="AH2" s="244"/>
      <c r="AI2" s="244"/>
      <c r="AJ2" s="244"/>
      <c r="AK2" s="244"/>
      <c r="AL2" s="244"/>
      <c r="AM2" s="244"/>
      <c r="AN2" s="244"/>
      <c r="AO2" s="244"/>
      <c r="AP2" s="244"/>
      <c r="AQ2" s="245"/>
    </row>
    <row r="3" spans="1:43" ht="15" customHeight="1" x14ac:dyDescent="0.25">
      <c r="A3" s="247"/>
      <c r="B3" s="240" t="s">
        <v>43</v>
      </c>
      <c r="C3" s="242" t="s">
        <v>70</v>
      </c>
      <c r="D3" s="242"/>
      <c r="E3" s="242"/>
      <c r="F3" s="242"/>
      <c r="G3" s="240" t="s">
        <v>71</v>
      </c>
      <c r="H3" s="240"/>
      <c r="I3" s="240" t="s">
        <v>43</v>
      </c>
      <c r="J3" s="242" t="s">
        <v>70</v>
      </c>
      <c r="K3" s="242"/>
      <c r="L3" s="242"/>
      <c r="M3" s="242"/>
      <c r="N3" s="240" t="s">
        <v>71</v>
      </c>
      <c r="O3" s="240"/>
      <c r="P3" s="240" t="s">
        <v>43</v>
      </c>
      <c r="Q3" s="242" t="s">
        <v>70</v>
      </c>
      <c r="R3" s="242"/>
      <c r="S3" s="242"/>
      <c r="T3" s="242"/>
      <c r="U3" s="240" t="s">
        <v>71</v>
      </c>
      <c r="V3" s="243"/>
      <c r="W3" s="240" t="s">
        <v>43</v>
      </c>
      <c r="X3" s="242" t="s">
        <v>70</v>
      </c>
      <c r="Y3" s="242"/>
      <c r="Z3" s="242"/>
      <c r="AA3" s="242"/>
      <c r="AB3" s="240" t="s">
        <v>71</v>
      </c>
      <c r="AC3" s="240"/>
      <c r="AD3" s="240" t="s">
        <v>43</v>
      </c>
      <c r="AE3" s="242" t="s">
        <v>70</v>
      </c>
      <c r="AF3" s="242"/>
      <c r="AG3" s="242"/>
      <c r="AH3" s="242"/>
      <c r="AI3" s="240" t="s">
        <v>71</v>
      </c>
      <c r="AJ3" s="240"/>
      <c r="AK3" s="240" t="s">
        <v>43</v>
      </c>
      <c r="AL3" s="242" t="s">
        <v>70</v>
      </c>
      <c r="AM3" s="242"/>
      <c r="AN3" s="242"/>
      <c r="AO3" s="242"/>
      <c r="AP3" s="240" t="s">
        <v>71</v>
      </c>
      <c r="AQ3" s="243"/>
    </row>
    <row r="4" spans="1:43" ht="45.75" thickBot="1" x14ac:dyDescent="0.3">
      <c r="A4" s="248"/>
      <c r="B4" s="241"/>
      <c r="C4" s="62" t="s">
        <v>61</v>
      </c>
      <c r="D4" s="63" t="s">
        <v>72</v>
      </c>
      <c r="E4" s="63" t="s">
        <v>73</v>
      </c>
      <c r="F4" s="63" t="s">
        <v>74</v>
      </c>
      <c r="G4" s="62" t="s">
        <v>75</v>
      </c>
      <c r="H4" s="62" t="s">
        <v>76</v>
      </c>
      <c r="I4" s="241"/>
      <c r="J4" s="62" t="s">
        <v>61</v>
      </c>
      <c r="K4" s="63" t="s">
        <v>72</v>
      </c>
      <c r="L4" s="63" t="s">
        <v>73</v>
      </c>
      <c r="M4" s="63" t="s">
        <v>74</v>
      </c>
      <c r="N4" s="62" t="s">
        <v>75</v>
      </c>
      <c r="O4" s="62" t="s">
        <v>76</v>
      </c>
      <c r="P4" s="241"/>
      <c r="Q4" s="62" t="s">
        <v>61</v>
      </c>
      <c r="R4" s="63" t="s">
        <v>72</v>
      </c>
      <c r="S4" s="63" t="s">
        <v>73</v>
      </c>
      <c r="T4" s="63" t="s">
        <v>74</v>
      </c>
      <c r="U4" s="62" t="s">
        <v>75</v>
      </c>
      <c r="V4" s="64" t="s">
        <v>76</v>
      </c>
      <c r="W4" s="241"/>
      <c r="X4" s="62" t="s">
        <v>61</v>
      </c>
      <c r="Y4" s="232" t="s">
        <v>72</v>
      </c>
      <c r="Z4" s="232" t="s">
        <v>73</v>
      </c>
      <c r="AA4" s="232" t="s">
        <v>74</v>
      </c>
      <c r="AB4" s="62" t="s">
        <v>75</v>
      </c>
      <c r="AC4" s="62" t="s">
        <v>76</v>
      </c>
      <c r="AD4" s="241"/>
      <c r="AE4" s="62" t="s">
        <v>61</v>
      </c>
      <c r="AF4" s="232" t="s">
        <v>72</v>
      </c>
      <c r="AG4" s="232" t="s">
        <v>73</v>
      </c>
      <c r="AH4" s="232" t="s">
        <v>74</v>
      </c>
      <c r="AI4" s="62" t="s">
        <v>75</v>
      </c>
      <c r="AJ4" s="62" t="s">
        <v>76</v>
      </c>
      <c r="AK4" s="241"/>
      <c r="AL4" s="62" t="s">
        <v>61</v>
      </c>
      <c r="AM4" s="232" t="s">
        <v>72</v>
      </c>
      <c r="AN4" s="232" t="s">
        <v>73</v>
      </c>
      <c r="AO4" s="232" t="s">
        <v>74</v>
      </c>
      <c r="AP4" s="62" t="s">
        <v>75</v>
      </c>
      <c r="AQ4" s="64" t="s">
        <v>76</v>
      </c>
    </row>
    <row r="5" spans="1:43" x14ac:dyDescent="0.25">
      <c r="A5" s="38"/>
      <c r="B5" s="61"/>
      <c r="C5" s="42"/>
      <c r="D5" s="42"/>
      <c r="E5" s="42"/>
      <c r="F5" s="42"/>
      <c r="G5" s="42"/>
      <c r="H5" s="44"/>
      <c r="I5" s="61"/>
      <c r="J5" s="42"/>
      <c r="K5" s="42"/>
      <c r="L5" s="42"/>
      <c r="M5" s="42"/>
      <c r="N5" s="42"/>
      <c r="O5" s="44"/>
      <c r="P5" s="61"/>
      <c r="Q5" s="42"/>
      <c r="R5" s="42"/>
      <c r="S5" s="42"/>
      <c r="T5" s="42"/>
      <c r="U5" s="42"/>
      <c r="V5" s="44"/>
      <c r="W5" s="61"/>
      <c r="X5" s="42"/>
      <c r="Y5" s="42"/>
      <c r="Z5" s="42"/>
      <c r="AA5" s="42"/>
      <c r="AB5" s="42"/>
      <c r="AC5" s="44"/>
      <c r="AD5" s="61"/>
      <c r="AE5" s="42"/>
      <c r="AF5" s="42"/>
      <c r="AG5" s="42"/>
      <c r="AH5" s="42"/>
      <c r="AI5" s="42"/>
      <c r="AJ5" s="44"/>
      <c r="AK5" s="61"/>
      <c r="AL5" s="42"/>
      <c r="AM5" s="42"/>
      <c r="AN5" s="42"/>
      <c r="AO5" s="42"/>
      <c r="AP5" s="42"/>
      <c r="AQ5" s="44"/>
    </row>
    <row r="6" spans="1:43" x14ac:dyDescent="0.25">
      <c r="A6" s="39"/>
      <c r="B6" s="40"/>
      <c r="C6" s="41"/>
      <c r="D6" s="42"/>
      <c r="E6" s="42"/>
      <c r="F6" s="41"/>
      <c r="G6" s="43"/>
      <c r="H6" s="44"/>
      <c r="I6" s="40"/>
      <c r="J6" s="41"/>
      <c r="K6" s="42"/>
      <c r="L6" s="42"/>
      <c r="M6" s="41"/>
      <c r="N6" s="43"/>
      <c r="O6" s="44"/>
      <c r="P6" s="40"/>
      <c r="Q6" s="41"/>
      <c r="R6" s="42"/>
      <c r="S6" s="42"/>
      <c r="T6" s="41"/>
      <c r="U6" s="43"/>
      <c r="V6" s="44"/>
      <c r="W6" s="40"/>
      <c r="X6" s="41"/>
      <c r="Y6" s="42"/>
      <c r="Z6" s="42"/>
      <c r="AA6" s="41"/>
      <c r="AB6" s="43"/>
      <c r="AC6" s="44"/>
      <c r="AD6" s="40"/>
      <c r="AE6" s="41"/>
      <c r="AF6" s="42"/>
      <c r="AG6" s="42"/>
      <c r="AH6" s="41"/>
      <c r="AI6" s="43"/>
      <c r="AJ6" s="44"/>
      <c r="AK6" s="40"/>
      <c r="AL6" s="41"/>
      <c r="AM6" s="42"/>
      <c r="AN6" s="42"/>
      <c r="AO6" s="41"/>
      <c r="AP6" s="43"/>
      <c r="AQ6" s="44"/>
    </row>
    <row r="7" spans="1:43" x14ac:dyDescent="0.25">
      <c r="A7" s="39"/>
      <c r="B7" s="40"/>
      <c r="C7" s="41"/>
      <c r="D7" s="42"/>
      <c r="E7" s="42"/>
      <c r="F7" s="41"/>
      <c r="G7" s="43"/>
      <c r="H7" s="44"/>
      <c r="I7" s="40"/>
      <c r="J7" s="41"/>
      <c r="K7" s="42"/>
      <c r="L7" s="42"/>
      <c r="M7" s="41"/>
      <c r="N7" s="43"/>
      <c r="O7" s="44"/>
      <c r="P7" s="40"/>
      <c r="Q7" s="41"/>
      <c r="R7" s="42"/>
      <c r="S7" s="42"/>
      <c r="T7" s="41"/>
      <c r="U7" s="43"/>
      <c r="V7" s="44"/>
      <c r="W7" s="40"/>
      <c r="X7" s="41"/>
      <c r="Y7" s="42"/>
      <c r="Z7" s="42"/>
      <c r="AA7" s="41"/>
      <c r="AB7" s="43"/>
      <c r="AC7" s="44"/>
      <c r="AD7" s="40"/>
      <c r="AE7" s="41"/>
      <c r="AF7" s="42"/>
      <c r="AG7" s="42"/>
      <c r="AH7" s="41"/>
      <c r="AI7" s="43"/>
      <c r="AJ7" s="44"/>
      <c r="AK7" s="40"/>
      <c r="AL7" s="41"/>
      <c r="AM7" s="42"/>
      <c r="AN7" s="42"/>
      <c r="AO7" s="41"/>
      <c r="AP7" s="43"/>
      <c r="AQ7" s="44"/>
    </row>
    <row r="8" spans="1:43" x14ac:dyDescent="0.25">
      <c r="A8" s="39"/>
      <c r="B8" s="40"/>
      <c r="C8" s="41"/>
      <c r="D8" s="42"/>
      <c r="E8" s="42"/>
      <c r="F8" s="41"/>
      <c r="G8" s="43"/>
      <c r="H8" s="44"/>
      <c r="I8" s="40"/>
      <c r="J8" s="41"/>
      <c r="K8" s="42"/>
      <c r="L8" s="42"/>
      <c r="M8" s="41"/>
      <c r="N8" s="43"/>
      <c r="O8" s="44"/>
      <c r="P8" s="40"/>
      <c r="Q8" s="41"/>
      <c r="R8" s="42"/>
      <c r="S8" s="42"/>
      <c r="T8" s="41"/>
      <c r="U8" s="43"/>
      <c r="V8" s="44"/>
      <c r="W8" s="40"/>
      <c r="X8" s="41"/>
      <c r="Y8" s="42"/>
      <c r="Z8" s="42"/>
      <c r="AA8" s="41"/>
      <c r="AB8" s="43"/>
      <c r="AC8" s="44"/>
      <c r="AD8" s="40"/>
      <c r="AE8" s="41"/>
      <c r="AF8" s="42"/>
      <c r="AG8" s="42"/>
      <c r="AH8" s="41"/>
      <c r="AI8" s="43"/>
      <c r="AJ8" s="44"/>
      <c r="AK8" s="40"/>
      <c r="AL8" s="41"/>
      <c r="AM8" s="42"/>
      <c r="AN8" s="42"/>
      <c r="AO8" s="41"/>
      <c r="AP8" s="43"/>
      <c r="AQ8" s="44"/>
    </row>
    <row r="9" spans="1:43" x14ac:dyDescent="0.25">
      <c r="A9" s="39"/>
      <c r="B9" s="40"/>
      <c r="C9" s="41"/>
      <c r="D9" s="42"/>
      <c r="E9" s="42"/>
      <c r="F9" s="41"/>
      <c r="G9" s="43"/>
      <c r="H9" s="44"/>
      <c r="I9" s="40"/>
      <c r="J9" s="41"/>
      <c r="K9" s="42"/>
      <c r="L9" s="42"/>
      <c r="M9" s="41"/>
      <c r="N9" s="43"/>
      <c r="O9" s="44"/>
      <c r="P9" s="40"/>
      <c r="Q9" s="41"/>
      <c r="R9" s="42"/>
      <c r="S9" s="42"/>
      <c r="T9" s="41"/>
      <c r="U9" s="43"/>
      <c r="V9" s="44"/>
      <c r="W9" s="40"/>
      <c r="X9" s="41"/>
      <c r="Y9" s="42"/>
      <c r="Z9" s="42"/>
      <c r="AA9" s="41"/>
      <c r="AB9" s="43"/>
      <c r="AC9" s="44"/>
      <c r="AD9" s="40"/>
      <c r="AE9" s="41"/>
      <c r="AF9" s="42"/>
      <c r="AG9" s="42"/>
      <c r="AH9" s="41"/>
      <c r="AI9" s="43"/>
      <c r="AJ9" s="44"/>
      <c r="AK9" s="40"/>
      <c r="AL9" s="41"/>
      <c r="AM9" s="42"/>
      <c r="AN9" s="42"/>
      <c r="AO9" s="41"/>
      <c r="AP9" s="43"/>
      <c r="AQ9" s="44"/>
    </row>
    <row r="10" spans="1:43" x14ac:dyDescent="0.25">
      <c r="A10" s="39"/>
      <c r="B10" s="40"/>
      <c r="C10" s="41"/>
      <c r="D10" s="42"/>
      <c r="E10" s="42"/>
      <c r="F10" s="41"/>
      <c r="G10" s="43"/>
      <c r="H10" s="44"/>
      <c r="I10" s="40"/>
      <c r="J10" s="41"/>
      <c r="K10" s="42"/>
      <c r="L10" s="42"/>
      <c r="M10" s="41"/>
      <c r="N10" s="43"/>
      <c r="O10" s="44"/>
      <c r="P10" s="40"/>
      <c r="Q10" s="41"/>
      <c r="R10" s="42"/>
      <c r="S10" s="42"/>
      <c r="T10" s="41"/>
      <c r="U10" s="43"/>
      <c r="V10" s="44"/>
      <c r="W10" s="40"/>
      <c r="X10" s="41"/>
      <c r="Y10" s="42"/>
      <c r="Z10" s="42"/>
      <c r="AA10" s="41"/>
      <c r="AB10" s="43"/>
      <c r="AC10" s="44"/>
      <c r="AD10" s="40"/>
      <c r="AE10" s="41"/>
      <c r="AF10" s="42"/>
      <c r="AG10" s="42"/>
      <c r="AH10" s="41"/>
      <c r="AI10" s="43"/>
      <c r="AJ10" s="44"/>
      <c r="AK10" s="40"/>
      <c r="AL10" s="41"/>
      <c r="AM10" s="42"/>
      <c r="AN10" s="42"/>
      <c r="AO10" s="41"/>
      <c r="AP10" s="43"/>
      <c r="AQ10" s="44"/>
    </row>
    <row r="11" spans="1:43" x14ac:dyDescent="0.25">
      <c r="A11" s="45"/>
      <c r="B11" s="40"/>
      <c r="C11" s="41"/>
      <c r="D11" s="42"/>
      <c r="E11" s="42"/>
      <c r="F11" s="41"/>
      <c r="G11" s="43"/>
      <c r="H11" s="44"/>
      <c r="I11" s="40"/>
      <c r="J11" s="41"/>
      <c r="K11" s="42"/>
      <c r="L11" s="42"/>
      <c r="M11" s="41"/>
      <c r="N11" s="43"/>
      <c r="O11" s="44"/>
      <c r="P11" s="40"/>
      <c r="Q11" s="41"/>
      <c r="R11" s="42"/>
      <c r="S11" s="42"/>
      <c r="T11" s="41"/>
      <c r="U11" s="43"/>
      <c r="V11" s="44"/>
      <c r="W11" s="40"/>
      <c r="X11" s="41"/>
      <c r="Y11" s="42"/>
      <c r="Z11" s="42"/>
      <c r="AA11" s="41"/>
      <c r="AB11" s="43"/>
      <c r="AC11" s="44"/>
      <c r="AD11" s="40"/>
      <c r="AE11" s="41"/>
      <c r="AF11" s="42"/>
      <c r="AG11" s="42"/>
      <c r="AH11" s="41"/>
      <c r="AI11" s="43"/>
      <c r="AJ11" s="44"/>
      <c r="AK11" s="40"/>
      <c r="AL11" s="41"/>
      <c r="AM11" s="42"/>
      <c r="AN11" s="42"/>
      <c r="AO11" s="41"/>
      <c r="AP11" s="43"/>
      <c r="AQ11" s="44"/>
    </row>
    <row r="12" spans="1:43" x14ac:dyDescent="0.25">
      <c r="A12" s="46"/>
      <c r="B12" s="40"/>
      <c r="C12" s="41"/>
      <c r="D12" s="42"/>
      <c r="E12" s="42"/>
      <c r="F12" s="41"/>
      <c r="G12" s="43"/>
      <c r="H12" s="44"/>
      <c r="I12" s="40"/>
      <c r="J12" s="41"/>
      <c r="K12" s="42"/>
      <c r="L12" s="42"/>
      <c r="M12" s="41"/>
      <c r="N12" s="43"/>
      <c r="O12" s="44"/>
      <c r="P12" s="40"/>
      <c r="Q12" s="41"/>
      <c r="R12" s="42"/>
      <c r="S12" s="42"/>
      <c r="T12" s="41"/>
      <c r="U12" s="43"/>
      <c r="V12" s="44"/>
      <c r="W12" s="40"/>
      <c r="X12" s="41"/>
      <c r="Y12" s="42"/>
      <c r="Z12" s="42"/>
      <c r="AA12" s="41"/>
      <c r="AB12" s="43"/>
      <c r="AC12" s="44"/>
      <c r="AD12" s="40"/>
      <c r="AE12" s="41"/>
      <c r="AF12" s="42"/>
      <c r="AG12" s="42"/>
      <c r="AH12" s="41"/>
      <c r="AI12" s="43"/>
      <c r="AJ12" s="44"/>
      <c r="AK12" s="40"/>
      <c r="AL12" s="41"/>
      <c r="AM12" s="42"/>
      <c r="AN12" s="42"/>
      <c r="AO12" s="41"/>
      <c r="AP12" s="43"/>
      <c r="AQ12" s="44"/>
    </row>
    <row r="13" spans="1:43" x14ac:dyDescent="0.25">
      <c r="A13" s="46"/>
      <c r="B13" s="40"/>
      <c r="C13" s="41"/>
      <c r="D13" s="42"/>
      <c r="E13" s="42"/>
      <c r="F13" s="41"/>
      <c r="G13" s="43"/>
      <c r="H13" s="44"/>
      <c r="I13" s="40"/>
      <c r="J13" s="41"/>
      <c r="K13" s="42"/>
      <c r="L13" s="42"/>
      <c r="M13" s="41"/>
      <c r="N13" s="43"/>
      <c r="O13" s="44"/>
      <c r="P13" s="40"/>
      <c r="Q13" s="41"/>
      <c r="R13" s="42"/>
      <c r="S13" s="42"/>
      <c r="T13" s="41"/>
      <c r="U13" s="43"/>
      <c r="V13" s="44"/>
      <c r="W13" s="40"/>
      <c r="X13" s="41"/>
      <c r="Y13" s="42"/>
      <c r="Z13" s="42"/>
      <c r="AA13" s="41"/>
      <c r="AB13" s="43"/>
      <c r="AC13" s="44"/>
      <c r="AD13" s="40"/>
      <c r="AE13" s="41"/>
      <c r="AF13" s="42"/>
      <c r="AG13" s="42"/>
      <c r="AH13" s="41"/>
      <c r="AI13" s="43"/>
      <c r="AJ13" s="44"/>
      <c r="AK13" s="40"/>
      <c r="AL13" s="41"/>
      <c r="AM13" s="42"/>
      <c r="AN13" s="42"/>
      <c r="AO13" s="41"/>
      <c r="AP13" s="43"/>
      <c r="AQ13" s="44"/>
    </row>
    <row r="14" spans="1:43" ht="15.75" thickBot="1" x14ac:dyDescent="0.3">
      <c r="A14" s="46"/>
      <c r="B14" s="47"/>
      <c r="C14" s="48"/>
      <c r="D14" s="49"/>
      <c r="E14" s="49"/>
      <c r="F14" s="48"/>
      <c r="G14" s="50"/>
      <c r="H14" s="51"/>
      <c r="I14" s="47"/>
      <c r="J14" s="48"/>
      <c r="K14" s="49"/>
      <c r="L14" s="49"/>
      <c r="M14" s="48"/>
      <c r="N14" s="50"/>
      <c r="O14" s="51"/>
      <c r="P14" s="47"/>
      <c r="Q14" s="48"/>
      <c r="R14" s="49"/>
      <c r="S14" s="49"/>
      <c r="T14" s="48"/>
      <c r="U14" s="50"/>
      <c r="V14" s="51"/>
      <c r="W14" s="47"/>
      <c r="X14" s="48"/>
      <c r="Y14" s="49"/>
      <c r="Z14" s="49"/>
      <c r="AA14" s="48"/>
      <c r="AB14" s="50"/>
      <c r="AC14" s="51"/>
      <c r="AD14" s="47"/>
      <c r="AE14" s="48"/>
      <c r="AF14" s="49"/>
      <c r="AG14" s="49"/>
      <c r="AH14" s="48"/>
      <c r="AI14" s="50"/>
      <c r="AJ14" s="51"/>
      <c r="AK14" s="47"/>
      <c r="AL14" s="48"/>
      <c r="AM14" s="49"/>
      <c r="AN14" s="49"/>
      <c r="AO14" s="48"/>
      <c r="AP14" s="50"/>
      <c r="AQ14" s="51"/>
    </row>
    <row r="15" spans="1:43" ht="15.75" thickBot="1" x14ac:dyDescent="0.3">
      <c r="A15" s="58" t="s">
        <v>74</v>
      </c>
      <c r="B15" s="59">
        <v>0</v>
      </c>
      <c r="C15" s="59">
        <v>0</v>
      </c>
      <c r="D15" s="59">
        <v>0</v>
      </c>
      <c r="E15" s="59">
        <v>0</v>
      </c>
      <c r="F15" s="59">
        <v>0</v>
      </c>
      <c r="G15" s="59"/>
      <c r="H15" s="60">
        <v>0</v>
      </c>
      <c r="I15" s="59">
        <v>0</v>
      </c>
      <c r="J15" s="59">
        <v>0</v>
      </c>
      <c r="K15" s="59">
        <v>0</v>
      </c>
      <c r="L15" s="59">
        <v>0</v>
      </c>
      <c r="M15" s="59">
        <v>0</v>
      </c>
      <c r="N15" s="59"/>
      <c r="O15" s="60">
        <v>0</v>
      </c>
      <c r="P15" s="59">
        <v>0</v>
      </c>
      <c r="Q15" s="59">
        <v>0</v>
      </c>
      <c r="R15" s="59">
        <v>0</v>
      </c>
      <c r="S15" s="59">
        <v>0</v>
      </c>
      <c r="T15" s="59">
        <v>0</v>
      </c>
      <c r="U15" s="59"/>
      <c r="V15" s="60">
        <v>0</v>
      </c>
      <c r="W15" s="59">
        <v>0</v>
      </c>
      <c r="X15" s="59">
        <v>0</v>
      </c>
      <c r="Y15" s="59">
        <v>0</v>
      </c>
      <c r="Z15" s="59">
        <v>0</v>
      </c>
      <c r="AA15" s="59">
        <v>0</v>
      </c>
      <c r="AB15" s="59"/>
      <c r="AC15" s="60">
        <v>0</v>
      </c>
      <c r="AD15" s="59">
        <v>0</v>
      </c>
      <c r="AE15" s="59">
        <v>0</v>
      </c>
      <c r="AF15" s="59">
        <v>0</v>
      </c>
      <c r="AG15" s="59">
        <v>0</v>
      </c>
      <c r="AH15" s="59">
        <v>0</v>
      </c>
      <c r="AI15" s="59"/>
      <c r="AJ15" s="60">
        <v>0</v>
      </c>
      <c r="AK15" s="59">
        <v>0</v>
      </c>
      <c r="AL15" s="59">
        <v>0</v>
      </c>
      <c r="AM15" s="59">
        <v>0</v>
      </c>
      <c r="AN15" s="59">
        <v>0</v>
      </c>
      <c r="AO15" s="59">
        <v>0</v>
      </c>
      <c r="AP15" s="59"/>
      <c r="AQ15" s="60">
        <v>0</v>
      </c>
    </row>
    <row r="16" spans="1:43" x14ac:dyDescent="0.25">
      <c r="A16" s="246" t="s">
        <v>57</v>
      </c>
      <c r="B16" s="24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244"/>
      <c r="R16" s="244"/>
      <c r="S16" s="244"/>
      <c r="T16" s="244"/>
      <c r="U16" s="244"/>
      <c r="V16" s="245"/>
      <c r="W16" s="244"/>
      <c r="X16" s="244"/>
      <c r="Y16" s="244"/>
      <c r="Z16" s="244"/>
      <c r="AA16" s="244"/>
      <c r="AB16" s="244"/>
      <c r="AC16" s="244"/>
      <c r="AD16" s="244"/>
      <c r="AE16" s="244"/>
      <c r="AF16" s="244"/>
      <c r="AG16" s="244"/>
      <c r="AH16" s="244"/>
      <c r="AI16" s="244"/>
      <c r="AJ16" s="244"/>
      <c r="AK16" s="244"/>
      <c r="AL16" s="244"/>
      <c r="AM16" s="244"/>
      <c r="AN16" s="244"/>
      <c r="AO16" s="244"/>
      <c r="AP16" s="244"/>
      <c r="AQ16" s="245"/>
    </row>
    <row r="17" spans="1:43" x14ac:dyDescent="0.25">
      <c r="A17" s="247"/>
      <c r="B17" s="240" t="s">
        <v>43</v>
      </c>
      <c r="C17" s="242" t="s">
        <v>70</v>
      </c>
      <c r="D17" s="242"/>
      <c r="E17" s="242"/>
      <c r="F17" s="242"/>
      <c r="G17" s="240" t="s">
        <v>71</v>
      </c>
      <c r="H17" s="240"/>
      <c r="I17" s="240" t="s">
        <v>43</v>
      </c>
      <c r="J17" s="242" t="s">
        <v>70</v>
      </c>
      <c r="K17" s="242"/>
      <c r="L17" s="242"/>
      <c r="M17" s="242"/>
      <c r="N17" s="240" t="s">
        <v>71</v>
      </c>
      <c r="O17" s="240"/>
      <c r="P17" s="240" t="s">
        <v>43</v>
      </c>
      <c r="Q17" s="242" t="s">
        <v>70</v>
      </c>
      <c r="R17" s="242"/>
      <c r="S17" s="242"/>
      <c r="T17" s="242"/>
      <c r="U17" s="240" t="s">
        <v>71</v>
      </c>
      <c r="V17" s="243"/>
      <c r="W17" s="240" t="s">
        <v>43</v>
      </c>
      <c r="X17" s="242" t="s">
        <v>70</v>
      </c>
      <c r="Y17" s="242"/>
      <c r="Z17" s="242"/>
      <c r="AA17" s="242"/>
      <c r="AB17" s="240" t="s">
        <v>71</v>
      </c>
      <c r="AC17" s="240"/>
      <c r="AD17" s="240" t="s">
        <v>43</v>
      </c>
      <c r="AE17" s="242" t="s">
        <v>70</v>
      </c>
      <c r="AF17" s="242"/>
      <c r="AG17" s="242"/>
      <c r="AH17" s="242"/>
      <c r="AI17" s="240" t="s">
        <v>71</v>
      </c>
      <c r="AJ17" s="240"/>
      <c r="AK17" s="240" t="s">
        <v>43</v>
      </c>
      <c r="AL17" s="242" t="s">
        <v>70</v>
      </c>
      <c r="AM17" s="242"/>
      <c r="AN17" s="242"/>
      <c r="AO17" s="242"/>
      <c r="AP17" s="240" t="s">
        <v>71</v>
      </c>
      <c r="AQ17" s="243"/>
    </row>
    <row r="18" spans="1:43" ht="45.75" thickBot="1" x14ac:dyDescent="0.3">
      <c r="A18" s="248"/>
      <c r="B18" s="241"/>
      <c r="C18" s="62" t="s">
        <v>61</v>
      </c>
      <c r="D18" s="63" t="s">
        <v>72</v>
      </c>
      <c r="E18" s="63" t="s">
        <v>73</v>
      </c>
      <c r="F18" s="63" t="s">
        <v>74</v>
      </c>
      <c r="G18" s="62" t="s">
        <v>75</v>
      </c>
      <c r="H18" s="62" t="s">
        <v>76</v>
      </c>
      <c r="I18" s="241"/>
      <c r="J18" s="62" t="s">
        <v>61</v>
      </c>
      <c r="K18" s="63" t="s">
        <v>72</v>
      </c>
      <c r="L18" s="63" t="s">
        <v>73</v>
      </c>
      <c r="M18" s="63" t="s">
        <v>74</v>
      </c>
      <c r="N18" s="62" t="s">
        <v>75</v>
      </c>
      <c r="O18" s="62" t="s">
        <v>76</v>
      </c>
      <c r="P18" s="241"/>
      <c r="Q18" s="62" t="s">
        <v>61</v>
      </c>
      <c r="R18" s="63" t="s">
        <v>72</v>
      </c>
      <c r="S18" s="63" t="s">
        <v>73</v>
      </c>
      <c r="T18" s="63" t="s">
        <v>74</v>
      </c>
      <c r="U18" s="62" t="s">
        <v>75</v>
      </c>
      <c r="V18" s="64" t="s">
        <v>76</v>
      </c>
      <c r="W18" s="241"/>
      <c r="X18" s="62" t="s">
        <v>61</v>
      </c>
      <c r="Y18" s="232" t="s">
        <v>72</v>
      </c>
      <c r="Z18" s="232" t="s">
        <v>73</v>
      </c>
      <c r="AA18" s="232" t="s">
        <v>74</v>
      </c>
      <c r="AB18" s="62" t="s">
        <v>75</v>
      </c>
      <c r="AC18" s="62" t="s">
        <v>76</v>
      </c>
      <c r="AD18" s="241"/>
      <c r="AE18" s="62" t="s">
        <v>61</v>
      </c>
      <c r="AF18" s="232" t="s">
        <v>72</v>
      </c>
      <c r="AG18" s="232" t="s">
        <v>73</v>
      </c>
      <c r="AH18" s="232" t="s">
        <v>74</v>
      </c>
      <c r="AI18" s="62" t="s">
        <v>75</v>
      </c>
      <c r="AJ18" s="62" t="s">
        <v>76</v>
      </c>
      <c r="AK18" s="241"/>
      <c r="AL18" s="62" t="s">
        <v>61</v>
      </c>
      <c r="AM18" s="232" t="s">
        <v>72</v>
      </c>
      <c r="AN18" s="232" t="s">
        <v>73</v>
      </c>
      <c r="AO18" s="232" t="s">
        <v>74</v>
      </c>
      <c r="AP18" s="62" t="s">
        <v>75</v>
      </c>
      <c r="AQ18" s="64" t="s">
        <v>76</v>
      </c>
    </row>
    <row r="19" spans="1:43" x14ac:dyDescent="0.25">
      <c r="A19" s="38"/>
      <c r="B19" s="61"/>
      <c r="C19" s="42"/>
      <c r="D19" s="42"/>
      <c r="E19" s="42"/>
      <c r="F19" s="42"/>
      <c r="G19" s="42"/>
      <c r="H19" s="44"/>
      <c r="I19" s="61"/>
      <c r="J19" s="42"/>
      <c r="K19" s="42"/>
      <c r="L19" s="42"/>
      <c r="M19" s="42"/>
      <c r="N19" s="42"/>
      <c r="O19" s="44"/>
      <c r="P19" s="61"/>
      <c r="Q19" s="42"/>
      <c r="R19" s="42"/>
      <c r="S19" s="42"/>
      <c r="T19" s="42"/>
      <c r="U19" s="42"/>
      <c r="V19" s="44"/>
      <c r="W19" s="61"/>
      <c r="X19" s="42"/>
      <c r="Y19" s="42"/>
      <c r="Z19" s="42"/>
      <c r="AA19" s="42"/>
      <c r="AB19" s="42"/>
      <c r="AC19" s="44"/>
      <c r="AD19" s="61"/>
      <c r="AE19" s="42"/>
      <c r="AF19" s="42"/>
      <c r="AG19" s="42"/>
      <c r="AH19" s="42"/>
      <c r="AI19" s="42"/>
      <c r="AJ19" s="44"/>
      <c r="AK19" s="61"/>
      <c r="AL19" s="42"/>
      <c r="AM19" s="42"/>
      <c r="AN19" s="42"/>
      <c r="AO19" s="42"/>
      <c r="AP19" s="42"/>
      <c r="AQ19" s="44"/>
    </row>
    <row r="20" spans="1:43" x14ac:dyDescent="0.25">
      <c r="A20" s="39"/>
      <c r="B20" s="40"/>
      <c r="C20" s="41"/>
      <c r="D20" s="42"/>
      <c r="E20" s="42"/>
      <c r="F20" s="41"/>
      <c r="G20" s="43"/>
      <c r="H20" s="44"/>
      <c r="I20" s="40"/>
      <c r="J20" s="41"/>
      <c r="K20" s="42"/>
      <c r="L20" s="42"/>
      <c r="M20" s="41"/>
      <c r="N20" s="43"/>
      <c r="O20" s="44"/>
      <c r="P20" s="40"/>
      <c r="Q20" s="41"/>
      <c r="R20" s="42"/>
      <c r="S20" s="42"/>
      <c r="T20" s="41"/>
      <c r="U20" s="43"/>
      <c r="V20" s="44"/>
      <c r="W20" s="40"/>
      <c r="X20" s="41"/>
      <c r="Y20" s="42"/>
      <c r="Z20" s="42"/>
      <c r="AA20" s="41"/>
      <c r="AB20" s="43"/>
      <c r="AC20" s="44"/>
      <c r="AD20" s="40"/>
      <c r="AE20" s="41"/>
      <c r="AF20" s="42"/>
      <c r="AG20" s="42"/>
      <c r="AH20" s="41"/>
      <c r="AI20" s="43"/>
      <c r="AJ20" s="44"/>
      <c r="AK20" s="40"/>
      <c r="AL20" s="41"/>
      <c r="AM20" s="42"/>
      <c r="AN20" s="42"/>
      <c r="AO20" s="41"/>
      <c r="AP20" s="43"/>
      <c r="AQ20" s="44"/>
    </row>
    <row r="21" spans="1:43" x14ac:dyDescent="0.25">
      <c r="A21" s="39"/>
      <c r="B21" s="40"/>
      <c r="C21" s="41"/>
      <c r="D21" s="42"/>
      <c r="E21" s="42"/>
      <c r="F21" s="41"/>
      <c r="G21" s="43"/>
      <c r="H21" s="44"/>
      <c r="I21" s="40"/>
      <c r="J21" s="41"/>
      <c r="K21" s="42"/>
      <c r="L21" s="42"/>
      <c r="M21" s="41"/>
      <c r="N21" s="43"/>
      <c r="O21" s="44"/>
      <c r="P21" s="40"/>
      <c r="Q21" s="41"/>
      <c r="R21" s="42"/>
      <c r="S21" s="42"/>
      <c r="T21" s="41"/>
      <c r="U21" s="43"/>
      <c r="V21" s="44"/>
      <c r="W21" s="40"/>
      <c r="X21" s="41"/>
      <c r="Y21" s="42"/>
      <c r="Z21" s="42"/>
      <c r="AA21" s="41"/>
      <c r="AB21" s="43"/>
      <c r="AC21" s="44"/>
      <c r="AD21" s="40"/>
      <c r="AE21" s="41"/>
      <c r="AF21" s="42"/>
      <c r="AG21" s="42"/>
      <c r="AH21" s="41"/>
      <c r="AI21" s="43"/>
      <c r="AJ21" s="44"/>
      <c r="AK21" s="40"/>
      <c r="AL21" s="41"/>
      <c r="AM21" s="42"/>
      <c r="AN21" s="42"/>
      <c r="AO21" s="41"/>
      <c r="AP21" s="43"/>
      <c r="AQ21" s="44"/>
    </row>
    <row r="22" spans="1:43" x14ac:dyDescent="0.25">
      <c r="A22" s="39"/>
      <c r="B22" s="40"/>
      <c r="C22" s="41"/>
      <c r="D22" s="42"/>
      <c r="E22" s="42"/>
      <c r="F22" s="41"/>
      <c r="G22" s="43"/>
      <c r="H22" s="44"/>
      <c r="I22" s="40"/>
      <c r="J22" s="41"/>
      <c r="K22" s="42"/>
      <c r="L22" s="42"/>
      <c r="M22" s="41"/>
      <c r="N22" s="43"/>
      <c r="O22" s="44"/>
      <c r="P22" s="40"/>
      <c r="Q22" s="41"/>
      <c r="R22" s="42"/>
      <c r="S22" s="42"/>
      <c r="T22" s="41"/>
      <c r="U22" s="43"/>
      <c r="V22" s="44"/>
      <c r="W22" s="40"/>
      <c r="X22" s="41"/>
      <c r="Y22" s="42"/>
      <c r="Z22" s="42"/>
      <c r="AA22" s="41"/>
      <c r="AB22" s="43"/>
      <c r="AC22" s="44"/>
      <c r="AD22" s="40"/>
      <c r="AE22" s="41"/>
      <c r="AF22" s="42"/>
      <c r="AG22" s="42"/>
      <c r="AH22" s="41"/>
      <c r="AI22" s="43"/>
      <c r="AJ22" s="44"/>
      <c r="AK22" s="40"/>
      <c r="AL22" s="41"/>
      <c r="AM22" s="42"/>
      <c r="AN22" s="42"/>
      <c r="AO22" s="41"/>
      <c r="AP22" s="43"/>
      <c r="AQ22" s="44"/>
    </row>
    <row r="23" spans="1:43" x14ac:dyDescent="0.25">
      <c r="A23" s="39"/>
      <c r="B23" s="40"/>
      <c r="C23" s="41"/>
      <c r="D23" s="42"/>
      <c r="E23" s="42"/>
      <c r="F23" s="41"/>
      <c r="G23" s="43"/>
      <c r="H23" s="44"/>
      <c r="I23" s="40"/>
      <c r="J23" s="41"/>
      <c r="K23" s="42"/>
      <c r="L23" s="42"/>
      <c r="M23" s="41"/>
      <c r="N23" s="43"/>
      <c r="O23" s="44"/>
      <c r="P23" s="40"/>
      <c r="Q23" s="41"/>
      <c r="R23" s="42"/>
      <c r="S23" s="42"/>
      <c r="T23" s="41"/>
      <c r="U23" s="43"/>
      <c r="V23" s="44"/>
      <c r="W23" s="40"/>
      <c r="X23" s="41"/>
      <c r="Y23" s="42"/>
      <c r="Z23" s="42"/>
      <c r="AA23" s="41"/>
      <c r="AB23" s="43"/>
      <c r="AC23" s="44"/>
      <c r="AD23" s="40"/>
      <c r="AE23" s="41"/>
      <c r="AF23" s="42"/>
      <c r="AG23" s="42"/>
      <c r="AH23" s="41"/>
      <c r="AI23" s="43"/>
      <c r="AJ23" s="44"/>
      <c r="AK23" s="40"/>
      <c r="AL23" s="41"/>
      <c r="AM23" s="42"/>
      <c r="AN23" s="42"/>
      <c r="AO23" s="41"/>
      <c r="AP23" s="43"/>
      <c r="AQ23" s="44"/>
    </row>
    <row r="24" spans="1:43" x14ac:dyDescent="0.25">
      <c r="A24" s="39"/>
      <c r="B24" s="40"/>
      <c r="C24" s="41"/>
      <c r="D24" s="42"/>
      <c r="E24" s="42"/>
      <c r="F24" s="41"/>
      <c r="G24" s="43"/>
      <c r="H24" s="44"/>
      <c r="I24" s="40"/>
      <c r="J24" s="41"/>
      <c r="K24" s="42"/>
      <c r="L24" s="42"/>
      <c r="M24" s="41"/>
      <c r="N24" s="43"/>
      <c r="O24" s="44"/>
      <c r="P24" s="40"/>
      <c r="Q24" s="41"/>
      <c r="R24" s="42"/>
      <c r="S24" s="42"/>
      <c r="T24" s="41"/>
      <c r="U24" s="43"/>
      <c r="V24" s="44"/>
      <c r="W24" s="40"/>
      <c r="X24" s="41"/>
      <c r="Y24" s="42"/>
      <c r="Z24" s="42"/>
      <c r="AA24" s="41"/>
      <c r="AB24" s="43"/>
      <c r="AC24" s="44"/>
      <c r="AD24" s="40"/>
      <c r="AE24" s="41"/>
      <c r="AF24" s="42"/>
      <c r="AG24" s="42"/>
      <c r="AH24" s="41"/>
      <c r="AI24" s="43"/>
      <c r="AJ24" s="44"/>
      <c r="AK24" s="40"/>
      <c r="AL24" s="41"/>
      <c r="AM24" s="42"/>
      <c r="AN24" s="42"/>
      <c r="AO24" s="41"/>
      <c r="AP24" s="43"/>
      <c r="AQ24" s="44"/>
    </row>
    <row r="25" spans="1:43" x14ac:dyDescent="0.25">
      <c r="A25" s="45"/>
      <c r="B25" s="40"/>
      <c r="C25" s="41"/>
      <c r="D25" s="42"/>
      <c r="E25" s="42"/>
      <c r="F25" s="41"/>
      <c r="G25" s="43"/>
      <c r="H25" s="44"/>
      <c r="I25" s="40"/>
      <c r="J25" s="41"/>
      <c r="K25" s="42"/>
      <c r="L25" s="42"/>
      <c r="M25" s="41"/>
      <c r="N25" s="43"/>
      <c r="O25" s="44"/>
      <c r="P25" s="40"/>
      <c r="Q25" s="41"/>
      <c r="R25" s="42"/>
      <c r="S25" s="42"/>
      <c r="T25" s="41"/>
      <c r="U25" s="43"/>
      <c r="V25" s="44"/>
      <c r="W25" s="40"/>
      <c r="X25" s="41"/>
      <c r="Y25" s="42"/>
      <c r="Z25" s="42"/>
      <c r="AA25" s="41"/>
      <c r="AB25" s="43"/>
      <c r="AC25" s="44"/>
      <c r="AD25" s="40"/>
      <c r="AE25" s="41"/>
      <c r="AF25" s="42"/>
      <c r="AG25" s="42"/>
      <c r="AH25" s="41"/>
      <c r="AI25" s="43"/>
      <c r="AJ25" s="44"/>
      <c r="AK25" s="40"/>
      <c r="AL25" s="41"/>
      <c r="AM25" s="42"/>
      <c r="AN25" s="42"/>
      <c r="AO25" s="41"/>
      <c r="AP25" s="43"/>
      <c r="AQ25" s="44"/>
    </row>
    <row r="26" spans="1:43" x14ac:dyDescent="0.25">
      <c r="A26" s="46"/>
      <c r="B26" s="40"/>
      <c r="C26" s="41"/>
      <c r="D26" s="42"/>
      <c r="E26" s="42"/>
      <c r="F26" s="41"/>
      <c r="G26" s="43"/>
      <c r="H26" s="44"/>
      <c r="I26" s="40"/>
      <c r="J26" s="41"/>
      <c r="K26" s="42"/>
      <c r="L26" s="42"/>
      <c r="M26" s="41"/>
      <c r="N26" s="43"/>
      <c r="O26" s="44"/>
      <c r="P26" s="40"/>
      <c r="Q26" s="41"/>
      <c r="R26" s="42"/>
      <c r="S26" s="42"/>
      <c r="T26" s="41"/>
      <c r="U26" s="43"/>
      <c r="V26" s="44"/>
      <c r="W26" s="40"/>
      <c r="X26" s="41"/>
      <c r="Y26" s="42"/>
      <c r="Z26" s="42"/>
      <c r="AA26" s="41"/>
      <c r="AB26" s="43"/>
      <c r="AC26" s="44"/>
      <c r="AD26" s="40"/>
      <c r="AE26" s="41"/>
      <c r="AF26" s="42"/>
      <c r="AG26" s="42"/>
      <c r="AH26" s="41"/>
      <c r="AI26" s="43"/>
      <c r="AJ26" s="44"/>
      <c r="AK26" s="40"/>
      <c r="AL26" s="41"/>
      <c r="AM26" s="42"/>
      <c r="AN26" s="42"/>
      <c r="AO26" s="41"/>
      <c r="AP26" s="43"/>
      <c r="AQ26" s="44"/>
    </row>
    <row r="27" spans="1:43" x14ac:dyDescent="0.25">
      <c r="A27" s="46"/>
      <c r="B27" s="40"/>
      <c r="C27" s="41"/>
      <c r="D27" s="42"/>
      <c r="E27" s="42"/>
      <c r="F27" s="41"/>
      <c r="G27" s="43"/>
      <c r="H27" s="44"/>
      <c r="I27" s="40"/>
      <c r="J27" s="41"/>
      <c r="K27" s="42"/>
      <c r="L27" s="42"/>
      <c r="M27" s="41"/>
      <c r="N27" s="43"/>
      <c r="O27" s="44"/>
      <c r="P27" s="40"/>
      <c r="Q27" s="41"/>
      <c r="R27" s="42"/>
      <c r="S27" s="42"/>
      <c r="T27" s="41"/>
      <c r="U27" s="43"/>
      <c r="V27" s="44"/>
      <c r="W27" s="40"/>
      <c r="X27" s="41"/>
      <c r="Y27" s="42"/>
      <c r="Z27" s="42"/>
      <c r="AA27" s="41"/>
      <c r="AB27" s="43"/>
      <c r="AC27" s="44"/>
      <c r="AD27" s="40"/>
      <c r="AE27" s="41"/>
      <c r="AF27" s="42"/>
      <c r="AG27" s="42"/>
      <c r="AH27" s="41"/>
      <c r="AI27" s="43"/>
      <c r="AJ27" s="44"/>
      <c r="AK27" s="40"/>
      <c r="AL27" s="41"/>
      <c r="AM27" s="42"/>
      <c r="AN27" s="42"/>
      <c r="AO27" s="41"/>
      <c r="AP27" s="43"/>
      <c r="AQ27" s="44"/>
    </row>
    <row r="28" spans="1:43" ht="15.75" thickBot="1" x14ac:dyDescent="0.3">
      <c r="A28" s="46"/>
      <c r="B28" s="47"/>
      <c r="C28" s="48"/>
      <c r="D28" s="49"/>
      <c r="E28" s="49"/>
      <c r="F28" s="48"/>
      <c r="G28" s="50"/>
      <c r="H28" s="51"/>
      <c r="I28" s="47"/>
      <c r="J28" s="48"/>
      <c r="K28" s="49"/>
      <c r="L28" s="49"/>
      <c r="M28" s="48"/>
      <c r="N28" s="50"/>
      <c r="O28" s="51"/>
      <c r="P28" s="47"/>
      <c r="Q28" s="48"/>
      <c r="R28" s="49"/>
      <c r="S28" s="49"/>
      <c r="T28" s="48"/>
      <c r="U28" s="50"/>
      <c r="V28" s="51"/>
      <c r="W28" s="47"/>
      <c r="X28" s="48"/>
      <c r="Y28" s="49"/>
      <c r="Z28" s="49"/>
      <c r="AA28" s="48"/>
      <c r="AB28" s="50"/>
      <c r="AC28" s="51"/>
      <c r="AD28" s="47"/>
      <c r="AE28" s="48"/>
      <c r="AF28" s="49"/>
      <c r="AG28" s="49"/>
      <c r="AH28" s="48"/>
      <c r="AI28" s="50"/>
      <c r="AJ28" s="51"/>
      <c r="AK28" s="47"/>
      <c r="AL28" s="48"/>
      <c r="AM28" s="49"/>
      <c r="AN28" s="49"/>
      <c r="AO28" s="48"/>
      <c r="AP28" s="50"/>
      <c r="AQ28" s="51"/>
    </row>
    <row r="29" spans="1:43" ht="15.75" thickBot="1" x14ac:dyDescent="0.3">
      <c r="A29" s="52" t="s">
        <v>74</v>
      </c>
      <c r="B29" s="53">
        <v>0</v>
      </c>
      <c r="C29" s="53">
        <v>0</v>
      </c>
      <c r="D29" s="53">
        <v>0</v>
      </c>
      <c r="E29" s="53">
        <v>0</v>
      </c>
      <c r="F29" s="53">
        <v>0</v>
      </c>
      <c r="G29" s="53"/>
      <c r="H29" s="54">
        <v>0</v>
      </c>
      <c r="I29" s="53">
        <v>0</v>
      </c>
      <c r="J29" s="53">
        <v>0</v>
      </c>
      <c r="K29" s="53">
        <v>0</v>
      </c>
      <c r="L29" s="53">
        <v>0</v>
      </c>
      <c r="M29" s="53">
        <v>0</v>
      </c>
      <c r="N29" s="53"/>
      <c r="O29" s="54">
        <v>0</v>
      </c>
      <c r="P29" s="53">
        <v>0</v>
      </c>
      <c r="Q29" s="53">
        <v>0</v>
      </c>
      <c r="R29" s="53">
        <v>0</v>
      </c>
      <c r="S29" s="53">
        <v>0</v>
      </c>
      <c r="T29" s="53">
        <v>0</v>
      </c>
      <c r="U29" s="53"/>
      <c r="V29" s="54">
        <v>0</v>
      </c>
      <c r="W29" s="53">
        <v>0</v>
      </c>
      <c r="X29" s="53">
        <v>0</v>
      </c>
      <c r="Y29" s="53">
        <v>0</v>
      </c>
      <c r="Z29" s="53">
        <v>0</v>
      </c>
      <c r="AA29" s="53">
        <v>0</v>
      </c>
      <c r="AB29" s="53"/>
      <c r="AC29" s="54">
        <v>0</v>
      </c>
      <c r="AD29" s="53">
        <v>0</v>
      </c>
      <c r="AE29" s="53">
        <v>0</v>
      </c>
      <c r="AF29" s="53">
        <v>0</v>
      </c>
      <c r="AG29" s="53">
        <v>0</v>
      </c>
      <c r="AH29" s="53">
        <v>0</v>
      </c>
      <c r="AI29" s="53"/>
      <c r="AJ29" s="54">
        <v>0</v>
      </c>
      <c r="AK29" s="53">
        <v>0</v>
      </c>
      <c r="AL29" s="53">
        <v>0</v>
      </c>
      <c r="AM29" s="53">
        <v>0</v>
      </c>
      <c r="AN29" s="53">
        <v>0</v>
      </c>
      <c r="AO29" s="53">
        <v>0</v>
      </c>
      <c r="AP29" s="53"/>
      <c r="AQ29" s="54">
        <v>0</v>
      </c>
    </row>
    <row r="30" spans="1:43" s="1" customFormat="1" x14ac:dyDescent="0.25"/>
    <row r="31" spans="1:43" s="1" customFormat="1" x14ac:dyDescent="0.25"/>
    <row r="32" spans="1:43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</sheetData>
  <mergeCells count="50">
    <mergeCell ref="W16:AC16"/>
    <mergeCell ref="AD16:AJ16"/>
    <mergeCell ref="AK16:AQ16"/>
    <mergeCell ref="W17:W18"/>
    <mergeCell ref="X17:AA17"/>
    <mergeCell ref="AB17:AC17"/>
    <mergeCell ref="AD17:AD18"/>
    <mergeCell ref="AE17:AH17"/>
    <mergeCell ref="AI17:AJ17"/>
    <mergeCell ref="AK17:AK18"/>
    <mergeCell ref="AL17:AO17"/>
    <mergeCell ref="AP17:AQ17"/>
    <mergeCell ref="W2:AC2"/>
    <mergeCell ref="AD2:AJ2"/>
    <mergeCell ref="AK2:AQ2"/>
    <mergeCell ref="W3:W4"/>
    <mergeCell ref="X3:AA3"/>
    <mergeCell ref="AB3:AC3"/>
    <mergeCell ref="AD3:AD4"/>
    <mergeCell ref="AE3:AH3"/>
    <mergeCell ref="AI3:AJ3"/>
    <mergeCell ref="AK3:AK4"/>
    <mergeCell ref="AL3:AO3"/>
    <mergeCell ref="AP3:AQ3"/>
    <mergeCell ref="A16:A18"/>
    <mergeCell ref="U3:V3"/>
    <mergeCell ref="B3:B4"/>
    <mergeCell ref="C3:F3"/>
    <mergeCell ref="G3:H3"/>
    <mergeCell ref="B17:B18"/>
    <mergeCell ref="C17:F17"/>
    <mergeCell ref="G17:H17"/>
    <mergeCell ref="I17:I18"/>
    <mergeCell ref="J17:M17"/>
    <mergeCell ref="N17:O17"/>
    <mergeCell ref="A2:A4"/>
    <mergeCell ref="B2:H2"/>
    <mergeCell ref="B16:H16"/>
    <mergeCell ref="I16:O16"/>
    <mergeCell ref="P16:V16"/>
    <mergeCell ref="P17:P18"/>
    <mergeCell ref="Q17:T17"/>
    <mergeCell ref="U17:V17"/>
    <mergeCell ref="I2:O2"/>
    <mergeCell ref="I3:I4"/>
    <mergeCell ref="J3:M3"/>
    <mergeCell ref="N3:O3"/>
    <mergeCell ref="P2:V2"/>
    <mergeCell ref="P3:P4"/>
    <mergeCell ref="Q3:T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workbookViewId="0">
      <selection activeCell="G9" sqref="G9"/>
    </sheetView>
  </sheetViews>
  <sheetFormatPr defaultRowHeight="15" x14ac:dyDescent="0.25"/>
  <cols>
    <col min="1" max="1" width="9.140625" style="1"/>
    <col min="3" max="3" width="38.85546875" customWidth="1"/>
    <col min="4" max="4" width="9" customWidth="1"/>
    <col min="5" max="5" width="12.7109375" bestFit="1" customWidth="1"/>
    <col min="6" max="6" width="10.5703125" bestFit="1" customWidth="1"/>
    <col min="7" max="7" width="7.7109375" bestFit="1" customWidth="1"/>
    <col min="8" max="8" width="7.140625" style="1" bestFit="1" customWidth="1"/>
    <col min="9" max="18" width="9.140625" style="1"/>
  </cols>
  <sheetData>
    <row r="1" spans="2:22" s="1" customFormat="1" x14ac:dyDescent="0.25"/>
    <row r="2" spans="2:22" s="1" customFormat="1" x14ac:dyDescent="0.25"/>
    <row r="3" spans="2:22" x14ac:dyDescent="0.25">
      <c r="B3" s="108" t="s">
        <v>77</v>
      </c>
      <c r="C3" s="108" t="s">
        <v>78</v>
      </c>
      <c r="D3" s="108" t="s">
        <v>79</v>
      </c>
      <c r="E3" s="108" t="s">
        <v>80</v>
      </c>
      <c r="F3" s="108" t="s">
        <v>81</v>
      </c>
      <c r="G3" s="108" t="s">
        <v>82</v>
      </c>
      <c r="S3" s="1"/>
      <c r="T3" s="1"/>
      <c r="U3" s="1"/>
      <c r="V3" s="1"/>
    </row>
    <row r="4" spans="2:22" x14ac:dyDescent="0.25">
      <c r="B4" s="113" t="s">
        <v>83</v>
      </c>
      <c r="C4" s="1" t="s">
        <v>84</v>
      </c>
      <c r="D4" s="1"/>
      <c r="E4" s="233"/>
      <c r="F4" s="233"/>
      <c r="G4" s="234" t="e">
        <f>F4/$F$9</f>
        <v>#DIV/0!</v>
      </c>
      <c r="S4" s="1"/>
      <c r="T4" s="1"/>
      <c r="U4" s="1"/>
      <c r="V4" s="1"/>
    </row>
    <row r="5" spans="2:22" x14ac:dyDescent="0.25">
      <c r="B5" s="113" t="s">
        <v>85</v>
      </c>
      <c r="C5" s="1" t="s">
        <v>86</v>
      </c>
      <c r="D5" s="1"/>
      <c r="E5" s="233"/>
      <c r="F5" s="233"/>
      <c r="G5" s="234" t="e">
        <f t="shared" ref="G5:G8" si="0">F5/$F$9</f>
        <v>#DIV/0!</v>
      </c>
      <c r="S5" s="1"/>
      <c r="T5" s="1"/>
      <c r="U5" s="1"/>
      <c r="V5" s="1"/>
    </row>
    <row r="6" spans="2:22" x14ac:dyDescent="0.25">
      <c r="B6" s="113" t="s">
        <v>87</v>
      </c>
      <c r="C6" s="1" t="s">
        <v>88</v>
      </c>
      <c r="D6" s="1"/>
      <c r="E6" s="233"/>
      <c r="F6" s="233"/>
      <c r="G6" s="234" t="e">
        <f t="shared" si="0"/>
        <v>#DIV/0!</v>
      </c>
      <c r="S6" s="1"/>
      <c r="T6" s="1"/>
      <c r="U6" s="1"/>
      <c r="V6" s="1"/>
    </row>
    <row r="7" spans="2:22" x14ac:dyDescent="0.25">
      <c r="B7" s="113" t="s">
        <v>89</v>
      </c>
      <c r="C7" s="1" t="s">
        <v>90</v>
      </c>
      <c r="D7" s="1"/>
      <c r="E7" s="233"/>
      <c r="F7" s="233"/>
      <c r="G7" s="234" t="e">
        <f t="shared" si="0"/>
        <v>#DIV/0!</v>
      </c>
      <c r="S7" s="1"/>
      <c r="T7" s="1"/>
      <c r="U7" s="1"/>
      <c r="V7" s="1"/>
    </row>
    <row r="8" spans="2:22" x14ac:dyDescent="0.25">
      <c r="B8" s="113" t="s">
        <v>91</v>
      </c>
      <c r="C8" s="1" t="s">
        <v>92</v>
      </c>
      <c r="D8" s="1"/>
      <c r="E8" s="233"/>
      <c r="F8" s="233"/>
      <c r="G8" s="234" t="e">
        <f t="shared" si="0"/>
        <v>#DIV/0!</v>
      </c>
      <c r="S8" s="1"/>
      <c r="T8" s="1"/>
      <c r="U8" s="1"/>
      <c r="V8" s="1"/>
    </row>
    <row r="9" spans="2:22" x14ac:dyDescent="0.25">
      <c r="B9" s="249" t="s">
        <v>50</v>
      </c>
      <c r="C9" s="249"/>
      <c r="D9" s="1">
        <f>SUM(D4:D8)</f>
        <v>0</v>
      </c>
      <c r="E9" s="233">
        <f>SUM(E4:E8)</f>
        <v>0</v>
      </c>
      <c r="F9" s="233">
        <f>SUM(F4:F8)</f>
        <v>0</v>
      </c>
      <c r="G9" s="1" t="e">
        <f>SUM(G4:G8)</f>
        <v>#DIV/0!</v>
      </c>
      <c r="S9" s="1"/>
      <c r="T9" s="1"/>
      <c r="U9" s="1"/>
      <c r="V9" s="1"/>
    </row>
    <row r="10" spans="2:22" x14ac:dyDescent="0.25">
      <c r="B10" s="112" t="s">
        <v>93</v>
      </c>
      <c r="C10" s="111" t="s">
        <v>94</v>
      </c>
      <c r="D10" s="111"/>
      <c r="E10" s="111"/>
      <c r="F10" s="111"/>
      <c r="G10" s="111"/>
      <c r="S10" s="1"/>
      <c r="T10" s="1"/>
      <c r="U10" s="1"/>
      <c r="V10" s="1"/>
    </row>
    <row r="11" spans="2:22" s="1" customFormat="1" x14ac:dyDescent="0.25"/>
    <row r="12" spans="2:22" s="1" customFormat="1" x14ac:dyDescent="0.25"/>
    <row r="13" spans="2:22" s="1" customFormat="1" x14ac:dyDescent="0.25"/>
    <row r="14" spans="2:22" s="1" customFormat="1" x14ac:dyDescent="0.25"/>
    <row r="15" spans="2:22" s="1" customFormat="1" x14ac:dyDescent="0.25"/>
    <row r="16" spans="2:22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</sheetData>
  <mergeCells count="1">
    <mergeCell ref="B9:C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2"/>
  <sheetViews>
    <sheetView tabSelected="1" topLeftCell="A13" workbookViewId="0">
      <selection activeCell="F20" sqref="F20"/>
    </sheetView>
  </sheetViews>
  <sheetFormatPr defaultRowHeight="15" x14ac:dyDescent="0.25"/>
  <cols>
    <col min="1" max="1" width="9.140625" style="1"/>
    <col min="2" max="2" width="23.28515625" style="1" customWidth="1"/>
    <col min="3" max="3" width="9.140625" style="1"/>
    <col min="4" max="4" width="18.140625" style="1" customWidth="1"/>
    <col min="5" max="5" width="14.5703125" style="1" customWidth="1"/>
    <col min="6" max="6" width="12.7109375" style="1" customWidth="1"/>
    <col min="7" max="8" width="6.42578125" style="1" bestFit="1" customWidth="1"/>
    <col min="9" max="9" width="6.7109375" style="1" bestFit="1" customWidth="1"/>
    <col min="10" max="11" width="6.42578125" style="1" bestFit="1" customWidth="1"/>
    <col min="12" max="12" width="6.7109375" style="1" bestFit="1" customWidth="1"/>
    <col min="13" max="13" width="12.7109375" style="1" customWidth="1"/>
    <col min="14" max="14" width="6.42578125" style="1" bestFit="1" customWidth="1"/>
    <col min="15" max="15" width="4.7109375" style="1" bestFit="1" customWidth="1"/>
    <col min="16" max="16" width="5" style="1" bestFit="1" customWidth="1"/>
    <col min="17" max="16384" width="9.140625" style="1"/>
  </cols>
  <sheetData>
    <row r="1" spans="2:16" ht="15" customHeight="1" x14ac:dyDescent="0.25">
      <c r="B1" s="253" t="s">
        <v>95</v>
      </c>
      <c r="C1" s="255" t="s">
        <v>96</v>
      </c>
      <c r="D1" s="257" t="s">
        <v>97</v>
      </c>
      <c r="E1" s="257" t="s">
        <v>81</v>
      </c>
      <c r="F1" s="259" t="s">
        <v>98</v>
      </c>
      <c r="G1" s="257" t="s">
        <v>99</v>
      </c>
      <c r="H1" s="257"/>
      <c r="I1" s="257"/>
      <c r="J1" s="257" t="s">
        <v>100</v>
      </c>
      <c r="K1" s="257"/>
      <c r="L1" s="257"/>
      <c r="M1" s="259" t="s">
        <v>101</v>
      </c>
      <c r="N1" s="257" t="s">
        <v>102</v>
      </c>
      <c r="O1" s="257"/>
      <c r="P1" s="261"/>
    </row>
    <row r="2" spans="2:16" x14ac:dyDescent="0.25">
      <c r="B2" s="254"/>
      <c r="C2" s="256"/>
      <c r="D2" s="258"/>
      <c r="E2" s="258"/>
      <c r="F2" s="260"/>
      <c r="G2" s="114" t="s">
        <v>103</v>
      </c>
      <c r="H2" s="114" t="s">
        <v>104</v>
      </c>
      <c r="I2" s="114" t="s">
        <v>105</v>
      </c>
      <c r="J2" s="114" t="s">
        <v>103</v>
      </c>
      <c r="K2" s="114" t="s">
        <v>104</v>
      </c>
      <c r="L2" s="114" t="s">
        <v>105</v>
      </c>
      <c r="M2" s="260"/>
      <c r="N2" s="114" t="s">
        <v>106</v>
      </c>
      <c r="O2" s="114" t="s">
        <v>107</v>
      </c>
      <c r="P2" s="117" t="s">
        <v>108</v>
      </c>
    </row>
    <row r="3" spans="2:16" x14ac:dyDescent="0.25">
      <c r="B3" s="262" t="s">
        <v>109</v>
      </c>
      <c r="C3" s="263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264"/>
    </row>
    <row r="4" spans="2:16" x14ac:dyDescent="0.25">
      <c r="B4" s="115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16"/>
    </row>
    <row r="6" spans="2:16" x14ac:dyDescent="0.25">
      <c r="B6" s="1" t="s">
        <v>110</v>
      </c>
    </row>
    <row r="7" spans="2:16" x14ac:dyDescent="0.25">
      <c r="B7" s="1" t="s">
        <v>111</v>
      </c>
    </row>
    <row r="8" spans="2:16" ht="15.75" thickBot="1" x14ac:dyDescent="0.3"/>
    <row r="9" spans="2:16" x14ac:dyDescent="0.25">
      <c r="B9" s="253" t="s">
        <v>95</v>
      </c>
      <c r="C9" s="255" t="s">
        <v>96</v>
      </c>
      <c r="D9" s="257" t="s">
        <v>97</v>
      </c>
      <c r="E9" s="257" t="s">
        <v>81</v>
      </c>
      <c r="F9" s="259" t="s">
        <v>98</v>
      </c>
      <c r="G9" s="257" t="s">
        <v>99</v>
      </c>
      <c r="H9" s="257"/>
      <c r="I9" s="257"/>
      <c r="J9" s="257" t="s">
        <v>100</v>
      </c>
      <c r="K9" s="257"/>
      <c r="L9" s="257"/>
      <c r="M9" s="259" t="s">
        <v>101</v>
      </c>
      <c r="N9" s="257" t="s">
        <v>102</v>
      </c>
      <c r="O9" s="257"/>
      <c r="P9" s="261"/>
    </row>
    <row r="10" spans="2:16" x14ac:dyDescent="0.25">
      <c r="B10" s="254"/>
      <c r="C10" s="256"/>
      <c r="D10" s="258"/>
      <c r="E10" s="258"/>
      <c r="F10" s="260"/>
      <c r="G10" s="114" t="s">
        <v>103</v>
      </c>
      <c r="H10" s="114" t="s">
        <v>104</v>
      </c>
      <c r="I10" s="114" t="s">
        <v>105</v>
      </c>
      <c r="J10" s="114" t="s">
        <v>103</v>
      </c>
      <c r="K10" s="114" t="s">
        <v>104</v>
      </c>
      <c r="L10" s="114" t="s">
        <v>105</v>
      </c>
      <c r="M10" s="260"/>
      <c r="N10" s="114" t="s">
        <v>106</v>
      </c>
      <c r="O10" s="114" t="s">
        <v>107</v>
      </c>
      <c r="P10" s="117" t="s">
        <v>108</v>
      </c>
    </row>
    <row r="11" spans="2:16" x14ac:dyDescent="0.25">
      <c r="B11" s="250" t="s">
        <v>112</v>
      </c>
      <c r="C11" s="251"/>
      <c r="D11" s="251"/>
      <c r="E11" s="251"/>
      <c r="F11" s="251"/>
      <c r="G11" s="251"/>
      <c r="H11" s="251"/>
      <c r="I11" s="251"/>
      <c r="J11" s="251"/>
      <c r="K11" s="251"/>
      <c r="L11" s="251"/>
      <c r="M11" s="251"/>
      <c r="N11" s="251"/>
      <c r="O11" s="251"/>
      <c r="P11" s="252"/>
    </row>
    <row r="12" spans="2:16" x14ac:dyDescent="0.25">
      <c r="B12" s="115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16"/>
    </row>
    <row r="14" spans="2:16" x14ac:dyDescent="0.25">
      <c r="B14" s="1" t="s">
        <v>113</v>
      </c>
    </row>
    <row r="16" spans="2:16" ht="15.75" thickBot="1" x14ac:dyDescent="0.3"/>
    <row r="17" spans="2:16" x14ac:dyDescent="0.25">
      <c r="B17" s="253" t="s">
        <v>95</v>
      </c>
      <c r="C17" s="255" t="s">
        <v>96</v>
      </c>
      <c r="D17" s="257" t="s">
        <v>97</v>
      </c>
      <c r="E17" s="257" t="s">
        <v>81</v>
      </c>
      <c r="F17" s="259" t="s">
        <v>98</v>
      </c>
      <c r="G17" s="257" t="s">
        <v>99</v>
      </c>
      <c r="H17" s="257"/>
      <c r="I17" s="257"/>
      <c r="J17" s="257" t="s">
        <v>100</v>
      </c>
      <c r="K17" s="257"/>
      <c r="L17" s="257"/>
      <c r="M17" s="259" t="s">
        <v>101</v>
      </c>
      <c r="N17" s="257" t="s">
        <v>102</v>
      </c>
      <c r="O17" s="257"/>
      <c r="P17" s="261"/>
    </row>
    <row r="18" spans="2:16" x14ac:dyDescent="0.25">
      <c r="B18" s="254"/>
      <c r="C18" s="256"/>
      <c r="D18" s="258"/>
      <c r="E18" s="258"/>
      <c r="F18" s="260"/>
      <c r="G18" s="114" t="s">
        <v>103</v>
      </c>
      <c r="H18" s="114" t="s">
        <v>104</v>
      </c>
      <c r="I18" s="114" t="s">
        <v>105</v>
      </c>
      <c r="J18" s="114" t="s">
        <v>103</v>
      </c>
      <c r="K18" s="114" t="s">
        <v>104</v>
      </c>
      <c r="L18" s="114" t="s">
        <v>105</v>
      </c>
      <c r="M18" s="260"/>
      <c r="N18" s="114" t="s">
        <v>106</v>
      </c>
      <c r="O18" s="114" t="s">
        <v>107</v>
      </c>
      <c r="P18" s="117" t="s">
        <v>108</v>
      </c>
    </row>
    <row r="19" spans="2:16" x14ac:dyDescent="0.25">
      <c r="B19" s="250" t="s">
        <v>114</v>
      </c>
      <c r="C19" s="251"/>
      <c r="D19" s="251"/>
      <c r="E19" s="251"/>
      <c r="F19" s="251"/>
      <c r="G19" s="251"/>
      <c r="H19" s="251"/>
      <c r="I19" s="251"/>
      <c r="J19" s="251"/>
      <c r="K19" s="251"/>
      <c r="L19" s="251"/>
      <c r="M19" s="251"/>
      <c r="N19" s="251"/>
      <c r="O19" s="251"/>
      <c r="P19" s="252"/>
    </row>
    <row r="20" spans="2:16" x14ac:dyDescent="0.25">
      <c r="B20" s="115"/>
      <c r="C20" s="109"/>
      <c r="D20" s="290"/>
      <c r="E20" s="290"/>
      <c r="F20" s="291"/>
      <c r="G20" s="109"/>
      <c r="H20" s="109"/>
      <c r="I20" s="109"/>
      <c r="J20" s="109"/>
      <c r="K20" s="109"/>
      <c r="L20" s="109"/>
      <c r="M20" s="109"/>
      <c r="N20" s="109"/>
      <c r="O20" s="109"/>
      <c r="P20" s="116"/>
    </row>
    <row r="22" spans="2:16" x14ac:dyDescent="0.25">
      <c r="B22" s="1" t="s">
        <v>115</v>
      </c>
    </row>
  </sheetData>
  <mergeCells count="30">
    <mergeCell ref="E1:E2"/>
    <mergeCell ref="F1:F2"/>
    <mergeCell ref="G1:I1"/>
    <mergeCell ref="C1:C2"/>
    <mergeCell ref="N1:P1"/>
    <mergeCell ref="M1:M2"/>
    <mergeCell ref="J1:L1"/>
    <mergeCell ref="B1:B2"/>
    <mergeCell ref="D1:D2"/>
    <mergeCell ref="J17:L17"/>
    <mergeCell ref="M17:M18"/>
    <mergeCell ref="N17:P17"/>
    <mergeCell ref="B3:P3"/>
    <mergeCell ref="B11:P11"/>
    <mergeCell ref="B9:B10"/>
    <mergeCell ref="C9:C10"/>
    <mergeCell ref="D9:D10"/>
    <mergeCell ref="E9:E10"/>
    <mergeCell ref="F9:F10"/>
    <mergeCell ref="G9:I9"/>
    <mergeCell ref="J9:L9"/>
    <mergeCell ref="M9:M10"/>
    <mergeCell ref="N9:P9"/>
    <mergeCell ref="B19:P19"/>
    <mergeCell ref="B17:B18"/>
    <mergeCell ref="C17:C18"/>
    <mergeCell ref="D17:D18"/>
    <mergeCell ref="E17:E18"/>
    <mergeCell ref="F17:F18"/>
    <mergeCell ref="G17:I17"/>
  </mergeCell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topLeftCell="A22" workbookViewId="0">
      <selection activeCell="D22" sqref="D22"/>
    </sheetView>
  </sheetViews>
  <sheetFormatPr defaultRowHeight="15" x14ac:dyDescent="0.25"/>
  <cols>
    <col min="1" max="1" width="9.140625" style="1"/>
    <col min="2" max="2" width="23.140625" style="1" customWidth="1"/>
    <col min="3" max="3" width="14.28515625" style="1" bestFit="1" customWidth="1"/>
    <col min="4" max="4" width="13.85546875" style="1" bestFit="1" customWidth="1"/>
    <col min="5" max="5" width="15" style="1" bestFit="1" customWidth="1"/>
    <col min="6" max="6" width="33.28515625" style="1" customWidth="1"/>
    <col min="7" max="16384" width="9.140625" style="1"/>
  </cols>
  <sheetData>
    <row r="1" spans="2:6" ht="15.75" thickBot="1" x14ac:dyDescent="0.3"/>
    <row r="2" spans="2:6" x14ac:dyDescent="0.25">
      <c r="B2" s="253" t="s">
        <v>116</v>
      </c>
      <c r="C2" s="257" t="s">
        <v>117</v>
      </c>
      <c r="D2" s="257" t="s">
        <v>118</v>
      </c>
      <c r="E2" s="257" t="s">
        <v>119</v>
      </c>
      <c r="F2" s="265" t="s">
        <v>120</v>
      </c>
    </row>
    <row r="3" spans="2:6" ht="6" customHeight="1" thickBot="1" x14ac:dyDescent="0.3">
      <c r="B3" s="254"/>
      <c r="C3" s="258"/>
      <c r="D3" s="258"/>
      <c r="E3" s="258"/>
      <c r="F3" s="266"/>
    </row>
    <row r="4" spans="2:6" x14ac:dyDescent="0.25">
      <c r="B4" s="209" t="s">
        <v>121</v>
      </c>
      <c r="C4" s="119"/>
      <c r="D4" s="119"/>
      <c r="E4" s="119"/>
      <c r="F4" s="210"/>
    </row>
    <row r="5" spans="2:6" x14ac:dyDescent="0.25">
      <c r="B5" s="211" t="s">
        <v>122</v>
      </c>
      <c r="F5" s="212"/>
    </row>
    <row r="6" spans="2:6" x14ac:dyDescent="0.25">
      <c r="B6" s="211" t="s">
        <v>123</v>
      </c>
      <c r="F6" s="212"/>
    </row>
    <row r="7" spans="2:6" x14ac:dyDescent="0.25">
      <c r="B7" s="211" t="s">
        <v>124</v>
      </c>
      <c r="F7" s="212"/>
    </row>
    <row r="8" spans="2:6" x14ac:dyDescent="0.25">
      <c r="B8" s="211"/>
      <c r="C8" s="118"/>
      <c r="D8" s="118"/>
      <c r="E8" s="118"/>
      <c r="F8" s="213"/>
    </row>
    <row r="9" spans="2:6" ht="15.75" thickBot="1" x14ac:dyDescent="0.3">
      <c r="B9" s="214" t="s">
        <v>125</v>
      </c>
      <c r="C9" s="215"/>
      <c r="D9" s="215"/>
      <c r="E9" s="215"/>
      <c r="F9" s="216"/>
    </row>
  </sheetData>
  <mergeCells count="5"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1. Day-by-day</vt:lpstr>
      <vt:lpstr>2. Ach. Target</vt:lpstr>
      <vt:lpstr>3. Sales By Product</vt:lpstr>
      <vt:lpstr>4. Sales By Placement</vt:lpstr>
      <vt:lpstr>5. Sales By People</vt:lpstr>
      <vt:lpstr>6. Sales by People (day by day)</vt:lpstr>
      <vt:lpstr>7. Kredit Bermasalah</vt:lpstr>
      <vt:lpstr>8. Collection</vt:lpstr>
      <vt:lpstr>9. Funding</vt:lpstr>
      <vt:lpstr>LABA RUGI</vt:lpstr>
      <vt:lpstr>NERACA</vt:lpstr>
      <vt:lpstr>Master Target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YOGA</cp:lastModifiedBy>
  <cp:revision/>
  <dcterms:created xsi:type="dcterms:W3CDTF">2022-01-15T02:21:56Z</dcterms:created>
  <dcterms:modified xsi:type="dcterms:W3CDTF">2022-03-24T08:48:20Z</dcterms:modified>
  <cp:category/>
  <cp:contentStatus/>
</cp:coreProperties>
</file>