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ChargoonCompany\40204\Forecasting\"/>
    </mc:Choice>
  </mc:AlternateContent>
  <xr:revisionPtr revIDLastSave="0" documentId="13_ncr:1_{BB44A872-630A-46A4-91B0-1A346D13666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shboard" sheetId="5" r:id="rId1"/>
    <sheet name="Sheet5" sheetId="10" r:id="rId2"/>
    <sheet name="Sell" sheetId="1" r:id="rId3"/>
    <sheet name="Forecast4A1" sheetId="9" r:id="rId4"/>
    <sheet name="Forecast4A1-old" sheetId="3" r:id="rId5"/>
    <sheet name="Forecast4A2" sheetId="7" r:id="rId6"/>
  </sheets>
  <definedNames>
    <definedName name="_xlnm._FilterDatabase" localSheetId="2" hidden="1">Sell!$A$1:$Y$112</definedName>
    <definedName name="NativeTimeline_Dat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0" l="1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I104" i="9"/>
  <c r="H9" i="9" s="1"/>
  <c r="I105" i="9"/>
  <c r="I106" i="9"/>
  <c r="I107" i="9"/>
  <c r="I108" i="9"/>
  <c r="I109" i="9"/>
  <c r="I110" i="9"/>
  <c r="I111" i="9"/>
  <c r="I112" i="9"/>
  <c r="C102" i="10"/>
  <c r="C106" i="10"/>
  <c r="C110" i="10"/>
  <c r="C114" i="10"/>
  <c r="C118" i="10"/>
  <c r="C122" i="10"/>
  <c r="C126" i="10"/>
  <c r="C130" i="10"/>
  <c r="C134" i="10"/>
  <c r="C138" i="10"/>
  <c r="H5" i="10"/>
  <c r="C129" i="10"/>
  <c r="H4" i="10"/>
  <c r="C103" i="10"/>
  <c r="C107" i="10"/>
  <c r="C111" i="10"/>
  <c r="C115" i="10"/>
  <c r="C119" i="10"/>
  <c r="C123" i="10"/>
  <c r="C127" i="10"/>
  <c r="C131" i="10"/>
  <c r="C135" i="10"/>
  <c r="C139" i="10"/>
  <c r="H2" i="10"/>
  <c r="H6" i="10"/>
  <c r="C104" i="10"/>
  <c r="C108" i="10"/>
  <c r="C112" i="10"/>
  <c r="C116" i="10"/>
  <c r="C120" i="10"/>
  <c r="C124" i="10"/>
  <c r="C128" i="10"/>
  <c r="C132" i="10"/>
  <c r="C136" i="10"/>
  <c r="C140" i="10"/>
  <c r="H3" i="10"/>
  <c r="H7" i="10"/>
  <c r="C105" i="10"/>
  <c r="C109" i="10"/>
  <c r="C113" i="10"/>
  <c r="C117" i="10"/>
  <c r="C121" i="10"/>
  <c r="C125" i="10"/>
  <c r="C133" i="10"/>
  <c r="C137" i="10"/>
  <c r="H8" i="10"/>
  <c r="C106" i="9"/>
  <c r="C110" i="9"/>
  <c r="C114" i="9"/>
  <c r="C118" i="9"/>
  <c r="C122" i="9"/>
  <c r="C126" i="9"/>
  <c r="C130" i="9"/>
  <c r="C134" i="9"/>
  <c r="C138" i="9"/>
  <c r="H3" i="9"/>
  <c r="C107" i="9"/>
  <c r="C111" i="9"/>
  <c r="C115" i="9"/>
  <c r="C119" i="9"/>
  <c r="C123" i="9"/>
  <c r="C127" i="9"/>
  <c r="C131" i="9"/>
  <c r="C135" i="9"/>
  <c r="C139" i="9"/>
  <c r="H4" i="9"/>
  <c r="C108" i="9"/>
  <c r="C112" i="9"/>
  <c r="C116" i="9"/>
  <c r="C120" i="9"/>
  <c r="C124" i="9"/>
  <c r="C128" i="9"/>
  <c r="C132" i="9"/>
  <c r="C136" i="9"/>
  <c r="C140" i="9"/>
  <c r="H5" i="9"/>
  <c r="C105" i="9"/>
  <c r="C109" i="9"/>
  <c r="C113" i="9"/>
  <c r="C117" i="9"/>
  <c r="C121" i="9"/>
  <c r="C125" i="9"/>
  <c r="C129" i="9"/>
  <c r="C133" i="9"/>
  <c r="C137" i="9"/>
  <c r="H2" i="9"/>
  <c r="H6" i="9"/>
  <c r="H7" i="9"/>
  <c r="H8" i="9"/>
  <c r="H5" i="3"/>
  <c r="H8" i="3"/>
  <c r="C119" i="3"/>
  <c r="C135" i="3"/>
  <c r="C125" i="3"/>
  <c r="C118" i="3"/>
  <c r="C112" i="3"/>
  <c r="C128" i="3"/>
  <c r="C129" i="3"/>
  <c r="C122" i="3"/>
  <c r="C113" i="3"/>
  <c r="C123" i="3"/>
  <c r="C139" i="3"/>
  <c r="C133" i="3"/>
  <c r="C126" i="3"/>
  <c r="C116" i="3"/>
  <c r="C132" i="3"/>
  <c r="C109" i="3"/>
  <c r="C137" i="3"/>
  <c r="C130" i="3"/>
  <c r="C111" i="3"/>
  <c r="C127" i="3"/>
  <c r="H4" i="3"/>
  <c r="H2" i="3"/>
  <c r="C134" i="3"/>
  <c r="C120" i="3"/>
  <c r="C136" i="3"/>
  <c r="C117" i="3"/>
  <c r="H6" i="3"/>
  <c r="C138" i="3"/>
  <c r="C115" i="3"/>
  <c r="C131" i="3"/>
  <c r="C110" i="3"/>
  <c r="H7" i="3"/>
  <c r="C124" i="3"/>
  <c r="C140" i="3"/>
  <c r="C121" i="3"/>
  <c r="C114" i="3"/>
  <c r="H3" i="3"/>
  <c r="C113" i="7"/>
  <c r="C117" i="7"/>
  <c r="C121" i="7"/>
  <c r="C125" i="7"/>
  <c r="C129" i="7"/>
  <c r="C133" i="7"/>
  <c r="C137" i="7"/>
  <c r="H2" i="7"/>
  <c r="H6" i="7"/>
  <c r="C124" i="7"/>
  <c r="H5" i="7"/>
  <c r="C114" i="7"/>
  <c r="C118" i="7"/>
  <c r="C122" i="7"/>
  <c r="C126" i="7"/>
  <c r="C130" i="7"/>
  <c r="C134" i="7"/>
  <c r="C138" i="7"/>
  <c r="H3" i="7"/>
  <c r="H7" i="7"/>
  <c r="C120" i="7"/>
  <c r="C132" i="7"/>
  <c r="C140" i="7"/>
  <c r="C115" i="7"/>
  <c r="C119" i="7"/>
  <c r="C123" i="7"/>
  <c r="C127" i="7"/>
  <c r="C131" i="7"/>
  <c r="C135" i="7"/>
  <c r="C139" i="7"/>
  <c r="H4" i="7"/>
  <c r="H8" i="7"/>
  <c r="C116" i="7"/>
  <c r="C128" i="7"/>
  <c r="C136" i="7"/>
  <c r="D136" i="7"/>
  <c r="E116" i="7"/>
  <c r="D135" i="7"/>
  <c r="D127" i="7"/>
  <c r="D119" i="7"/>
  <c r="D140" i="7"/>
  <c r="D120" i="7"/>
  <c r="D134" i="7"/>
  <c r="D126" i="7"/>
  <c r="D118" i="7"/>
  <c r="E124" i="7"/>
  <c r="D133" i="7"/>
  <c r="D125" i="7"/>
  <c r="D117" i="7"/>
  <c r="D115" i="7"/>
  <c r="D138" i="7"/>
  <c r="D122" i="7"/>
  <c r="D137" i="7"/>
  <c r="D121" i="7"/>
  <c r="E128" i="7"/>
  <c r="E131" i="7"/>
  <c r="E115" i="7"/>
  <c r="E138" i="7"/>
  <c r="E122" i="7"/>
  <c r="E137" i="7"/>
  <c r="E121" i="7"/>
  <c r="E136" i="7"/>
  <c r="D116" i="7"/>
  <c r="E135" i="7"/>
  <c r="E127" i="7"/>
  <c r="E119" i="7"/>
  <c r="E140" i="7"/>
  <c r="E120" i="7"/>
  <c r="E134" i="7"/>
  <c r="E126" i="7"/>
  <c r="E118" i="7"/>
  <c r="D124" i="7"/>
  <c r="E133" i="7"/>
  <c r="E125" i="7"/>
  <c r="E117" i="7"/>
  <c r="D128" i="7"/>
  <c r="D139" i="7"/>
  <c r="D131" i="7"/>
  <c r="D123" i="7"/>
  <c r="D132" i="7"/>
  <c r="D130" i="7"/>
  <c r="D114" i="7"/>
  <c r="D129" i="7"/>
  <c r="D113" i="7"/>
  <c r="E139" i="7"/>
  <c r="E123" i="7"/>
  <c r="E132" i="7"/>
  <c r="E130" i="7"/>
  <c r="E114" i="7"/>
  <c r="E129" i="7"/>
  <c r="E113" i="7"/>
  <c r="D114" i="3"/>
  <c r="E140" i="3"/>
  <c r="D110" i="3"/>
  <c r="E115" i="3"/>
  <c r="D117" i="3"/>
  <c r="E120" i="3"/>
  <c r="D127" i="3"/>
  <c r="E130" i="3"/>
  <c r="D109" i="3"/>
  <c r="D116" i="3"/>
  <c r="E133" i="3"/>
  <c r="D123" i="3"/>
  <c r="D122" i="3"/>
  <c r="D128" i="3"/>
  <c r="D118" i="3"/>
  <c r="D135" i="3"/>
  <c r="E114" i="3"/>
  <c r="D140" i="3"/>
  <c r="E110" i="3"/>
  <c r="D115" i="3"/>
  <c r="E117" i="3"/>
  <c r="D120" i="3"/>
  <c r="E127" i="3"/>
  <c r="D130" i="3"/>
  <c r="E109" i="3"/>
  <c r="E116" i="3"/>
  <c r="D133" i="3"/>
  <c r="E123" i="3"/>
  <c r="E122" i="3"/>
  <c r="E128" i="3"/>
  <c r="E118" i="3"/>
  <c r="E135" i="3"/>
  <c r="D121" i="3"/>
  <c r="E124" i="3"/>
  <c r="D131" i="3"/>
  <c r="E138" i="3"/>
  <c r="D136" i="3"/>
  <c r="D134" i="3"/>
  <c r="D111" i="3"/>
  <c r="D137" i="3"/>
  <c r="E132" i="3"/>
  <c r="D126" i="3"/>
  <c r="D139" i="3"/>
  <c r="D113" i="3"/>
  <c r="E129" i="3"/>
  <c r="D112" i="3"/>
  <c r="E125" i="3"/>
  <c r="D119" i="3"/>
  <c r="E121" i="3"/>
  <c r="D124" i="3"/>
  <c r="E131" i="3"/>
  <c r="D138" i="3"/>
  <c r="E136" i="3"/>
  <c r="E134" i="3"/>
  <c r="E111" i="3"/>
  <c r="E137" i="3"/>
  <c r="D132" i="3"/>
  <c r="E126" i="3"/>
  <c r="E139" i="3"/>
  <c r="E113" i="3"/>
  <c r="D129" i="3"/>
  <c r="E112" i="3"/>
  <c r="D125" i="3"/>
  <c r="E119" i="3"/>
  <c r="D137" i="9"/>
  <c r="D129" i="9"/>
  <c r="D121" i="9"/>
  <c r="D113" i="9"/>
  <c r="D105" i="9"/>
  <c r="D136" i="9"/>
  <c r="D128" i="9"/>
  <c r="D120" i="9"/>
  <c r="D112" i="9"/>
  <c r="D139" i="9"/>
  <c r="D131" i="9"/>
  <c r="D123" i="9"/>
  <c r="D115" i="9"/>
  <c r="D107" i="9"/>
  <c r="E134" i="9"/>
  <c r="D126" i="9"/>
  <c r="E118" i="9"/>
  <c r="D110" i="9"/>
  <c r="E115" i="9"/>
  <c r="D134" i="9"/>
  <c r="E126" i="9"/>
  <c r="E110" i="9"/>
  <c r="D133" i="9"/>
  <c r="D117" i="9"/>
  <c r="D109" i="9"/>
  <c r="D140" i="9"/>
  <c r="D124" i="9"/>
  <c r="D108" i="9"/>
  <c r="D135" i="9"/>
  <c r="D119" i="9"/>
  <c r="D111" i="9"/>
  <c r="D130" i="9"/>
  <c r="D122" i="9"/>
  <c r="D114" i="9"/>
  <c r="E133" i="9"/>
  <c r="E125" i="9"/>
  <c r="E109" i="9"/>
  <c r="E140" i="9"/>
  <c r="E124" i="9"/>
  <c r="E116" i="9"/>
  <c r="E135" i="9"/>
  <c r="E127" i="9"/>
  <c r="E111" i="9"/>
  <c r="E138" i="9"/>
  <c r="E122" i="9"/>
  <c r="E114" i="9"/>
  <c r="E137" i="9"/>
  <c r="E129" i="9"/>
  <c r="E121" i="9"/>
  <c r="E113" i="9"/>
  <c r="E105" i="9"/>
  <c r="E136" i="9"/>
  <c r="E128" i="9"/>
  <c r="E120" i="9"/>
  <c r="E112" i="9"/>
  <c r="E139" i="9"/>
  <c r="E131" i="9"/>
  <c r="E123" i="9"/>
  <c r="E107" i="9"/>
  <c r="D118" i="9"/>
  <c r="D125" i="9"/>
  <c r="D132" i="9"/>
  <c r="D116" i="9"/>
  <c r="D127" i="9"/>
  <c r="D138" i="9"/>
  <c r="D106" i="9"/>
  <c r="E117" i="9"/>
  <c r="E132" i="9"/>
  <c r="E108" i="9"/>
  <c r="E119" i="9"/>
  <c r="E130" i="9"/>
  <c r="E106" i="9"/>
  <c r="E137" i="10"/>
  <c r="E125" i="10"/>
  <c r="E117" i="10"/>
  <c r="E109" i="10"/>
  <c r="E140" i="10"/>
  <c r="E132" i="10"/>
  <c r="E124" i="10"/>
  <c r="E116" i="10"/>
  <c r="E108" i="10"/>
  <c r="D139" i="10"/>
  <c r="D131" i="10"/>
  <c r="D123" i="10"/>
  <c r="D115" i="10"/>
  <c r="D107" i="10"/>
  <c r="E129" i="10"/>
  <c r="E134" i="10"/>
  <c r="E126" i="10"/>
  <c r="E118" i="10"/>
  <c r="E110" i="10"/>
  <c r="D102" i="10"/>
  <c r="D137" i="10"/>
  <c r="D117" i="10"/>
  <c r="D109" i="10"/>
  <c r="D140" i="10"/>
  <c r="D132" i="10"/>
  <c r="D124" i="10"/>
  <c r="D108" i="10"/>
  <c r="E131" i="10"/>
  <c r="E115" i="10"/>
  <c r="E107" i="10"/>
  <c r="D129" i="10"/>
  <c r="D134" i="10"/>
  <c r="D126" i="10"/>
  <c r="D118" i="10"/>
  <c r="D110" i="10"/>
  <c r="E102" i="10"/>
  <c r="E133" i="10"/>
  <c r="E121" i="10"/>
  <c r="E113" i="10"/>
  <c r="E105" i="10"/>
  <c r="E136" i="10"/>
  <c r="E128" i="10"/>
  <c r="E120" i="10"/>
  <c r="E112" i="10"/>
  <c r="E104" i="10"/>
  <c r="D135" i="10"/>
  <c r="D127" i="10"/>
  <c r="D119" i="10"/>
  <c r="D111" i="10"/>
  <c r="D103" i="10"/>
  <c r="E138" i="10"/>
  <c r="D130" i="10"/>
  <c r="D122" i="10"/>
  <c r="D114" i="10"/>
  <c r="D106" i="10"/>
  <c r="D133" i="10"/>
  <c r="D113" i="10"/>
  <c r="D105" i="10"/>
  <c r="D136" i="10"/>
  <c r="D120" i="10"/>
  <c r="D104" i="10"/>
  <c r="E127" i="10"/>
  <c r="E111" i="10"/>
  <c r="D138" i="10"/>
  <c r="E122" i="10"/>
  <c r="D125" i="10"/>
  <c r="D116" i="10"/>
  <c r="E139" i="10"/>
  <c r="E123" i="10"/>
  <c r="D121" i="10"/>
  <c r="D128" i="10"/>
  <c r="D112" i="10"/>
  <c r="E135" i="10"/>
  <c r="E119" i="10"/>
  <c r="E103" i="10"/>
  <c r="E130" i="10"/>
  <c r="E114" i="10"/>
  <c r="E106" i="10"/>
</calcChain>
</file>

<file path=xl/sharedStrings.xml><?xml version="1.0" encoding="utf-8"?>
<sst xmlns="http://schemas.openxmlformats.org/spreadsheetml/2006/main" count="119" uniqueCount="78">
  <si>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</si>
  <si>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</si>
  <si>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</si>
  <si>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</si>
  <si>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</si>
  <si>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</si>
  <si>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</si>
  <si>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</si>
  <si>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</si>
  <si>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</si>
  <si>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</si>
  <si>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</si>
  <si>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</si>
  <si>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</si>
  <si>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</si>
  <si>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</si>
  <si>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</si>
  <si>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</si>
  <si>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</si>
  <si>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</si>
  <si>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</si>
  <si>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</si>
  <si>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</si>
  <si>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</si>
  <si>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</si>
  <si>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</si>
  <si>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</si>
  <si>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</si>
  <si>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</si>
  <si>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</si>
  <si>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</si>
  <si>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</si>
  <si>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</si>
  <si>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</si>
  <si>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</si>
  <si>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</si>
  <si>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</si>
  <si>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</si>
  <si>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</si>
  <si>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</si>
  <si>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</si>
  <si>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</si>
  <si>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</si>
  <si>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</si>
  <si>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</si>
  <si>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</si>
  <si>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</si>
  <si>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</si>
  <si>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</si>
  <si>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</si>
  <si>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</si>
  <si>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</si>
  <si>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</si>
  <si>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</si>
  <si>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</si>
  <si>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</si>
  <si>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</si>
  <si>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</si>
  <si>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</si>
  <si>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</si>
  <si>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</si>
  <si>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</si>
  <si>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</si>
  <si>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</si>
  <si>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</si>
  <si>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</si>
  <si>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</si>
  <si>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</si>
  <si>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</si>
  <si>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</si>
  <si>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</si>
  <si>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</si>
  <si>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</si>
  <si>
    <t>Forecast(A2)</t>
  </si>
  <si>
    <t>Lower Confidence Bound(A2)</t>
  </si>
  <si>
    <t>Upper Confidence Bound(A2)</t>
  </si>
  <si>
    <t>Accuracy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</si>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</sst>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46"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[HistoryOfSell_Rev02.xlsx]Dashboard!SellTable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7DB-BB3D-DA679D54D71B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Sheet5!$C$2:$C$140</c:f>
              <c:numCache>
                <c:formatCode>General</c:formatCode>
                <c:ptCount val="139"/>
                <c:pt idx="99">
                  <c:v>6</c:v>
                </c:pt>
                <c:pt idx="100">
                  <c:v>6.7200157404916867</c:v>
                </c:pt>
                <c:pt idx="101">
                  <c:v>5.4433011723730802</c:v>
                </c:pt>
                <c:pt idx="102">
                  <c:v>6.0871984967749233</c:v>
                </c:pt>
                <c:pt idx="103">
                  <c:v>3.4524744995220189</c:v>
                </c:pt>
                <c:pt idx="104">
                  <c:v>4.7307177938759759</c:v>
                </c:pt>
                <c:pt idx="105">
                  <c:v>3.0113775304617612</c:v>
                </c:pt>
                <c:pt idx="106">
                  <c:v>7.3026666571727423</c:v>
                </c:pt>
                <c:pt idx="107">
                  <c:v>11.68073817612273</c:v>
                </c:pt>
                <c:pt idx="108">
                  <c:v>1.4547275397317496</c:v>
                </c:pt>
                <c:pt idx="109">
                  <c:v>5.139463225278357</c:v>
                </c:pt>
                <c:pt idx="110">
                  <c:v>4.575285526924298</c:v>
                </c:pt>
                <c:pt idx="111">
                  <c:v>3.206434108913585</c:v>
                </c:pt>
                <c:pt idx="112">
                  <c:v>6.585739171662703</c:v>
                </c:pt>
                <c:pt idx="113">
                  <c:v>5.3090246035440956</c:v>
                </c:pt>
                <c:pt idx="114">
                  <c:v>5.9529219279459387</c:v>
                </c:pt>
                <c:pt idx="115">
                  <c:v>3.3181979306930343</c:v>
                </c:pt>
                <c:pt idx="116">
                  <c:v>4.5964412250469913</c:v>
                </c:pt>
                <c:pt idx="117">
                  <c:v>2.8771009616327765</c:v>
                </c:pt>
                <c:pt idx="118">
                  <c:v>7.1683900883437577</c:v>
                </c:pt>
                <c:pt idx="119">
                  <c:v>11.546461607293745</c:v>
                </c:pt>
                <c:pt idx="120">
                  <c:v>1.320450970902765</c:v>
                </c:pt>
                <c:pt idx="121">
                  <c:v>5.0051866564493723</c:v>
                </c:pt>
                <c:pt idx="122">
                  <c:v>4.4410089580953134</c:v>
                </c:pt>
                <c:pt idx="123">
                  <c:v>3.0721575400846004</c:v>
                </c:pt>
                <c:pt idx="124">
                  <c:v>6.4514626028337183</c:v>
                </c:pt>
                <c:pt idx="125">
                  <c:v>5.1747480347151118</c:v>
                </c:pt>
                <c:pt idx="126">
                  <c:v>5.8186453591169549</c:v>
                </c:pt>
                <c:pt idx="127">
                  <c:v>3.1839213618640505</c:v>
                </c:pt>
                <c:pt idx="128">
                  <c:v>4.4621646562180075</c:v>
                </c:pt>
                <c:pt idx="129">
                  <c:v>2.7428243928037928</c:v>
                </c:pt>
                <c:pt idx="130">
                  <c:v>7.0341135195147739</c:v>
                </c:pt>
                <c:pt idx="131">
                  <c:v>11.412185038464761</c:v>
                </c:pt>
                <c:pt idx="132">
                  <c:v>1.1861744020737812</c:v>
                </c:pt>
                <c:pt idx="133">
                  <c:v>4.8709100876203886</c:v>
                </c:pt>
                <c:pt idx="134">
                  <c:v>4.3067323892663296</c:v>
                </c:pt>
                <c:pt idx="135">
                  <c:v>2.9378809712556166</c:v>
                </c:pt>
                <c:pt idx="136">
                  <c:v>6.3171860340047346</c:v>
                </c:pt>
                <c:pt idx="137">
                  <c:v>5.040471465886128</c:v>
                </c:pt>
                <c:pt idx="138">
                  <c:v>5.6843687902879712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7DB-BB3D-DA679D54D71B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Sheet5!$D$2:$D$140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0.11145019426891167</c:v>
                </c:pt>
                <c:pt idx="101" formatCode="0.00">
                  <c:v>-1.2183459686018114</c:v>
                </c:pt>
                <c:pt idx="102" formatCode="0.00">
                  <c:v>-0.62793987360380932</c:v>
                </c:pt>
                <c:pt idx="103" formatCode="0.00">
                  <c:v>-3.3165614755944715</c:v>
                </c:pt>
                <c:pt idx="104" formatCode="0.00">
                  <c:v>-2.0926189319790272</c:v>
                </c:pt>
                <c:pt idx="105" formatCode="0.00">
                  <c:v>-3.866659893509639</c:v>
                </c:pt>
                <c:pt idx="106" formatCode="0.00">
                  <c:v>0.36953175496964175</c:v>
                </c:pt>
                <c:pt idx="107" formatCode="0.00">
                  <c:v>4.6921121508967545</c:v>
                </c:pt>
                <c:pt idx="108" formatCode="0.00">
                  <c:v>-5.5897801504326505</c:v>
                </c:pt>
                <c:pt idx="109" formatCode="0.00">
                  <c:v>-1.9613136017584285</c:v>
                </c:pt>
                <c:pt idx="110" formatCode="0.00">
                  <c:v>-2.5821448722157907</c:v>
                </c:pt>
                <c:pt idx="111" formatCode="0.00">
                  <c:v>-4.0080312944630716</c:v>
                </c:pt>
                <c:pt idx="112" formatCode="0.00">
                  <c:v>-0.68697144866299453</c:v>
                </c:pt>
                <c:pt idx="113" formatCode="0.00">
                  <c:v>-2.021468454734979</c:v>
                </c:pt>
                <c:pt idx="114" formatCode="0.00">
                  <c:v>-1.4357262565070652</c:v>
                </c:pt>
                <c:pt idx="115" formatCode="0.00">
                  <c:v>-4.1289752015568304</c:v>
                </c:pt>
                <c:pt idx="116" formatCode="0.00">
                  <c:v>-2.9096238444821578</c:v>
                </c:pt>
                <c:pt idx="117" formatCode="0.00">
                  <c:v>-4.6882202370211123</c:v>
                </c:pt>
                <c:pt idx="118" formatCode="0.00">
                  <c:v>-0.45654866815588502</c:v>
                </c:pt>
                <c:pt idx="119" formatCode="0.00">
                  <c:v>3.8615465928652855</c:v>
                </c:pt>
                <c:pt idx="120" formatCode="0.00">
                  <c:v>-6.4247963073274157</c:v>
                </c:pt>
                <c:pt idx="121" formatCode="0.00">
                  <c:v>-2.8007462315839105</c:v>
                </c:pt>
                <c:pt idx="122" formatCode="0.00">
                  <c:v>-3.4259602600920802</c:v>
                </c:pt>
                <c:pt idx="123" formatCode="0.00">
                  <c:v>-4.8561961370348943</c:v>
                </c:pt>
                <c:pt idx="124" formatCode="0.00">
                  <c:v>-1.5394436825776969</c:v>
                </c:pt>
                <c:pt idx="125" formatCode="0.00">
                  <c:v>-2.8782249874029375</c:v>
                </c:pt>
                <c:pt idx="126" formatCode="0.00">
                  <c:v>-2.2967350194410283</c:v>
                </c:pt>
                <c:pt idx="127" formatCode="0.00">
                  <c:v>-4.9942045352882571</c:v>
                </c:pt>
                <c:pt idx="128" formatCode="0.00">
                  <c:v>-3.779042497118585</c:v>
                </c:pt>
                <c:pt idx="129" formatCode="0.00">
                  <c:v>-5.5617973624936772</c:v>
                </c:pt>
                <c:pt idx="130" formatCode="0.00">
                  <c:v>-1.3342538241796831</c:v>
                </c:pt>
                <c:pt idx="131" formatCode="0.00">
                  <c:v>2.9797434470964124</c:v>
                </c:pt>
                <c:pt idx="132" formatCode="0.00">
                  <c:v>-7.3106678009636514</c:v>
                </c:pt>
                <c:pt idx="133" formatCode="0.00">
                  <c:v>-3.6906568273623295</c:v>
                </c:pt>
                <c:pt idx="134" formatCode="0.00">
                  <c:v>-4.3198811054569628</c:v>
                </c:pt>
                <c:pt idx="135" formatCode="0.00">
                  <c:v>-5.7540987694272321</c:v>
                </c:pt>
                <c:pt idx="136" formatCode="0.00">
                  <c:v>-2.4412877731913092</c:v>
                </c:pt>
                <c:pt idx="137" formatCode="0.00">
                  <c:v>-3.7839953763790319</c:v>
                </c:pt>
                <c:pt idx="138" formatCode="0.00">
                  <c:v>-3.2064043923688992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7DB-BB3D-DA679D54D71B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Sheet5!$E$2:$E$140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13.328581286714462</c:v>
                </c:pt>
                <c:pt idx="101" formatCode="0.00">
                  <c:v>12.104948313347972</c:v>
                </c:pt>
                <c:pt idx="102" formatCode="0.00">
                  <c:v>12.802336867153656</c:v>
                </c:pt>
                <c:pt idx="103" formatCode="0.00">
                  <c:v>10.22151047463851</c:v>
                </c:pt>
                <c:pt idx="104" formatCode="0.00">
                  <c:v>11.554054519730979</c:v>
                </c:pt>
                <c:pt idx="105" formatCode="0.00">
                  <c:v>9.8894149544331604</c:v>
                </c:pt>
                <c:pt idx="106" formatCode="0.00">
                  <c:v>14.235801559375844</c:v>
                </c:pt>
                <c:pt idx="107" formatCode="0.00">
                  <c:v>18.669364201348706</c:v>
                </c:pt>
                <c:pt idx="108" formatCode="0.00">
                  <c:v>8.4992352298961507</c:v>
                </c:pt>
                <c:pt idx="109" formatCode="0.00">
                  <c:v>12.240240052315142</c:v>
                </c:pt>
                <c:pt idx="110" formatCode="0.00">
                  <c:v>11.732715926064387</c:v>
                </c:pt>
                <c:pt idx="111" formatCode="0.00">
                  <c:v>10.420899512290241</c:v>
                </c:pt>
                <c:pt idx="112" formatCode="0.00">
                  <c:v>13.8584497919884</c:v>
                </c:pt>
                <c:pt idx="113" formatCode="0.00">
                  <c:v>12.63951766182317</c:v>
                </c:pt>
                <c:pt idx="114" formatCode="0.00">
                  <c:v>13.341570112398943</c:v>
                </c:pt>
                <c:pt idx="115" formatCode="0.00">
                  <c:v>10.765371062942899</c:v>
                </c:pt>
                <c:pt idx="116" formatCode="0.00">
                  <c:v>12.102506294576141</c:v>
                </c:pt>
                <c:pt idx="117" formatCode="0.00">
                  <c:v>10.442422160286664</c:v>
                </c:pt>
                <c:pt idx="118" formatCode="0.00">
                  <c:v>14.793328844843401</c:v>
                </c:pt>
                <c:pt idx="119" formatCode="0.00">
                  <c:v>19.231376621722205</c:v>
                </c:pt>
                <c:pt idx="120" formatCode="0.00">
                  <c:v>9.0656982491329448</c:v>
                </c:pt>
                <c:pt idx="121" formatCode="0.00">
                  <c:v>12.811119544482654</c:v>
                </c:pt>
                <c:pt idx="122" formatCode="0.00">
                  <c:v>12.307978176282706</c:v>
                </c:pt>
                <c:pt idx="123" formatCode="0.00">
                  <c:v>11.000511217204094</c:v>
                </c:pt>
                <c:pt idx="124" formatCode="0.00">
                  <c:v>14.442368888245134</c:v>
                </c:pt>
                <c:pt idx="125" formatCode="0.00">
                  <c:v>13.227721056833161</c:v>
                </c:pt>
                <c:pt idx="126" formatCode="0.00">
                  <c:v>13.934025737674938</c:v>
                </c:pt>
                <c:pt idx="127" formatCode="0.00">
                  <c:v>11.362047259016357</c:v>
                </c:pt>
                <c:pt idx="128" formatCode="0.00">
                  <c:v>12.7033718095546</c:v>
                </c:pt>
                <c:pt idx="129" formatCode="0.00">
                  <c:v>11.047446148101262</c:v>
                </c:pt>
                <c:pt idx="130" formatCode="0.00">
                  <c:v>15.402480863209231</c:v>
                </c:pt>
                <c:pt idx="131" formatCode="0.00">
                  <c:v>19.844626629833108</c:v>
                </c:pt>
                <c:pt idx="132" formatCode="0.00">
                  <c:v>9.6830166051112148</c:v>
                </c:pt>
                <c:pt idx="133" formatCode="0.00">
                  <c:v>13.432477002603108</c:v>
                </c:pt>
                <c:pt idx="134" formatCode="0.00">
                  <c:v>12.933345883989622</c:v>
                </c:pt>
                <c:pt idx="135" formatCode="0.00">
                  <c:v>11.629860711938464</c:v>
                </c:pt>
                <c:pt idx="136" formatCode="0.00">
                  <c:v>15.075659841200778</c:v>
                </c:pt>
                <c:pt idx="137" formatCode="0.00">
                  <c:v>13.864938308151288</c:v>
                </c:pt>
                <c:pt idx="138" formatCode="0.00">
                  <c:v>14.575141972944841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1-47DB-BB3D-DA679D54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69904"/>
        <c:axId val="1878091040"/>
      </c:lineChart>
      <c:catAx>
        <c:axId val="1954069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91040"/>
        <c:crosses val="autoZero"/>
        <c:auto val="1"/>
        <c:lblAlgn val="ctr"/>
        <c:lblOffset val="100"/>
        <c:noMultiLvlLbl val="0"/>
      </c:catAx>
      <c:valAx>
        <c:axId val="1878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535-945E-F8456175096A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2">
                  <c:v>8</c:v>
                </c:pt>
                <c:pt idx="103">
                  <c:v>12.898966356298862</c:v>
                </c:pt>
                <c:pt idx="104">
                  <c:v>9.0883493832500459</c:v>
                </c:pt>
                <c:pt idx="105">
                  <c:v>9.2304281114268605</c:v>
                </c:pt>
                <c:pt idx="106">
                  <c:v>13.64483906065389</c:v>
                </c:pt>
                <c:pt idx="107">
                  <c:v>19.749950610594126</c:v>
                </c:pt>
                <c:pt idx="108">
                  <c:v>6.2410480475154584</c:v>
                </c:pt>
                <c:pt idx="109">
                  <c:v>15.774866683580424</c:v>
                </c:pt>
                <c:pt idx="110">
                  <c:v>9.9853429443426283</c:v>
                </c:pt>
                <c:pt idx="111">
                  <c:v>11.115520495771918</c:v>
                </c:pt>
                <c:pt idx="112">
                  <c:v>11.015835897828962</c:v>
                </c:pt>
                <c:pt idx="113">
                  <c:v>8.4507196553224802</c:v>
                </c:pt>
                <c:pt idx="114">
                  <c:v>6.8129979125600801</c:v>
                </c:pt>
                <c:pt idx="115">
                  <c:v>13.172728524136849</c:v>
                </c:pt>
                <c:pt idx="116">
                  <c:v>9.3621115510880326</c:v>
                </c:pt>
                <c:pt idx="117">
                  <c:v>9.5041902792648436</c:v>
                </c:pt>
                <c:pt idx="118">
                  <c:v>13.918601228491877</c:v>
                </c:pt>
                <c:pt idx="119">
                  <c:v>20.023712778432113</c:v>
                </c:pt>
                <c:pt idx="120">
                  <c:v>6.5148102153534433</c:v>
                </c:pt>
                <c:pt idx="121">
                  <c:v>16.048628851418407</c:v>
                </c:pt>
                <c:pt idx="122">
                  <c:v>10.259105112180613</c:v>
                </c:pt>
                <c:pt idx="123">
                  <c:v>11.389282663609903</c:v>
                </c:pt>
                <c:pt idx="124">
                  <c:v>11.289598065666947</c:v>
                </c:pt>
                <c:pt idx="125">
                  <c:v>8.7244818231604633</c:v>
                </c:pt>
                <c:pt idx="126">
                  <c:v>7.086760080398065</c:v>
                </c:pt>
                <c:pt idx="127">
                  <c:v>13.446490691974834</c:v>
                </c:pt>
                <c:pt idx="128">
                  <c:v>9.6358737189260175</c:v>
                </c:pt>
                <c:pt idx="129">
                  <c:v>9.7779524471028303</c:v>
                </c:pt>
                <c:pt idx="130">
                  <c:v>14.192363396329863</c:v>
                </c:pt>
                <c:pt idx="131">
                  <c:v>20.2974749462701</c:v>
                </c:pt>
                <c:pt idx="132">
                  <c:v>6.78857238319143</c:v>
                </c:pt>
                <c:pt idx="133">
                  <c:v>16.322391019256393</c:v>
                </c:pt>
                <c:pt idx="134">
                  <c:v>10.5328672800186</c:v>
                </c:pt>
                <c:pt idx="135">
                  <c:v>11.663044831447889</c:v>
                </c:pt>
                <c:pt idx="136">
                  <c:v>11.563360233504934</c:v>
                </c:pt>
                <c:pt idx="137">
                  <c:v>8.99824399099845</c:v>
                </c:pt>
                <c:pt idx="138">
                  <c:v>7.3605222482360517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535-945E-F8456175096A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1.9255850233482104</c:v>
                </c:pt>
                <c:pt idx="104" formatCode="0.00">
                  <c:v>-1.9731727991636259</c:v>
                </c:pt>
                <c:pt idx="105" formatCode="0.00">
                  <c:v>-1.9199151100021812</c:v>
                </c:pt>
                <c:pt idx="106" formatCode="0.00">
                  <c:v>2.4050000226844332</c:v>
                </c:pt>
                <c:pt idx="107" formatCode="0.00">
                  <c:v>8.4199463407976527</c:v>
                </c:pt>
                <c:pt idx="108" formatCode="0.00">
                  <c:v>-5.179785558149967</c:v>
                </c:pt>
                <c:pt idx="109" formatCode="0.00">
                  <c:v>4.2625448971756903</c:v>
                </c:pt>
                <c:pt idx="110" formatCode="0.00">
                  <c:v>-1.6191206615333105</c:v>
                </c:pt>
                <c:pt idx="111" formatCode="0.00">
                  <c:v>-0.58173341604870465</c:v>
                </c:pt>
                <c:pt idx="112" formatCode="0.00">
                  <c:v>-0.77485170877124609</c:v>
                </c:pt>
                <c:pt idx="113" formatCode="0.00">
                  <c:v>-3.4340399925119574</c:v>
                </c:pt>
                <c:pt idx="114" formatCode="0.00">
                  <c:v>-5.1664671363839876</c:v>
                </c:pt>
                <c:pt idx="115" formatCode="0.00">
                  <c:v>1.096548541833668</c:v>
                </c:pt>
                <c:pt idx="116" formatCode="0.00">
                  <c:v>-2.8100149299787684</c:v>
                </c:pt>
                <c:pt idx="117" formatCode="0.00">
                  <c:v>-2.7645015413614829</c:v>
                </c:pt>
                <c:pt idx="118" formatCode="0.00">
                  <c:v>1.5527299874339775</c:v>
                </c:pt>
                <c:pt idx="119" formatCode="0.00">
                  <c:v>7.5600527387791594</c:v>
                </c:pt>
                <c:pt idx="120" formatCode="0.00">
                  <c:v>-6.0472433556418741</c:v>
                </c:pt>
                <c:pt idx="121" formatCode="0.00">
                  <c:v>3.387581604442282</c:v>
                </c:pt>
                <c:pt idx="122" formatCode="0.00">
                  <c:v>-2.5015314245699738</c:v>
                </c:pt>
                <c:pt idx="123" formatCode="0.00">
                  <c:v>-1.4715343030306265</c:v>
                </c:pt>
                <c:pt idx="124" formatCode="0.00">
                  <c:v>-1.6719860543193956</c:v>
                </c:pt>
                <c:pt idx="125" formatCode="0.00">
                  <c:v>-4.3384518137914405</c:v>
                </c:pt>
                <c:pt idx="126" formatCode="0.00">
                  <c:v>-6.0781011338877438</c:v>
                </c:pt>
                <c:pt idx="127" formatCode="0.00">
                  <c:v>0.17776221340044351</c:v>
                </c:pt>
                <c:pt idx="128" formatCode="0.00">
                  <c:v>-3.7359152445917374</c:v>
                </c:pt>
                <c:pt idx="129" formatCode="0.00">
                  <c:v>-3.6974625931189991</c:v>
                </c:pt>
                <c:pt idx="130" formatCode="0.00">
                  <c:v>0.6127607684003209</c:v>
                </c:pt>
                <c:pt idx="131" formatCode="0.00">
                  <c:v>6.6131272455664281</c:v>
                </c:pt>
                <c:pt idx="132" formatCode="0.00">
                  <c:v>-7.0010739037979954</c:v>
                </c:pt>
                <c:pt idx="133" formatCode="0.00">
                  <c:v>2.4268965501038551</c:v>
                </c:pt>
                <c:pt idx="134" formatCode="0.00">
                  <c:v>-3.4690211029764679</c:v>
                </c:pt>
                <c:pt idx="135" formatCode="0.00">
                  <c:v>-2.4457793858030765</c:v>
                </c:pt>
                <c:pt idx="136" formatCode="0.00">
                  <c:v>-2.6529379795584749</c:v>
                </c:pt>
                <c:pt idx="137" formatCode="0.00">
                  <c:v>-5.3260626724472768</c:v>
                </c:pt>
                <c:pt idx="138" formatCode="0.00">
                  <c:v>-7.0723236644916376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535-945E-F8456175096A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23.872347689249516</c:v>
                </c:pt>
                <c:pt idx="104" formatCode="0.00">
                  <c:v>20.149871565663716</c:v>
                </c:pt>
                <c:pt idx="105" formatCode="0.00">
                  <c:v>20.3807713328559</c:v>
                </c:pt>
                <c:pt idx="106" formatCode="0.00">
                  <c:v>24.884678098623347</c:v>
                </c:pt>
                <c:pt idx="107" formatCode="0.00">
                  <c:v>31.079954880390602</c:v>
                </c:pt>
                <c:pt idx="108" formatCode="0.00">
                  <c:v>17.661881653180885</c:v>
                </c:pt>
                <c:pt idx="109" formatCode="0.00">
                  <c:v>27.287188469985157</c:v>
                </c:pt>
                <c:pt idx="110" formatCode="0.00">
                  <c:v>21.589806550218569</c:v>
                </c:pt>
                <c:pt idx="111" formatCode="0.00">
                  <c:v>22.812774407592542</c:v>
                </c:pt>
                <c:pt idx="112" formatCode="0.00">
                  <c:v>22.806523504429173</c:v>
                </c:pt>
                <c:pt idx="113" formatCode="0.00">
                  <c:v>20.335479303156916</c:v>
                </c:pt>
                <c:pt idx="114" formatCode="0.00">
                  <c:v>18.79246296150415</c:v>
                </c:pt>
                <c:pt idx="115" formatCode="0.00">
                  <c:v>25.248908506440031</c:v>
                </c:pt>
                <c:pt idx="116" formatCode="0.00">
                  <c:v>21.534238032154832</c:v>
                </c:pt>
                <c:pt idx="117" formatCode="0.00">
                  <c:v>21.77288209989117</c:v>
                </c:pt>
                <c:pt idx="118" formatCode="0.00">
                  <c:v>26.284472469549776</c:v>
                </c:pt>
                <c:pt idx="119" formatCode="0.00">
                  <c:v>32.487372818085063</c:v>
                </c:pt>
                <c:pt idx="120" formatCode="0.00">
                  <c:v>19.07686378634876</c:v>
                </c:pt>
                <c:pt idx="121" formatCode="0.00">
                  <c:v>28.709676098394532</c:v>
                </c:pt>
                <c:pt idx="122" formatCode="0.00">
                  <c:v>23.019741648931202</c:v>
                </c:pt>
                <c:pt idx="123" formatCode="0.00">
                  <c:v>24.250099630250432</c:v>
                </c:pt>
                <c:pt idx="124" formatCode="0.00">
                  <c:v>24.251182185653292</c:v>
                </c:pt>
                <c:pt idx="125" formatCode="0.00">
                  <c:v>21.787415460112367</c:v>
                </c:pt>
                <c:pt idx="126" formatCode="0.00">
                  <c:v>20.251621294683872</c:v>
                </c:pt>
                <c:pt idx="127" formatCode="0.00">
                  <c:v>26.715219170549226</c:v>
                </c:pt>
                <c:pt idx="128" formatCode="0.00">
                  <c:v>23.007662682443772</c:v>
                </c:pt>
                <c:pt idx="129" formatCode="0.00">
                  <c:v>23.25336748732466</c:v>
                </c:pt>
                <c:pt idx="130" formatCode="0.00">
                  <c:v>27.771966024259406</c:v>
                </c:pt>
                <c:pt idx="131" formatCode="0.00">
                  <c:v>33.981822646973768</c:v>
                </c:pt>
                <c:pt idx="132" formatCode="0.00">
                  <c:v>20.578218670180856</c:v>
                </c:pt>
                <c:pt idx="133" formatCode="0.00">
                  <c:v>30.217885488408932</c:v>
                </c:pt>
                <c:pt idx="134" formatCode="0.00">
                  <c:v>24.534755663013669</c:v>
                </c:pt>
                <c:pt idx="135" formatCode="0.00">
                  <c:v>25.771869048698854</c:v>
                </c:pt>
                <c:pt idx="136" formatCode="0.00">
                  <c:v>25.779658446568341</c:v>
                </c:pt>
                <c:pt idx="137" formatCode="0.00">
                  <c:v>23.322550654444179</c:v>
                </c:pt>
                <c:pt idx="138" formatCode="0.00">
                  <c:v>21.793368160963741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535-945E-F8456175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9936"/>
        <c:axId val="1873892816"/>
      </c:lineChart>
      <c:catAx>
        <c:axId val="1873889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816"/>
        <c:crosses val="autoZero"/>
        <c:auto val="1"/>
        <c:lblAlgn val="ctr"/>
        <c:lblOffset val="100"/>
        <c:noMultiLvlLbl val="0"/>
      </c:catAx>
      <c:valAx>
        <c:axId val="18738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'Forecast4A1-old'!$B$1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'Forecast4A1-old'!$B$2:$B$140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'Forecast4A1-old'!$C$1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'Forecast4A1-old'!$D$1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'Forecast4A1-old'!$E$1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498-9131-D6C8628BE22C}"/>
            </c:ext>
          </c:extLst>
        </c:ser>
        <c:ser>
          <c:idx val="1"/>
          <c:order val="1"/>
          <c:tx>
            <c:strRef>
              <c:f>Forecast4A2!$C$1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Forecast4A2!$C$2:$C$140</c:f>
              <c:numCache>
                <c:formatCode>General</c:formatCode>
                <c:ptCount val="139"/>
                <c:pt idx="110">
                  <c:v>2</c:v>
                </c:pt>
                <c:pt idx="111">
                  <c:v>4.3220612051887723</c:v>
                </c:pt>
                <c:pt idx="112">
                  <c:v>4.316864848742501</c:v>
                </c:pt>
                <c:pt idx="113">
                  <c:v>4.31166849229625</c:v>
                </c:pt>
                <c:pt idx="114">
                  <c:v>4.3064721358499778</c:v>
                </c:pt>
                <c:pt idx="115">
                  <c:v>4.3012757794037277</c:v>
                </c:pt>
                <c:pt idx="116">
                  <c:v>4.2960794229574555</c:v>
                </c:pt>
                <c:pt idx="117">
                  <c:v>4.2908830665112045</c:v>
                </c:pt>
                <c:pt idx="118">
                  <c:v>4.2856867100649332</c:v>
                </c:pt>
                <c:pt idx="119">
                  <c:v>4.2804903536186822</c:v>
                </c:pt>
                <c:pt idx="120">
                  <c:v>4.27529399717241</c:v>
                </c:pt>
                <c:pt idx="121">
                  <c:v>4.2700976407261599</c:v>
                </c:pt>
                <c:pt idx="122">
                  <c:v>4.2649012842798877</c:v>
                </c:pt>
                <c:pt idx="123">
                  <c:v>4.2597049278336367</c:v>
                </c:pt>
                <c:pt idx="124">
                  <c:v>4.2545085713873654</c:v>
                </c:pt>
                <c:pt idx="125">
                  <c:v>4.2493122149411144</c:v>
                </c:pt>
                <c:pt idx="126">
                  <c:v>4.2441158584948422</c:v>
                </c:pt>
                <c:pt idx="127">
                  <c:v>4.2389195020485921</c:v>
                </c:pt>
                <c:pt idx="128">
                  <c:v>4.2337231456023199</c:v>
                </c:pt>
                <c:pt idx="129">
                  <c:v>4.2285267891560689</c:v>
                </c:pt>
                <c:pt idx="130">
                  <c:v>4.2233304327097976</c:v>
                </c:pt>
                <c:pt idx="131">
                  <c:v>4.2181340762635466</c:v>
                </c:pt>
                <c:pt idx="132">
                  <c:v>4.2129377198172744</c:v>
                </c:pt>
                <c:pt idx="133">
                  <c:v>4.2077413633710243</c:v>
                </c:pt>
                <c:pt idx="134">
                  <c:v>4.2025450069247521</c:v>
                </c:pt>
                <c:pt idx="135">
                  <c:v>4.1973486504785011</c:v>
                </c:pt>
                <c:pt idx="136">
                  <c:v>4.1921522940322298</c:v>
                </c:pt>
                <c:pt idx="137">
                  <c:v>4.1869559375859788</c:v>
                </c:pt>
                <c:pt idx="138">
                  <c:v>4.1817595811397066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498-9131-D6C8628BE22C}"/>
            </c:ext>
          </c:extLst>
        </c:ser>
        <c:ser>
          <c:idx val="2"/>
          <c:order val="2"/>
          <c:tx>
            <c:strRef>
              <c:f>Forecast4A2!$D$1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Forecast4A2!$D$2:$D$140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-3.233961029212451</c:v>
                </c:pt>
                <c:pt idx="112" formatCode="0.00">
                  <c:v>-3.2998491813864215</c:v>
                </c:pt>
                <c:pt idx="113" formatCode="0.00">
                  <c:v>-3.3662056967043501</c:v>
                </c:pt>
                <c:pt idx="114" formatCode="0.00">
                  <c:v>-3.4330268485666622</c:v>
                </c:pt>
                <c:pt idx="115" formatCode="0.00">
                  <c:v>-3.5003089446571831</c:v>
                </c:pt>
                <c:pt idx="116" formatCode="0.00">
                  <c:v>-3.5680483277729875</c:v>
                </c:pt>
                <c:pt idx="117" formatCode="0.00">
                  <c:v>-3.6362413765674164</c:v>
                </c:pt>
                <c:pt idx="118" formatCode="0.00">
                  <c:v>-3.7048845062112985</c:v>
                </c:pt>
                <c:pt idx="119" formatCode="0.00">
                  <c:v>-3.7739741689759585</c:v>
                </c:pt>
                <c:pt idx="120" formatCode="0.00">
                  <c:v>-3.8435068547427917</c:v>
                </c:pt>
                <c:pt idx="121" formatCode="0.00">
                  <c:v>-3.9134790914427366</c:v>
                </c:pt>
                <c:pt idx="122" formatCode="0.00">
                  <c:v>-3.9838874454301374</c:v>
                </c:pt>
                <c:pt idx="123" formatCode="0.00">
                  <c:v>-4.054728521794063</c:v>
                </c:pt>
                <c:pt idx="124" formatCode="0.00">
                  <c:v>-4.125998964611318</c:v>
                </c:pt>
                <c:pt idx="125" formatCode="0.00">
                  <c:v>-4.1976954571439125</c:v>
                </c:pt>
                <c:pt idx="126" formatCode="0.00">
                  <c:v>-4.269814721985</c:v>
                </c:pt>
                <c:pt idx="127" formatCode="0.00">
                  <c:v>-4.3423535211557294</c:v>
                </c:pt>
                <c:pt idx="128" formatCode="0.00">
                  <c:v>-4.4153086561568005</c:v>
                </c:pt>
                <c:pt idx="129" formatCode="0.00">
                  <c:v>-4.4886769679768843</c:v>
                </c:pt>
                <c:pt idx="130" formatCode="0.00">
                  <c:v>-4.5624553370614596</c:v>
                </c:pt>
                <c:pt idx="131" formatCode="0.00">
                  <c:v>-4.6366406832439688</c:v>
                </c:pt>
                <c:pt idx="132" formatCode="0.00">
                  <c:v>-4.7112299656425609</c:v>
                </c:pt>
                <c:pt idx="133" formatCode="0.00">
                  <c:v>-4.7862201825241861</c:v>
                </c:pt>
                <c:pt idx="134" formatCode="0.00">
                  <c:v>-4.8616083711389697</c:v>
                </c:pt>
                <c:pt idx="135" formatCode="0.00">
                  <c:v>-4.9373916075264415</c:v>
                </c:pt>
                <c:pt idx="136" formatCode="0.00">
                  <c:v>-5.013567006296368</c:v>
                </c:pt>
                <c:pt idx="137" formatCode="0.00">
                  <c:v>-5.0901317203855028</c:v>
                </c:pt>
                <c:pt idx="138" formatCode="0.00">
                  <c:v>-5.1670829407927901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498-9131-D6C8628BE22C}"/>
            </c:ext>
          </c:extLst>
        </c:ser>
        <c:ser>
          <c:idx val="3"/>
          <c:order val="3"/>
          <c:tx>
            <c:strRef>
              <c:f>Forecast4A2!$E$1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Forecast4A2!$E$2:$E$140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11.878083439589997</c:v>
                </c:pt>
                <c:pt idx="112" formatCode="0.00">
                  <c:v>11.933578878871423</c:v>
                </c:pt>
                <c:pt idx="113" formatCode="0.00">
                  <c:v>11.98954268129685</c:v>
                </c:pt>
                <c:pt idx="114" formatCode="0.00">
                  <c:v>12.045971120266618</c:v>
                </c:pt>
                <c:pt idx="115" formatCode="0.00">
                  <c:v>12.102860503464639</c:v>
                </c:pt>
                <c:pt idx="116" formatCode="0.00">
                  <c:v>12.160207173687898</c:v>
                </c:pt>
                <c:pt idx="117" formatCode="0.00">
                  <c:v>12.218007509589825</c:v>
                </c:pt>
                <c:pt idx="118" formatCode="0.00">
                  <c:v>12.276257926341165</c:v>
                </c:pt>
                <c:pt idx="119" formatCode="0.00">
                  <c:v>12.334954876213324</c:v>
                </c:pt>
                <c:pt idx="120" formatCode="0.00">
                  <c:v>12.394094849087612</c:v>
                </c:pt>
                <c:pt idx="121" formatCode="0.00">
                  <c:v>12.453674372895057</c:v>
                </c:pt>
                <c:pt idx="122" formatCode="0.00">
                  <c:v>12.513690013989912</c:v>
                </c:pt>
                <c:pt idx="123" formatCode="0.00">
                  <c:v>12.574138377461336</c:v>
                </c:pt>
                <c:pt idx="124" formatCode="0.00">
                  <c:v>12.635016107386049</c:v>
                </c:pt>
                <c:pt idx="125" formatCode="0.00">
                  <c:v>12.696319887026142</c:v>
                </c:pt>
                <c:pt idx="126" formatCode="0.00">
                  <c:v>12.758046438974684</c:v>
                </c:pt>
                <c:pt idx="127" formatCode="0.00">
                  <c:v>12.820192525252914</c:v>
                </c:pt>
                <c:pt idx="128" formatCode="0.00">
                  <c:v>12.882754947361441</c:v>
                </c:pt>
                <c:pt idx="129" formatCode="0.00">
                  <c:v>12.945730546289022</c:v>
                </c:pt>
                <c:pt idx="130" formatCode="0.00">
                  <c:v>13.009116202481055</c:v>
                </c:pt>
                <c:pt idx="131" formatCode="0.00">
                  <c:v>13.072908835771063</c:v>
                </c:pt>
                <c:pt idx="132" formatCode="0.00">
                  <c:v>13.13710540527711</c:v>
                </c:pt>
                <c:pt idx="133" formatCode="0.00">
                  <c:v>13.201702909266235</c:v>
                </c:pt>
                <c:pt idx="134" formatCode="0.00">
                  <c:v>13.266698384988473</c:v>
                </c:pt>
                <c:pt idx="135" formatCode="0.00">
                  <c:v>13.332088908483444</c:v>
                </c:pt>
                <c:pt idx="136" formatCode="0.00">
                  <c:v>13.397871594360828</c:v>
                </c:pt>
                <c:pt idx="137" formatCode="0.00">
                  <c:v>13.46404359555746</c:v>
                </c:pt>
                <c:pt idx="138" formatCode="0.00">
                  <c:v>13.530602103072203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498-9131-D6C8628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37488"/>
        <c:axId val="1371544208"/>
      </c:lineChart>
      <c:catAx>
        <c:axId val="137153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4208"/>
        <c:crosses val="autoZero"/>
        <c:auto val="1"/>
        <c:lblAlgn val="ctr"/>
        <c:lblOffset val="100"/>
        <c:noMultiLvlLbl val="0"/>
      </c:catAx>
      <c:valAx>
        <c:axId val="137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148590</xdr:rowOff>
    </xdr:from>
    <xdr:to>
      <xdr:col>18</xdr:col>
      <xdr:colOff>405765</xdr:colOff>
      <xdr:row>33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2F13D-6A52-818E-9294-F94022DF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10</xdr:row>
      <xdr:rowOff>26670</xdr:rowOff>
    </xdr:from>
    <xdr:to>
      <xdr:col>17</xdr:col>
      <xdr:colOff>603885</xdr:colOff>
      <xdr:row>30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9CB0C-EBA5-B6D9-1905-05F39CB0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80010</xdr:rowOff>
    </xdr:from>
    <xdr:to>
      <xdr:col>17</xdr:col>
      <xdr:colOff>512445</xdr:colOff>
      <xdr:row>28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11C06-5987-A641-368F-28E5FD45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7" type="button" dataOnly="0" labelOnly="1" outline="0" axis="axisRow" fieldPosition="0"/>
    </format>
    <format dxfId="42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9">
      <pivotArea field="27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7">
      <pivotArea collapsedLevelsAreSubtotals="1" fieldPosition="0">
        <references count="1">
          <reference field="27" count="1">
            <x v="1"/>
          </reference>
        </references>
      </pivotArea>
    </format>
    <format dxfId="36">
      <pivotArea dataOnly="0" labelOnly="1" fieldPosition="0">
        <references count="1">
          <reference field="27" count="1">
            <x v="1"/>
          </reference>
        </references>
      </pivotArea>
    </format>
    <format dxfId="35">
      <pivotArea collapsedLevelsAreSubtotals="1" fieldPosition="0">
        <references count="1">
          <reference field="27" count="1">
            <x v="3"/>
          </reference>
        </references>
      </pivotArea>
    </format>
    <format dxfId="34">
      <pivotArea dataOnly="0" labelOnly="1" fieldPosition="0">
        <references count="1">
          <reference field="27" count="1">
            <x v="3"/>
          </reference>
        </references>
      </pivotArea>
    </format>
    <format dxfId="33">
      <pivotArea collapsedLevelsAreSubtotals="1" fieldPosition="0">
        <references count="1">
          <reference field="27" count="1">
            <x v="4"/>
          </reference>
        </references>
      </pivotArea>
    </format>
    <format dxfId="32">
      <pivotArea dataOnly="0" labelOnly="1" fieldPosition="0">
        <references count="1">
          <reference field="27" count="1">
            <x v="4"/>
          </reference>
        </references>
      </pivotArea>
    </format>
    <format dxfId="31">
      <pivotArea collapsedLevelsAreSubtotals="1" fieldPosition="0">
        <references count="1">
          <reference field="27" count="1">
            <x v="2"/>
          </reference>
        </references>
      </pivotArea>
    </format>
    <format dxfId="30">
      <pivotArea dataOnly="0" labelOnly="1" fieldPosition="0">
        <references count="1">
          <reference field="27" count="1">
            <x v="2"/>
          </reference>
        </references>
      </pivotArea>
    </format>
    <format dxfId="29">
      <pivotArea collapsedLevelsAreSubtotals="1" fieldPosition="0">
        <references count="1">
          <reference field="27" count="1">
            <x v="6"/>
          </reference>
        </references>
      </pivotArea>
    </format>
    <format dxfId="28">
      <pivotArea dataOnly="0" labelOnly="1" fieldPosition="0">
        <references count="1">
          <reference field="27" count="1">
            <x v="6"/>
          </reference>
        </references>
      </pivotArea>
    </format>
    <format dxfId="27">
      <pivotArea collapsedLevelsAreSubtotals="1" fieldPosition="0">
        <references count="1">
          <reference field="27" count="1">
            <x v="8"/>
          </reference>
        </references>
      </pivotArea>
    </format>
    <format dxfId="26">
      <pivotArea dataOnly="0" labelOnly="1" fieldPosition="0">
        <references count="1">
          <reference field="27" count="1">
            <x v="8"/>
          </reference>
        </references>
      </pivotArea>
    </format>
    <format dxfId="25">
      <pivotArea collapsedLevelsAreSubtotals="1" fieldPosition="0">
        <references count="1">
          <reference field="27" count="1">
            <x v="10"/>
          </reference>
        </references>
      </pivotArea>
    </format>
    <format dxfId="24">
      <pivotArea dataOnly="0" labelOnly="1" fieldPosition="0">
        <references count="1">
          <reference field="27" count="1">
            <x v="10"/>
          </reference>
        </references>
      </pivotArea>
    </format>
    <format dxfId="23">
      <pivotArea collapsedLevelsAreSubtotals="1" fieldPosition="0">
        <references count="1">
          <reference field="27" count="1">
            <x v="5"/>
          </reference>
        </references>
      </pivotArea>
    </format>
    <format dxfId="22">
      <pivotArea dataOnly="0" labelOnly="1" fieldPosition="0">
        <references count="1">
          <reference field="27" count="1">
            <x v="5"/>
          </reference>
        </references>
      </pivotArea>
    </format>
    <format dxfId="21">
      <pivotArea collapsedLevelsAreSubtotals="1" fieldPosition="0">
        <references count="1">
          <reference field="27" count="1">
            <x v="7"/>
          </reference>
        </references>
      </pivotArea>
    </format>
    <format dxfId="20">
      <pivotArea dataOnly="0" labelOnly="1" fieldPosition="0">
        <references count="1">
          <reference field="27" count="1">
            <x v="7"/>
          </reference>
        </references>
      </pivotArea>
    </format>
    <format dxfId="19">
      <pivotArea collapsedLevelsAreSubtotals="1" fieldPosition="0">
        <references count="1">
          <reference field="27" count="1">
            <x v="9"/>
          </reference>
        </references>
      </pivotArea>
    </format>
    <format dxfId="18">
      <pivotArea dataOnly="0" labelOnly="1" fieldPosition="0">
        <references count="1">
          <reference field="27" count="1">
            <x v="9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E07D45-0808-49FF-899E-D951990BFC3E}" name="Table11" displayName="Table11" ref="A1:E140" totalsRowShown="0">
  <autoFilter ref="A1:E140" xr:uid="{E4E07D45-0808-49FF-899E-D951990BFC3E}"/>
  <tableColumns count="5">
    <tableColumn id="1" xr3:uid="{13081C5B-55CB-4DAA-800C-9D0B66B70246}" name="Date" dataDxfId="3"/>
    <tableColumn id="2" xr3:uid="{C49D2E1B-6816-4E87-AF5C-5F4497CBCD6C}" name="A2"/>
    <tableColumn id="3" xr3:uid="{56B6CAB1-25B7-4FDE-92DD-5DF31D10E57E}" name="Forecast(A2)">
      <calculatedColumnFormula>_xlfn.FORECAST.ETS(A2,$B$2:$B$101,$A$2:$A$101,12,1)</calculatedColumnFormula>
    </tableColumn>
    <tableColumn id="4" xr3:uid="{31918E05-D274-431D-BABD-7845ACB97E60}" name="Lower Confidence Bound(A2)" dataDxfId="2">
      <calculatedColumnFormula>C2-_xlfn.FORECAST.ETS.CONFINT(A2,$B$2:$B$101,$A$2:$A$101,0.97,12,1)</calculatedColumnFormula>
    </tableColumn>
    <tableColumn id="5" xr3:uid="{1129008F-7BE0-4D4E-896A-47B5C077D286}" name="Upper Confidence Bound(A2)" dataDxfId="1">
      <calculatedColumnFormula>C2+_xlfn.FORECAST.ETS.CONFINT(A2,$B$2:$B$101,$A$2:$A$101,0.97,12,1)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AA00C2-5AEF-49A0-91E7-2E13BBD5229B}" name="Table12" displayName="Table12" ref="G1:H9" totalsRowShown="0">
  <autoFilter ref="G1:H9" xr:uid="{51AA00C2-5AEF-49A0-91E7-2E13BBD5229B}"/>
  <tableColumns count="2">
    <tableColumn id="1" xr3:uid="{D459B33C-A351-4DD2-ADE4-21EC3F1FB490}" name="Statistic"/>
    <tableColumn id="2" xr3:uid="{BBE52A8A-EEFF-4786-9B46-914A7A3F4FB6}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43F208-01C6-4B06-9D19-C17DD9957C93}" name="Table9" displayName="Table9" ref="A1:E140" totalsRowShown="0">
  <autoFilter ref="A1:E140" xr:uid="{2D43F208-01C6-4B06-9D19-C17DD9957C93}"/>
  <tableColumns count="5">
    <tableColumn id="1" xr3:uid="{5B1C58BA-C4DB-43F8-BAA4-D5C7F47F4C60}" name="Date" dataDxfId="7"/>
    <tableColumn id="2" xr3:uid="{24C4D212-BBBC-4479-9328-AA5F0E001C88}" name="A1"/>
    <tableColumn id="3" xr3:uid="{72B9D0C2-F011-4F8D-8808-FAE72799D4AC}" name="Forecast(A1)">
      <calculatedColumnFormula>_xlfn.FORECAST.ETS(A2,$B$2:$B$104,$A$2:$A$104,12,1)</calculatedColumnFormula>
    </tableColumn>
    <tableColumn id="4" xr3:uid="{26E19C99-AE03-42A8-8977-C1CE2BC6CC06}" name="Lower Confidence Bound(A1)" dataDxfId="6">
      <calculatedColumnFormula>C2-_xlfn.FORECAST.ETS.CONFINT(A2,$B$2:$B$104,$A$2:$A$104,0.97,12,1)</calculatedColumnFormula>
    </tableColumn>
    <tableColumn id="5" xr3:uid="{8C38DA48-9540-4C01-95DD-37777B82A3B9}" name="Upper Confidence Bound(A1)" dataDxfId="5">
      <calculatedColumnFormula>C2+_xlfn.FORECAST.ETS.CONFINT(A2,$B$2:$B$104,$A$2:$A$104,0.97,12,1)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7B627B-6CDF-4E39-8C0E-3AE63D6307EB}" name="Table10" displayName="Table10" ref="G1:H9" totalsRowShown="0">
  <autoFilter ref="G1:H9" xr:uid="{647B627B-6CDF-4E39-8C0E-3AE63D6307EB}"/>
  <tableColumns count="2">
    <tableColumn id="1" xr3:uid="{77B7C520-FAED-4570-8E98-D5776D341742}" name="Statistic"/>
    <tableColumn id="2" xr3:uid="{1621BFBC-03D6-4328-B56C-5285891DC5C7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15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14">
      <calculatedColumnFormula>C2-_xlfn.FORECAST.ETS.CONFINT(A2,$B$2:$B$108,$A$2:$A$108,0.97,12,1)</calculatedColumnFormula>
    </tableColumn>
    <tableColumn id="5" xr3:uid="{C219D36E-483F-4A99-AEAA-24669C7BFC39}" name="Upper Confidence Bound(A1)" dataDxfId="13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C9F064-BCB4-4A6F-8DF2-03500E38D75A}" name="Table5" displayName="Table5" ref="A1:E140" totalsRowShown="0">
  <autoFilter ref="A1:E140" xr:uid="{4EC9F064-BCB4-4A6F-8DF2-03500E38D75A}"/>
  <tableColumns count="5">
    <tableColumn id="1" xr3:uid="{45C4840E-D1F1-49B3-8B1D-6D5FBD0DE0E4}" name="Date" dataDxfId="11"/>
    <tableColumn id="2" xr3:uid="{D0869D95-4537-4FFB-ACE9-48C331E2916C}" name="A2"/>
    <tableColumn id="3" xr3:uid="{1F526523-8E63-4169-8303-99C6229873EF}" name="Forecast(A2)">
      <calculatedColumnFormula>_xlfn.FORECAST.ETS(A2,$B$2:$B$112,$A$2:$A$112,1,1)</calculatedColumnFormula>
    </tableColumn>
    <tableColumn id="4" xr3:uid="{D7501D0D-68BB-474C-8340-231F178BD22D}" name="Lower Confidence Bound(A2)" dataDxfId="10">
      <calculatedColumnFormula>C2-_xlfn.FORECAST.ETS.CONFINT(A2,$B$2:$B$112,$A$2:$A$112,0.97,1,1)</calculatedColumnFormula>
    </tableColumn>
    <tableColumn id="5" xr3:uid="{999DA9CA-0BD5-4C0F-B1D8-51B3B18FC13A}" name="Upper Confidence Bound(A2)" dataDxfId="9">
      <calculatedColumnFormula>C2+_xlfn.FORECAST.ETS.CONFINT(A2,$B$2:$B$112,$A$2:$A$112,0.97,1,1)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BC68C6-6A71-494F-B886-DEA3C3FF4CA2}" name="Table6" displayName="Table6" ref="G1:H8" totalsRowShown="0">
  <autoFilter ref="G1:H8" xr:uid="{B1BC68C6-6A71-494F-B886-DEA3C3FF4CA2}"/>
  <tableColumns count="2">
    <tableColumn id="1" xr3:uid="{09A430F5-5310-48BF-B21F-CDB56545D6DF}" name="Statistic"/>
    <tableColumn id="2" xr3:uid="{EB4201B1-2021-4FC8-9536-0A64446C18AF}" name="Valu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sheetPr codeName="Sheet1"/>
  <dimension ref="A3:Y14"/>
  <sheetViews>
    <sheetView topLeftCell="A10"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AF0-F652-4C05-B657-8EA3D17EFBB4}">
  <dimension ref="A1:H140"/>
  <sheetViews>
    <sheetView workbookViewId="0">
      <selection activeCell="I9" sqref="I9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_xlfn.FORECAST.ETS.STAT($B$2:$B$101,$A$2:$A$101,1,12,1)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_xlfn.FORECAST.ETS.STAT($B$2:$B$101,$A$2:$A$101,2,12,1)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_xlfn.FORECAST.ETS.STAT($B$2:$B$101,$A$2:$A$101,3,12,1)</f>
        <v>1E-3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_xlfn.FORECAST.ETS.STAT($B$2:$B$101,$A$2:$A$101,4,12,1)</f>
        <v>0.66898465834356302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_xlfn.FORECAST.ETS.STAT($B$2:$B$101,$A$2:$A$101,5,12,1)</f>
        <v>0.45486951600502928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_xlfn.FORECAST.ETS.STAT($B$2:$B$101,$A$2:$A$101,6,12,1)</f>
        <v>2.2745478383681141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_xlfn.FORECAST.ETS.STAT($B$2:$B$101,$A$2:$A$101,7,12,1)</f>
        <v>3.1189665332648389</v>
      </c>
    </row>
    <row r="9" spans="1:8" x14ac:dyDescent="0.3">
      <c r="A9" s="1">
        <v>41913</v>
      </c>
      <c r="B9">
        <v>6</v>
      </c>
      <c r="G9" t="s">
        <v>76</v>
      </c>
      <c r="H9" s="5">
        <f>AVERAGE(H101:H112)</f>
        <v>0.5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8" x14ac:dyDescent="0.3">
      <c r="A97" s="1">
        <v>44593</v>
      </c>
      <c r="B97">
        <v>6</v>
      </c>
    </row>
    <row r="98" spans="1:8" x14ac:dyDescent="0.3">
      <c r="A98" s="1">
        <v>44621</v>
      </c>
      <c r="B98">
        <v>2</v>
      </c>
    </row>
    <row r="99" spans="1:8" x14ac:dyDescent="0.3">
      <c r="A99" s="1">
        <v>44652</v>
      </c>
      <c r="B99">
        <v>6</v>
      </c>
    </row>
    <row r="100" spans="1:8" x14ac:dyDescent="0.3">
      <c r="A100" s="1">
        <v>44682</v>
      </c>
      <c r="B100">
        <v>5</v>
      </c>
    </row>
    <row r="101" spans="1:8" x14ac:dyDescent="0.3">
      <c r="A101" s="1">
        <v>44713</v>
      </c>
      <c r="B101">
        <v>6</v>
      </c>
      <c r="C101">
        <v>6</v>
      </c>
      <c r="D101" s="4">
        <v>6</v>
      </c>
      <c r="E101" s="4">
        <v>6</v>
      </c>
      <c r="H101">
        <f>IF(AND(Table11[[#This Row],[A2]]&lt;Table11[[#This Row],[Forecast(A2)]]+2,Table11[[#This Row],[A2]]&gt;Table11[[#This Row],[Forecast(A2)]]-2),1,0)</f>
        <v>1</v>
      </c>
    </row>
    <row r="102" spans="1:8" x14ac:dyDescent="0.3">
      <c r="A102" s="1">
        <v>44743</v>
      </c>
      <c r="B102">
        <v>13</v>
      </c>
      <c r="C102">
        <f>_xlfn.FORECAST.ETS(A102,$B$2:$B$101,$A$2:$A$101,12,1)</f>
        <v>6.7200157404916867</v>
      </c>
      <c r="D102" s="4">
        <f>C102-_xlfn.FORECAST.ETS.CONFINT(A102,$B$2:$B$101,$A$2:$A$101,0.97,12,1)</f>
        <v>0.11145019426891167</v>
      </c>
      <c r="E102" s="4">
        <f>C102+_xlfn.FORECAST.ETS.CONFINT(A102,$B$2:$B$101,$A$2:$A$101,0.97,12,1)</f>
        <v>13.328581286714462</v>
      </c>
      <c r="H102">
        <f>IF(AND(Table11[[#This Row],[A2]]&lt;Table11[[#This Row],[Forecast(A2)]]+2,Table11[[#This Row],[A2]]&gt;Table11[[#This Row],[Forecast(A2)]]-2),1,0)</f>
        <v>0</v>
      </c>
    </row>
    <row r="103" spans="1:8" x14ac:dyDescent="0.3">
      <c r="A103" s="1">
        <v>44774</v>
      </c>
      <c r="B103">
        <v>2</v>
      </c>
      <c r="C103">
        <f>_xlfn.FORECAST.ETS(A103,$B$2:$B$101,$A$2:$A$101,12,1)</f>
        <v>5.4433011723730802</v>
      </c>
      <c r="D103" s="4">
        <f>C103-_xlfn.FORECAST.ETS.CONFINT(A103,$B$2:$B$101,$A$2:$A$101,0.97,12,1)</f>
        <v>-1.2183459686018114</v>
      </c>
      <c r="E103" s="4">
        <f>C103+_xlfn.FORECAST.ETS.CONFINT(A103,$B$2:$B$101,$A$2:$A$101,0.97,12,1)</f>
        <v>12.104948313347972</v>
      </c>
      <c r="H103">
        <f>IF(AND(Table11[[#This Row],[A2]]&lt;Table11[[#This Row],[Forecast(A2)]]+2,Table11[[#This Row],[A2]]&gt;Table11[[#This Row],[Forecast(A2)]]-2),1,0)</f>
        <v>0</v>
      </c>
    </row>
    <row r="104" spans="1:8" x14ac:dyDescent="0.3">
      <c r="A104" s="1">
        <v>44805</v>
      </c>
      <c r="B104">
        <v>5</v>
      </c>
      <c r="C104">
        <f>_xlfn.FORECAST.ETS(A104,$B$2:$B$101,$A$2:$A$101,12,1)</f>
        <v>6.0871984967749233</v>
      </c>
      <c r="D104" s="4">
        <f>C104-_xlfn.FORECAST.ETS.CONFINT(A104,$B$2:$B$101,$A$2:$A$101,0.97,12,1)</f>
        <v>-0.62793987360380932</v>
      </c>
      <c r="E104" s="4">
        <f>C104+_xlfn.FORECAST.ETS.CONFINT(A104,$B$2:$B$101,$A$2:$A$101,0.97,12,1)</f>
        <v>12.802336867153656</v>
      </c>
      <c r="H104">
        <f>IF(AND(Table11[[#This Row],[A2]]&lt;Table11[[#This Row],[Forecast(A2)]]+2,Table11[[#This Row],[A2]]&gt;Table11[[#This Row],[Forecast(A2)]]-2),1,0)</f>
        <v>1</v>
      </c>
    </row>
    <row r="105" spans="1:8" x14ac:dyDescent="0.3">
      <c r="A105" s="1">
        <v>44835</v>
      </c>
      <c r="B105">
        <v>9</v>
      </c>
      <c r="C105">
        <f>_xlfn.FORECAST.ETS(A105,$B$2:$B$101,$A$2:$A$101,12,1)</f>
        <v>3.4524744995220189</v>
      </c>
      <c r="D105" s="4">
        <f>C105-_xlfn.FORECAST.ETS.CONFINT(A105,$B$2:$B$101,$A$2:$A$101,0.97,12,1)</f>
        <v>-3.3165614755944715</v>
      </c>
      <c r="E105" s="4">
        <f>C105+_xlfn.FORECAST.ETS.CONFINT(A105,$B$2:$B$101,$A$2:$A$101,0.97,12,1)</f>
        <v>10.22151047463851</v>
      </c>
      <c r="H105">
        <f>IF(AND(Table11[[#This Row],[A2]]&lt;Table11[[#This Row],[Forecast(A2)]]+2,Table11[[#This Row],[A2]]&gt;Table11[[#This Row],[Forecast(A2)]]-2),1,0)</f>
        <v>0</v>
      </c>
    </row>
    <row r="106" spans="1:8" x14ac:dyDescent="0.3">
      <c r="A106" s="1">
        <v>44866</v>
      </c>
      <c r="B106">
        <v>4</v>
      </c>
      <c r="C106">
        <f>_xlfn.FORECAST.ETS(A106,$B$2:$B$101,$A$2:$A$101,12,1)</f>
        <v>4.7307177938759759</v>
      </c>
      <c r="D106" s="4">
        <f>C106-_xlfn.FORECAST.ETS.CONFINT(A106,$B$2:$B$101,$A$2:$A$101,0.97,12,1)</f>
        <v>-2.0926189319790272</v>
      </c>
      <c r="E106" s="4">
        <f>C106+_xlfn.FORECAST.ETS.CONFINT(A106,$B$2:$B$101,$A$2:$A$101,0.97,12,1)</f>
        <v>11.554054519730979</v>
      </c>
      <c r="H106">
        <f>IF(AND(Table11[[#This Row],[A2]]&lt;Table11[[#This Row],[Forecast(A2)]]+2,Table11[[#This Row],[A2]]&gt;Table11[[#This Row],[Forecast(A2)]]-2),1,0)</f>
        <v>1</v>
      </c>
    </row>
    <row r="107" spans="1:8" x14ac:dyDescent="0.3">
      <c r="A107" s="1">
        <v>44896</v>
      </c>
      <c r="B107">
        <v>3</v>
      </c>
      <c r="C107">
        <f>_xlfn.FORECAST.ETS(A107,$B$2:$B$101,$A$2:$A$101,12,1)</f>
        <v>3.0113775304617612</v>
      </c>
      <c r="D107" s="4">
        <f>C107-_xlfn.FORECAST.ETS.CONFINT(A107,$B$2:$B$101,$A$2:$A$101,0.97,12,1)</f>
        <v>-3.866659893509639</v>
      </c>
      <c r="E107" s="4">
        <f>C107+_xlfn.FORECAST.ETS.CONFINT(A107,$B$2:$B$101,$A$2:$A$101,0.97,12,1)</f>
        <v>9.8894149544331604</v>
      </c>
      <c r="H107">
        <f>IF(AND(Table11[[#This Row],[A2]]&lt;Table11[[#This Row],[Forecast(A2)]]+2,Table11[[#This Row],[A2]]&gt;Table11[[#This Row],[Forecast(A2)]]-2),1,0)</f>
        <v>1</v>
      </c>
    </row>
    <row r="108" spans="1:8" x14ac:dyDescent="0.3">
      <c r="A108" s="1">
        <v>44927</v>
      </c>
      <c r="B108">
        <v>1</v>
      </c>
      <c r="C108">
        <f>_xlfn.FORECAST.ETS(A108,$B$2:$B$101,$A$2:$A$101,12,1)</f>
        <v>7.3026666571727423</v>
      </c>
      <c r="D108" s="4">
        <f>C108-_xlfn.FORECAST.ETS.CONFINT(A108,$B$2:$B$101,$A$2:$A$101,0.97,12,1)</f>
        <v>0.36953175496964175</v>
      </c>
      <c r="E108" s="4">
        <f>C108+_xlfn.FORECAST.ETS.CONFINT(A108,$B$2:$B$101,$A$2:$A$101,0.97,12,1)</f>
        <v>14.235801559375844</v>
      </c>
      <c r="H108">
        <f>IF(AND(Table11[[#This Row],[A2]]&lt;Table11[[#This Row],[Forecast(A2)]]+2,Table11[[#This Row],[A2]]&gt;Table11[[#This Row],[Forecast(A2)]]-2),1,0)</f>
        <v>0</v>
      </c>
    </row>
    <row r="109" spans="1:8" x14ac:dyDescent="0.3">
      <c r="A109" s="1">
        <v>44958</v>
      </c>
      <c r="B109">
        <v>7</v>
      </c>
      <c r="C109">
        <f>_xlfn.FORECAST.ETS(A109,$B$2:$B$101,$A$2:$A$101,12,1)</f>
        <v>11.68073817612273</v>
      </c>
      <c r="D109" s="4">
        <f>C109-_xlfn.FORECAST.ETS.CONFINT(A109,$B$2:$B$101,$A$2:$A$101,0.97,12,1)</f>
        <v>4.6921121508967545</v>
      </c>
      <c r="E109" s="4">
        <f>C109+_xlfn.FORECAST.ETS.CONFINT(A109,$B$2:$B$101,$A$2:$A$101,0.97,12,1)</f>
        <v>18.669364201348706</v>
      </c>
      <c r="H109">
        <f>IF(AND(Table11[[#This Row],[A2]]&lt;Table11[[#This Row],[Forecast(A2)]]+2,Table11[[#This Row],[A2]]&gt;Table11[[#This Row],[Forecast(A2)]]-2),1,0)</f>
        <v>0</v>
      </c>
    </row>
    <row r="110" spans="1:8" x14ac:dyDescent="0.3">
      <c r="A110" s="1">
        <v>44986</v>
      </c>
      <c r="B110">
        <v>1</v>
      </c>
      <c r="C110">
        <f>_xlfn.FORECAST.ETS(A110,$B$2:$B$101,$A$2:$A$101,12,1)</f>
        <v>1.4547275397317496</v>
      </c>
      <c r="D110" s="4">
        <f>C110-_xlfn.FORECAST.ETS.CONFINT(A110,$B$2:$B$101,$A$2:$A$101,0.97,12,1)</f>
        <v>-5.5897801504326505</v>
      </c>
      <c r="E110" s="4">
        <f>C110+_xlfn.FORECAST.ETS.CONFINT(A110,$B$2:$B$101,$A$2:$A$101,0.97,12,1)</f>
        <v>8.4992352298961507</v>
      </c>
      <c r="H110">
        <f>IF(AND(Table11[[#This Row],[A2]]&lt;Table11[[#This Row],[Forecast(A2)]]+2,Table11[[#This Row],[A2]]&gt;Table11[[#This Row],[Forecast(A2)]]-2),1,0)</f>
        <v>1</v>
      </c>
    </row>
    <row r="111" spans="1:8" x14ac:dyDescent="0.3">
      <c r="A111" s="1">
        <v>45017</v>
      </c>
      <c r="B111">
        <v>5</v>
      </c>
      <c r="C111">
        <f>_xlfn.FORECAST.ETS(A111,$B$2:$B$101,$A$2:$A$101,12,1)</f>
        <v>5.139463225278357</v>
      </c>
      <c r="D111" s="4">
        <f>C111-_xlfn.FORECAST.ETS.CONFINT(A111,$B$2:$B$101,$A$2:$A$101,0.97,12,1)</f>
        <v>-1.9613136017584285</v>
      </c>
      <c r="E111" s="4">
        <f>C111+_xlfn.FORECAST.ETS.CONFINT(A111,$B$2:$B$101,$A$2:$A$101,0.97,12,1)</f>
        <v>12.240240052315142</v>
      </c>
      <c r="H111">
        <f>IF(AND(Table11[[#This Row],[A2]]&lt;Table11[[#This Row],[Forecast(A2)]]+2,Table11[[#This Row],[A2]]&gt;Table11[[#This Row],[Forecast(A2)]]-2),1,0)</f>
        <v>1</v>
      </c>
    </row>
    <row r="112" spans="1:8" x14ac:dyDescent="0.3">
      <c r="A112" s="1">
        <v>45047</v>
      </c>
      <c r="B112">
        <v>2</v>
      </c>
      <c r="C112">
        <f>_xlfn.FORECAST.ETS(A112,$B$2:$B$101,$A$2:$A$101,12,1)</f>
        <v>4.575285526924298</v>
      </c>
      <c r="D112" s="4">
        <f>C112-_xlfn.FORECAST.ETS.CONFINT(A112,$B$2:$B$101,$A$2:$A$101,0.97,12,1)</f>
        <v>-2.5821448722157907</v>
      </c>
      <c r="E112" s="4">
        <f>C112+_xlfn.FORECAST.ETS.CONFINT(A112,$B$2:$B$101,$A$2:$A$101,0.97,12,1)</f>
        <v>11.732715926064387</v>
      </c>
      <c r="H112">
        <f>IF(AND(Table11[[#This Row],[A2]]&lt;Table11[[#This Row],[Forecast(A2)]]+2,Table11[[#This Row],[A2]]&gt;Table11[[#This Row],[Forecast(A2)]]-2),1,0)</f>
        <v>0</v>
      </c>
    </row>
    <row r="113" spans="1:5" x14ac:dyDescent="0.3">
      <c r="A113" s="1">
        <v>45078</v>
      </c>
      <c r="C113">
        <f>_xlfn.FORECAST.ETS(A113,$B$2:$B$101,$A$2:$A$101,12,1)</f>
        <v>3.206434108913585</v>
      </c>
      <c r="D113" s="4">
        <f>C113-_xlfn.FORECAST.ETS.CONFINT(A113,$B$2:$B$101,$A$2:$A$101,0.97,12,1)</f>
        <v>-4.0080312944630716</v>
      </c>
      <c r="E113" s="4">
        <f>C113+_xlfn.FORECAST.ETS.CONFINT(A113,$B$2:$B$101,$A$2:$A$101,0.97,12,1)</f>
        <v>10.420899512290241</v>
      </c>
    </row>
    <row r="114" spans="1:5" x14ac:dyDescent="0.3">
      <c r="A114" s="1">
        <v>45108</v>
      </c>
      <c r="C114">
        <f>_xlfn.FORECAST.ETS(A114,$B$2:$B$101,$A$2:$A$101,12,1)</f>
        <v>6.585739171662703</v>
      </c>
      <c r="D114" s="4">
        <f>C114-_xlfn.FORECAST.ETS.CONFINT(A114,$B$2:$B$101,$A$2:$A$101,0.97,12,1)</f>
        <v>-0.68697144866299453</v>
      </c>
      <c r="E114" s="4">
        <f>C114+_xlfn.FORECAST.ETS.CONFINT(A114,$B$2:$B$101,$A$2:$A$101,0.97,12,1)</f>
        <v>13.8584497919884</v>
      </c>
    </row>
    <row r="115" spans="1:5" x14ac:dyDescent="0.3">
      <c r="A115" s="1">
        <v>45139</v>
      </c>
      <c r="C115">
        <f>_xlfn.FORECAST.ETS(A115,$B$2:$B$101,$A$2:$A$101,12,1)</f>
        <v>5.3090246035440956</v>
      </c>
      <c r="D115" s="4">
        <f>C115-_xlfn.FORECAST.ETS.CONFINT(A115,$B$2:$B$101,$A$2:$A$101,0.97,12,1)</f>
        <v>-2.021468454734979</v>
      </c>
      <c r="E115" s="4">
        <f>C115+_xlfn.FORECAST.ETS.CONFINT(A115,$B$2:$B$101,$A$2:$A$101,0.97,12,1)</f>
        <v>12.63951766182317</v>
      </c>
    </row>
    <row r="116" spans="1:5" x14ac:dyDescent="0.3">
      <c r="A116" s="1">
        <v>45170</v>
      </c>
      <c r="C116">
        <f>_xlfn.FORECAST.ETS(A116,$B$2:$B$101,$A$2:$A$101,12,1)</f>
        <v>5.9529219279459387</v>
      </c>
      <c r="D116" s="4">
        <f>C116-_xlfn.FORECAST.ETS.CONFINT(A116,$B$2:$B$101,$A$2:$A$101,0.97,12,1)</f>
        <v>-1.4357262565070652</v>
      </c>
      <c r="E116" s="4">
        <f>C116+_xlfn.FORECAST.ETS.CONFINT(A116,$B$2:$B$101,$A$2:$A$101,0.97,12,1)</f>
        <v>13.341570112398943</v>
      </c>
    </row>
    <row r="117" spans="1:5" x14ac:dyDescent="0.3">
      <c r="A117" s="1">
        <v>45200</v>
      </c>
      <c r="C117">
        <f>_xlfn.FORECAST.ETS(A117,$B$2:$B$101,$A$2:$A$101,12,1)</f>
        <v>3.3181979306930343</v>
      </c>
      <c r="D117" s="4">
        <f>C117-_xlfn.FORECAST.ETS.CONFINT(A117,$B$2:$B$101,$A$2:$A$101,0.97,12,1)</f>
        <v>-4.1289752015568304</v>
      </c>
      <c r="E117" s="4">
        <f>C117+_xlfn.FORECAST.ETS.CONFINT(A117,$B$2:$B$101,$A$2:$A$101,0.97,12,1)</f>
        <v>10.765371062942899</v>
      </c>
    </row>
    <row r="118" spans="1:5" x14ac:dyDescent="0.3">
      <c r="A118" s="1">
        <v>45231</v>
      </c>
      <c r="C118">
        <f>_xlfn.FORECAST.ETS(A118,$B$2:$B$101,$A$2:$A$101,12,1)</f>
        <v>4.5964412250469913</v>
      </c>
      <c r="D118" s="4">
        <f>C118-_xlfn.FORECAST.ETS.CONFINT(A118,$B$2:$B$101,$A$2:$A$101,0.97,12,1)</f>
        <v>-2.9096238444821578</v>
      </c>
      <c r="E118" s="4">
        <f>C118+_xlfn.FORECAST.ETS.CONFINT(A118,$B$2:$B$101,$A$2:$A$101,0.97,12,1)</f>
        <v>12.102506294576141</v>
      </c>
    </row>
    <row r="119" spans="1:5" x14ac:dyDescent="0.3">
      <c r="A119" s="1">
        <v>45261</v>
      </c>
      <c r="C119">
        <f>_xlfn.FORECAST.ETS(A119,$B$2:$B$101,$A$2:$A$101,12,1)</f>
        <v>2.8771009616327765</v>
      </c>
      <c r="D119" s="4">
        <f>C119-_xlfn.FORECAST.ETS.CONFINT(A119,$B$2:$B$101,$A$2:$A$101,0.97,12,1)</f>
        <v>-4.6882202370211123</v>
      </c>
      <c r="E119" s="4">
        <f>C119+_xlfn.FORECAST.ETS.CONFINT(A119,$B$2:$B$101,$A$2:$A$101,0.97,12,1)</f>
        <v>10.442422160286664</v>
      </c>
    </row>
    <row r="120" spans="1:5" x14ac:dyDescent="0.3">
      <c r="A120" s="1">
        <v>45292</v>
      </c>
      <c r="C120">
        <f>_xlfn.FORECAST.ETS(A120,$B$2:$B$101,$A$2:$A$101,12,1)</f>
        <v>7.1683900883437577</v>
      </c>
      <c r="D120" s="4">
        <f>C120-_xlfn.FORECAST.ETS.CONFINT(A120,$B$2:$B$101,$A$2:$A$101,0.97,12,1)</f>
        <v>-0.45654866815588502</v>
      </c>
      <c r="E120" s="4">
        <f>C120+_xlfn.FORECAST.ETS.CONFINT(A120,$B$2:$B$101,$A$2:$A$101,0.97,12,1)</f>
        <v>14.793328844843401</v>
      </c>
    </row>
    <row r="121" spans="1:5" x14ac:dyDescent="0.3">
      <c r="A121" s="1">
        <v>45323</v>
      </c>
      <c r="C121">
        <f>_xlfn.FORECAST.ETS(A121,$B$2:$B$101,$A$2:$A$101,12,1)</f>
        <v>11.546461607293745</v>
      </c>
      <c r="D121" s="4">
        <f>C121-_xlfn.FORECAST.ETS.CONFINT(A121,$B$2:$B$101,$A$2:$A$101,0.97,12,1)</f>
        <v>3.8615465928652855</v>
      </c>
      <c r="E121" s="4">
        <f>C121+_xlfn.FORECAST.ETS.CONFINT(A121,$B$2:$B$101,$A$2:$A$101,0.97,12,1)</f>
        <v>19.231376621722205</v>
      </c>
    </row>
    <row r="122" spans="1:5" x14ac:dyDescent="0.3">
      <c r="A122" s="1">
        <v>45352</v>
      </c>
      <c r="C122">
        <f>_xlfn.FORECAST.ETS(A122,$B$2:$B$101,$A$2:$A$101,12,1)</f>
        <v>1.320450970902765</v>
      </c>
      <c r="D122" s="4">
        <f>C122-_xlfn.FORECAST.ETS.CONFINT(A122,$B$2:$B$101,$A$2:$A$101,0.97,12,1)</f>
        <v>-6.4247963073274157</v>
      </c>
      <c r="E122" s="4">
        <f>C122+_xlfn.FORECAST.ETS.CONFINT(A122,$B$2:$B$101,$A$2:$A$101,0.97,12,1)</f>
        <v>9.0656982491329448</v>
      </c>
    </row>
    <row r="123" spans="1:5" x14ac:dyDescent="0.3">
      <c r="A123" s="1">
        <v>45383</v>
      </c>
      <c r="C123">
        <f>_xlfn.FORECAST.ETS(A123,$B$2:$B$101,$A$2:$A$101,12,1)</f>
        <v>5.0051866564493723</v>
      </c>
      <c r="D123" s="4">
        <f>C123-_xlfn.FORECAST.ETS.CONFINT(A123,$B$2:$B$101,$A$2:$A$101,0.97,12,1)</f>
        <v>-2.8007462315839105</v>
      </c>
      <c r="E123" s="4">
        <f>C123+_xlfn.FORECAST.ETS.CONFINT(A123,$B$2:$B$101,$A$2:$A$101,0.97,12,1)</f>
        <v>12.811119544482654</v>
      </c>
    </row>
    <row r="124" spans="1:5" x14ac:dyDescent="0.3">
      <c r="A124" s="1">
        <v>45413</v>
      </c>
      <c r="C124">
        <f>_xlfn.FORECAST.ETS(A124,$B$2:$B$101,$A$2:$A$101,12,1)</f>
        <v>4.4410089580953134</v>
      </c>
      <c r="D124" s="4">
        <f>C124-_xlfn.FORECAST.ETS.CONFINT(A124,$B$2:$B$101,$A$2:$A$101,0.97,12,1)</f>
        <v>-3.4259602600920802</v>
      </c>
      <c r="E124" s="4">
        <f>C124+_xlfn.FORECAST.ETS.CONFINT(A124,$B$2:$B$101,$A$2:$A$101,0.97,12,1)</f>
        <v>12.307978176282706</v>
      </c>
    </row>
    <row r="125" spans="1:5" x14ac:dyDescent="0.3">
      <c r="A125" s="1">
        <v>45444</v>
      </c>
      <c r="C125">
        <f>_xlfn.FORECAST.ETS(A125,$B$2:$B$101,$A$2:$A$101,12,1)</f>
        <v>3.0721575400846004</v>
      </c>
      <c r="D125" s="4">
        <f>C125-_xlfn.FORECAST.ETS.CONFINT(A125,$B$2:$B$101,$A$2:$A$101,0.97,12,1)</f>
        <v>-4.8561961370348943</v>
      </c>
      <c r="E125" s="4">
        <f>C125+_xlfn.FORECAST.ETS.CONFINT(A125,$B$2:$B$101,$A$2:$A$101,0.97,12,1)</f>
        <v>11.000511217204094</v>
      </c>
    </row>
    <row r="126" spans="1:5" x14ac:dyDescent="0.3">
      <c r="A126" s="1">
        <v>45474</v>
      </c>
      <c r="C126">
        <f>_xlfn.FORECAST.ETS(A126,$B$2:$B$101,$A$2:$A$101,12,1)</f>
        <v>6.4514626028337183</v>
      </c>
      <c r="D126" s="4">
        <f>C126-_xlfn.FORECAST.ETS.CONFINT(A126,$B$2:$B$101,$A$2:$A$101,0.97,12,1)</f>
        <v>-1.5394436825776969</v>
      </c>
      <c r="E126" s="4">
        <f>C126+_xlfn.FORECAST.ETS.CONFINT(A126,$B$2:$B$101,$A$2:$A$101,0.97,12,1)</f>
        <v>14.442368888245134</v>
      </c>
    </row>
    <row r="127" spans="1:5" x14ac:dyDescent="0.3">
      <c r="A127" s="1">
        <v>45505</v>
      </c>
      <c r="C127">
        <f>_xlfn.FORECAST.ETS(A127,$B$2:$B$101,$A$2:$A$101,12,1)</f>
        <v>5.1747480347151118</v>
      </c>
      <c r="D127" s="4">
        <f>C127-_xlfn.FORECAST.ETS.CONFINT(A127,$B$2:$B$101,$A$2:$A$101,0.97,12,1)</f>
        <v>-2.8782249874029375</v>
      </c>
      <c r="E127" s="4">
        <f>C127+_xlfn.FORECAST.ETS.CONFINT(A127,$B$2:$B$101,$A$2:$A$101,0.97,12,1)</f>
        <v>13.227721056833161</v>
      </c>
    </row>
    <row r="128" spans="1:5" x14ac:dyDescent="0.3">
      <c r="A128" s="1">
        <v>45536</v>
      </c>
      <c r="C128">
        <f>_xlfn.FORECAST.ETS(A128,$B$2:$B$101,$A$2:$A$101,12,1)</f>
        <v>5.8186453591169549</v>
      </c>
      <c r="D128" s="4">
        <f>C128-_xlfn.FORECAST.ETS.CONFINT(A128,$B$2:$B$101,$A$2:$A$101,0.97,12,1)</f>
        <v>-2.2967350194410283</v>
      </c>
      <c r="E128" s="4">
        <f>C128+_xlfn.FORECAST.ETS.CONFINT(A128,$B$2:$B$101,$A$2:$A$101,0.97,12,1)</f>
        <v>13.934025737674938</v>
      </c>
    </row>
    <row r="129" spans="1:5" x14ac:dyDescent="0.3">
      <c r="A129" s="1">
        <v>45566</v>
      </c>
      <c r="C129">
        <f>_xlfn.FORECAST.ETS(A129,$B$2:$B$101,$A$2:$A$101,12,1)</f>
        <v>3.1839213618640505</v>
      </c>
      <c r="D129" s="4">
        <f>C129-_xlfn.FORECAST.ETS.CONFINT(A129,$B$2:$B$101,$A$2:$A$101,0.97,12,1)</f>
        <v>-4.9942045352882571</v>
      </c>
      <c r="E129" s="4">
        <f>C129+_xlfn.FORECAST.ETS.CONFINT(A129,$B$2:$B$101,$A$2:$A$101,0.97,12,1)</f>
        <v>11.362047259016357</v>
      </c>
    </row>
    <row r="130" spans="1:5" x14ac:dyDescent="0.3">
      <c r="A130" s="1">
        <v>45597</v>
      </c>
      <c r="C130">
        <f>_xlfn.FORECAST.ETS(A130,$B$2:$B$101,$A$2:$A$101,12,1)</f>
        <v>4.4621646562180075</v>
      </c>
      <c r="D130" s="4">
        <f>C130-_xlfn.FORECAST.ETS.CONFINT(A130,$B$2:$B$101,$A$2:$A$101,0.97,12,1)</f>
        <v>-3.779042497118585</v>
      </c>
      <c r="E130" s="4">
        <f>C130+_xlfn.FORECAST.ETS.CONFINT(A130,$B$2:$B$101,$A$2:$A$101,0.97,12,1)</f>
        <v>12.7033718095546</v>
      </c>
    </row>
    <row r="131" spans="1:5" x14ac:dyDescent="0.3">
      <c r="A131" s="1">
        <v>45627</v>
      </c>
      <c r="C131">
        <f>_xlfn.FORECAST.ETS(A131,$B$2:$B$101,$A$2:$A$101,12,1)</f>
        <v>2.7428243928037928</v>
      </c>
      <c r="D131" s="4">
        <f>C131-_xlfn.FORECAST.ETS.CONFINT(A131,$B$2:$B$101,$A$2:$A$101,0.97,12,1)</f>
        <v>-5.5617973624936772</v>
      </c>
      <c r="E131" s="4">
        <f>C131+_xlfn.FORECAST.ETS.CONFINT(A131,$B$2:$B$101,$A$2:$A$101,0.97,12,1)</f>
        <v>11.047446148101262</v>
      </c>
    </row>
    <row r="132" spans="1:5" x14ac:dyDescent="0.3">
      <c r="A132" s="1">
        <v>45658</v>
      </c>
      <c r="C132">
        <f>_xlfn.FORECAST.ETS(A132,$B$2:$B$101,$A$2:$A$101,12,1)</f>
        <v>7.0341135195147739</v>
      </c>
      <c r="D132" s="4">
        <f>C132-_xlfn.FORECAST.ETS.CONFINT(A132,$B$2:$B$101,$A$2:$A$101,0.97,12,1)</f>
        <v>-1.3342538241796831</v>
      </c>
      <c r="E132" s="4">
        <f>C132+_xlfn.FORECAST.ETS.CONFINT(A132,$B$2:$B$101,$A$2:$A$101,0.97,12,1)</f>
        <v>15.402480863209231</v>
      </c>
    </row>
    <row r="133" spans="1:5" x14ac:dyDescent="0.3">
      <c r="A133" s="1">
        <v>45689</v>
      </c>
      <c r="C133">
        <f>_xlfn.FORECAST.ETS(A133,$B$2:$B$101,$A$2:$A$101,12,1)</f>
        <v>11.412185038464761</v>
      </c>
      <c r="D133" s="4">
        <f>C133-_xlfn.FORECAST.ETS.CONFINT(A133,$B$2:$B$101,$A$2:$A$101,0.97,12,1)</f>
        <v>2.9797434470964124</v>
      </c>
      <c r="E133" s="4">
        <f>C133+_xlfn.FORECAST.ETS.CONFINT(A133,$B$2:$B$101,$A$2:$A$101,0.97,12,1)</f>
        <v>19.844626629833108</v>
      </c>
    </row>
    <row r="134" spans="1:5" x14ac:dyDescent="0.3">
      <c r="A134" s="1">
        <v>45717</v>
      </c>
      <c r="C134">
        <f>_xlfn.FORECAST.ETS(A134,$B$2:$B$101,$A$2:$A$101,12,1)</f>
        <v>1.1861744020737812</v>
      </c>
      <c r="D134" s="4">
        <f>C134-_xlfn.FORECAST.ETS.CONFINT(A134,$B$2:$B$101,$A$2:$A$101,0.97,12,1)</f>
        <v>-7.3106678009636514</v>
      </c>
      <c r="E134" s="4">
        <f>C134+_xlfn.FORECAST.ETS.CONFINT(A134,$B$2:$B$101,$A$2:$A$101,0.97,12,1)</f>
        <v>9.6830166051112148</v>
      </c>
    </row>
    <row r="135" spans="1:5" x14ac:dyDescent="0.3">
      <c r="A135" s="1">
        <v>45748</v>
      </c>
      <c r="C135">
        <f>_xlfn.FORECAST.ETS(A135,$B$2:$B$101,$A$2:$A$101,12,1)</f>
        <v>4.8709100876203886</v>
      </c>
      <c r="D135" s="4">
        <f>C135-_xlfn.FORECAST.ETS.CONFINT(A135,$B$2:$B$101,$A$2:$A$101,0.97,12,1)</f>
        <v>-3.6906568273623295</v>
      </c>
      <c r="E135" s="4">
        <f>C135+_xlfn.FORECAST.ETS.CONFINT(A135,$B$2:$B$101,$A$2:$A$101,0.97,12,1)</f>
        <v>13.432477002603108</v>
      </c>
    </row>
    <row r="136" spans="1:5" x14ac:dyDescent="0.3">
      <c r="A136" s="1">
        <v>45778</v>
      </c>
      <c r="C136">
        <f>_xlfn.FORECAST.ETS(A136,$B$2:$B$101,$A$2:$A$101,12,1)</f>
        <v>4.3067323892663296</v>
      </c>
      <c r="D136" s="4">
        <f>C136-_xlfn.FORECAST.ETS.CONFINT(A136,$B$2:$B$101,$A$2:$A$101,0.97,12,1)</f>
        <v>-4.3198811054569628</v>
      </c>
      <c r="E136" s="4">
        <f>C136+_xlfn.FORECAST.ETS.CONFINT(A136,$B$2:$B$101,$A$2:$A$101,0.97,12,1)</f>
        <v>12.933345883989622</v>
      </c>
    </row>
    <row r="137" spans="1:5" x14ac:dyDescent="0.3">
      <c r="A137" s="1">
        <v>45809</v>
      </c>
      <c r="C137">
        <f>_xlfn.FORECAST.ETS(A137,$B$2:$B$101,$A$2:$A$101,12,1)</f>
        <v>2.9378809712556166</v>
      </c>
      <c r="D137" s="4">
        <f>C137-_xlfn.FORECAST.ETS.CONFINT(A137,$B$2:$B$101,$A$2:$A$101,0.97,12,1)</f>
        <v>-5.7540987694272321</v>
      </c>
      <c r="E137" s="4">
        <f>C137+_xlfn.FORECAST.ETS.CONFINT(A137,$B$2:$B$101,$A$2:$A$101,0.97,12,1)</f>
        <v>11.629860711938464</v>
      </c>
    </row>
    <row r="138" spans="1:5" x14ac:dyDescent="0.3">
      <c r="A138" s="1">
        <v>45839</v>
      </c>
      <c r="C138">
        <f>_xlfn.FORECAST.ETS(A138,$B$2:$B$101,$A$2:$A$101,12,1)</f>
        <v>6.3171860340047346</v>
      </c>
      <c r="D138" s="4">
        <f>C138-_xlfn.FORECAST.ETS.CONFINT(A138,$B$2:$B$101,$A$2:$A$101,0.97,12,1)</f>
        <v>-2.4412877731913092</v>
      </c>
      <c r="E138" s="4">
        <f>C138+_xlfn.FORECAST.ETS.CONFINT(A138,$B$2:$B$101,$A$2:$A$101,0.97,12,1)</f>
        <v>15.075659841200778</v>
      </c>
    </row>
    <row r="139" spans="1:5" x14ac:dyDescent="0.3">
      <c r="A139" s="1">
        <v>45870</v>
      </c>
      <c r="C139">
        <f>_xlfn.FORECAST.ETS(A139,$B$2:$B$101,$A$2:$A$101,12,1)</f>
        <v>5.040471465886128</v>
      </c>
      <c r="D139" s="4">
        <f>C139-_xlfn.FORECAST.ETS.CONFINT(A139,$B$2:$B$101,$A$2:$A$101,0.97,12,1)</f>
        <v>-3.7839953763790319</v>
      </c>
      <c r="E139" s="4">
        <f>C139+_xlfn.FORECAST.ETS.CONFINT(A139,$B$2:$B$101,$A$2:$A$101,0.97,12,1)</f>
        <v>13.864938308151288</v>
      </c>
    </row>
    <row r="140" spans="1:5" x14ac:dyDescent="0.3">
      <c r="A140" s="1">
        <v>45901</v>
      </c>
      <c r="C140">
        <f>_xlfn.FORECAST.ETS(A140,$B$2:$B$101,$A$2:$A$101,12,1)</f>
        <v>5.6843687902879712</v>
      </c>
      <c r="D140" s="4">
        <f>C140-_xlfn.FORECAST.ETS.CONFINT(A140,$B$2:$B$101,$A$2:$A$101,0.97,12,1)</f>
        <v>-3.2064043923688992</v>
      </c>
      <c r="E140" s="4">
        <f>C140+_xlfn.FORECAST.ETS.CONFINT(A140,$B$2:$B$101,$A$2:$A$101,0.97,12,1)</f>
        <v>14.575141972944841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112"/>
  <sheetViews>
    <sheetView topLeftCell="A19" workbookViewId="0">
      <selection activeCell="C1" activeCellId="1" sqref="A1:A1048576 C1:C1048576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407B-3B3E-4138-89A5-E3E4F30E8EDB}">
  <dimension ref="A1:I140"/>
  <sheetViews>
    <sheetView tabSelected="1" topLeftCell="A4" workbookViewId="0">
      <selection activeCell="L102" sqref="L102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_xlfn.FORECAST.ETS.STAT($B$2:$B$104,$A$2:$A$104,1,12,1)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_xlfn.FORECAST.ETS.STAT($B$2:$B$104,$A$2:$A$104,2,12,1)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_xlfn.FORECAST.ETS.STAT($B$2:$B$104,$A$2:$A$104,3,12,1)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_xlfn.FORECAST.ETS.STAT($B$2:$B$104,$A$2:$A$104,4,12,1)</f>
        <v>0.61395503137030072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_xlfn.FORECAST.ETS.STAT($B$2:$B$104,$A$2:$A$104,5,12,1)</f>
        <v>0.36278205500932659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_xlfn.FORECAST.ETS.STAT($B$2:$B$104,$A$2:$A$104,6,12,1)</f>
        <v>3.4239799826420616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_xlfn.FORECAST.ETS.STAT($B$2:$B$104,$A$2:$A$104,7,12,1)</f>
        <v>4.3530471078784014</v>
      </c>
    </row>
    <row r="9" spans="1:8" x14ac:dyDescent="0.3">
      <c r="A9" s="1">
        <v>41913</v>
      </c>
      <c r="B9">
        <v>14</v>
      </c>
      <c r="G9" t="s">
        <v>77</v>
      </c>
      <c r="H9" s="5">
        <f>AVERAGE(I104:I112)</f>
        <v>0.66666666666666663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9" x14ac:dyDescent="0.3">
      <c r="A97" s="1">
        <v>44593</v>
      </c>
      <c r="B97">
        <v>22</v>
      </c>
    </row>
    <row r="98" spans="1:9" x14ac:dyDescent="0.3">
      <c r="A98" s="1">
        <v>44621</v>
      </c>
      <c r="B98">
        <v>3</v>
      </c>
    </row>
    <row r="99" spans="1:9" x14ac:dyDescent="0.3">
      <c r="A99" s="1">
        <v>44652</v>
      </c>
      <c r="B99">
        <v>13</v>
      </c>
    </row>
    <row r="100" spans="1:9" x14ac:dyDescent="0.3">
      <c r="A100" s="1">
        <v>44682</v>
      </c>
      <c r="B100">
        <v>12</v>
      </c>
    </row>
    <row r="101" spans="1:9" x14ac:dyDescent="0.3">
      <c r="A101" s="1">
        <v>44713</v>
      </c>
      <c r="B101">
        <v>12</v>
      </c>
    </row>
    <row r="102" spans="1:9" x14ac:dyDescent="0.3">
      <c r="A102" s="1">
        <v>44743</v>
      </c>
      <c r="B102">
        <v>14</v>
      </c>
    </row>
    <row r="103" spans="1:9" x14ac:dyDescent="0.3">
      <c r="A103" s="1">
        <v>44774</v>
      </c>
      <c r="B103">
        <v>8</v>
      </c>
    </row>
    <row r="104" spans="1:9" x14ac:dyDescent="0.3">
      <c r="A104" s="1">
        <v>44805</v>
      </c>
      <c r="B104">
        <v>8</v>
      </c>
      <c r="C104">
        <v>8</v>
      </c>
      <c r="D104" s="4">
        <v>8</v>
      </c>
      <c r="E104" s="4">
        <v>8</v>
      </c>
      <c r="I104">
        <f>IF(AND(Table9[[#This Row],[A1]]&lt;Table9[[#This Row],[Forecast(A1)]]+2,Table9[[#This Row],[A1]]&gt;Table9[[#This Row],[Forecast(A1)]]-2),1,0)</f>
        <v>1</v>
      </c>
    </row>
    <row r="105" spans="1:9" x14ac:dyDescent="0.3">
      <c r="A105" s="1">
        <v>44835</v>
      </c>
      <c r="B105">
        <v>23</v>
      </c>
      <c r="C105">
        <f>_xlfn.FORECAST.ETS(A105,$B$2:$B$104,$A$2:$A$104,12,1)</f>
        <v>12.898966356298862</v>
      </c>
      <c r="D105" s="4">
        <f>C105-_xlfn.FORECAST.ETS.CONFINT(A105,$B$2:$B$104,$A$2:$A$104,0.97,12,1)</f>
        <v>1.9255850233482104</v>
      </c>
      <c r="E105" s="4">
        <f>C105+_xlfn.FORECAST.ETS.CONFINT(A105,$B$2:$B$104,$A$2:$A$104,0.97,12,1)</f>
        <v>23.872347689249516</v>
      </c>
      <c r="I105">
        <f>IF(AND(Table9[[#This Row],[A1]]&lt;Table9[[#This Row],[Forecast(A1)]]+2,Table9[[#This Row],[A1]]&gt;Table9[[#This Row],[Forecast(A1)]]-2),1,0)</f>
        <v>0</v>
      </c>
    </row>
    <row r="106" spans="1:9" x14ac:dyDescent="0.3">
      <c r="A106" s="1">
        <v>44866</v>
      </c>
      <c r="B106">
        <v>11</v>
      </c>
      <c r="C106">
        <f>_xlfn.FORECAST.ETS(A106,$B$2:$B$104,$A$2:$A$104,12,1)</f>
        <v>9.0883493832500459</v>
      </c>
      <c r="D106" s="4">
        <f>C106-_xlfn.FORECAST.ETS.CONFINT(A106,$B$2:$B$104,$A$2:$A$104,0.97,12,1)</f>
        <v>-1.9731727991636259</v>
      </c>
      <c r="E106" s="4">
        <f>C106+_xlfn.FORECAST.ETS.CONFINT(A106,$B$2:$B$104,$A$2:$A$104,0.97,12,1)</f>
        <v>20.149871565663716</v>
      </c>
      <c r="I106">
        <f>IF(AND(Table9[[#This Row],[A1]]&lt;Table9[[#This Row],[Forecast(A1)]]+2,Table9[[#This Row],[A1]]&gt;Table9[[#This Row],[Forecast(A1)]]-2),1,0)</f>
        <v>1</v>
      </c>
    </row>
    <row r="107" spans="1:9" x14ac:dyDescent="0.3">
      <c r="A107" s="1">
        <v>44896</v>
      </c>
      <c r="B107">
        <v>11</v>
      </c>
      <c r="C107">
        <f>_xlfn.FORECAST.ETS(A107,$B$2:$B$104,$A$2:$A$104,12,1)</f>
        <v>9.2304281114268605</v>
      </c>
      <c r="D107" s="4">
        <f>C107-_xlfn.FORECAST.ETS.CONFINT(A107,$B$2:$B$104,$A$2:$A$104,0.97,12,1)</f>
        <v>-1.9199151100021812</v>
      </c>
      <c r="E107" s="4">
        <f>C107+_xlfn.FORECAST.ETS.CONFINT(A107,$B$2:$B$104,$A$2:$A$104,0.97,12,1)</f>
        <v>20.3807713328559</v>
      </c>
      <c r="I107">
        <f>IF(AND(Table9[[#This Row],[A1]]&lt;Table9[[#This Row],[Forecast(A1)]]+2,Table9[[#This Row],[A1]]&gt;Table9[[#This Row],[Forecast(A1)]]-2),1,0)</f>
        <v>1</v>
      </c>
    </row>
    <row r="108" spans="1:9" x14ac:dyDescent="0.3">
      <c r="A108" s="1">
        <v>44927</v>
      </c>
      <c r="B108">
        <v>12</v>
      </c>
      <c r="C108">
        <f>_xlfn.FORECAST.ETS(A108,$B$2:$B$104,$A$2:$A$104,12,1)</f>
        <v>13.64483906065389</v>
      </c>
      <c r="D108" s="4">
        <f>C108-_xlfn.FORECAST.ETS.CONFINT(A108,$B$2:$B$104,$A$2:$A$104,0.97,12,1)</f>
        <v>2.4050000226844332</v>
      </c>
      <c r="E108" s="4">
        <f>C108+_xlfn.FORECAST.ETS.CONFINT(A108,$B$2:$B$104,$A$2:$A$104,0.97,12,1)</f>
        <v>24.884678098623347</v>
      </c>
      <c r="I108">
        <f>IF(AND(Table9[[#This Row],[A1]]&lt;Table9[[#This Row],[Forecast(A1)]]+2,Table9[[#This Row],[A1]]&gt;Table9[[#This Row],[Forecast(A1)]]-2),1,0)</f>
        <v>1</v>
      </c>
    </row>
    <row r="109" spans="1:9" x14ac:dyDescent="0.3">
      <c r="A109" s="1">
        <v>44958</v>
      </c>
      <c r="B109">
        <v>28</v>
      </c>
      <c r="C109">
        <f>_xlfn.FORECAST.ETS(A109,$B$2:$B$104,$A$2:$A$104,12,1)</f>
        <v>19.749950610594126</v>
      </c>
      <c r="D109" s="4">
        <f>C109-_xlfn.FORECAST.ETS.CONFINT(A109,$B$2:$B$104,$A$2:$A$104,0.97,12,1)</f>
        <v>8.4199463407976527</v>
      </c>
      <c r="E109" s="4">
        <f>C109+_xlfn.FORECAST.ETS.CONFINT(A109,$B$2:$B$104,$A$2:$A$104,0.97,12,1)</f>
        <v>31.079954880390602</v>
      </c>
      <c r="I109">
        <f>IF(AND(Table9[[#This Row],[A1]]&lt;Table9[[#This Row],[Forecast(A1)]]+2,Table9[[#This Row],[A1]]&gt;Table9[[#This Row],[Forecast(A1)]]-2),1,0)</f>
        <v>0</v>
      </c>
    </row>
    <row r="110" spans="1:9" x14ac:dyDescent="0.3">
      <c r="A110" s="1">
        <v>44986</v>
      </c>
      <c r="B110">
        <v>6</v>
      </c>
      <c r="C110">
        <f>_xlfn.FORECAST.ETS(A110,$B$2:$B$104,$A$2:$A$104,12,1)</f>
        <v>6.2410480475154584</v>
      </c>
      <c r="D110" s="4">
        <f>C110-_xlfn.FORECAST.ETS.CONFINT(A110,$B$2:$B$104,$A$2:$A$104,0.97,12,1)</f>
        <v>-5.179785558149967</v>
      </c>
      <c r="E110" s="4">
        <f>C110+_xlfn.FORECAST.ETS.CONFINT(A110,$B$2:$B$104,$A$2:$A$104,0.97,12,1)</f>
        <v>17.661881653180885</v>
      </c>
      <c r="I110">
        <f>IF(AND(Table9[[#This Row],[A1]]&lt;Table9[[#This Row],[Forecast(A1)]]+2,Table9[[#This Row],[A1]]&gt;Table9[[#This Row],[Forecast(A1)]]-2),1,0)</f>
        <v>1</v>
      </c>
    </row>
    <row r="111" spans="1:9" x14ac:dyDescent="0.3">
      <c r="A111" s="1">
        <v>45017</v>
      </c>
      <c r="B111">
        <v>12</v>
      </c>
      <c r="C111">
        <f>_xlfn.FORECAST.ETS(A111,$B$2:$B$104,$A$2:$A$104,12,1)</f>
        <v>15.774866683580424</v>
      </c>
      <c r="D111" s="4">
        <f>C111-_xlfn.FORECAST.ETS.CONFINT(A111,$B$2:$B$104,$A$2:$A$104,0.97,12,1)</f>
        <v>4.2625448971756903</v>
      </c>
      <c r="E111" s="4">
        <f>C111+_xlfn.FORECAST.ETS.CONFINT(A111,$B$2:$B$104,$A$2:$A$104,0.97,12,1)</f>
        <v>27.287188469985157</v>
      </c>
      <c r="I111">
        <f>IF(AND(Table9[[#This Row],[A1]]&lt;Table9[[#This Row],[Forecast(A1)]]+2,Table9[[#This Row],[A1]]&gt;Table9[[#This Row],[Forecast(A1)]]-2),1,0)</f>
        <v>0</v>
      </c>
    </row>
    <row r="112" spans="1:9" x14ac:dyDescent="0.3">
      <c r="A112" s="1">
        <v>45047</v>
      </c>
      <c r="B112">
        <v>11</v>
      </c>
      <c r="C112">
        <f>_xlfn.FORECAST.ETS(A112,$B$2:$B$104,$A$2:$A$104,12,1)</f>
        <v>9.9853429443426283</v>
      </c>
      <c r="D112" s="4">
        <f>C112-_xlfn.FORECAST.ETS.CONFINT(A112,$B$2:$B$104,$A$2:$A$104,0.97,12,1)</f>
        <v>-1.6191206615333105</v>
      </c>
      <c r="E112" s="4">
        <f>C112+_xlfn.FORECAST.ETS.CONFINT(A112,$B$2:$B$104,$A$2:$A$104,0.97,12,1)</f>
        <v>21.589806550218569</v>
      </c>
      <c r="I112">
        <f>IF(AND(Table9[[#This Row],[A1]]&lt;Table9[[#This Row],[Forecast(A1)]]+2,Table9[[#This Row],[A1]]&gt;Table9[[#This Row],[Forecast(A1)]]-2),1,0)</f>
        <v>1</v>
      </c>
    </row>
    <row r="113" spans="1:5" x14ac:dyDescent="0.3">
      <c r="A113" s="1">
        <v>45078</v>
      </c>
      <c r="C113">
        <f>_xlfn.FORECAST.ETS(A113,$B$2:$B$104,$A$2:$A$104,12,1)</f>
        <v>11.115520495771918</v>
      </c>
      <c r="D113" s="4">
        <f>C113-_xlfn.FORECAST.ETS.CONFINT(A113,$B$2:$B$104,$A$2:$A$104,0.97,12,1)</f>
        <v>-0.58173341604870465</v>
      </c>
      <c r="E113" s="4">
        <f>C113+_xlfn.FORECAST.ETS.CONFINT(A113,$B$2:$B$104,$A$2:$A$104,0.97,12,1)</f>
        <v>22.812774407592542</v>
      </c>
    </row>
    <row r="114" spans="1:5" x14ac:dyDescent="0.3">
      <c r="A114" s="1">
        <v>45108</v>
      </c>
      <c r="C114">
        <f>_xlfn.FORECAST.ETS(A114,$B$2:$B$104,$A$2:$A$104,12,1)</f>
        <v>11.015835897828962</v>
      </c>
      <c r="D114" s="4">
        <f>C114-_xlfn.FORECAST.ETS.CONFINT(A114,$B$2:$B$104,$A$2:$A$104,0.97,12,1)</f>
        <v>-0.77485170877124609</v>
      </c>
      <c r="E114" s="4">
        <f>C114+_xlfn.FORECAST.ETS.CONFINT(A114,$B$2:$B$104,$A$2:$A$104,0.97,12,1)</f>
        <v>22.806523504429173</v>
      </c>
    </row>
    <row r="115" spans="1:5" x14ac:dyDescent="0.3">
      <c r="A115" s="1">
        <v>45139</v>
      </c>
      <c r="C115">
        <f>_xlfn.FORECAST.ETS(A115,$B$2:$B$104,$A$2:$A$104,12,1)</f>
        <v>8.4507196553224802</v>
      </c>
      <c r="D115" s="4">
        <f>C115-_xlfn.FORECAST.ETS.CONFINT(A115,$B$2:$B$104,$A$2:$A$104,0.97,12,1)</f>
        <v>-3.4340399925119574</v>
      </c>
      <c r="E115" s="4">
        <f>C115+_xlfn.FORECAST.ETS.CONFINT(A115,$B$2:$B$104,$A$2:$A$104,0.97,12,1)</f>
        <v>20.335479303156916</v>
      </c>
    </row>
    <row r="116" spans="1:5" x14ac:dyDescent="0.3">
      <c r="A116" s="1">
        <v>45170</v>
      </c>
      <c r="C116">
        <f>_xlfn.FORECAST.ETS(A116,$B$2:$B$104,$A$2:$A$104,12,1)</f>
        <v>6.8129979125600801</v>
      </c>
      <c r="D116" s="4">
        <f>C116-_xlfn.FORECAST.ETS.CONFINT(A116,$B$2:$B$104,$A$2:$A$104,0.97,12,1)</f>
        <v>-5.1664671363839876</v>
      </c>
      <c r="E116" s="4">
        <f>C116+_xlfn.FORECAST.ETS.CONFINT(A116,$B$2:$B$104,$A$2:$A$104,0.97,12,1)</f>
        <v>18.79246296150415</v>
      </c>
    </row>
    <row r="117" spans="1:5" x14ac:dyDescent="0.3">
      <c r="A117" s="1">
        <v>45200</v>
      </c>
      <c r="C117">
        <f>_xlfn.FORECAST.ETS(A117,$B$2:$B$104,$A$2:$A$104,12,1)</f>
        <v>13.172728524136849</v>
      </c>
      <c r="D117" s="4">
        <f>C117-_xlfn.FORECAST.ETS.CONFINT(A117,$B$2:$B$104,$A$2:$A$104,0.97,12,1)</f>
        <v>1.096548541833668</v>
      </c>
      <c r="E117" s="4">
        <f>C117+_xlfn.FORECAST.ETS.CONFINT(A117,$B$2:$B$104,$A$2:$A$104,0.97,12,1)</f>
        <v>25.248908506440031</v>
      </c>
    </row>
    <row r="118" spans="1:5" x14ac:dyDescent="0.3">
      <c r="A118" s="1">
        <v>45231</v>
      </c>
      <c r="C118">
        <f>_xlfn.FORECAST.ETS(A118,$B$2:$B$104,$A$2:$A$104,12,1)</f>
        <v>9.3621115510880326</v>
      </c>
      <c r="D118" s="4">
        <f>C118-_xlfn.FORECAST.ETS.CONFINT(A118,$B$2:$B$104,$A$2:$A$104,0.97,12,1)</f>
        <v>-2.8100149299787684</v>
      </c>
      <c r="E118" s="4">
        <f>C118+_xlfn.FORECAST.ETS.CONFINT(A118,$B$2:$B$104,$A$2:$A$104,0.97,12,1)</f>
        <v>21.534238032154832</v>
      </c>
    </row>
    <row r="119" spans="1:5" x14ac:dyDescent="0.3">
      <c r="A119" s="1">
        <v>45261</v>
      </c>
      <c r="C119">
        <f>_xlfn.FORECAST.ETS(A119,$B$2:$B$104,$A$2:$A$104,12,1)</f>
        <v>9.5041902792648436</v>
      </c>
      <c r="D119" s="4">
        <f>C119-_xlfn.FORECAST.ETS.CONFINT(A119,$B$2:$B$104,$A$2:$A$104,0.97,12,1)</f>
        <v>-2.7645015413614829</v>
      </c>
      <c r="E119" s="4">
        <f>C119+_xlfn.FORECAST.ETS.CONFINT(A119,$B$2:$B$104,$A$2:$A$104,0.97,12,1)</f>
        <v>21.77288209989117</v>
      </c>
    </row>
    <row r="120" spans="1:5" x14ac:dyDescent="0.3">
      <c r="A120" s="1">
        <v>45292</v>
      </c>
      <c r="C120">
        <f>_xlfn.FORECAST.ETS(A120,$B$2:$B$104,$A$2:$A$104,12,1)</f>
        <v>13.918601228491877</v>
      </c>
      <c r="D120" s="4">
        <f>C120-_xlfn.FORECAST.ETS.CONFINT(A120,$B$2:$B$104,$A$2:$A$104,0.97,12,1)</f>
        <v>1.5527299874339775</v>
      </c>
      <c r="E120" s="4">
        <f>C120+_xlfn.FORECAST.ETS.CONFINT(A120,$B$2:$B$104,$A$2:$A$104,0.97,12,1)</f>
        <v>26.284472469549776</v>
      </c>
    </row>
    <row r="121" spans="1:5" x14ac:dyDescent="0.3">
      <c r="A121" s="1">
        <v>45323</v>
      </c>
      <c r="C121">
        <f>_xlfn.FORECAST.ETS(A121,$B$2:$B$104,$A$2:$A$104,12,1)</f>
        <v>20.023712778432113</v>
      </c>
      <c r="D121" s="4">
        <f>C121-_xlfn.FORECAST.ETS.CONFINT(A121,$B$2:$B$104,$A$2:$A$104,0.97,12,1)</f>
        <v>7.5600527387791594</v>
      </c>
      <c r="E121" s="4">
        <f>C121+_xlfn.FORECAST.ETS.CONFINT(A121,$B$2:$B$104,$A$2:$A$104,0.97,12,1)</f>
        <v>32.487372818085063</v>
      </c>
    </row>
    <row r="122" spans="1:5" x14ac:dyDescent="0.3">
      <c r="A122" s="1">
        <v>45352</v>
      </c>
      <c r="C122">
        <f>_xlfn.FORECAST.ETS(A122,$B$2:$B$104,$A$2:$A$104,12,1)</f>
        <v>6.5148102153534433</v>
      </c>
      <c r="D122" s="4">
        <f>C122-_xlfn.FORECAST.ETS.CONFINT(A122,$B$2:$B$104,$A$2:$A$104,0.97,12,1)</f>
        <v>-6.0472433556418741</v>
      </c>
      <c r="E122" s="4">
        <f>C122+_xlfn.FORECAST.ETS.CONFINT(A122,$B$2:$B$104,$A$2:$A$104,0.97,12,1)</f>
        <v>19.07686378634876</v>
      </c>
    </row>
    <row r="123" spans="1:5" x14ac:dyDescent="0.3">
      <c r="A123" s="1">
        <v>45383</v>
      </c>
      <c r="C123">
        <f>_xlfn.FORECAST.ETS(A123,$B$2:$B$104,$A$2:$A$104,12,1)</f>
        <v>16.048628851418407</v>
      </c>
      <c r="D123" s="4">
        <f>C123-_xlfn.FORECAST.ETS.CONFINT(A123,$B$2:$B$104,$A$2:$A$104,0.97,12,1)</f>
        <v>3.387581604442282</v>
      </c>
      <c r="E123" s="4">
        <f>C123+_xlfn.FORECAST.ETS.CONFINT(A123,$B$2:$B$104,$A$2:$A$104,0.97,12,1)</f>
        <v>28.709676098394532</v>
      </c>
    </row>
    <row r="124" spans="1:5" x14ac:dyDescent="0.3">
      <c r="A124" s="1">
        <v>45413</v>
      </c>
      <c r="C124">
        <f>_xlfn.FORECAST.ETS(A124,$B$2:$B$104,$A$2:$A$104,12,1)</f>
        <v>10.259105112180613</v>
      </c>
      <c r="D124" s="4">
        <f>C124-_xlfn.FORECAST.ETS.CONFINT(A124,$B$2:$B$104,$A$2:$A$104,0.97,12,1)</f>
        <v>-2.5015314245699738</v>
      </c>
      <c r="E124" s="4">
        <f>C124+_xlfn.FORECAST.ETS.CONFINT(A124,$B$2:$B$104,$A$2:$A$104,0.97,12,1)</f>
        <v>23.019741648931202</v>
      </c>
    </row>
    <row r="125" spans="1:5" x14ac:dyDescent="0.3">
      <c r="A125" s="1">
        <v>45444</v>
      </c>
      <c r="C125">
        <f>_xlfn.FORECAST.ETS(A125,$B$2:$B$104,$A$2:$A$104,12,1)</f>
        <v>11.389282663609903</v>
      </c>
      <c r="D125" s="4">
        <f>C125-_xlfn.FORECAST.ETS.CONFINT(A125,$B$2:$B$104,$A$2:$A$104,0.97,12,1)</f>
        <v>-1.4715343030306265</v>
      </c>
      <c r="E125" s="4">
        <f>C125+_xlfn.FORECAST.ETS.CONFINT(A125,$B$2:$B$104,$A$2:$A$104,0.97,12,1)</f>
        <v>24.250099630250432</v>
      </c>
    </row>
    <row r="126" spans="1:5" x14ac:dyDescent="0.3">
      <c r="A126" s="1">
        <v>45474</v>
      </c>
      <c r="C126">
        <f>_xlfn.FORECAST.ETS(A126,$B$2:$B$104,$A$2:$A$104,12,1)</f>
        <v>11.289598065666947</v>
      </c>
      <c r="D126" s="4">
        <f>C126-_xlfn.FORECAST.ETS.CONFINT(A126,$B$2:$B$104,$A$2:$A$104,0.97,12,1)</f>
        <v>-1.6719860543193956</v>
      </c>
      <c r="E126" s="4">
        <f>C126+_xlfn.FORECAST.ETS.CONFINT(A126,$B$2:$B$104,$A$2:$A$104,0.97,12,1)</f>
        <v>24.251182185653292</v>
      </c>
    </row>
    <row r="127" spans="1:5" x14ac:dyDescent="0.3">
      <c r="A127" s="1">
        <v>45505</v>
      </c>
      <c r="C127">
        <f>_xlfn.FORECAST.ETS(A127,$B$2:$B$104,$A$2:$A$104,12,1)</f>
        <v>8.7244818231604633</v>
      </c>
      <c r="D127" s="4">
        <f>C127-_xlfn.FORECAST.ETS.CONFINT(A127,$B$2:$B$104,$A$2:$A$104,0.97,12,1)</f>
        <v>-4.3384518137914405</v>
      </c>
      <c r="E127" s="4">
        <f>C127+_xlfn.FORECAST.ETS.CONFINT(A127,$B$2:$B$104,$A$2:$A$104,0.97,12,1)</f>
        <v>21.787415460112367</v>
      </c>
    </row>
    <row r="128" spans="1:5" x14ac:dyDescent="0.3">
      <c r="A128" s="1">
        <v>45536</v>
      </c>
      <c r="C128">
        <f>_xlfn.FORECAST.ETS(A128,$B$2:$B$104,$A$2:$A$104,12,1)</f>
        <v>7.086760080398065</v>
      </c>
      <c r="D128" s="4">
        <f>C128-_xlfn.FORECAST.ETS.CONFINT(A128,$B$2:$B$104,$A$2:$A$104,0.97,12,1)</f>
        <v>-6.0781011338877438</v>
      </c>
      <c r="E128" s="4">
        <f>C128+_xlfn.FORECAST.ETS.CONFINT(A128,$B$2:$B$104,$A$2:$A$104,0.97,12,1)</f>
        <v>20.251621294683872</v>
      </c>
    </row>
    <row r="129" spans="1:5" x14ac:dyDescent="0.3">
      <c r="A129" s="1">
        <v>45566</v>
      </c>
      <c r="C129">
        <f>_xlfn.FORECAST.ETS(A129,$B$2:$B$104,$A$2:$A$104,12,1)</f>
        <v>13.446490691974834</v>
      </c>
      <c r="D129" s="4">
        <f>C129-_xlfn.FORECAST.ETS.CONFINT(A129,$B$2:$B$104,$A$2:$A$104,0.97,12,1)</f>
        <v>0.17776221340044351</v>
      </c>
      <c r="E129" s="4">
        <f>C129+_xlfn.FORECAST.ETS.CONFINT(A129,$B$2:$B$104,$A$2:$A$104,0.97,12,1)</f>
        <v>26.715219170549226</v>
      </c>
    </row>
    <row r="130" spans="1:5" x14ac:dyDescent="0.3">
      <c r="A130" s="1">
        <v>45597</v>
      </c>
      <c r="C130">
        <f>_xlfn.FORECAST.ETS(A130,$B$2:$B$104,$A$2:$A$104,12,1)</f>
        <v>9.6358737189260175</v>
      </c>
      <c r="D130" s="4">
        <f>C130-_xlfn.FORECAST.ETS.CONFINT(A130,$B$2:$B$104,$A$2:$A$104,0.97,12,1)</f>
        <v>-3.7359152445917374</v>
      </c>
      <c r="E130" s="4">
        <f>C130+_xlfn.FORECAST.ETS.CONFINT(A130,$B$2:$B$104,$A$2:$A$104,0.97,12,1)</f>
        <v>23.007662682443772</v>
      </c>
    </row>
    <row r="131" spans="1:5" x14ac:dyDescent="0.3">
      <c r="A131" s="1">
        <v>45627</v>
      </c>
      <c r="C131">
        <f>_xlfn.FORECAST.ETS(A131,$B$2:$B$104,$A$2:$A$104,12,1)</f>
        <v>9.7779524471028303</v>
      </c>
      <c r="D131" s="4">
        <f>C131-_xlfn.FORECAST.ETS.CONFINT(A131,$B$2:$B$104,$A$2:$A$104,0.97,12,1)</f>
        <v>-3.6974625931189991</v>
      </c>
      <c r="E131" s="4">
        <f>C131+_xlfn.FORECAST.ETS.CONFINT(A131,$B$2:$B$104,$A$2:$A$104,0.97,12,1)</f>
        <v>23.25336748732466</v>
      </c>
    </row>
    <row r="132" spans="1:5" x14ac:dyDescent="0.3">
      <c r="A132" s="1">
        <v>45658</v>
      </c>
      <c r="C132">
        <f>_xlfn.FORECAST.ETS(A132,$B$2:$B$104,$A$2:$A$104,12,1)</f>
        <v>14.192363396329863</v>
      </c>
      <c r="D132" s="4">
        <f>C132-_xlfn.FORECAST.ETS.CONFINT(A132,$B$2:$B$104,$A$2:$A$104,0.97,12,1)</f>
        <v>0.6127607684003209</v>
      </c>
      <c r="E132" s="4">
        <f>C132+_xlfn.FORECAST.ETS.CONFINT(A132,$B$2:$B$104,$A$2:$A$104,0.97,12,1)</f>
        <v>27.771966024259406</v>
      </c>
    </row>
    <row r="133" spans="1:5" x14ac:dyDescent="0.3">
      <c r="A133" s="1">
        <v>45689</v>
      </c>
      <c r="C133">
        <f>_xlfn.FORECAST.ETS(A133,$B$2:$B$104,$A$2:$A$104,12,1)</f>
        <v>20.2974749462701</v>
      </c>
      <c r="D133" s="4">
        <f>C133-_xlfn.FORECAST.ETS.CONFINT(A133,$B$2:$B$104,$A$2:$A$104,0.97,12,1)</f>
        <v>6.6131272455664281</v>
      </c>
      <c r="E133" s="4">
        <f>C133+_xlfn.FORECAST.ETS.CONFINT(A133,$B$2:$B$104,$A$2:$A$104,0.97,12,1)</f>
        <v>33.981822646973768</v>
      </c>
    </row>
    <row r="134" spans="1:5" x14ac:dyDescent="0.3">
      <c r="A134" s="1">
        <v>45717</v>
      </c>
      <c r="C134">
        <f>_xlfn.FORECAST.ETS(A134,$B$2:$B$104,$A$2:$A$104,12,1)</f>
        <v>6.78857238319143</v>
      </c>
      <c r="D134" s="4">
        <f>C134-_xlfn.FORECAST.ETS.CONFINT(A134,$B$2:$B$104,$A$2:$A$104,0.97,12,1)</f>
        <v>-7.0010739037979954</v>
      </c>
      <c r="E134" s="4">
        <f>C134+_xlfn.FORECAST.ETS.CONFINT(A134,$B$2:$B$104,$A$2:$A$104,0.97,12,1)</f>
        <v>20.578218670180856</v>
      </c>
    </row>
    <row r="135" spans="1:5" x14ac:dyDescent="0.3">
      <c r="A135" s="1">
        <v>45748</v>
      </c>
      <c r="C135">
        <f>_xlfn.FORECAST.ETS(A135,$B$2:$B$104,$A$2:$A$104,12,1)</f>
        <v>16.322391019256393</v>
      </c>
      <c r="D135" s="4">
        <f>C135-_xlfn.FORECAST.ETS.CONFINT(A135,$B$2:$B$104,$A$2:$A$104,0.97,12,1)</f>
        <v>2.4268965501038551</v>
      </c>
      <c r="E135" s="4">
        <f>C135+_xlfn.FORECAST.ETS.CONFINT(A135,$B$2:$B$104,$A$2:$A$104,0.97,12,1)</f>
        <v>30.217885488408932</v>
      </c>
    </row>
    <row r="136" spans="1:5" x14ac:dyDescent="0.3">
      <c r="A136" s="1">
        <v>45778</v>
      </c>
      <c r="C136">
        <f>_xlfn.FORECAST.ETS(A136,$B$2:$B$104,$A$2:$A$104,12,1)</f>
        <v>10.5328672800186</v>
      </c>
      <c r="D136" s="4">
        <f>C136-_xlfn.FORECAST.ETS.CONFINT(A136,$B$2:$B$104,$A$2:$A$104,0.97,12,1)</f>
        <v>-3.4690211029764679</v>
      </c>
      <c r="E136" s="4">
        <f>C136+_xlfn.FORECAST.ETS.CONFINT(A136,$B$2:$B$104,$A$2:$A$104,0.97,12,1)</f>
        <v>24.534755663013669</v>
      </c>
    </row>
    <row r="137" spans="1:5" x14ac:dyDescent="0.3">
      <c r="A137" s="1">
        <v>45809</v>
      </c>
      <c r="C137">
        <f>_xlfn.FORECAST.ETS(A137,$B$2:$B$104,$A$2:$A$104,12,1)</f>
        <v>11.663044831447889</v>
      </c>
      <c r="D137" s="4">
        <f>C137-_xlfn.FORECAST.ETS.CONFINT(A137,$B$2:$B$104,$A$2:$A$104,0.97,12,1)</f>
        <v>-2.4457793858030765</v>
      </c>
      <c r="E137" s="4">
        <f>C137+_xlfn.FORECAST.ETS.CONFINT(A137,$B$2:$B$104,$A$2:$A$104,0.97,12,1)</f>
        <v>25.771869048698854</v>
      </c>
    </row>
    <row r="138" spans="1:5" x14ac:dyDescent="0.3">
      <c r="A138" s="1">
        <v>45839</v>
      </c>
      <c r="C138">
        <f>_xlfn.FORECAST.ETS(A138,$B$2:$B$104,$A$2:$A$104,12,1)</f>
        <v>11.563360233504934</v>
      </c>
      <c r="D138" s="4">
        <f>C138-_xlfn.FORECAST.ETS.CONFINT(A138,$B$2:$B$104,$A$2:$A$104,0.97,12,1)</f>
        <v>-2.6529379795584749</v>
      </c>
      <c r="E138" s="4">
        <f>C138+_xlfn.FORECAST.ETS.CONFINT(A138,$B$2:$B$104,$A$2:$A$104,0.97,12,1)</f>
        <v>25.779658446568341</v>
      </c>
    </row>
    <row r="139" spans="1:5" x14ac:dyDescent="0.3">
      <c r="A139" s="1">
        <v>45870</v>
      </c>
      <c r="C139">
        <f>_xlfn.FORECAST.ETS(A139,$B$2:$B$104,$A$2:$A$104,12,1)</f>
        <v>8.99824399099845</v>
      </c>
      <c r="D139" s="4">
        <f>C139-_xlfn.FORECAST.ETS.CONFINT(A139,$B$2:$B$104,$A$2:$A$104,0.97,12,1)</f>
        <v>-5.3260626724472768</v>
      </c>
      <c r="E139" s="4">
        <f>C139+_xlfn.FORECAST.ETS.CONFINT(A139,$B$2:$B$104,$A$2:$A$104,0.97,12,1)</f>
        <v>23.322550654444179</v>
      </c>
    </row>
    <row r="140" spans="1:5" x14ac:dyDescent="0.3">
      <c r="A140" s="1">
        <v>45901</v>
      </c>
      <c r="C140">
        <f>_xlfn.FORECAST.ETS(A140,$B$2:$B$104,$A$2:$A$104,12,1)</f>
        <v>7.3605222482360517</v>
      </c>
      <c r="D140" s="4">
        <f>C140-_xlfn.FORECAST.ETS.CONFINT(A140,$B$2:$B$104,$A$2:$A$104,0.97,12,1)</f>
        <v>-7.0723236644916376</v>
      </c>
      <c r="E140" s="4">
        <f>C140+_xlfn.FORECAST.ETS.CONFINT(A140,$B$2:$B$104,$A$2:$A$104,0.97,12,1)</f>
        <v>21.793368160963741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sheetPr codeName="Sheet3"/>
  <dimension ref="A1:H140"/>
  <sheetViews>
    <sheetView topLeftCell="A95" workbookViewId="0">
      <selection activeCell="G10" sqref="G1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410-535A-49A6-AC61-C82097ED2A53}">
  <sheetPr codeName="Sheet4"/>
  <dimension ref="A1:H140"/>
  <sheetViews>
    <sheetView topLeftCell="A100" workbookViewId="0">
      <selection activeCell="O97" sqref="O97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_xlfn.FORECAST.ETS.STAT($B$2:$B$112,$A$2:$A$112,1,1,1)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_xlfn.FORECAST.ETS.STAT($B$2:$B$112,$A$2:$A$112,4,1,1)</f>
        <v>0.69259437166492943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_xlfn.FORECAST.ETS.STAT($B$2:$B$112,$A$2:$A$112,5,1,1)</f>
        <v>0.53866620243906849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_xlfn.FORECAST.ETS.STAT($B$2:$B$112,$A$2:$A$112,6,1,1)</f>
        <v>2.4280607282506144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_xlfn.FORECAST.ETS.STAT($B$2:$B$112,$A$2:$A$112,7,1,1)</f>
        <v>3.0114276921767762</v>
      </c>
    </row>
    <row r="9" spans="1:8" x14ac:dyDescent="0.3">
      <c r="A9" s="1">
        <v>41913</v>
      </c>
      <c r="B9">
        <v>6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5" x14ac:dyDescent="0.3">
      <c r="A97" s="1">
        <v>44593</v>
      </c>
      <c r="B97">
        <v>6</v>
      </c>
    </row>
    <row r="98" spans="1:5" x14ac:dyDescent="0.3">
      <c r="A98" s="1">
        <v>44621</v>
      </c>
      <c r="B98">
        <v>2</v>
      </c>
    </row>
    <row r="99" spans="1:5" x14ac:dyDescent="0.3">
      <c r="A99" s="1">
        <v>44652</v>
      </c>
      <c r="B99">
        <v>6</v>
      </c>
    </row>
    <row r="100" spans="1:5" x14ac:dyDescent="0.3">
      <c r="A100" s="1">
        <v>44682</v>
      </c>
      <c r="B100">
        <v>5</v>
      </c>
    </row>
    <row r="101" spans="1:5" x14ac:dyDescent="0.3">
      <c r="A101" s="1">
        <v>44713</v>
      </c>
      <c r="B101">
        <v>6</v>
      </c>
    </row>
    <row r="102" spans="1:5" x14ac:dyDescent="0.3">
      <c r="A102" s="1">
        <v>44743</v>
      </c>
      <c r="B102">
        <v>13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9</v>
      </c>
    </row>
    <row r="106" spans="1:5" x14ac:dyDescent="0.3">
      <c r="A106" s="1">
        <v>44866</v>
      </c>
      <c r="B106">
        <v>4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7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5</v>
      </c>
    </row>
    <row r="112" spans="1:5" x14ac:dyDescent="0.3">
      <c r="A112" s="1">
        <v>45047</v>
      </c>
      <c r="B112">
        <v>2</v>
      </c>
      <c r="C112">
        <v>2</v>
      </c>
      <c r="D112" s="4">
        <v>2</v>
      </c>
      <c r="E112" s="4">
        <v>2</v>
      </c>
    </row>
    <row r="113" spans="1:5" x14ac:dyDescent="0.3">
      <c r="A113" s="1">
        <v>45078</v>
      </c>
      <c r="C113">
        <f>_xlfn.FORECAST.ETS(A113,$B$2:$B$112,$A$2:$A$112,1,1)</f>
        <v>4.3220612051887723</v>
      </c>
      <c r="D113" s="4">
        <f>C113-_xlfn.FORECAST.ETS.CONFINT(A113,$B$2:$B$112,$A$2:$A$112,0.97,1,1)</f>
        <v>-3.233961029212451</v>
      </c>
      <c r="E113" s="4">
        <f>C113+_xlfn.FORECAST.ETS.CONFINT(A113,$B$2:$B$112,$A$2:$A$112,0.97,1,1)</f>
        <v>11.878083439589997</v>
      </c>
    </row>
    <row r="114" spans="1:5" x14ac:dyDescent="0.3">
      <c r="A114" s="1">
        <v>45108</v>
      </c>
      <c r="C114">
        <f>_xlfn.FORECAST.ETS(A114,$B$2:$B$112,$A$2:$A$112,1,1)</f>
        <v>4.316864848742501</v>
      </c>
      <c r="D114" s="4">
        <f>C114-_xlfn.FORECAST.ETS.CONFINT(A114,$B$2:$B$112,$A$2:$A$112,0.97,1,1)</f>
        <v>-3.2998491813864215</v>
      </c>
      <c r="E114" s="4">
        <f>C114+_xlfn.FORECAST.ETS.CONFINT(A114,$B$2:$B$112,$A$2:$A$112,0.97,1,1)</f>
        <v>11.933578878871423</v>
      </c>
    </row>
    <row r="115" spans="1:5" x14ac:dyDescent="0.3">
      <c r="A115" s="1">
        <v>45139</v>
      </c>
      <c r="C115">
        <f>_xlfn.FORECAST.ETS(A115,$B$2:$B$112,$A$2:$A$112,1,1)</f>
        <v>4.31166849229625</v>
      </c>
      <c r="D115" s="4">
        <f>C115-_xlfn.FORECAST.ETS.CONFINT(A115,$B$2:$B$112,$A$2:$A$112,0.97,1,1)</f>
        <v>-3.3662056967043501</v>
      </c>
      <c r="E115" s="4">
        <f>C115+_xlfn.FORECAST.ETS.CONFINT(A115,$B$2:$B$112,$A$2:$A$112,0.97,1,1)</f>
        <v>11.98954268129685</v>
      </c>
    </row>
    <row r="116" spans="1:5" x14ac:dyDescent="0.3">
      <c r="A116" s="1">
        <v>45170</v>
      </c>
      <c r="C116">
        <f>_xlfn.FORECAST.ETS(A116,$B$2:$B$112,$A$2:$A$112,1,1)</f>
        <v>4.3064721358499778</v>
      </c>
      <c r="D116" s="4">
        <f>C116-_xlfn.FORECAST.ETS.CONFINT(A116,$B$2:$B$112,$A$2:$A$112,0.97,1,1)</f>
        <v>-3.4330268485666622</v>
      </c>
      <c r="E116" s="4">
        <f>C116+_xlfn.FORECAST.ETS.CONFINT(A116,$B$2:$B$112,$A$2:$A$112,0.97,1,1)</f>
        <v>12.045971120266618</v>
      </c>
    </row>
    <row r="117" spans="1:5" x14ac:dyDescent="0.3">
      <c r="A117" s="1">
        <v>45200</v>
      </c>
      <c r="C117">
        <f>_xlfn.FORECAST.ETS(A117,$B$2:$B$112,$A$2:$A$112,1,1)</f>
        <v>4.3012757794037277</v>
      </c>
      <c r="D117" s="4">
        <f>C117-_xlfn.FORECAST.ETS.CONFINT(A117,$B$2:$B$112,$A$2:$A$112,0.97,1,1)</f>
        <v>-3.5003089446571831</v>
      </c>
      <c r="E117" s="4">
        <f>C117+_xlfn.FORECAST.ETS.CONFINT(A117,$B$2:$B$112,$A$2:$A$112,0.97,1,1)</f>
        <v>12.102860503464639</v>
      </c>
    </row>
    <row r="118" spans="1:5" x14ac:dyDescent="0.3">
      <c r="A118" s="1">
        <v>45231</v>
      </c>
      <c r="C118">
        <f>_xlfn.FORECAST.ETS(A118,$B$2:$B$112,$A$2:$A$112,1,1)</f>
        <v>4.2960794229574555</v>
      </c>
      <c r="D118" s="4">
        <f>C118-_xlfn.FORECAST.ETS.CONFINT(A118,$B$2:$B$112,$A$2:$A$112,0.97,1,1)</f>
        <v>-3.5680483277729875</v>
      </c>
      <c r="E118" s="4">
        <f>C118+_xlfn.FORECAST.ETS.CONFINT(A118,$B$2:$B$112,$A$2:$A$112,0.97,1,1)</f>
        <v>12.160207173687898</v>
      </c>
    </row>
    <row r="119" spans="1:5" x14ac:dyDescent="0.3">
      <c r="A119" s="1">
        <v>45261</v>
      </c>
      <c r="C119">
        <f>_xlfn.FORECAST.ETS(A119,$B$2:$B$112,$A$2:$A$112,1,1)</f>
        <v>4.2908830665112045</v>
      </c>
      <c r="D119" s="4">
        <f>C119-_xlfn.FORECAST.ETS.CONFINT(A119,$B$2:$B$112,$A$2:$A$112,0.97,1,1)</f>
        <v>-3.6362413765674164</v>
      </c>
      <c r="E119" s="4">
        <f>C119+_xlfn.FORECAST.ETS.CONFINT(A119,$B$2:$B$112,$A$2:$A$112,0.97,1,1)</f>
        <v>12.218007509589825</v>
      </c>
    </row>
    <row r="120" spans="1:5" x14ac:dyDescent="0.3">
      <c r="A120" s="1">
        <v>45292</v>
      </c>
      <c r="C120">
        <f>_xlfn.FORECAST.ETS(A120,$B$2:$B$112,$A$2:$A$112,1,1)</f>
        <v>4.2856867100649332</v>
      </c>
      <c r="D120" s="4">
        <f>C120-_xlfn.FORECAST.ETS.CONFINT(A120,$B$2:$B$112,$A$2:$A$112,0.97,1,1)</f>
        <v>-3.7048845062112985</v>
      </c>
      <c r="E120" s="4">
        <f>C120+_xlfn.FORECAST.ETS.CONFINT(A120,$B$2:$B$112,$A$2:$A$112,0.97,1,1)</f>
        <v>12.276257926341165</v>
      </c>
    </row>
    <row r="121" spans="1:5" x14ac:dyDescent="0.3">
      <c r="A121" s="1">
        <v>45323</v>
      </c>
      <c r="C121">
        <f>_xlfn.FORECAST.ETS(A121,$B$2:$B$112,$A$2:$A$112,1,1)</f>
        <v>4.2804903536186822</v>
      </c>
      <c r="D121" s="4">
        <f>C121-_xlfn.FORECAST.ETS.CONFINT(A121,$B$2:$B$112,$A$2:$A$112,0.97,1,1)</f>
        <v>-3.7739741689759585</v>
      </c>
      <c r="E121" s="4">
        <f>C121+_xlfn.FORECAST.ETS.CONFINT(A121,$B$2:$B$112,$A$2:$A$112,0.97,1,1)</f>
        <v>12.334954876213324</v>
      </c>
    </row>
    <row r="122" spans="1:5" x14ac:dyDescent="0.3">
      <c r="A122" s="1">
        <v>45352</v>
      </c>
      <c r="C122">
        <f>_xlfn.FORECAST.ETS(A122,$B$2:$B$112,$A$2:$A$112,1,1)</f>
        <v>4.27529399717241</v>
      </c>
      <c r="D122" s="4">
        <f>C122-_xlfn.FORECAST.ETS.CONFINT(A122,$B$2:$B$112,$A$2:$A$112,0.97,1,1)</f>
        <v>-3.8435068547427917</v>
      </c>
      <c r="E122" s="4">
        <f>C122+_xlfn.FORECAST.ETS.CONFINT(A122,$B$2:$B$112,$A$2:$A$112,0.97,1,1)</f>
        <v>12.394094849087612</v>
      </c>
    </row>
    <row r="123" spans="1:5" x14ac:dyDescent="0.3">
      <c r="A123" s="1">
        <v>45383</v>
      </c>
      <c r="C123">
        <f>_xlfn.FORECAST.ETS(A123,$B$2:$B$112,$A$2:$A$112,1,1)</f>
        <v>4.2700976407261599</v>
      </c>
      <c r="D123" s="4">
        <f>C123-_xlfn.FORECAST.ETS.CONFINT(A123,$B$2:$B$112,$A$2:$A$112,0.97,1,1)</f>
        <v>-3.9134790914427366</v>
      </c>
      <c r="E123" s="4">
        <f>C123+_xlfn.FORECAST.ETS.CONFINT(A123,$B$2:$B$112,$A$2:$A$112,0.97,1,1)</f>
        <v>12.453674372895057</v>
      </c>
    </row>
    <row r="124" spans="1:5" x14ac:dyDescent="0.3">
      <c r="A124" s="1">
        <v>45413</v>
      </c>
      <c r="C124">
        <f>_xlfn.FORECAST.ETS(A124,$B$2:$B$112,$A$2:$A$112,1,1)</f>
        <v>4.2649012842798877</v>
      </c>
      <c r="D124" s="4">
        <f>C124-_xlfn.FORECAST.ETS.CONFINT(A124,$B$2:$B$112,$A$2:$A$112,0.97,1,1)</f>
        <v>-3.9838874454301374</v>
      </c>
      <c r="E124" s="4">
        <f>C124+_xlfn.FORECAST.ETS.CONFINT(A124,$B$2:$B$112,$A$2:$A$112,0.97,1,1)</f>
        <v>12.513690013989912</v>
      </c>
    </row>
    <row r="125" spans="1:5" x14ac:dyDescent="0.3">
      <c r="A125" s="1">
        <v>45444</v>
      </c>
      <c r="C125">
        <f>_xlfn.FORECAST.ETS(A125,$B$2:$B$112,$A$2:$A$112,1,1)</f>
        <v>4.2597049278336367</v>
      </c>
      <c r="D125" s="4">
        <f>C125-_xlfn.FORECAST.ETS.CONFINT(A125,$B$2:$B$112,$A$2:$A$112,0.97,1,1)</f>
        <v>-4.054728521794063</v>
      </c>
      <c r="E125" s="4">
        <f>C125+_xlfn.FORECAST.ETS.CONFINT(A125,$B$2:$B$112,$A$2:$A$112,0.97,1,1)</f>
        <v>12.574138377461336</v>
      </c>
    </row>
    <row r="126" spans="1:5" x14ac:dyDescent="0.3">
      <c r="A126" s="1">
        <v>45474</v>
      </c>
      <c r="C126">
        <f>_xlfn.FORECAST.ETS(A126,$B$2:$B$112,$A$2:$A$112,1,1)</f>
        <v>4.2545085713873654</v>
      </c>
      <c r="D126" s="4">
        <f>C126-_xlfn.FORECAST.ETS.CONFINT(A126,$B$2:$B$112,$A$2:$A$112,0.97,1,1)</f>
        <v>-4.125998964611318</v>
      </c>
      <c r="E126" s="4">
        <f>C126+_xlfn.FORECAST.ETS.CONFINT(A126,$B$2:$B$112,$A$2:$A$112,0.97,1,1)</f>
        <v>12.635016107386049</v>
      </c>
    </row>
    <row r="127" spans="1:5" x14ac:dyDescent="0.3">
      <c r="A127" s="1">
        <v>45505</v>
      </c>
      <c r="C127">
        <f>_xlfn.FORECAST.ETS(A127,$B$2:$B$112,$A$2:$A$112,1,1)</f>
        <v>4.2493122149411144</v>
      </c>
      <c r="D127" s="4">
        <f>C127-_xlfn.FORECAST.ETS.CONFINT(A127,$B$2:$B$112,$A$2:$A$112,0.97,1,1)</f>
        <v>-4.1976954571439125</v>
      </c>
      <c r="E127" s="4">
        <f>C127+_xlfn.FORECAST.ETS.CONFINT(A127,$B$2:$B$112,$A$2:$A$112,0.97,1,1)</f>
        <v>12.696319887026142</v>
      </c>
    </row>
    <row r="128" spans="1:5" x14ac:dyDescent="0.3">
      <c r="A128" s="1">
        <v>45536</v>
      </c>
      <c r="C128">
        <f>_xlfn.FORECAST.ETS(A128,$B$2:$B$112,$A$2:$A$112,1,1)</f>
        <v>4.2441158584948422</v>
      </c>
      <c r="D128" s="4">
        <f>C128-_xlfn.FORECAST.ETS.CONFINT(A128,$B$2:$B$112,$A$2:$A$112,0.97,1,1)</f>
        <v>-4.269814721985</v>
      </c>
      <c r="E128" s="4">
        <f>C128+_xlfn.FORECAST.ETS.CONFINT(A128,$B$2:$B$112,$A$2:$A$112,0.97,1,1)</f>
        <v>12.758046438974684</v>
      </c>
    </row>
    <row r="129" spans="1:5" x14ac:dyDescent="0.3">
      <c r="A129" s="1">
        <v>45566</v>
      </c>
      <c r="C129">
        <f>_xlfn.FORECAST.ETS(A129,$B$2:$B$112,$A$2:$A$112,1,1)</f>
        <v>4.2389195020485921</v>
      </c>
      <c r="D129" s="4">
        <f>C129-_xlfn.FORECAST.ETS.CONFINT(A129,$B$2:$B$112,$A$2:$A$112,0.97,1,1)</f>
        <v>-4.3423535211557294</v>
      </c>
      <c r="E129" s="4">
        <f>C129+_xlfn.FORECAST.ETS.CONFINT(A129,$B$2:$B$112,$A$2:$A$112,0.97,1,1)</f>
        <v>12.820192525252914</v>
      </c>
    </row>
    <row r="130" spans="1:5" x14ac:dyDescent="0.3">
      <c r="A130" s="1">
        <v>45597</v>
      </c>
      <c r="C130">
        <f>_xlfn.FORECAST.ETS(A130,$B$2:$B$112,$A$2:$A$112,1,1)</f>
        <v>4.2337231456023199</v>
      </c>
      <c r="D130" s="4">
        <f>C130-_xlfn.FORECAST.ETS.CONFINT(A130,$B$2:$B$112,$A$2:$A$112,0.97,1,1)</f>
        <v>-4.4153086561568005</v>
      </c>
      <c r="E130" s="4">
        <f>C130+_xlfn.FORECAST.ETS.CONFINT(A130,$B$2:$B$112,$A$2:$A$112,0.97,1,1)</f>
        <v>12.882754947361441</v>
      </c>
    </row>
    <row r="131" spans="1:5" x14ac:dyDescent="0.3">
      <c r="A131" s="1">
        <v>45627</v>
      </c>
      <c r="C131">
        <f>_xlfn.FORECAST.ETS(A131,$B$2:$B$112,$A$2:$A$112,1,1)</f>
        <v>4.2285267891560689</v>
      </c>
      <c r="D131" s="4">
        <f>C131-_xlfn.FORECAST.ETS.CONFINT(A131,$B$2:$B$112,$A$2:$A$112,0.97,1,1)</f>
        <v>-4.4886769679768843</v>
      </c>
      <c r="E131" s="4">
        <f>C131+_xlfn.FORECAST.ETS.CONFINT(A131,$B$2:$B$112,$A$2:$A$112,0.97,1,1)</f>
        <v>12.945730546289022</v>
      </c>
    </row>
    <row r="132" spans="1:5" x14ac:dyDescent="0.3">
      <c r="A132" s="1">
        <v>45658</v>
      </c>
      <c r="C132">
        <f>_xlfn.FORECAST.ETS(A132,$B$2:$B$112,$A$2:$A$112,1,1)</f>
        <v>4.2233304327097976</v>
      </c>
      <c r="D132" s="4">
        <f>C132-_xlfn.FORECAST.ETS.CONFINT(A132,$B$2:$B$112,$A$2:$A$112,0.97,1,1)</f>
        <v>-4.5624553370614596</v>
      </c>
      <c r="E132" s="4">
        <f>C132+_xlfn.FORECAST.ETS.CONFINT(A132,$B$2:$B$112,$A$2:$A$112,0.97,1,1)</f>
        <v>13.009116202481055</v>
      </c>
    </row>
    <row r="133" spans="1:5" x14ac:dyDescent="0.3">
      <c r="A133" s="1">
        <v>45689</v>
      </c>
      <c r="C133">
        <f>_xlfn.FORECAST.ETS(A133,$B$2:$B$112,$A$2:$A$112,1,1)</f>
        <v>4.2181340762635466</v>
      </c>
      <c r="D133" s="4">
        <f>C133-_xlfn.FORECAST.ETS.CONFINT(A133,$B$2:$B$112,$A$2:$A$112,0.97,1,1)</f>
        <v>-4.6366406832439688</v>
      </c>
      <c r="E133" s="4">
        <f>C133+_xlfn.FORECAST.ETS.CONFINT(A133,$B$2:$B$112,$A$2:$A$112,0.97,1,1)</f>
        <v>13.072908835771063</v>
      </c>
    </row>
    <row r="134" spans="1:5" x14ac:dyDescent="0.3">
      <c r="A134" s="1">
        <v>45717</v>
      </c>
      <c r="C134">
        <f>_xlfn.FORECAST.ETS(A134,$B$2:$B$112,$A$2:$A$112,1,1)</f>
        <v>4.2129377198172744</v>
      </c>
      <c r="D134" s="4">
        <f>C134-_xlfn.FORECAST.ETS.CONFINT(A134,$B$2:$B$112,$A$2:$A$112,0.97,1,1)</f>
        <v>-4.7112299656425609</v>
      </c>
      <c r="E134" s="4">
        <f>C134+_xlfn.FORECAST.ETS.CONFINT(A134,$B$2:$B$112,$A$2:$A$112,0.97,1,1)</f>
        <v>13.13710540527711</v>
      </c>
    </row>
    <row r="135" spans="1:5" x14ac:dyDescent="0.3">
      <c r="A135" s="1">
        <v>45748</v>
      </c>
      <c r="C135">
        <f>_xlfn.FORECAST.ETS(A135,$B$2:$B$112,$A$2:$A$112,1,1)</f>
        <v>4.2077413633710243</v>
      </c>
      <c r="D135" s="4">
        <f>C135-_xlfn.FORECAST.ETS.CONFINT(A135,$B$2:$B$112,$A$2:$A$112,0.97,1,1)</f>
        <v>-4.7862201825241861</v>
      </c>
      <c r="E135" s="4">
        <f>C135+_xlfn.FORECAST.ETS.CONFINT(A135,$B$2:$B$112,$A$2:$A$112,0.97,1,1)</f>
        <v>13.201702909266235</v>
      </c>
    </row>
    <row r="136" spans="1:5" x14ac:dyDescent="0.3">
      <c r="A136" s="1">
        <v>45778</v>
      </c>
      <c r="C136">
        <f>_xlfn.FORECAST.ETS(A136,$B$2:$B$112,$A$2:$A$112,1,1)</f>
        <v>4.2025450069247521</v>
      </c>
      <c r="D136" s="4">
        <f>C136-_xlfn.FORECAST.ETS.CONFINT(A136,$B$2:$B$112,$A$2:$A$112,0.97,1,1)</f>
        <v>-4.8616083711389697</v>
      </c>
      <c r="E136" s="4">
        <f>C136+_xlfn.FORECAST.ETS.CONFINT(A136,$B$2:$B$112,$A$2:$A$112,0.97,1,1)</f>
        <v>13.266698384988473</v>
      </c>
    </row>
    <row r="137" spans="1:5" x14ac:dyDescent="0.3">
      <c r="A137" s="1">
        <v>45809</v>
      </c>
      <c r="C137">
        <f>_xlfn.FORECAST.ETS(A137,$B$2:$B$112,$A$2:$A$112,1,1)</f>
        <v>4.1973486504785011</v>
      </c>
      <c r="D137" s="4">
        <f>C137-_xlfn.FORECAST.ETS.CONFINT(A137,$B$2:$B$112,$A$2:$A$112,0.97,1,1)</f>
        <v>-4.9373916075264415</v>
      </c>
      <c r="E137" s="4">
        <f>C137+_xlfn.FORECAST.ETS.CONFINT(A137,$B$2:$B$112,$A$2:$A$112,0.97,1,1)</f>
        <v>13.332088908483444</v>
      </c>
    </row>
    <row r="138" spans="1:5" x14ac:dyDescent="0.3">
      <c r="A138" s="1">
        <v>45839</v>
      </c>
      <c r="C138">
        <f>_xlfn.FORECAST.ETS(A138,$B$2:$B$112,$A$2:$A$112,1,1)</f>
        <v>4.1921522940322298</v>
      </c>
      <c r="D138" s="4">
        <f>C138-_xlfn.FORECAST.ETS.CONFINT(A138,$B$2:$B$112,$A$2:$A$112,0.97,1,1)</f>
        <v>-5.013567006296368</v>
      </c>
      <c r="E138" s="4">
        <f>C138+_xlfn.FORECAST.ETS.CONFINT(A138,$B$2:$B$112,$A$2:$A$112,0.97,1,1)</f>
        <v>13.397871594360828</v>
      </c>
    </row>
    <row r="139" spans="1:5" x14ac:dyDescent="0.3">
      <c r="A139" s="1">
        <v>45870</v>
      </c>
      <c r="C139">
        <f>_xlfn.FORECAST.ETS(A139,$B$2:$B$112,$A$2:$A$112,1,1)</f>
        <v>4.1869559375859788</v>
      </c>
      <c r="D139" s="4">
        <f>C139-_xlfn.FORECAST.ETS.CONFINT(A139,$B$2:$B$112,$A$2:$A$112,0.97,1,1)</f>
        <v>-5.0901317203855028</v>
      </c>
      <c r="E139" s="4">
        <f>C139+_xlfn.FORECAST.ETS.CONFINT(A139,$B$2:$B$112,$A$2:$A$112,0.97,1,1)</f>
        <v>13.46404359555746</v>
      </c>
    </row>
    <row r="140" spans="1:5" x14ac:dyDescent="0.3">
      <c r="A140" s="1">
        <v>45901</v>
      </c>
      <c r="C140">
        <f>_xlfn.FORECAST.ETS(A140,$B$2:$B$112,$A$2:$A$112,1,1)</f>
        <v>4.1817595811397066</v>
      </c>
      <c r="D140" s="4">
        <f>C140-_xlfn.FORECAST.ETS.CONFINT(A140,$B$2:$B$112,$A$2:$A$112,0.97,1,1)</f>
        <v>-5.1670829407927901</v>
      </c>
      <c r="E140" s="4">
        <f>C140+_xlfn.FORECAST.ETS.CONFINT(A140,$B$2:$B$112,$A$2:$A$112,0.97,1,1)</f>
        <v>13.530602103072203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I P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S D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/ N W K I p H u A 4 A A A A R A A A A E w A c A E Z v c m 1 1 b G F z L 1 N l Y 3 R p b 2 4 x L m 0 g o h g A K K A U A A A A A A A A A A A A A A A A A A A A A A A A A A A A K 0 5 N L s n M z 1 M I h t C G 1 g B Q S w E C L Q A U A A I A C A A U g / N W Q 2 f p 9 a I A A A D 2 A A A A E g A A A A A A A A A A A A A A A A A A A A A A Q 2 9 u Z m l n L 1 B h Y 2 t h Z 2 U u e G 1 s U E s B A i 0 A F A A C A A g A F I P z V g / K 6 a u k A A A A 6 Q A A A B M A A A A A A A A A A A A A A A A A 7 g A A A F t D b 2 5 0 Z W 5 0 X 1 R 5 c G V z X S 5 4 b W x Q S w E C L Q A U A A I A C A A U g /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6 A u q 1 5 f W U C R 8 A e b H h O P Q g A A A A A C A A A A A A A Q Z g A A A A E A A C A A A A D f 0 + 5 a b m d L Q Z E p T s I h J F e L j z M O / h M N Y 5 p Z 2 v C h F C C L D g A A A A A O g A A A A A I A A C A A A A B 7 M z U h r r F H 3 d 2 i H + U u F V z F r Q W + f 4 c n Q 8 i 8 s p Y h 4 H 1 x Q l A A A A B V 6 m 8 v t e H Y I J n u k / 4 2 J r S t i P 1 y 5 3 8 Y / X 0 f O F M q a C N Y W b W X 2 t P 5 K b T l w G 8 V r I 7 8 0 y l r D f F V c k j n I D q o K I z A K o R x M E b 5 m v 1 w 3 J + n 1 W 8 2 O 9 G w y E A A A A C i Z 7 8 2 f Q m u O I F g N J L B f g 2 H 1 J O 9 L i w P D h F I r 8 N k + V H e a s l i x i l g D Z c t V A c a 9 V + J b e 8 6 V S n b t w + 4 f e g 8 L o m 8 c N H v < / D a t a M a s h u p > 
</file>

<file path=customXml/itemProps1.xml><?xml version="1.0" encoding="utf-8"?>
<ds:datastoreItem xmlns:ds="http://schemas.openxmlformats.org/officeDocument/2006/customXml" ds:itemID="{C0549044-03BB-456F-8AAE-B006A7EEC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Sheet5</vt:lpstr>
      <vt:lpstr>Sell</vt:lpstr>
      <vt:lpstr>Forecast4A1</vt:lpstr>
      <vt:lpstr>Forecast4A1-old</vt:lpstr>
      <vt:lpstr>Forecast4A2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2023-07-19T14:23:12Z</dcterms:modified>
</cp:coreProperties>
</file>