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8" tabRatio="828"/>
  </bookViews>
  <sheets>
    <sheet name="مساله" sheetId="2" r:id="rId1"/>
    <sheet name="مقایسه زوجی معیار های اصلی" sheetId="3" r:id="rId2"/>
    <sheet name="محتوایی" sheetId="5" r:id="rId3"/>
    <sheet name="ظاهری" sheetId="4" r:id="rId4"/>
    <sheet name="اعتبار" sheetId="6" r:id="rId5"/>
    <sheet name="زیر شاخه ظاهری در جذابیت" sheetId="7" r:id="rId6"/>
    <sheet name="کتاب معیار محتوایی" sheetId="8" r:id="rId7"/>
    <sheet name="کتاب از نظر ویراستاری مناسب" sheetId="9" r:id="rId8"/>
    <sheet name="کتاب از نظر رسایی و شیوایی" sheetId="10" r:id="rId9"/>
    <sheet name="کتاب از نظر مسیر داستان" sheetId="11" r:id="rId10"/>
    <sheet name="کتاب از نظر ظاهری" sheetId="12" r:id="rId11"/>
    <sheet name="کتاب از نظر طراحی جلد" sheetId="13" r:id="rId12"/>
    <sheet name="کتاب از نظر جنس کاغذ" sheetId="14" r:id="rId13"/>
    <sheet name="کتاب از نظر جذابیت ظاهری" sheetId="15" r:id="rId14"/>
    <sheet name="کتاب از نظر قطع کتاب" sheetId="16" r:id="rId15"/>
    <sheet name="کتاب از نظر اندازه فونت" sheetId="17" r:id="rId16"/>
    <sheet name="کتاب از نظر استفاده از تصویر" sheetId="18" r:id="rId17"/>
    <sheet name="کتاب از نظر معیار اعتبار" sheetId="19" r:id="rId18"/>
    <sheet name="کتاب از نظر خوش نامی " sheetId="20" r:id="rId19"/>
    <sheet name="کتاب از نظر نوبت چاپ" sheetId="21" r:id="rId20"/>
    <sheet name="جواب نهایی AHP" sheetId="22" r:id="rId21"/>
    <sheet name="نمودار ها" sheetId="23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8" l="1"/>
  <c r="S35" i="21" l="1"/>
  <c r="O35" i="21"/>
  <c r="Q14" i="21"/>
  <c r="Q21" i="21" s="1"/>
  <c r="P13" i="21"/>
  <c r="P14" i="21" s="1"/>
  <c r="O13" i="21"/>
  <c r="N13" i="21"/>
  <c r="O12" i="21"/>
  <c r="O14" i="21" s="1"/>
  <c r="N12" i="21"/>
  <c r="N11" i="21"/>
  <c r="S35" i="20"/>
  <c r="O35" i="20"/>
  <c r="Q14" i="20"/>
  <c r="Q21" i="20" s="1"/>
  <c r="P13" i="20"/>
  <c r="P14" i="20" s="1"/>
  <c r="O13" i="20"/>
  <c r="N13" i="20"/>
  <c r="O12" i="20"/>
  <c r="N12" i="20"/>
  <c r="N11" i="20"/>
  <c r="N14" i="20" s="1"/>
  <c r="S35" i="19"/>
  <c r="O35" i="19"/>
  <c r="Q14" i="19"/>
  <c r="Q21" i="19" s="1"/>
  <c r="P13" i="19"/>
  <c r="P14" i="19" s="1"/>
  <c r="O13" i="19"/>
  <c r="N13" i="19"/>
  <c r="N14" i="19" s="1"/>
  <c r="N18" i="19" s="1"/>
  <c r="O12" i="19"/>
  <c r="N12" i="19"/>
  <c r="N11" i="19"/>
  <c r="S35" i="18"/>
  <c r="O35" i="18"/>
  <c r="Q14" i="18"/>
  <c r="Q21" i="18" s="1"/>
  <c r="P13" i="18"/>
  <c r="P14" i="18" s="1"/>
  <c r="O13" i="18"/>
  <c r="N13" i="18"/>
  <c r="O12" i="18"/>
  <c r="O14" i="18" s="1"/>
  <c r="N12" i="18"/>
  <c r="N11" i="18"/>
  <c r="S35" i="17"/>
  <c r="O35" i="17"/>
  <c r="Q14" i="17"/>
  <c r="Q21" i="17" s="1"/>
  <c r="P13" i="17"/>
  <c r="P14" i="17" s="1"/>
  <c r="O13" i="17"/>
  <c r="N13" i="17"/>
  <c r="O12" i="17"/>
  <c r="N12" i="17"/>
  <c r="N11" i="17"/>
  <c r="S35" i="16"/>
  <c r="O35" i="16"/>
  <c r="Q14" i="16"/>
  <c r="Q21" i="16" s="1"/>
  <c r="P13" i="16"/>
  <c r="P14" i="16" s="1"/>
  <c r="O13" i="16"/>
  <c r="N13" i="16"/>
  <c r="O12" i="16"/>
  <c r="N12" i="16"/>
  <c r="N11" i="16"/>
  <c r="S35" i="15"/>
  <c r="O35" i="15"/>
  <c r="Q14" i="15"/>
  <c r="Q21" i="15" s="1"/>
  <c r="P13" i="15"/>
  <c r="P14" i="15" s="1"/>
  <c r="O13" i="15"/>
  <c r="N13" i="15"/>
  <c r="O12" i="15"/>
  <c r="O14" i="15" s="1"/>
  <c r="N12" i="15"/>
  <c r="N11" i="15"/>
  <c r="S35" i="14"/>
  <c r="O35" i="14"/>
  <c r="Q14" i="14"/>
  <c r="Q21" i="14" s="1"/>
  <c r="P13" i="14"/>
  <c r="P14" i="14" s="1"/>
  <c r="O13" i="14"/>
  <c r="N13" i="14"/>
  <c r="O12" i="14"/>
  <c r="N12" i="14"/>
  <c r="N14" i="14" s="1"/>
  <c r="N18" i="14" s="1"/>
  <c r="N11" i="14"/>
  <c r="S35" i="13"/>
  <c r="O35" i="13"/>
  <c r="Q14" i="13"/>
  <c r="Q21" i="13" s="1"/>
  <c r="P13" i="13"/>
  <c r="P14" i="13" s="1"/>
  <c r="O13" i="13"/>
  <c r="N13" i="13"/>
  <c r="O12" i="13"/>
  <c r="N12" i="13"/>
  <c r="N11" i="13"/>
  <c r="S35" i="12"/>
  <c r="O35" i="12"/>
  <c r="Q14" i="12"/>
  <c r="Q21" i="12" s="1"/>
  <c r="P13" i="12"/>
  <c r="P14" i="12" s="1"/>
  <c r="O13" i="12"/>
  <c r="N13" i="12"/>
  <c r="O12" i="12"/>
  <c r="O14" i="12" s="1"/>
  <c r="N12" i="12"/>
  <c r="N11" i="12"/>
  <c r="S35" i="11"/>
  <c r="O35" i="11"/>
  <c r="Q14" i="11"/>
  <c r="Q21" i="11" s="1"/>
  <c r="P13" i="11"/>
  <c r="P14" i="11" s="1"/>
  <c r="O13" i="11"/>
  <c r="N13" i="11"/>
  <c r="O12" i="11"/>
  <c r="O14" i="11" s="1"/>
  <c r="N12" i="11"/>
  <c r="N11" i="11"/>
  <c r="S35" i="9"/>
  <c r="O35" i="9"/>
  <c r="Q14" i="9"/>
  <c r="Q21" i="9" s="1"/>
  <c r="P13" i="9"/>
  <c r="P14" i="9" s="1"/>
  <c r="O13" i="9"/>
  <c r="N13" i="9"/>
  <c r="O12" i="9"/>
  <c r="O14" i="9" s="1"/>
  <c r="N12" i="9"/>
  <c r="N11" i="9"/>
  <c r="S35" i="10"/>
  <c r="O35" i="10"/>
  <c r="Q14" i="10"/>
  <c r="Q21" i="10" s="1"/>
  <c r="P13" i="10"/>
  <c r="P14" i="10" s="1"/>
  <c r="O13" i="10"/>
  <c r="N13" i="10"/>
  <c r="O12" i="10"/>
  <c r="N12" i="10"/>
  <c r="N11" i="10"/>
  <c r="S35" i="8"/>
  <c r="O35" i="8"/>
  <c r="O13" i="8"/>
  <c r="O14" i="8" s="1"/>
  <c r="O20" i="8" s="1"/>
  <c r="N32" i="6"/>
  <c r="N19" i="6"/>
  <c r="N18" i="6"/>
  <c r="N20" i="6" s="1"/>
  <c r="L11" i="4"/>
  <c r="N18" i="5"/>
  <c r="N19" i="5"/>
  <c r="N17" i="5"/>
  <c r="P13" i="8"/>
  <c r="P14" i="8" s="1"/>
  <c r="P19" i="8" s="1"/>
  <c r="N13" i="8"/>
  <c r="N12" i="8"/>
  <c r="Q14" i="8"/>
  <c r="Q19" i="8" s="1"/>
  <c r="O12" i="8"/>
  <c r="N11" i="8"/>
  <c r="R33" i="7"/>
  <c r="N33" i="7"/>
  <c r="O13" i="7"/>
  <c r="O19" i="7" s="1"/>
  <c r="N12" i="7"/>
  <c r="N13" i="7" s="1"/>
  <c r="M12" i="7"/>
  <c r="M11" i="7"/>
  <c r="M13" i="7" s="1"/>
  <c r="M20" i="7" s="1"/>
  <c r="R32" i="6"/>
  <c r="N12" i="6"/>
  <c r="M11" i="6"/>
  <c r="M12" i="6" s="1"/>
  <c r="M18" i="6" s="1"/>
  <c r="N14" i="21" l="1"/>
  <c r="N20" i="21" s="1"/>
  <c r="N18" i="21"/>
  <c r="N21" i="21"/>
  <c r="O14" i="20"/>
  <c r="N19" i="20"/>
  <c r="N21" i="20"/>
  <c r="N20" i="20"/>
  <c r="R20" i="20" s="1"/>
  <c r="O14" i="19"/>
  <c r="N20" i="19"/>
  <c r="N19" i="19"/>
  <c r="N21" i="19"/>
  <c r="O14" i="17"/>
  <c r="O18" i="17" s="1"/>
  <c r="O22" i="17" s="1"/>
  <c r="O14" i="16"/>
  <c r="N14" i="15"/>
  <c r="N20" i="15" s="1"/>
  <c r="O14" i="14"/>
  <c r="N19" i="14"/>
  <c r="N21" i="14"/>
  <c r="N20" i="14"/>
  <c r="R20" i="14" s="1"/>
  <c r="O14" i="13"/>
  <c r="N14" i="13"/>
  <c r="N19" i="13"/>
  <c r="N21" i="13"/>
  <c r="R21" i="13" s="1"/>
  <c r="N20" i="13"/>
  <c r="N14" i="12"/>
  <c r="N14" i="11"/>
  <c r="N19" i="11" s="1"/>
  <c r="N21" i="11"/>
  <c r="N20" i="11"/>
  <c r="O14" i="10"/>
  <c r="O19" i="10" s="1"/>
  <c r="N14" i="10"/>
  <c r="N18" i="10" s="1"/>
  <c r="Q21" i="8"/>
  <c r="Q20" i="8"/>
  <c r="Q18" i="8"/>
  <c r="P18" i="8"/>
  <c r="O19" i="8"/>
  <c r="P21" i="8"/>
  <c r="P20" i="8"/>
  <c r="N14" i="8"/>
  <c r="N18" i="8" s="1"/>
  <c r="O18" i="8"/>
  <c r="O21" i="8"/>
  <c r="N20" i="7"/>
  <c r="N18" i="7"/>
  <c r="O20" i="7"/>
  <c r="P20" i="7" s="1"/>
  <c r="O18" i="7"/>
  <c r="P18" i="7" s="1"/>
  <c r="M18" i="7"/>
  <c r="M21" i="7" s="1"/>
  <c r="N19" i="7"/>
  <c r="M19" i="7"/>
  <c r="P19" i="7" s="1"/>
  <c r="O18" i="6"/>
  <c r="M19" i="6"/>
  <c r="O19" i="6" s="1"/>
  <c r="P18" i="21"/>
  <c r="P19" i="21"/>
  <c r="P20" i="21"/>
  <c r="O19" i="21"/>
  <c r="O21" i="21"/>
  <c r="O20" i="21"/>
  <c r="O18" i="21"/>
  <c r="N19" i="21"/>
  <c r="Q20" i="21"/>
  <c r="P21" i="21"/>
  <c r="Q18" i="21"/>
  <c r="Q19" i="21"/>
  <c r="P18" i="20"/>
  <c r="P22" i="20" s="1"/>
  <c r="P20" i="20"/>
  <c r="P19" i="20"/>
  <c r="O19" i="20"/>
  <c r="O18" i="20"/>
  <c r="O22" i="20" s="1"/>
  <c r="O21" i="20"/>
  <c r="O20" i="20"/>
  <c r="Q18" i="20"/>
  <c r="N18" i="20"/>
  <c r="Q19" i="20"/>
  <c r="Q20" i="20"/>
  <c r="P21" i="20"/>
  <c r="P18" i="19"/>
  <c r="P22" i="19" s="1"/>
  <c r="P20" i="19"/>
  <c r="P19" i="19"/>
  <c r="O19" i="19"/>
  <c r="O18" i="19"/>
  <c r="O22" i="19" s="1"/>
  <c r="O21" i="19"/>
  <c r="O20" i="19"/>
  <c r="Q18" i="19"/>
  <c r="Q19" i="19"/>
  <c r="Q20" i="19"/>
  <c r="P21" i="19"/>
  <c r="O19" i="18"/>
  <c r="O18" i="18"/>
  <c r="O20" i="18"/>
  <c r="P18" i="18"/>
  <c r="P19" i="18"/>
  <c r="P20" i="18"/>
  <c r="N19" i="18"/>
  <c r="O21" i="18"/>
  <c r="N14" i="18"/>
  <c r="Q19" i="18"/>
  <c r="Q18" i="18"/>
  <c r="Q20" i="18"/>
  <c r="P21" i="18"/>
  <c r="P18" i="17"/>
  <c r="P20" i="17"/>
  <c r="P19" i="17"/>
  <c r="O19" i="17"/>
  <c r="O21" i="17"/>
  <c r="Q18" i="17"/>
  <c r="O20" i="17"/>
  <c r="N14" i="17"/>
  <c r="N18" i="17" s="1"/>
  <c r="Q19" i="17"/>
  <c r="Q20" i="17"/>
  <c r="P21" i="17"/>
  <c r="P18" i="16"/>
  <c r="P20" i="16"/>
  <c r="P19" i="16"/>
  <c r="O19" i="16"/>
  <c r="O20" i="16"/>
  <c r="O18" i="16"/>
  <c r="O21" i="16"/>
  <c r="N14" i="16"/>
  <c r="N19" i="16" s="1"/>
  <c r="Q19" i="16"/>
  <c r="Q20" i="16"/>
  <c r="P21" i="16"/>
  <c r="Q18" i="16"/>
  <c r="P18" i="15"/>
  <c r="P20" i="15"/>
  <c r="P19" i="15"/>
  <c r="O19" i="15"/>
  <c r="O21" i="15"/>
  <c r="O18" i="15"/>
  <c r="O20" i="15"/>
  <c r="Q18" i="15"/>
  <c r="Q20" i="15"/>
  <c r="P21" i="15"/>
  <c r="Q19" i="15"/>
  <c r="P18" i="14"/>
  <c r="P20" i="14"/>
  <c r="P19" i="14"/>
  <c r="O19" i="14"/>
  <c r="O21" i="14"/>
  <c r="O18" i="14"/>
  <c r="O22" i="14" s="1"/>
  <c r="O20" i="14"/>
  <c r="N22" i="14"/>
  <c r="Q20" i="14"/>
  <c r="P21" i="14"/>
  <c r="Q18" i="14"/>
  <c r="Q19" i="14"/>
  <c r="P18" i="13"/>
  <c r="P20" i="13"/>
  <c r="P19" i="13"/>
  <c r="O19" i="13"/>
  <c r="O18" i="13"/>
  <c r="O21" i="13"/>
  <c r="O20" i="13"/>
  <c r="Q18" i="13"/>
  <c r="N18" i="13"/>
  <c r="Q19" i="13"/>
  <c r="Q20" i="13"/>
  <c r="P21" i="13"/>
  <c r="P18" i="12"/>
  <c r="P20" i="12"/>
  <c r="P19" i="12"/>
  <c r="O19" i="12"/>
  <c r="O20" i="12"/>
  <c r="O18" i="12"/>
  <c r="O21" i="12"/>
  <c r="Q20" i="12"/>
  <c r="P21" i="12"/>
  <c r="Q18" i="12"/>
  <c r="Q19" i="12"/>
  <c r="P18" i="11"/>
  <c r="P20" i="11"/>
  <c r="P19" i="11"/>
  <c r="O19" i="11"/>
  <c r="O18" i="11"/>
  <c r="O21" i="11"/>
  <c r="O20" i="11"/>
  <c r="Q18" i="11"/>
  <c r="Q22" i="11" s="1"/>
  <c r="N18" i="11"/>
  <c r="Q19" i="11"/>
  <c r="Q20" i="11"/>
  <c r="P21" i="11"/>
  <c r="N20" i="9"/>
  <c r="O19" i="9"/>
  <c r="O20" i="9"/>
  <c r="O18" i="9"/>
  <c r="P18" i="9"/>
  <c r="P20" i="9"/>
  <c r="P19" i="9"/>
  <c r="N19" i="9"/>
  <c r="O21" i="9"/>
  <c r="Q18" i="9"/>
  <c r="N14" i="9"/>
  <c r="Q19" i="9"/>
  <c r="Q20" i="9"/>
  <c r="P21" i="9"/>
  <c r="N21" i="10"/>
  <c r="P18" i="10"/>
  <c r="P20" i="10"/>
  <c r="P19" i="10"/>
  <c r="O20" i="10"/>
  <c r="O18" i="10"/>
  <c r="O21" i="10"/>
  <c r="Q20" i="10"/>
  <c r="P21" i="10"/>
  <c r="Q18" i="10"/>
  <c r="Q19" i="10"/>
  <c r="Q32" i="4"/>
  <c r="M32" i="4"/>
  <c r="N12" i="4"/>
  <c r="M11" i="4"/>
  <c r="M12" i="4" s="1"/>
  <c r="L10" i="4"/>
  <c r="O31" i="3"/>
  <c r="K31" i="3"/>
  <c r="Q32" i="5"/>
  <c r="M32" i="5"/>
  <c r="L12" i="5"/>
  <c r="N12" i="5"/>
  <c r="M11" i="5"/>
  <c r="L11" i="5"/>
  <c r="L10" i="5"/>
  <c r="L16" i="3"/>
  <c r="L11" i="3"/>
  <c r="L17" i="3" s="1"/>
  <c r="K10" i="3"/>
  <c r="K11" i="3" s="1"/>
  <c r="J10" i="3"/>
  <c r="J9" i="3"/>
  <c r="P22" i="21" l="1"/>
  <c r="R19" i="21"/>
  <c r="R21" i="21"/>
  <c r="O22" i="21"/>
  <c r="R20" i="21"/>
  <c r="N22" i="21"/>
  <c r="R18" i="21"/>
  <c r="R21" i="20"/>
  <c r="R19" i="20"/>
  <c r="Q22" i="20"/>
  <c r="R21" i="19"/>
  <c r="R18" i="19"/>
  <c r="R19" i="19"/>
  <c r="R20" i="19"/>
  <c r="N22" i="19"/>
  <c r="P22" i="18"/>
  <c r="O22" i="18"/>
  <c r="R19" i="18"/>
  <c r="Q22" i="18"/>
  <c r="P22" i="17"/>
  <c r="N21" i="17"/>
  <c r="R21" i="17" s="1"/>
  <c r="P22" i="16"/>
  <c r="R19" i="16"/>
  <c r="O22" i="16"/>
  <c r="Q22" i="16"/>
  <c r="P22" i="15"/>
  <c r="O22" i="15"/>
  <c r="R20" i="15"/>
  <c r="N18" i="15"/>
  <c r="N21" i="15"/>
  <c r="R21" i="15" s="1"/>
  <c r="N19" i="15"/>
  <c r="R19" i="15" s="1"/>
  <c r="P22" i="14"/>
  <c r="R18" i="14"/>
  <c r="R21" i="14"/>
  <c r="R19" i="14"/>
  <c r="Q22" i="14"/>
  <c r="R22" i="14" s="1"/>
  <c r="P22" i="13"/>
  <c r="O22" i="13"/>
  <c r="Q22" i="13"/>
  <c r="R20" i="13"/>
  <c r="R19" i="13"/>
  <c r="P22" i="12"/>
  <c r="O22" i="12"/>
  <c r="Q22" i="12"/>
  <c r="N18" i="12"/>
  <c r="N21" i="12"/>
  <c r="R21" i="12" s="1"/>
  <c r="N20" i="12"/>
  <c r="R20" i="12" s="1"/>
  <c r="N19" i="12"/>
  <c r="R19" i="12" s="1"/>
  <c r="P22" i="11"/>
  <c r="O22" i="11"/>
  <c r="R20" i="11"/>
  <c r="R21" i="11"/>
  <c r="R19" i="11"/>
  <c r="P22" i="10"/>
  <c r="O22" i="10"/>
  <c r="R18" i="10"/>
  <c r="R21" i="10"/>
  <c r="N20" i="10"/>
  <c r="R20" i="10" s="1"/>
  <c r="N19" i="10"/>
  <c r="P22" i="9"/>
  <c r="R19" i="9"/>
  <c r="O22" i="9"/>
  <c r="R20" i="9"/>
  <c r="Q22" i="9"/>
  <c r="Q22" i="8"/>
  <c r="P22" i="8"/>
  <c r="O22" i="8"/>
  <c r="N19" i="8"/>
  <c r="R19" i="8" s="1"/>
  <c r="N21" i="8"/>
  <c r="R21" i="8" s="1"/>
  <c r="N20" i="8"/>
  <c r="R20" i="8" s="1"/>
  <c r="R18" i="8"/>
  <c r="N21" i="7"/>
  <c r="P21" i="7" s="1"/>
  <c r="O21" i="7"/>
  <c r="M20" i="6"/>
  <c r="O20" i="6" s="1"/>
  <c r="N17" i="4"/>
  <c r="N18" i="4"/>
  <c r="N19" i="4"/>
  <c r="L12" i="4"/>
  <c r="L18" i="4"/>
  <c r="M17" i="4"/>
  <c r="M19" i="4"/>
  <c r="M18" i="4"/>
  <c r="L18" i="5"/>
  <c r="L17" i="5"/>
  <c r="L19" i="5"/>
  <c r="K17" i="3"/>
  <c r="K16" i="3"/>
  <c r="L18" i="3"/>
  <c r="L19" i="3" s="1"/>
  <c r="K18" i="3"/>
  <c r="J11" i="3"/>
  <c r="Q22" i="21"/>
  <c r="N22" i="20"/>
  <c r="R18" i="20"/>
  <c r="Q22" i="19"/>
  <c r="N21" i="18"/>
  <c r="R21" i="18" s="1"/>
  <c r="N18" i="18"/>
  <c r="N20" i="18"/>
  <c r="R20" i="18" s="1"/>
  <c r="Q22" i="17"/>
  <c r="N22" i="17"/>
  <c r="R22" i="17" s="1"/>
  <c r="R18" i="17"/>
  <c r="N19" i="17"/>
  <c r="R19" i="17" s="1"/>
  <c r="N20" i="17"/>
  <c r="R20" i="17" s="1"/>
  <c r="N21" i="16"/>
  <c r="R21" i="16" s="1"/>
  <c r="N18" i="16"/>
  <c r="N20" i="16"/>
  <c r="R20" i="16" s="1"/>
  <c r="Q22" i="15"/>
  <c r="N22" i="13"/>
  <c r="R22" i="13" s="1"/>
  <c r="R18" i="13"/>
  <c r="N22" i="11"/>
  <c r="R22" i="11" s="1"/>
  <c r="R18" i="11"/>
  <c r="N21" i="9"/>
  <c r="R21" i="9" s="1"/>
  <c r="N18" i="9"/>
  <c r="Q22" i="10"/>
  <c r="M12" i="5"/>
  <c r="N20" i="5"/>
  <c r="R22" i="21" l="1"/>
  <c r="R22" i="20"/>
  <c r="R22" i="19"/>
  <c r="R18" i="15"/>
  <c r="N22" i="15"/>
  <c r="R22" i="15" s="1"/>
  <c r="R18" i="12"/>
  <c r="N22" i="12"/>
  <c r="R22" i="12" s="1"/>
  <c r="R19" i="10"/>
  <c r="N22" i="10"/>
  <c r="R22" i="10" s="1"/>
  <c r="N22" i="8"/>
  <c r="R22" i="8" s="1"/>
  <c r="M20" i="4"/>
  <c r="O18" i="4"/>
  <c r="N20" i="4"/>
  <c r="L17" i="4"/>
  <c r="L19" i="4"/>
  <c r="O19" i="4" s="1"/>
  <c r="O19" i="5"/>
  <c r="O18" i="5"/>
  <c r="M19" i="5"/>
  <c r="M17" i="5"/>
  <c r="M18" i="5"/>
  <c r="O17" i="5"/>
  <c r="L20" i="5"/>
  <c r="K19" i="3"/>
  <c r="J16" i="3"/>
  <c r="J18" i="3"/>
  <c r="M18" i="3" s="1"/>
  <c r="J17" i="3"/>
  <c r="M17" i="3" s="1"/>
  <c r="N22" i="18"/>
  <c r="R22" i="18" s="1"/>
  <c r="R18" i="18"/>
  <c r="N22" i="16"/>
  <c r="R22" i="16" s="1"/>
  <c r="R18" i="16"/>
  <c r="N22" i="9"/>
  <c r="R22" i="9" s="1"/>
  <c r="R18" i="9"/>
  <c r="L20" i="4" l="1"/>
  <c r="O20" i="4" s="1"/>
  <c r="O17" i="4"/>
  <c r="M20" i="5"/>
  <c r="O20" i="5"/>
  <c r="J19" i="3"/>
  <c r="M19" i="3" s="1"/>
  <c r="M16" i="3"/>
</calcChain>
</file>

<file path=xl/sharedStrings.xml><?xml version="1.0" encoding="utf-8"?>
<sst xmlns="http://schemas.openxmlformats.org/spreadsheetml/2006/main" count="1015" uniqueCount="80">
  <si>
    <t>محبوب ترین کتاب</t>
  </si>
  <si>
    <t>محتوایی</t>
  </si>
  <si>
    <t>ظاهری</t>
  </si>
  <si>
    <t>رسایی و شیوایی</t>
  </si>
  <si>
    <t>جذابیت</t>
  </si>
  <si>
    <t>طراحی جلد</t>
  </si>
  <si>
    <t>جنس کاغذ</t>
  </si>
  <si>
    <t>ویراستاری مناسب</t>
  </si>
  <si>
    <t>اندازه قطع کتاب</t>
  </si>
  <si>
    <t>نوع و اندازه فونت</t>
  </si>
  <si>
    <t>استفاده از تصویر</t>
  </si>
  <si>
    <t>اعتبار</t>
  </si>
  <si>
    <t>خوش نامی مولف</t>
  </si>
  <si>
    <t>نوبت چاپ کتاب</t>
  </si>
  <si>
    <t>میزان ارجاعات یا نقل قول ها در جامعه و شبکه های اجتماعی</t>
  </si>
  <si>
    <t>جذابیت مسیر داستان</t>
  </si>
  <si>
    <t xml:space="preserve">کیمیاگر </t>
  </si>
  <si>
    <t>ملت عشق</t>
  </si>
  <si>
    <t>بینوایان</t>
  </si>
  <si>
    <t>جنگ و صلح</t>
  </si>
  <si>
    <t>کانون توجه</t>
  </si>
  <si>
    <t>معیار</t>
  </si>
  <si>
    <t>زیر معیار</t>
  </si>
  <si>
    <t>سطح دوم زیر معیار</t>
  </si>
  <si>
    <t>گزینه</t>
  </si>
  <si>
    <t>الگوریتم پر کردن جدول</t>
  </si>
  <si>
    <t>کاملا مهم</t>
  </si>
  <si>
    <t>اهمیت خیلی زیاد</t>
  </si>
  <si>
    <t>نسبتا مهم</t>
  </si>
  <si>
    <t>کمی مهم</t>
  </si>
  <si>
    <t>اهمیت یکسان</t>
  </si>
  <si>
    <t>امتیازات بین فاصله ای</t>
  </si>
  <si>
    <t>2 - 4 - 6 - 8</t>
  </si>
  <si>
    <t>مقایسه زوجی معیار های اصلی</t>
  </si>
  <si>
    <t>معیار اعتباری</t>
  </si>
  <si>
    <t>معیار ظاهری</t>
  </si>
  <si>
    <t>معیار محتوایی</t>
  </si>
  <si>
    <t>جدول مقایسه زوجی معیار ها</t>
  </si>
  <si>
    <t>جدول نرمالایز شده و محاسبه AHP به روش میانگین حسابی</t>
  </si>
  <si>
    <t>جمع ستون</t>
  </si>
  <si>
    <t>میانگین سطر</t>
  </si>
  <si>
    <t>شاخص ناسازگاری ماتریس های تصادفی</t>
  </si>
  <si>
    <t>n</t>
  </si>
  <si>
    <t>I.I.R.</t>
  </si>
  <si>
    <t>نرخ ناسازگاری جدول شاخص ها</t>
  </si>
  <si>
    <t>وزن معیار</t>
  </si>
  <si>
    <t>جدول اولویت بندی شده</t>
  </si>
  <si>
    <r>
      <t xml:space="preserve">W . </t>
    </r>
    <r>
      <rPr>
        <sz val="11"/>
        <color theme="1"/>
        <rFont val="Calibri"/>
        <family val="2"/>
      </rPr>
      <t>λ</t>
    </r>
    <r>
      <rPr>
        <sz val="11"/>
        <color theme="1"/>
        <rFont val="B Mitra"/>
        <charset val="178"/>
      </rPr>
      <t>max</t>
    </r>
  </si>
  <si>
    <r>
      <rPr>
        <sz val="11"/>
        <color theme="1"/>
        <rFont val="Calibri"/>
        <family val="2"/>
      </rPr>
      <t>λ</t>
    </r>
    <r>
      <rPr>
        <sz val="11"/>
        <color theme="1"/>
        <rFont val="B Mitra"/>
        <charset val="178"/>
      </rPr>
      <t xml:space="preserve"> max</t>
    </r>
  </si>
  <si>
    <t>I.I.</t>
  </si>
  <si>
    <t>I.R.</t>
  </si>
  <si>
    <t>اعتباری</t>
  </si>
  <si>
    <t>وزن</t>
  </si>
  <si>
    <t>میانگین</t>
  </si>
  <si>
    <t>مقایسه زوجی زیر معیار محتوایی</t>
  </si>
  <si>
    <t>رسایی مناسب</t>
  </si>
  <si>
    <t>مقایسه زوجی زیر معیار ظاهری</t>
  </si>
  <si>
    <t>طرای جلد</t>
  </si>
  <si>
    <t xml:space="preserve">مقایسه زوجی زیر معیار اعتبار </t>
  </si>
  <si>
    <t>نوبت چاپ</t>
  </si>
  <si>
    <t xml:space="preserve">مقایسه زوجی زیر شاخه ظاهری در جذابیت </t>
  </si>
  <si>
    <t>مقایسه زوجی کتاب ها از نظر معیار محتوایی</t>
  </si>
  <si>
    <t>کیمیاگر</t>
  </si>
  <si>
    <t>ببینوایان</t>
  </si>
  <si>
    <t>کتاب</t>
  </si>
  <si>
    <t>وزن کتاب</t>
  </si>
  <si>
    <t>مقایسه زوجی کتاب ها از نظر معیار رسایی و شیوایی در معیار محتوایی</t>
  </si>
  <si>
    <t>مقایسه زوجی کتاب ها از نظر ویراستاری مناسب</t>
  </si>
  <si>
    <t>مقایسه زوجی کتاب ها از نظر معیار مسیر داستان معیار محتوایی</t>
  </si>
  <si>
    <t>مقایسه زوجی کتاب ها از نظر معیار ظاهری</t>
  </si>
  <si>
    <t>مقایسه زوجی کتاب ها از نظر معیار طراحی جلد معیار ظاهری</t>
  </si>
  <si>
    <t>مقایسه زوجی کتاب ها از نظر معیار جنس کاغذ معیار ظاهری</t>
  </si>
  <si>
    <t>مقایسه زوجی کتاب ها از نظر معیار جذابیت معیار ظاهری</t>
  </si>
  <si>
    <t>مقایسه زوجی کتاب ها از نظر معیار قطع کتاب</t>
  </si>
  <si>
    <t>مقایسه زوجی کتاب ها از نظر معیار نوع و اندازه فونت</t>
  </si>
  <si>
    <t>مقایسه زوجی کتاب ها از نظر معیار استفاده تصویر</t>
  </si>
  <si>
    <t>مقایسه زوجی کتاب ها از نظر معیار اعتبار</t>
  </si>
  <si>
    <t>مقایسه زوجی کتاب ها از نظر معیار خوش نامی مولف معیار اعتبار</t>
  </si>
  <si>
    <t>مقایسه زوجی کتاب ها از نظر معیار نوبت چاپ</t>
  </si>
  <si>
    <t>جذابیت ظاهری کتاب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</si>
</sst>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8"/>
      <scheme val="minor"/>
    </font>
    <font>
      <sz val="11"/>
      <color theme="1"/>
      <name val="B Titr"/>
      <charset val="178"/>
    </font>
    <font>
      <sz val="11"/>
      <color theme="1"/>
      <name val="B Traffic"/>
      <charset val="178"/>
    </font>
    <font>
      <sz val="12"/>
      <color theme="0"/>
      <name val="B Titr"/>
      <charset val="178"/>
    </font>
    <font>
      <sz val="14"/>
      <color theme="0"/>
      <name val="B Titr"/>
      <charset val="178"/>
    </font>
    <font>
      <sz val="16"/>
      <color theme="1"/>
      <name val="B Titr"/>
      <charset val="178"/>
    </font>
    <font>
      <sz val="14"/>
      <color theme="0"/>
      <name val="B Zar"/>
      <charset val="178"/>
    </font>
    <font>
      <sz val="11"/>
      <color rgb="FFFFFF00"/>
      <name val="B Traffic"/>
      <charset val="178"/>
    </font>
    <font>
      <sz val="11"/>
      <name val="B Traffic"/>
      <charset val="178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b/>
      <sz val="11"/>
      <color theme="1"/>
      <name val="Calibri"/>
      <family val="2"/>
      <scheme val="minor"/>
    </font>
    <font>
      <b/>
      <sz val="11"/>
      <color theme="1"/>
      <name val="B Nazanin"/>
      <charset val="178"/>
    </font>
    <font>
      <b/>
      <sz val="11"/>
      <color rgb="FF006100"/>
      <name val="B Mitra"/>
      <charset val="178"/>
    </font>
    <font>
      <b/>
      <sz val="11"/>
      <color rgb="FF006100"/>
      <name val="Times New Roman"/>
      <family val="1"/>
    </font>
    <font>
      <sz val="11"/>
      <color theme="1"/>
      <name val="Calibri"/>
      <family val="2"/>
    </font>
    <font>
      <b/>
      <sz val="10"/>
      <color theme="1"/>
      <name val="B Mitra"/>
      <charset val="178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3">
    <xf numFmtId="0" fontId="0" fillId="0" borderId="0" xfId="0"/>
    <xf numFmtId="0" fontId="5" fillId="7" borderId="1" xfId="0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11" borderId="0" xfId="0" applyFont="1" applyFill="1"/>
    <xf numFmtId="0" fontId="2" fillId="14" borderId="0" xfId="0" applyFont="1" applyFill="1" applyAlignment="1">
      <alignment horizontal="center" vertical="center"/>
    </xf>
    <xf numFmtId="0" fontId="7" fillId="17" borderId="0" xfId="0" applyFont="1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0" fontId="3" fillId="22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9" fillId="9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20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19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5" fillId="2" borderId="1" xfId="1" applyFont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23" borderId="1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0" fillId="2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16" borderId="7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19" borderId="8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23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0" fillId="0" borderId="1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10" fillId="23" borderId="1" xfId="0" applyFont="1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10" fillId="15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2" borderId="1" xfId="1" applyFont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1" fillId="6" borderId="9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11" fillId="24" borderId="8" xfId="0" applyFont="1" applyFill="1" applyBorder="1" applyAlignment="1">
      <alignment horizontal="center" vertical="center"/>
    </xf>
    <xf numFmtId="0" fontId="11" fillId="24" borderId="9" xfId="0" applyFont="1" applyFill="1" applyBorder="1" applyAlignment="1">
      <alignment horizontal="center" vertical="center"/>
    </xf>
    <xf numFmtId="0" fontId="11" fillId="24" borderId="2" xfId="0" applyFont="1" applyFill="1" applyBorder="1" applyAlignment="1">
      <alignment horizontal="center" vertical="center"/>
    </xf>
    <xf numFmtId="0" fontId="10" fillId="15" borderId="8" xfId="0" applyFont="1" applyFill="1" applyBorder="1" applyAlignment="1">
      <alignment horizontal="center" vertical="center"/>
    </xf>
    <xf numFmtId="0" fontId="10" fillId="15" borderId="9" xfId="0" applyFont="1" applyFill="1" applyBorder="1" applyAlignment="1">
      <alignment horizontal="center" vertical="center"/>
    </xf>
    <xf numFmtId="0" fontId="10" fillId="15" borderId="2" xfId="0" applyFont="1" applyFill="1" applyBorder="1" applyAlignment="1">
      <alignment horizontal="center" vertical="center"/>
    </xf>
    <xf numFmtId="0" fontId="10" fillId="23" borderId="8" xfId="0" applyFont="1" applyFill="1" applyBorder="1" applyAlignment="1">
      <alignment horizontal="center" vertical="center"/>
    </xf>
    <xf numFmtId="0" fontId="10" fillId="23" borderId="2" xfId="0" applyFont="1" applyFill="1" applyBorder="1" applyAlignment="1">
      <alignment horizontal="center" vertical="center"/>
    </xf>
    <xf numFmtId="0" fontId="10" fillId="14" borderId="8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6" borderId="0" xfId="0" applyFont="1" applyFill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FF66"/>
      <color rgb="FFD60093"/>
      <color rgb="FFCC0000"/>
      <color rgb="FF7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119743</xdr:colOff>
      <xdr:row>1</xdr:row>
      <xdr:rowOff>381000</xdr:rowOff>
    </xdr:from>
    <xdr:to>
      <xdr:col>13</xdr:col>
      <xdr:colOff>0</xdr:colOff>
      <xdr:row>4</xdr:row>
      <xdr:rowOff>10885</xdr:rowOff>
    </xdr:to>
    <xdr:cxnSp macro="">
      <xdr:nvCxnSpPr>
        <xdr:cNvPr id="3" name="Straight Arrow Connector 2"/>
        <xdr:cNvCxnSpPr/>
      </xdr:nvCxnSpPr>
      <xdr:spPr>
        <a:xfrm>
          <a:off x="9982069371" y="566057"/>
          <a:ext cx="4855029" cy="41365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315685</xdr:colOff>
      <xdr:row>2</xdr:row>
      <xdr:rowOff>21772</xdr:rowOff>
    </xdr:from>
    <xdr:to>
      <xdr:col>14</xdr:col>
      <xdr:colOff>326571</xdr:colOff>
      <xdr:row>4</xdr:row>
      <xdr:rowOff>10885</xdr:rowOff>
    </xdr:to>
    <xdr:cxnSp macro="">
      <xdr:nvCxnSpPr>
        <xdr:cNvPr id="5" name="Straight Arrow Connector 4"/>
        <xdr:cNvCxnSpPr/>
      </xdr:nvCxnSpPr>
      <xdr:spPr>
        <a:xfrm flipH="1">
          <a:off x="9980937257" y="620486"/>
          <a:ext cx="10886" cy="359228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10885</xdr:colOff>
      <xdr:row>1</xdr:row>
      <xdr:rowOff>381000</xdr:rowOff>
    </xdr:from>
    <xdr:to>
      <xdr:col>21</xdr:col>
      <xdr:colOff>533400</xdr:colOff>
      <xdr:row>3</xdr:row>
      <xdr:rowOff>163286</xdr:rowOff>
    </xdr:to>
    <xdr:cxnSp macro="">
      <xdr:nvCxnSpPr>
        <xdr:cNvPr id="7" name="Straight Arrow Connector 6"/>
        <xdr:cNvCxnSpPr/>
      </xdr:nvCxnSpPr>
      <xdr:spPr>
        <a:xfrm flipH="1">
          <a:off x="9975135171" y="566057"/>
          <a:ext cx="4484915" cy="3810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729343</xdr:colOff>
      <xdr:row>5</xdr:row>
      <xdr:rowOff>43543</xdr:rowOff>
    </xdr:from>
    <xdr:to>
      <xdr:col>6</xdr:col>
      <xdr:colOff>272143</xdr:colOff>
      <xdr:row>13</xdr:row>
      <xdr:rowOff>141514</xdr:rowOff>
    </xdr:to>
    <xdr:cxnSp macro="">
      <xdr:nvCxnSpPr>
        <xdr:cNvPr id="9" name="Straight Arrow Connector 8"/>
        <xdr:cNvCxnSpPr/>
      </xdr:nvCxnSpPr>
      <xdr:spPr>
        <a:xfrm>
          <a:off x="9987577543" y="1360714"/>
          <a:ext cx="566057" cy="15784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576943</xdr:colOff>
      <xdr:row>5</xdr:row>
      <xdr:rowOff>32658</xdr:rowOff>
    </xdr:from>
    <xdr:to>
      <xdr:col>7</xdr:col>
      <xdr:colOff>576943</xdr:colOff>
      <xdr:row>13</xdr:row>
      <xdr:rowOff>141514</xdr:rowOff>
    </xdr:to>
    <xdr:cxnSp macro="">
      <xdr:nvCxnSpPr>
        <xdr:cNvPr id="11" name="Straight Arrow Connector 10"/>
        <xdr:cNvCxnSpPr/>
      </xdr:nvCxnSpPr>
      <xdr:spPr>
        <a:xfrm flipH="1">
          <a:off x="9986467200" y="1349829"/>
          <a:ext cx="805543" cy="15893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500743</xdr:colOff>
      <xdr:row>5</xdr:row>
      <xdr:rowOff>10886</xdr:rowOff>
    </xdr:from>
    <xdr:to>
      <xdr:col>14</xdr:col>
      <xdr:colOff>348342</xdr:colOff>
      <xdr:row>13</xdr:row>
      <xdr:rowOff>141514</xdr:rowOff>
    </xdr:to>
    <xdr:cxnSp macro="">
      <xdr:nvCxnSpPr>
        <xdr:cNvPr id="13" name="Straight Arrow Connector 12"/>
        <xdr:cNvCxnSpPr/>
      </xdr:nvCxnSpPr>
      <xdr:spPr>
        <a:xfrm>
          <a:off x="9980915486" y="1328057"/>
          <a:ext cx="653142" cy="16110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598714</xdr:colOff>
      <xdr:row>5</xdr:row>
      <xdr:rowOff>21772</xdr:rowOff>
    </xdr:from>
    <xdr:to>
      <xdr:col>15</xdr:col>
      <xdr:colOff>413658</xdr:colOff>
      <xdr:row>13</xdr:row>
      <xdr:rowOff>108857</xdr:rowOff>
    </xdr:to>
    <xdr:cxnSp macro="">
      <xdr:nvCxnSpPr>
        <xdr:cNvPr id="15" name="Straight Arrow Connector 14"/>
        <xdr:cNvCxnSpPr/>
      </xdr:nvCxnSpPr>
      <xdr:spPr>
        <a:xfrm flipH="1">
          <a:off x="9979892228" y="1338943"/>
          <a:ext cx="772886" cy="1567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903514</xdr:colOff>
      <xdr:row>5</xdr:row>
      <xdr:rowOff>21772</xdr:rowOff>
    </xdr:from>
    <xdr:to>
      <xdr:col>17</xdr:col>
      <xdr:colOff>370114</xdr:colOff>
      <xdr:row>13</xdr:row>
      <xdr:rowOff>152400</xdr:rowOff>
    </xdr:to>
    <xdr:cxnSp macro="">
      <xdr:nvCxnSpPr>
        <xdr:cNvPr id="17" name="Straight Arrow Connector 16"/>
        <xdr:cNvCxnSpPr/>
      </xdr:nvCxnSpPr>
      <xdr:spPr>
        <a:xfrm flipH="1">
          <a:off x="9978531514" y="1338943"/>
          <a:ext cx="1828800" cy="16110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881743</xdr:colOff>
      <xdr:row>5</xdr:row>
      <xdr:rowOff>10886</xdr:rowOff>
    </xdr:from>
    <xdr:to>
      <xdr:col>22</xdr:col>
      <xdr:colOff>446314</xdr:colOff>
      <xdr:row>13</xdr:row>
      <xdr:rowOff>87085</xdr:rowOff>
    </xdr:to>
    <xdr:cxnSp macro="">
      <xdr:nvCxnSpPr>
        <xdr:cNvPr id="19" name="Straight Arrow Connector 18"/>
        <xdr:cNvCxnSpPr/>
      </xdr:nvCxnSpPr>
      <xdr:spPr>
        <a:xfrm>
          <a:off x="9974612657" y="1328057"/>
          <a:ext cx="1404257" cy="15566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457200</xdr:colOff>
      <xdr:row>5</xdr:row>
      <xdr:rowOff>43543</xdr:rowOff>
    </xdr:from>
    <xdr:to>
      <xdr:col>22</xdr:col>
      <xdr:colOff>478971</xdr:colOff>
      <xdr:row>13</xdr:row>
      <xdr:rowOff>97971</xdr:rowOff>
    </xdr:to>
    <xdr:cxnSp macro="">
      <xdr:nvCxnSpPr>
        <xdr:cNvPr id="21" name="Straight Arrow Connector 20"/>
        <xdr:cNvCxnSpPr/>
      </xdr:nvCxnSpPr>
      <xdr:spPr>
        <a:xfrm flipH="1">
          <a:off x="9974580000" y="1360714"/>
          <a:ext cx="21771" cy="15348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500743</xdr:colOff>
      <xdr:row>5</xdr:row>
      <xdr:rowOff>65315</xdr:rowOff>
    </xdr:from>
    <xdr:to>
      <xdr:col>24</xdr:col>
      <xdr:colOff>468085</xdr:colOff>
      <xdr:row>13</xdr:row>
      <xdr:rowOff>108857</xdr:rowOff>
    </xdr:to>
    <xdr:cxnSp macro="">
      <xdr:nvCxnSpPr>
        <xdr:cNvPr id="23" name="Straight Arrow Connector 22"/>
        <xdr:cNvCxnSpPr/>
      </xdr:nvCxnSpPr>
      <xdr:spPr>
        <a:xfrm flipH="1">
          <a:off x="9973023343" y="1382486"/>
          <a:ext cx="1534885" cy="15240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642257</xdr:colOff>
      <xdr:row>15</xdr:row>
      <xdr:rowOff>21772</xdr:rowOff>
    </xdr:from>
    <xdr:to>
      <xdr:col>13</xdr:col>
      <xdr:colOff>228600</xdr:colOff>
      <xdr:row>18</xdr:row>
      <xdr:rowOff>163286</xdr:rowOff>
    </xdr:to>
    <xdr:cxnSp macro="">
      <xdr:nvCxnSpPr>
        <xdr:cNvPr id="25" name="Straight Arrow Connector 24"/>
        <xdr:cNvCxnSpPr/>
      </xdr:nvCxnSpPr>
      <xdr:spPr>
        <a:xfrm>
          <a:off x="9981840771" y="3320143"/>
          <a:ext cx="2122715" cy="6966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849086</xdr:colOff>
      <xdr:row>15</xdr:row>
      <xdr:rowOff>43543</xdr:rowOff>
    </xdr:from>
    <xdr:to>
      <xdr:col>13</xdr:col>
      <xdr:colOff>261257</xdr:colOff>
      <xdr:row>18</xdr:row>
      <xdr:rowOff>152400</xdr:rowOff>
    </xdr:to>
    <xdr:cxnSp macro="">
      <xdr:nvCxnSpPr>
        <xdr:cNvPr id="27" name="Straight Arrow Connector 26"/>
        <xdr:cNvCxnSpPr/>
      </xdr:nvCxnSpPr>
      <xdr:spPr>
        <a:xfrm>
          <a:off x="9981808114" y="3341914"/>
          <a:ext cx="413657" cy="6640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283028</xdr:colOff>
      <xdr:row>15</xdr:row>
      <xdr:rowOff>65315</xdr:rowOff>
    </xdr:from>
    <xdr:to>
      <xdr:col>14</xdr:col>
      <xdr:colOff>359228</xdr:colOff>
      <xdr:row>18</xdr:row>
      <xdr:rowOff>163286</xdr:rowOff>
    </xdr:to>
    <xdr:cxnSp macro="">
      <xdr:nvCxnSpPr>
        <xdr:cNvPr id="29" name="Straight Arrow Connector 28"/>
        <xdr:cNvCxnSpPr/>
      </xdr:nvCxnSpPr>
      <xdr:spPr>
        <a:xfrm flipH="1">
          <a:off x="9980904600" y="3363686"/>
          <a:ext cx="881743" cy="6531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435429</xdr:colOff>
      <xdr:row>15</xdr:row>
      <xdr:rowOff>10886</xdr:rowOff>
    </xdr:from>
    <xdr:to>
      <xdr:col>8</xdr:col>
      <xdr:colOff>195943</xdr:colOff>
      <xdr:row>31</xdr:row>
      <xdr:rowOff>163286</xdr:rowOff>
    </xdr:to>
    <xdr:cxnSp macro="">
      <xdr:nvCxnSpPr>
        <xdr:cNvPr id="31" name="Straight Arrow Connector 30"/>
        <xdr:cNvCxnSpPr/>
      </xdr:nvCxnSpPr>
      <xdr:spPr>
        <a:xfrm flipH="1">
          <a:off x="9985824943" y="3309257"/>
          <a:ext cx="2612571" cy="32112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478972</xdr:colOff>
      <xdr:row>15</xdr:row>
      <xdr:rowOff>10886</xdr:rowOff>
    </xdr:from>
    <xdr:to>
      <xdr:col>11</xdr:col>
      <xdr:colOff>272143</xdr:colOff>
      <xdr:row>31</xdr:row>
      <xdr:rowOff>152400</xdr:rowOff>
    </xdr:to>
    <xdr:cxnSp macro="">
      <xdr:nvCxnSpPr>
        <xdr:cNvPr id="32" name="Straight Arrow Connector 31"/>
        <xdr:cNvCxnSpPr/>
      </xdr:nvCxnSpPr>
      <xdr:spPr>
        <a:xfrm flipH="1">
          <a:off x="9983408314" y="3309257"/>
          <a:ext cx="4985657" cy="32004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457201</xdr:colOff>
      <xdr:row>15</xdr:row>
      <xdr:rowOff>1</xdr:rowOff>
    </xdr:from>
    <xdr:to>
      <xdr:col>14</xdr:col>
      <xdr:colOff>337457</xdr:colOff>
      <xdr:row>31</xdr:row>
      <xdr:rowOff>141514</xdr:rowOff>
    </xdr:to>
    <xdr:cxnSp macro="">
      <xdr:nvCxnSpPr>
        <xdr:cNvPr id="35" name="Straight Arrow Connector 34"/>
        <xdr:cNvCxnSpPr/>
      </xdr:nvCxnSpPr>
      <xdr:spPr>
        <a:xfrm flipH="1">
          <a:off x="9980926371" y="3298372"/>
          <a:ext cx="7489371" cy="320039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500743</xdr:colOff>
      <xdr:row>15</xdr:row>
      <xdr:rowOff>0</xdr:rowOff>
    </xdr:from>
    <xdr:to>
      <xdr:col>17</xdr:col>
      <xdr:colOff>381000</xdr:colOff>
      <xdr:row>31</xdr:row>
      <xdr:rowOff>152400</xdr:rowOff>
    </xdr:to>
    <xdr:cxnSp macro="">
      <xdr:nvCxnSpPr>
        <xdr:cNvPr id="37" name="Straight Arrow Connector 36"/>
        <xdr:cNvCxnSpPr/>
      </xdr:nvCxnSpPr>
      <xdr:spPr>
        <a:xfrm flipH="1">
          <a:off x="9978520628" y="3298371"/>
          <a:ext cx="9851572" cy="32112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424543</xdr:colOff>
      <xdr:row>14</xdr:row>
      <xdr:rowOff>304799</xdr:rowOff>
    </xdr:from>
    <xdr:to>
      <xdr:col>8</xdr:col>
      <xdr:colOff>217715</xdr:colOff>
      <xdr:row>32</xdr:row>
      <xdr:rowOff>0</xdr:rowOff>
    </xdr:to>
    <xdr:cxnSp macro="">
      <xdr:nvCxnSpPr>
        <xdr:cNvPr id="40" name="Straight Arrow Connector 39"/>
        <xdr:cNvCxnSpPr/>
      </xdr:nvCxnSpPr>
      <xdr:spPr>
        <a:xfrm flipH="1">
          <a:off x="9985803171" y="3287485"/>
          <a:ext cx="816429" cy="32548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424543</xdr:colOff>
      <xdr:row>15</xdr:row>
      <xdr:rowOff>54429</xdr:rowOff>
    </xdr:from>
    <xdr:to>
      <xdr:col>11</xdr:col>
      <xdr:colOff>239486</xdr:colOff>
      <xdr:row>31</xdr:row>
      <xdr:rowOff>141514</xdr:rowOff>
    </xdr:to>
    <xdr:cxnSp macro="">
      <xdr:nvCxnSpPr>
        <xdr:cNvPr id="43" name="Straight Arrow Connector 42"/>
        <xdr:cNvCxnSpPr/>
      </xdr:nvCxnSpPr>
      <xdr:spPr>
        <a:xfrm flipH="1">
          <a:off x="9983440971" y="3352800"/>
          <a:ext cx="3178629" cy="31459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446315</xdr:colOff>
      <xdr:row>15</xdr:row>
      <xdr:rowOff>54429</xdr:rowOff>
    </xdr:from>
    <xdr:to>
      <xdr:col>14</xdr:col>
      <xdr:colOff>315685</xdr:colOff>
      <xdr:row>31</xdr:row>
      <xdr:rowOff>152400</xdr:rowOff>
    </xdr:to>
    <xdr:cxnSp macro="">
      <xdr:nvCxnSpPr>
        <xdr:cNvPr id="44" name="Straight Arrow Connector 43"/>
        <xdr:cNvCxnSpPr/>
      </xdr:nvCxnSpPr>
      <xdr:spPr>
        <a:xfrm flipH="1">
          <a:off x="9980948143" y="3352800"/>
          <a:ext cx="5649685" cy="31568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250372</xdr:colOff>
      <xdr:row>20</xdr:row>
      <xdr:rowOff>10885</xdr:rowOff>
    </xdr:from>
    <xdr:to>
      <xdr:col>10</xdr:col>
      <xdr:colOff>478972</xdr:colOff>
      <xdr:row>31</xdr:row>
      <xdr:rowOff>141514</xdr:rowOff>
    </xdr:to>
    <xdr:cxnSp macro="">
      <xdr:nvCxnSpPr>
        <xdr:cNvPr id="54" name="Straight Arrow Connector 53"/>
        <xdr:cNvCxnSpPr/>
      </xdr:nvCxnSpPr>
      <xdr:spPr>
        <a:xfrm>
          <a:off x="9984126771" y="4332514"/>
          <a:ext cx="1643743" cy="21662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435429</xdr:colOff>
      <xdr:row>15</xdr:row>
      <xdr:rowOff>43543</xdr:rowOff>
    </xdr:from>
    <xdr:to>
      <xdr:col>14</xdr:col>
      <xdr:colOff>304799</xdr:colOff>
      <xdr:row>31</xdr:row>
      <xdr:rowOff>141514</xdr:rowOff>
    </xdr:to>
    <xdr:cxnSp macro="">
      <xdr:nvCxnSpPr>
        <xdr:cNvPr id="56" name="Straight Arrow Connector 55"/>
        <xdr:cNvCxnSpPr/>
      </xdr:nvCxnSpPr>
      <xdr:spPr>
        <a:xfrm flipH="1">
          <a:off x="9980959029" y="3341914"/>
          <a:ext cx="5649685" cy="31568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478972</xdr:colOff>
      <xdr:row>20</xdr:row>
      <xdr:rowOff>-1</xdr:rowOff>
    </xdr:from>
    <xdr:to>
      <xdr:col>11</xdr:col>
      <xdr:colOff>272143</xdr:colOff>
      <xdr:row>31</xdr:row>
      <xdr:rowOff>174172</xdr:rowOff>
    </xdr:to>
    <xdr:cxnSp macro="">
      <xdr:nvCxnSpPr>
        <xdr:cNvPr id="58" name="Straight Arrow Connector 57"/>
        <xdr:cNvCxnSpPr/>
      </xdr:nvCxnSpPr>
      <xdr:spPr>
        <a:xfrm flipH="1">
          <a:off x="9983408314" y="4321628"/>
          <a:ext cx="718457" cy="22098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478972</xdr:colOff>
      <xdr:row>20</xdr:row>
      <xdr:rowOff>21770</xdr:rowOff>
    </xdr:from>
    <xdr:to>
      <xdr:col>14</xdr:col>
      <xdr:colOff>381000</xdr:colOff>
      <xdr:row>32</xdr:row>
      <xdr:rowOff>21772</xdr:rowOff>
    </xdr:to>
    <xdr:cxnSp macro="">
      <xdr:nvCxnSpPr>
        <xdr:cNvPr id="60" name="Straight Arrow Connector 59"/>
        <xdr:cNvCxnSpPr/>
      </xdr:nvCxnSpPr>
      <xdr:spPr>
        <a:xfrm flipH="1">
          <a:off x="9980882828" y="4343399"/>
          <a:ext cx="3243943" cy="222068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489858</xdr:colOff>
      <xdr:row>20</xdr:row>
      <xdr:rowOff>10884</xdr:rowOff>
    </xdr:from>
    <xdr:to>
      <xdr:col>17</xdr:col>
      <xdr:colOff>370114</xdr:colOff>
      <xdr:row>31</xdr:row>
      <xdr:rowOff>141514</xdr:rowOff>
    </xdr:to>
    <xdr:cxnSp macro="">
      <xdr:nvCxnSpPr>
        <xdr:cNvPr id="62" name="Straight Arrow Connector 61"/>
        <xdr:cNvCxnSpPr/>
      </xdr:nvCxnSpPr>
      <xdr:spPr>
        <a:xfrm flipH="1">
          <a:off x="9978531514" y="4332513"/>
          <a:ext cx="5584371" cy="216625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283029</xdr:colOff>
      <xdr:row>19</xdr:row>
      <xdr:rowOff>261256</xdr:rowOff>
    </xdr:from>
    <xdr:to>
      <xdr:col>12</xdr:col>
      <xdr:colOff>478972</xdr:colOff>
      <xdr:row>31</xdr:row>
      <xdr:rowOff>152400</xdr:rowOff>
    </xdr:to>
    <xdr:cxnSp macro="">
      <xdr:nvCxnSpPr>
        <xdr:cNvPr id="64" name="Straight Arrow Connector 63"/>
        <xdr:cNvCxnSpPr/>
      </xdr:nvCxnSpPr>
      <xdr:spPr>
        <a:xfrm>
          <a:off x="9982591885" y="4299856"/>
          <a:ext cx="3145972" cy="220980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272143</xdr:colOff>
      <xdr:row>20</xdr:row>
      <xdr:rowOff>10885</xdr:rowOff>
    </xdr:from>
    <xdr:to>
      <xdr:col>12</xdr:col>
      <xdr:colOff>468087</xdr:colOff>
      <xdr:row>31</xdr:row>
      <xdr:rowOff>163286</xdr:rowOff>
    </xdr:to>
    <xdr:cxnSp macro="">
      <xdr:nvCxnSpPr>
        <xdr:cNvPr id="66" name="Straight Arrow Connector 65"/>
        <xdr:cNvCxnSpPr/>
      </xdr:nvCxnSpPr>
      <xdr:spPr>
        <a:xfrm>
          <a:off x="9982602770" y="4332514"/>
          <a:ext cx="805544" cy="2188029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468087</xdr:colOff>
      <xdr:row>19</xdr:row>
      <xdr:rowOff>261257</xdr:rowOff>
    </xdr:from>
    <xdr:to>
      <xdr:col>14</xdr:col>
      <xdr:colOff>337457</xdr:colOff>
      <xdr:row>32</xdr:row>
      <xdr:rowOff>32657</xdr:rowOff>
    </xdr:to>
    <xdr:cxnSp macro="">
      <xdr:nvCxnSpPr>
        <xdr:cNvPr id="70" name="Straight Arrow Connector 69"/>
        <xdr:cNvCxnSpPr/>
      </xdr:nvCxnSpPr>
      <xdr:spPr>
        <a:xfrm flipH="1">
          <a:off x="9980926371" y="4299857"/>
          <a:ext cx="1676399" cy="2275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511629</xdr:colOff>
      <xdr:row>19</xdr:row>
      <xdr:rowOff>272143</xdr:rowOff>
    </xdr:from>
    <xdr:to>
      <xdr:col>17</xdr:col>
      <xdr:colOff>402771</xdr:colOff>
      <xdr:row>31</xdr:row>
      <xdr:rowOff>174172</xdr:rowOff>
    </xdr:to>
    <xdr:cxnSp macro="">
      <xdr:nvCxnSpPr>
        <xdr:cNvPr id="73" name="Straight Arrow Connector 72"/>
        <xdr:cNvCxnSpPr/>
      </xdr:nvCxnSpPr>
      <xdr:spPr>
        <a:xfrm flipH="1">
          <a:off x="9978498857" y="4310743"/>
          <a:ext cx="4060371" cy="2220686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457200</xdr:colOff>
      <xdr:row>20</xdr:row>
      <xdr:rowOff>21771</xdr:rowOff>
    </xdr:from>
    <xdr:to>
      <xdr:col>17</xdr:col>
      <xdr:colOff>381000</xdr:colOff>
      <xdr:row>31</xdr:row>
      <xdr:rowOff>163286</xdr:rowOff>
    </xdr:to>
    <xdr:cxnSp macro="">
      <xdr:nvCxnSpPr>
        <xdr:cNvPr id="76" name="Straight Arrow Connector 75"/>
        <xdr:cNvCxnSpPr/>
      </xdr:nvCxnSpPr>
      <xdr:spPr>
        <a:xfrm flipH="1">
          <a:off x="9978520628" y="4343400"/>
          <a:ext cx="2286000" cy="21771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370114</xdr:colOff>
      <xdr:row>20</xdr:row>
      <xdr:rowOff>0</xdr:rowOff>
    </xdr:from>
    <xdr:to>
      <xdr:col>14</xdr:col>
      <xdr:colOff>435428</xdr:colOff>
      <xdr:row>31</xdr:row>
      <xdr:rowOff>152400</xdr:rowOff>
    </xdr:to>
    <xdr:cxnSp macro="">
      <xdr:nvCxnSpPr>
        <xdr:cNvPr id="78" name="Straight Arrow Connector 77"/>
        <xdr:cNvCxnSpPr/>
      </xdr:nvCxnSpPr>
      <xdr:spPr>
        <a:xfrm>
          <a:off x="9980828400" y="4321629"/>
          <a:ext cx="65314" cy="218802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239486</xdr:colOff>
      <xdr:row>20</xdr:row>
      <xdr:rowOff>32657</xdr:rowOff>
    </xdr:from>
    <xdr:to>
      <xdr:col>14</xdr:col>
      <xdr:colOff>435428</xdr:colOff>
      <xdr:row>31</xdr:row>
      <xdr:rowOff>174172</xdr:rowOff>
    </xdr:to>
    <xdr:cxnSp macro="">
      <xdr:nvCxnSpPr>
        <xdr:cNvPr id="80" name="Straight Arrow Connector 79"/>
        <xdr:cNvCxnSpPr/>
      </xdr:nvCxnSpPr>
      <xdr:spPr>
        <a:xfrm>
          <a:off x="9980828400" y="4354286"/>
          <a:ext cx="2612571" cy="21771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228600</xdr:colOff>
      <xdr:row>15</xdr:row>
      <xdr:rowOff>1</xdr:rowOff>
    </xdr:from>
    <xdr:to>
      <xdr:col>15</xdr:col>
      <xdr:colOff>370116</xdr:colOff>
      <xdr:row>19</xdr:row>
      <xdr:rowOff>119743</xdr:rowOff>
    </xdr:to>
    <xdr:cxnSp macro="">
      <xdr:nvCxnSpPr>
        <xdr:cNvPr id="83" name="Straight Arrow Connector 82"/>
        <xdr:cNvCxnSpPr/>
      </xdr:nvCxnSpPr>
      <xdr:spPr>
        <a:xfrm>
          <a:off x="9979935770" y="3298372"/>
          <a:ext cx="141516" cy="8599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370115</xdr:colOff>
      <xdr:row>15</xdr:row>
      <xdr:rowOff>54429</xdr:rowOff>
    </xdr:from>
    <xdr:to>
      <xdr:col>15</xdr:col>
      <xdr:colOff>424543</xdr:colOff>
      <xdr:row>19</xdr:row>
      <xdr:rowOff>119743</xdr:rowOff>
    </xdr:to>
    <xdr:cxnSp macro="">
      <xdr:nvCxnSpPr>
        <xdr:cNvPr id="85" name="Straight Arrow Connector 84"/>
        <xdr:cNvCxnSpPr/>
      </xdr:nvCxnSpPr>
      <xdr:spPr>
        <a:xfrm flipH="1">
          <a:off x="9979881343" y="3352800"/>
          <a:ext cx="54428" cy="805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370115</xdr:colOff>
      <xdr:row>15</xdr:row>
      <xdr:rowOff>10886</xdr:rowOff>
    </xdr:from>
    <xdr:to>
      <xdr:col>15</xdr:col>
      <xdr:colOff>598715</xdr:colOff>
      <xdr:row>19</xdr:row>
      <xdr:rowOff>141514</xdr:rowOff>
    </xdr:to>
    <xdr:cxnSp macro="">
      <xdr:nvCxnSpPr>
        <xdr:cNvPr id="88" name="Straight Arrow Connector 87"/>
        <xdr:cNvCxnSpPr/>
      </xdr:nvCxnSpPr>
      <xdr:spPr>
        <a:xfrm flipH="1">
          <a:off x="9979707171" y="3309257"/>
          <a:ext cx="228600" cy="8708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391886</xdr:colOff>
      <xdr:row>15</xdr:row>
      <xdr:rowOff>32658</xdr:rowOff>
    </xdr:from>
    <xdr:to>
      <xdr:col>16</xdr:col>
      <xdr:colOff>141514</xdr:colOff>
      <xdr:row>19</xdr:row>
      <xdr:rowOff>130629</xdr:rowOff>
    </xdr:to>
    <xdr:cxnSp macro="">
      <xdr:nvCxnSpPr>
        <xdr:cNvPr id="91" name="Straight Arrow Connector 90"/>
        <xdr:cNvCxnSpPr/>
      </xdr:nvCxnSpPr>
      <xdr:spPr>
        <a:xfrm flipH="1">
          <a:off x="9979489457" y="3331029"/>
          <a:ext cx="424543" cy="838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163286</xdr:colOff>
      <xdr:row>14</xdr:row>
      <xdr:rowOff>304800</xdr:rowOff>
    </xdr:from>
    <xdr:to>
      <xdr:col>17</xdr:col>
      <xdr:colOff>304802</xdr:colOff>
      <xdr:row>19</xdr:row>
      <xdr:rowOff>108857</xdr:rowOff>
    </xdr:to>
    <xdr:cxnSp macro="">
      <xdr:nvCxnSpPr>
        <xdr:cNvPr id="94" name="Straight Arrow Connector 93"/>
        <xdr:cNvCxnSpPr/>
      </xdr:nvCxnSpPr>
      <xdr:spPr>
        <a:xfrm>
          <a:off x="9978596826" y="3287486"/>
          <a:ext cx="141516" cy="859971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304801</xdr:colOff>
      <xdr:row>15</xdr:row>
      <xdr:rowOff>43543</xdr:rowOff>
    </xdr:from>
    <xdr:to>
      <xdr:col>17</xdr:col>
      <xdr:colOff>359229</xdr:colOff>
      <xdr:row>19</xdr:row>
      <xdr:rowOff>108857</xdr:rowOff>
    </xdr:to>
    <xdr:cxnSp macro="">
      <xdr:nvCxnSpPr>
        <xdr:cNvPr id="95" name="Straight Arrow Connector 94"/>
        <xdr:cNvCxnSpPr/>
      </xdr:nvCxnSpPr>
      <xdr:spPr>
        <a:xfrm flipH="1">
          <a:off x="9978542399" y="3341914"/>
          <a:ext cx="54428" cy="805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304801</xdr:colOff>
      <xdr:row>15</xdr:row>
      <xdr:rowOff>0</xdr:rowOff>
    </xdr:from>
    <xdr:to>
      <xdr:col>17</xdr:col>
      <xdr:colOff>533401</xdr:colOff>
      <xdr:row>19</xdr:row>
      <xdr:rowOff>130628</xdr:rowOff>
    </xdr:to>
    <xdr:cxnSp macro="">
      <xdr:nvCxnSpPr>
        <xdr:cNvPr id="96" name="Straight Arrow Connector 95"/>
        <xdr:cNvCxnSpPr/>
      </xdr:nvCxnSpPr>
      <xdr:spPr>
        <a:xfrm flipH="1">
          <a:off x="9978368227" y="3298371"/>
          <a:ext cx="228600" cy="8708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326572</xdr:colOff>
      <xdr:row>15</xdr:row>
      <xdr:rowOff>21772</xdr:rowOff>
    </xdr:from>
    <xdr:to>
      <xdr:col>18</xdr:col>
      <xdr:colOff>1</xdr:colOff>
      <xdr:row>19</xdr:row>
      <xdr:rowOff>119743</xdr:rowOff>
    </xdr:to>
    <xdr:cxnSp macro="">
      <xdr:nvCxnSpPr>
        <xdr:cNvPr id="97" name="Straight Arrow Connector 96"/>
        <xdr:cNvCxnSpPr/>
      </xdr:nvCxnSpPr>
      <xdr:spPr>
        <a:xfrm flipH="1">
          <a:off x="9978150513" y="3320143"/>
          <a:ext cx="424543" cy="838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14</xdr:row>
      <xdr:rowOff>304800</xdr:rowOff>
    </xdr:from>
    <xdr:to>
      <xdr:col>20</xdr:col>
      <xdr:colOff>402774</xdr:colOff>
      <xdr:row>19</xdr:row>
      <xdr:rowOff>0</xdr:rowOff>
    </xdr:to>
    <xdr:cxnSp macro="">
      <xdr:nvCxnSpPr>
        <xdr:cNvPr id="98" name="Straight Arrow Connector 97"/>
        <xdr:cNvCxnSpPr/>
      </xdr:nvCxnSpPr>
      <xdr:spPr>
        <a:xfrm>
          <a:off x="9976495883" y="3287486"/>
          <a:ext cx="402774" cy="751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185057</xdr:colOff>
      <xdr:row>15</xdr:row>
      <xdr:rowOff>43543</xdr:rowOff>
    </xdr:from>
    <xdr:to>
      <xdr:col>20</xdr:col>
      <xdr:colOff>402773</xdr:colOff>
      <xdr:row>19</xdr:row>
      <xdr:rowOff>108857</xdr:rowOff>
    </xdr:to>
    <xdr:cxnSp macro="">
      <xdr:nvCxnSpPr>
        <xdr:cNvPr id="99" name="Straight Arrow Connector 98"/>
        <xdr:cNvCxnSpPr/>
      </xdr:nvCxnSpPr>
      <xdr:spPr>
        <a:xfrm>
          <a:off x="9976495884" y="3341914"/>
          <a:ext cx="217716" cy="805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370114</xdr:colOff>
      <xdr:row>15</xdr:row>
      <xdr:rowOff>0</xdr:rowOff>
    </xdr:from>
    <xdr:to>
      <xdr:col>20</xdr:col>
      <xdr:colOff>402772</xdr:colOff>
      <xdr:row>19</xdr:row>
      <xdr:rowOff>217714</xdr:rowOff>
    </xdr:to>
    <xdr:cxnSp macro="">
      <xdr:nvCxnSpPr>
        <xdr:cNvPr id="100" name="Straight Arrow Connector 99"/>
        <xdr:cNvCxnSpPr/>
      </xdr:nvCxnSpPr>
      <xdr:spPr>
        <a:xfrm>
          <a:off x="9976495885" y="3298371"/>
          <a:ext cx="32658" cy="9579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424543</xdr:colOff>
      <xdr:row>15</xdr:row>
      <xdr:rowOff>21772</xdr:rowOff>
    </xdr:from>
    <xdr:to>
      <xdr:col>20</xdr:col>
      <xdr:colOff>544286</xdr:colOff>
      <xdr:row>20</xdr:row>
      <xdr:rowOff>97971</xdr:rowOff>
    </xdr:to>
    <xdr:cxnSp macro="">
      <xdr:nvCxnSpPr>
        <xdr:cNvPr id="101" name="Straight Arrow Connector 100"/>
        <xdr:cNvCxnSpPr/>
      </xdr:nvCxnSpPr>
      <xdr:spPr>
        <a:xfrm flipH="1">
          <a:off x="9976354371" y="3320143"/>
          <a:ext cx="119743" cy="10994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576942</xdr:colOff>
      <xdr:row>15</xdr:row>
      <xdr:rowOff>10887</xdr:rowOff>
    </xdr:from>
    <xdr:to>
      <xdr:col>22</xdr:col>
      <xdr:colOff>370116</xdr:colOff>
      <xdr:row>19</xdr:row>
      <xdr:rowOff>21772</xdr:rowOff>
    </xdr:to>
    <xdr:cxnSp macro="">
      <xdr:nvCxnSpPr>
        <xdr:cNvPr id="118" name="Straight Arrow Connector 117"/>
        <xdr:cNvCxnSpPr/>
      </xdr:nvCxnSpPr>
      <xdr:spPr>
        <a:xfrm>
          <a:off x="9974688855" y="3309258"/>
          <a:ext cx="402774" cy="751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152399</xdr:colOff>
      <xdr:row>15</xdr:row>
      <xdr:rowOff>65315</xdr:rowOff>
    </xdr:from>
    <xdr:to>
      <xdr:col>22</xdr:col>
      <xdr:colOff>370115</xdr:colOff>
      <xdr:row>19</xdr:row>
      <xdr:rowOff>130629</xdr:rowOff>
    </xdr:to>
    <xdr:cxnSp macro="">
      <xdr:nvCxnSpPr>
        <xdr:cNvPr id="119" name="Straight Arrow Connector 118"/>
        <xdr:cNvCxnSpPr/>
      </xdr:nvCxnSpPr>
      <xdr:spPr>
        <a:xfrm>
          <a:off x="9974688856" y="3363686"/>
          <a:ext cx="217716" cy="805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337456</xdr:colOff>
      <xdr:row>15</xdr:row>
      <xdr:rowOff>21772</xdr:rowOff>
    </xdr:from>
    <xdr:to>
      <xdr:col>22</xdr:col>
      <xdr:colOff>370114</xdr:colOff>
      <xdr:row>19</xdr:row>
      <xdr:rowOff>239486</xdr:rowOff>
    </xdr:to>
    <xdr:cxnSp macro="">
      <xdr:nvCxnSpPr>
        <xdr:cNvPr id="120" name="Straight Arrow Connector 119"/>
        <xdr:cNvCxnSpPr/>
      </xdr:nvCxnSpPr>
      <xdr:spPr>
        <a:xfrm>
          <a:off x="9974688857" y="3320143"/>
          <a:ext cx="32658" cy="9579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391885</xdr:colOff>
      <xdr:row>15</xdr:row>
      <xdr:rowOff>43544</xdr:rowOff>
    </xdr:from>
    <xdr:to>
      <xdr:col>22</xdr:col>
      <xdr:colOff>511628</xdr:colOff>
      <xdr:row>20</xdr:row>
      <xdr:rowOff>119743</xdr:rowOff>
    </xdr:to>
    <xdr:cxnSp macro="">
      <xdr:nvCxnSpPr>
        <xdr:cNvPr id="121" name="Straight Arrow Connector 120"/>
        <xdr:cNvCxnSpPr/>
      </xdr:nvCxnSpPr>
      <xdr:spPr>
        <a:xfrm flipH="1">
          <a:off x="9974547343" y="3341915"/>
          <a:ext cx="119743" cy="10994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43542</xdr:colOff>
      <xdr:row>15</xdr:row>
      <xdr:rowOff>2</xdr:rowOff>
    </xdr:from>
    <xdr:to>
      <xdr:col>24</xdr:col>
      <xdr:colOff>446316</xdr:colOff>
      <xdr:row>19</xdr:row>
      <xdr:rowOff>10887</xdr:rowOff>
    </xdr:to>
    <xdr:cxnSp macro="">
      <xdr:nvCxnSpPr>
        <xdr:cNvPr id="122" name="Straight Arrow Connector 121"/>
        <xdr:cNvCxnSpPr/>
      </xdr:nvCxnSpPr>
      <xdr:spPr>
        <a:xfrm>
          <a:off x="9973045112" y="3298373"/>
          <a:ext cx="402774" cy="7511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228599</xdr:colOff>
      <xdr:row>15</xdr:row>
      <xdr:rowOff>54430</xdr:rowOff>
    </xdr:from>
    <xdr:to>
      <xdr:col>24</xdr:col>
      <xdr:colOff>446315</xdr:colOff>
      <xdr:row>19</xdr:row>
      <xdr:rowOff>119744</xdr:rowOff>
    </xdr:to>
    <xdr:cxnSp macro="">
      <xdr:nvCxnSpPr>
        <xdr:cNvPr id="123" name="Straight Arrow Connector 122"/>
        <xdr:cNvCxnSpPr/>
      </xdr:nvCxnSpPr>
      <xdr:spPr>
        <a:xfrm>
          <a:off x="9973045113" y="3352801"/>
          <a:ext cx="217716" cy="8055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413656</xdr:colOff>
      <xdr:row>15</xdr:row>
      <xdr:rowOff>10887</xdr:rowOff>
    </xdr:from>
    <xdr:to>
      <xdr:col>24</xdr:col>
      <xdr:colOff>446314</xdr:colOff>
      <xdr:row>19</xdr:row>
      <xdr:rowOff>228601</xdr:rowOff>
    </xdr:to>
    <xdr:cxnSp macro="">
      <xdr:nvCxnSpPr>
        <xdr:cNvPr id="124" name="Straight Arrow Connector 123"/>
        <xdr:cNvCxnSpPr/>
      </xdr:nvCxnSpPr>
      <xdr:spPr>
        <a:xfrm>
          <a:off x="9973045114" y="3309258"/>
          <a:ext cx="32658" cy="95794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468085</xdr:colOff>
      <xdr:row>15</xdr:row>
      <xdr:rowOff>32659</xdr:rowOff>
    </xdr:from>
    <xdr:to>
      <xdr:col>24</xdr:col>
      <xdr:colOff>587828</xdr:colOff>
      <xdr:row>20</xdr:row>
      <xdr:rowOff>108858</xdr:rowOff>
    </xdr:to>
    <xdr:cxnSp macro="">
      <xdr:nvCxnSpPr>
        <xdr:cNvPr id="125" name="Straight Arrow Connector 124"/>
        <xdr:cNvCxnSpPr/>
      </xdr:nvCxnSpPr>
      <xdr:spPr>
        <a:xfrm flipH="1">
          <a:off x="9972903600" y="3331030"/>
          <a:ext cx="119743" cy="1099457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B2:Y33"/>
  <sheetViews>
    <sheetView rightToLeft="1" tabSelected="1" topLeftCell="C1" zoomScale="70" zoomScaleNormal="70" workbookViewId="0">
      <selection activeCell="W28" sqref="W28"/>
    </sheetView>
  </sheetViews>
  <sheetFormatPr defaultRowHeight="14.4" x14ac:dyDescent="0.3"/>
  <cols>
    <col min="2" max="2" width="49.44140625" bestFit="1" customWidth="1"/>
    <col min="3" max="3" width="14.33203125" style="3" bestFit="1" customWidth="1"/>
    <col min="4" max="4" width="13.77734375" bestFit="1" customWidth="1"/>
    <col min="6" max="6" width="14.88671875" bestFit="1" customWidth="1"/>
    <col min="7" max="7" width="11.77734375" customWidth="1"/>
    <col min="8" max="8" width="14.88671875" bestFit="1" customWidth="1"/>
    <col min="9" max="9" width="11.6640625" bestFit="1" customWidth="1"/>
    <col min="11" max="11" width="13.44140625" bestFit="1" customWidth="1"/>
    <col min="13" max="13" width="14.5546875" bestFit="1" customWidth="1"/>
    <col min="14" max="14" width="11.6640625" bestFit="1" customWidth="1"/>
    <col min="15" max="15" width="13.88671875" bestFit="1" customWidth="1"/>
    <col min="16" max="16" width="9.88671875" bestFit="1" customWidth="1"/>
    <col min="17" max="17" width="10.5546875" bestFit="1" customWidth="1"/>
    <col min="18" max="18" width="11" bestFit="1" customWidth="1"/>
    <col min="20" max="20" width="9.33203125" customWidth="1"/>
    <col min="21" max="21" width="17.88671875" bestFit="1" customWidth="1"/>
    <col min="23" max="23" width="14" bestFit="1" customWidth="1"/>
    <col min="25" max="25" width="15.21875" bestFit="1" customWidth="1"/>
  </cols>
  <sheetData>
    <row r="2" spans="2:25" ht="32.4" x14ac:dyDescent="0.3">
      <c r="C2" s="9" t="s">
        <v>20</v>
      </c>
      <c r="N2" s="46" t="s">
        <v>0</v>
      </c>
      <c r="O2" s="47"/>
      <c r="P2" s="47"/>
    </row>
    <row r="5" spans="2:25" ht="27.6" x14ac:dyDescent="0.3">
      <c r="C5" s="10" t="s">
        <v>21</v>
      </c>
      <c r="G5" s="1" t="s">
        <v>11</v>
      </c>
      <c r="O5" s="1" t="s">
        <v>2</v>
      </c>
      <c r="W5" s="1" t="s">
        <v>1</v>
      </c>
    </row>
    <row r="15" spans="2:25" ht="25.2" x14ac:dyDescent="0.85">
      <c r="B15" s="2" t="s">
        <v>14</v>
      </c>
      <c r="C15" s="7" t="s">
        <v>22</v>
      </c>
      <c r="F15" s="2" t="s">
        <v>13</v>
      </c>
      <c r="H15" s="2" t="s">
        <v>12</v>
      </c>
      <c r="N15" s="2" t="s">
        <v>4</v>
      </c>
      <c r="O15" s="3"/>
      <c r="P15" s="2" t="s">
        <v>6</v>
      </c>
      <c r="R15" s="2" t="s">
        <v>5</v>
      </c>
      <c r="T15" s="4"/>
      <c r="U15" s="2" t="s">
        <v>15</v>
      </c>
      <c r="W15" s="2" t="s">
        <v>3</v>
      </c>
      <c r="Y15" s="2" t="s">
        <v>7</v>
      </c>
    </row>
    <row r="20" spans="3:15" ht="22.2" x14ac:dyDescent="0.3">
      <c r="C20" s="8" t="s">
        <v>23</v>
      </c>
      <c r="K20" s="5" t="s">
        <v>10</v>
      </c>
      <c r="M20" s="5" t="s">
        <v>9</v>
      </c>
      <c r="O20" s="5" t="s">
        <v>8</v>
      </c>
    </row>
    <row r="33" spans="3:18" ht="24" x14ac:dyDescent="0.3">
      <c r="C33" s="11" t="s">
        <v>24</v>
      </c>
      <c r="I33" s="6" t="s">
        <v>19</v>
      </c>
      <c r="L33" s="6" t="s">
        <v>18</v>
      </c>
      <c r="O33" s="6" t="s">
        <v>17</v>
      </c>
      <c r="R33" s="6" t="s">
        <v>16</v>
      </c>
    </row>
  </sheetData>
  <mergeCells count="1">
    <mergeCell ref="N2:P2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68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33" t="s">
        <v>19</v>
      </c>
    </row>
    <row r="10" spans="7:18" x14ac:dyDescent="0.45">
      <c r="G10" s="15" t="s">
        <v>27</v>
      </c>
      <c r="H10" s="17">
        <v>7</v>
      </c>
      <c r="M10" s="33" t="s">
        <v>62</v>
      </c>
      <c r="N10" s="22">
        <v>1</v>
      </c>
      <c r="O10" s="40">
        <v>6</v>
      </c>
      <c r="P10" s="44">
        <v>2</v>
      </c>
      <c r="Q10" s="17">
        <v>3</v>
      </c>
    </row>
    <row r="11" spans="7:18" x14ac:dyDescent="0.45">
      <c r="G11" s="15" t="s">
        <v>28</v>
      </c>
      <c r="H11" s="17">
        <v>5</v>
      </c>
      <c r="M11" s="33" t="s">
        <v>17</v>
      </c>
      <c r="N11" s="41">
        <f>(1/O10)</f>
        <v>0.16666666666666666</v>
      </c>
      <c r="O11" s="22">
        <v>1</v>
      </c>
      <c r="P11" s="44">
        <v>0.2</v>
      </c>
      <c r="Q11" s="17">
        <v>0.2</v>
      </c>
    </row>
    <row r="12" spans="7:18" x14ac:dyDescent="0.45">
      <c r="G12" s="15" t="s">
        <v>29</v>
      </c>
      <c r="H12" s="17">
        <v>3</v>
      </c>
      <c r="M12" s="33" t="s">
        <v>18</v>
      </c>
      <c r="N12" s="41">
        <f xml:space="preserve"> (1/P10)</f>
        <v>0.5</v>
      </c>
      <c r="O12" s="41">
        <f>(1/P11)</f>
        <v>5</v>
      </c>
      <c r="P12" s="36">
        <v>1</v>
      </c>
      <c r="Q12" s="17">
        <v>3</v>
      </c>
    </row>
    <row r="13" spans="7:18" x14ac:dyDescent="0.3">
      <c r="G13" s="15" t="s">
        <v>30</v>
      </c>
      <c r="H13" s="17">
        <v>1</v>
      </c>
      <c r="M13" s="33" t="s">
        <v>19</v>
      </c>
      <c r="N13" s="37">
        <f>(1/Q10)</f>
        <v>0.33333333333333331</v>
      </c>
      <c r="O13" s="37">
        <f>(1/Q11)</f>
        <v>5</v>
      </c>
      <c r="P13" s="37">
        <f>(1/Q12)</f>
        <v>0.33333333333333331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2</v>
      </c>
      <c r="O14" s="21">
        <f>SUM(O10:O13)</f>
        <v>17</v>
      </c>
      <c r="P14" s="21">
        <f t="shared" ref="P14:Q14" si="0">SUM(P10:P13)</f>
        <v>3.5333333333333337</v>
      </c>
      <c r="Q14" s="21">
        <f t="shared" si="0"/>
        <v>7.2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</v>
      </c>
      <c r="O18" s="22">
        <f>O10/$O$14</f>
        <v>0.35294117647058826</v>
      </c>
      <c r="P18" s="36">
        <f>P10/$P$14</f>
        <v>0.56603773584905659</v>
      </c>
      <c r="Q18" s="36">
        <f>Q10/$Q$14</f>
        <v>0.41666666666666663</v>
      </c>
      <c r="R18" s="30">
        <f>SUM(N18:Q18)/4</f>
        <v>0.45891139474657783</v>
      </c>
    </row>
    <row r="19" spans="9:19" x14ac:dyDescent="0.3">
      <c r="M19" s="18" t="s">
        <v>17</v>
      </c>
      <c r="N19" s="22">
        <f>N11/$N$14</f>
        <v>8.3333333333333329E-2</v>
      </c>
      <c r="O19" s="22">
        <f t="shared" ref="O19:O21" si="1">O11/$O$14</f>
        <v>5.8823529411764705E-2</v>
      </c>
      <c r="P19" s="36">
        <f t="shared" ref="P19:P21" si="2">P11/$P$14</f>
        <v>5.6603773584905662E-2</v>
      </c>
      <c r="Q19" s="36">
        <f t="shared" ref="Q19:Q21" si="3">Q11/$Q$14</f>
        <v>2.777777777777778E-2</v>
      </c>
      <c r="R19" s="30">
        <f>SUM(N19:Q19)/4</f>
        <v>5.6634603526945368E-2</v>
      </c>
    </row>
    <row r="20" spans="9:19" x14ac:dyDescent="0.3">
      <c r="M20" s="18" t="s">
        <v>18</v>
      </c>
      <c r="N20" s="22">
        <f t="shared" ref="N20:N21" si="4">N12/$N$14</f>
        <v>0.25</v>
      </c>
      <c r="O20" s="22">
        <f t="shared" si="1"/>
        <v>0.29411764705882354</v>
      </c>
      <c r="P20" s="36">
        <f t="shared" si="2"/>
        <v>0.28301886792452829</v>
      </c>
      <c r="Q20" s="36">
        <f t="shared" si="3"/>
        <v>0.41666666666666663</v>
      </c>
      <c r="R20" s="30">
        <f t="shared" ref="R20:R22" si="5">SUM(N20:Q20)/4</f>
        <v>0.31095079541250459</v>
      </c>
    </row>
    <row r="21" spans="9:19" x14ac:dyDescent="0.3">
      <c r="M21" s="18" t="s">
        <v>19</v>
      </c>
      <c r="N21" s="22">
        <f t="shared" si="4"/>
        <v>0.16666666666666666</v>
      </c>
      <c r="O21" s="22">
        <f t="shared" si="1"/>
        <v>0.29411764705882354</v>
      </c>
      <c r="P21" s="36">
        <f t="shared" si="2"/>
        <v>9.4339622641509427E-2</v>
      </c>
      <c r="Q21" s="36">
        <f t="shared" si="3"/>
        <v>0.1388888888888889</v>
      </c>
      <c r="R21" s="30">
        <f t="shared" si="5"/>
        <v>0.17350320631397215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69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33" t="s">
        <v>19</v>
      </c>
    </row>
    <row r="10" spans="7:18" x14ac:dyDescent="0.45">
      <c r="G10" s="15" t="s">
        <v>27</v>
      </c>
      <c r="H10" s="17">
        <v>7</v>
      </c>
      <c r="M10" s="33" t="s">
        <v>62</v>
      </c>
      <c r="N10" s="22">
        <v>1</v>
      </c>
      <c r="O10" s="40">
        <v>4</v>
      </c>
      <c r="P10" s="44">
        <v>0.2</v>
      </c>
      <c r="Q10" s="17">
        <v>0.2</v>
      </c>
    </row>
    <row r="11" spans="7:18" x14ac:dyDescent="0.45">
      <c r="G11" s="15" t="s">
        <v>28</v>
      </c>
      <c r="H11" s="17">
        <v>5</v>
      </c>
      <c r="M11" s="33" t="s">
        <v>17</v>
      </c>
      <c r="N11" s="41">
        <f>(1/O10)</f>
        <v>0.25</v>
      </c>
      <c r="O11" s="22">
        <v>1</v>
      </c>
      <c r="P11" s="44">
        <v>0.2</v>
      </c>
      <c r="Q11" s="17">
        <v>1</v>
      </c>
    </row>
    <row r="12" spans="7:18" x14ac:dyDescent="0.45">
      <c r="G12" s="15" t="s">
        <v>29</v>
      </c>
      <c r="H12" s="17">
        <v>3</v>
      </c>
      <c r="M12" s="33" t="s">
        <v>18</v>
      </c>
      <c r="N12" s="41">
        <f xml:space="preserve"> (1/P10)</f>
        <v>5</v>
      </c>
      <c r="O12" s="41">
        <f>(1/P11)</f>
        <v>5</v>
      </c>
      <c r="P12" s="36">
        <v>1</v>
      </c>
      <c r="Q12" s="17">
        <v>3</v>
      </c>
    </row>
    <row r="13" spans="7:18" x14ac:dyDescent="0.3">
      <c r="G13" s="15" t="s">
        <v>30</v>
      </c>
      <c r="H13" s="17">
        <v>1</v>
      </c>
      <c r="M13" s="33" t="s">
        <v>19</v>
      </c>
      <c r="N13" s="37">
        <f>(1/Q10)</f>
        <v>5</v>
      </c>
      <c r="O13" s="37">
        <f>(1/Q11)</f>
        <v>1</v>
      </c>
      <c r="P13" s="37">
        <f>(1/Q12)</f>
        <v>0.33333333333333331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11.25</v>
      </c>
      <c r="O14" s="21">
        <f>SUM(O10:O13)</f>
        <v>11</v>
      </c>
      <c r="P14" s="21">
        <f t="shared" ref="P14:Q14" si="0">SUM(P10:P13)</f>
        <v>1.7333333333333332</v>
      </c>
      <c r="Q14" s="21">
        <f t="shared" si="0"/>
        <v>5.2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8.8888888888888892E-2</v>
      </c>
      <c r="O18" s="22">
        <f>O10/$O$14</f>
        <v>0.36363636363636365</v>
      </c>
      <c r="P18" s="36">
        <f>P10/$P$14</f>
        <v>0.1153846153846154</v>
      </c>
      <c r="Q18" s="36">
        <f>Q10/$Q$14</f>
        <v>3.8461538461538464E-2</v>
      </c>
      <c r="R18" s="30">
        <f>SUM(N18:Q18)/4</f>
        <v>0.1515928515928516</v>
      </c>
    </row>
    <row r="19" spans="9:19" x14ac:dyDescent="0.3">
      <c r="M19" s="18" t="s">
        <v>17</v>
      </c>
      <c r="N19" s="22">
        <f>N11/$N$14</f>
        <v>2.2222222222222223E-2</v>
      </c>
      <c r="O19" s="22">
        <f t="shared" ref="O19:O21" si="1">O11/$O$14</f>
        <v>9.0909090909090912E-2</v>
      </c>
      <c r="P19" s="36">
        <f t="shared" ref="P19:P21" si="2">P11/$P$14</f>
        <v>0.1153846153846154</v>
      </c>
      <c r="Q19" s="36">
        <f t="shared" ref="Q19:Q21" si="3">Q11/$Q$14</f>
        <v>0.19230769230769229</v>
      </c>
      <c r="R19" s="30">
        <f>SUM(N19:Q19)/4</f>
        <v>0.10520590520590521</v>
      </c>
    </row>
    <row r="20" spans="9:19" x14ac:dyDescent="0.3">
      <c r="M20" s="18" t="s">
        <v>18</v>
      </c>
      <c r="N20" s="22">
        <f t="shared" ref="N20:N21" si="4">N12/$N$14</f>
        <v>0.44444444444444442</v>
      </c>
      <c r="O20" s="22">
        <f t="shared" si="1"/>
        <v>0.45454545454545453</v>
      </c>
      <c r="P20" s="36">
        <f t="shared" si="2"/>
        <v>0.57692307692307698</v>
      </c>
      <c r="Q20" s="36">
        <f t="shared" si="3"/>
        <v>0.57692307692307687</v>
      </c>
      <c r="R20" s="30">
        <f t="shared" ref="R20:R22" si="5">SUM(N20:Q20)/4</f>
        <v>0.51320901320901324</v>
      </c>
    </row>
    <row r="21" spans="9:19" x14ac:dyDescent="0.3">
      <c r="M21" s="18" t="s">
        <v>19</v>
      </c>
      <c r="N21" s="22">
        <f t="shared" si="4"/>
        <v>0.44444444444444442</v>
      </c>
      <c r="O21" s="22">
        <f t="shared" si="1"/>
        <v>9.0909090909090912E-2</v>
      </c>
      <c r="P21" s="36">
        <f t="shared" si="2"/>
        <v>0.19230769230769232</v>
      </c>
      <c r="Q21" s="36">
        <f t="shared" si="3"/>
        <v>0.19230769230769229</v>
      </c>
      <c r="R21" s="30">
        <f t="shared" si="5"/>
        <v>0.22999222999222999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1.0000000000000002</v>
      </c>
      <c r="Q22" s="21">
        <f t="shared" si="6"/>
        <v>0.99999999999999989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K18" sqref="K18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70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5</v>
      </c>
      <c r="P10" s="44">
        <v>3</v>
      </c>
      <c r="Q10" s="17">
        <v>3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0.2</v>
      </c>
      <c r="O11" s="22">
        <v>1</v>
      </c>
      <c r="P11" s="44">
        <v>0.2</v>
      </c>
      <c r="Q11" s="17">
        <v>3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0.33333333333333331</v>
      </c>
      <c r="O12" s="41">
        <f>(1/P11)</f>
        <v>5</v>
      </c>
      <c r="P12" s="36">
        <v>1</v>
      </c>
      <c r="Q12" s="17">
        <v>5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0.33333333333333331</v>
      </c>
      <c r="O13" s="37">
        <f>(1/Q11)</f>
        <v>0.33333333333333331</v>
      </c>
      <c r="P13" s="37">
        <f>(1/Q12)</f>
        <v>0.2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1.8666666666666665</v>
      </c>
      <c r="O14" s="21">
        <f>SUM(O10:O13)</f>
        <v>11.333333333333334</v>
      </c>
      <c r="P14" s="21">
        <f t="shared" ref="P14:Q14" si="0">SUM(P10:P13)</f>
        <v>4.4000000000000004</v>
      </c>
      <c r="Q14" s="21">
        <f t="shared" si="0"/>
        <v>12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0.53571428571428581</v>
      </c>
      <c r="O18" s="22">
        <f>O10/$O$14</f>
        <v>0.44117647058823528</v>
      </c>
      <c r="P18" s="36">
        <f>P10/$P$14</f>
        <v>0.68181818181818177</v>
      </c>
      <c r="Q18" s="36">
        <f>Q10/$Q$14</f>
        <v>0.25</v>
      </c>
      <c r="R18" s="30">
        <f>SUM(N18:Q18)/4</f>
        <v>0.47717723453017569</v>
      </c>
    </row>
    <row r="19" spans="9:19" x14ac:dyDescent="0.3">
      <c r="M19" s="18" t="s">
        <v>17</v>
      </c>
      <c r="N19" s="22">
        <f>N11/$N$14</f>
        <v>0.10714285714285716</v>
      </c>
      <c r="O19" s="22">
        <f t="shared" ref="O19:O21" si="1">O11/$O$14</f>
        <v>8.8235294117647051E-2</v>
      </c>
      <c r="P19" s="36">
        <f t="shared" ref="P19:P21" si="2">P11/$P$14</f>
        <v>4.5454545454545456E-2</v>
      </c>
      <c r="Q19" s="36">
        <f t="shared" ref="Q19:Q21" si="3">Q11/$Q$14</f>
        <v>0.25</v>
      </c>
      <c r="R19" s="30">
        <f>SUM(N19:Q19)/4</f>
        <v>0.12270817417876242</v>
      </c>
    </row>
    <row r="20" spans="9:19" x14ac:dyDescent="0.3">
      <c r="M20" s="18" t="s">
        <v>18</v>
      </c>
      <c r="N20" s="22">
        <f t="shared" ref="N20:N21" si="4">N12/$N$14</f>
        <v>0.17857142857142858</v>
      </c>
      <c r="O20" s="22">
        <f t="shared" si="1"/>
        <v>0.44117647058823528</v>
      </c>
      <c r="P20" s="36">
        <f t="shared" si="2"/>
        <v>0.22727272727272727</v>
      </c>
      <c r="Q20" s="36">
        <f t="shared" si="3"/>
        <v>0.41666666666666669</v>
      </c>
      <c r="R20" s="30">
        <f t="shared" ref="R20:R22" si="5">SUM(N20:Q20)/4</f>
        <v>0.31592182327476448</v>
      </c>
    </row>
    <row r="21" spans="9:19" x14ac:dyDescent="0.3">
      <c r="M21" s="18" t="s">
        <v>19</v>
      </c>
      <c r="N21" s="22">
        <f t="shared" si="4"/>
        <v>0.17857142857142858</v>
      </c>
      <c r="O21" s="22">
        <f t="shared" si="1"/>
        <v>2.9411764705882349E-2</v>
      </c>
      <c r="P21" s="36">
        <f t="shared" si="2"/>
        <v>4.5454545454545456E-2</v>
      </c>
      <c r="Q21" s="36">
        <f t="shared" si="3"/>
        <v>8.3333333333333329E-2</v>
      </c>
      <c r="R21" s="30">
        <f t="shared" si="5"/>
        <v>8.4192768016297423E-2</v>
      </c>
    </row>
    <row r="22" spans="9:19" x14ac:dyDescent="0.3">
      <c r="M22" s="24" t="s">
        <v>39</v>
      </c>
      <c r="N22" s="21">
        <f>SUM(N18:N21)</f>
        <v>1.0000000000000002</v>
      </c>
      <c r="O22" s="21">
        <f t="shared" ref="O22:Q22" si="6">SUM(O18:O21)</f>
        <v>1</v>
      </c>
      <c r="P22" s="21">
        <f t="shared" si="6"/>
        <v>0.99999999999999989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71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5</v>
      </c>
      <c r="P10" s="44">
        <v>3</v>
      </c>
      <c r="Q10" s="17">
        <v>5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0.2</v>
      </c>
      <c r="O11" s="22">
        <v>1</v>
      </c>
      <c r="P11" s="44">
        <v>5</v>
      </c>
      <c r="Q11" s="17">
        <v>5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0.33333333333333331</v>
      </c>
      <c r="O12" s="41">
        <f>(1/P11)</f>
        <v>0.2</v>
      </c>
      <c r="P12" s="36">
        <v>1</v>
      </c>
      <c r="Q12" s="17">
        <v>6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0.2</v>
      </c>
      <c r="O13" s="37">
        <f>(1/Q11)</f>
        <v>0.2</v>
      </c>
      <c r="P13" s="37">
        <f>(1/Q12)</f>
        <v>0.16666666666666666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1.7333333333333332</v>
      </c>
      <c r="O14" s="21">
        <f>SUM(O10:O13)</f>
        <v>6.4</v>
      </c>
      <c r="P14" s="21">
        <f t="shared" ref="P14:Q14" si="0">SUM(P10:P13)</f>
        <v>9.1666666666666661</v>
      </c>
      <c r="Q14" s="21">
        <f t="shared" si="0"/>
        <v>17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0.57692307692307698</v>
      </c>
      <c r="O18" s="22">
        <f>O10/$O$14</f>
        <v>0.78125</v>
      </c>
      <c r="P18" s="36">
        <f>P10/$P$14</f>
        <v>0.32727272727272727</v>
      </c>
      <c r="Q18" s="36">
        <f>Q10/$Q$14</f>
        <v>0.29411764705882354</v>
      </c>
      <c r="R18" s="30">
        <f>SUM(N18:Q18)/4</f>
        <v>0.49489086281365696</v>
      </c>
    </row>
    <row r="19" spans="9:19" x14ac:dyDescent="0.3">
      <c r="M19" s="18" t="s">
        <v>17</v>
      </c>
      <c r="N19" s="22">
        <f>N11/$N$14</f>
        <v>0.1153846153846154</v>
      </c>
      <c r="O19" s="22">
        <f t="shared" ref="O19:O21" si="1">O11/$O$14</f>
        <v>0.15625</v>
      </c>
      <c r="P19" s="36">
        <f t="shared" ref="P19:P21" si="2">P11/$P$14</f>
        <v>0.54545454545454553</v>
      </c>
      <c r="Q19" s="36">
        <f t="shared" ref="Q19:Q21" si="3">Q11/$Q$14</f>
        <v>0.29411764705882354</v>
      </c>
      <c r="R19" s="30">
        <f>SUM(N19:Q19)/4</f>
        <v>0.27780170197449611</v>
      </c>
    </row>
    <row r="20" spans="9:19" x14ac:dyDescent="0.3">
      <c r="M20" s="18" t="s">
        <v>18</v>
      </c>
      <c r="N20" s="22">
        <f t="shared" ref="N20:N21" si="4">N12/$N$14</f>
        <v>0.19230769230769232</v>
      </c>
      <c r="O20" s="22">
        <f t="shared" si="1"/>
        <v>3.125E-2</v>
      </c>
      <c r="P20" s="36">
        <f t="shared" si="2"/>
        <v>0.1090909090909091</v>
      </c>
      <c r="Q20" s="36">
        <f t="shared" si="3"/>
        <v>0.35294117647058826</v>
      </c>
      <c r="R20" s="30">
        <f t="shared" ref="R20:R22" si="5">SUM(N20:Q20)/4</f>
        <v>0.17139744446729743</v>
      </c>
    </row>
    <row r="21" spans="9:19" x14ac:dyDescent="0.3">
      <c r="M21" s="18" t="s">
        <v>19</v>
      </c>
      <c r="N21" s="22">
        <f t="shared" si="4"/>
        <v>0.1153846153846154</v>
      </c>
      <c r="O21" s="22">
        <f t="shared" si="1"/>
        <v>3.125E-2</v>
      </c>
      <c r="P21" s="36">
        <f t="shared" si="2"/>
        <v>1.8181818181818181E-2</v>
      </c>
      <c r="Q21" s="36">
        <f t="shared" si="3"/>
        <v>5.8823529411764705E-2</v>
      </c>
      <c r="R21" s="30">
        <f t="shared" si="5"/>
        <v>5.5909990744549581E-2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72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33" t="s">
        <v>62</v>
      </c>
      <c r="N10" s="22">
        <v>1</v>
      </c>
      <c r="O10" s="40">
        <v>4</v>
      </c>
      <c r="P10" s="44">
        <v>2</v>
      </c>
      <c r="Q10" s="17">
        <v>4</v>
      </c>
    </row>
    <row r="11" spans="7:18" x14ac:dyDescent="0.45">
      <c r="G11" s="15" t="s">
        <v>28</v>
      </c>
      <c r="H11" s="17">
        <v>5</v>
      </c>
      <c r="M11" s="33" t="s">
        <v>17</v>
      </c>
      <c r="N11" s="41">
        <f>(1/O10)</f>
        <v>0.25</v>
      </c>
      <c r="O11" s="22">
        <v>1</v>
      </c>
      <c r="P11" s="44">
        <v>0.2</v>
      </c>
      <c r="Q11" s="17">
        <v>3</v>
      </c>
    </row>
    <row r="12" spans="7:18" x14ac:dyDescent="0.45">
      <c r="G12" s="15" t="s">
        <v>29</v>
      </c>
      <c r="H12" s="17">
        <v>3</v>
      </c>
      <c r="M12" s="33" t="s">
        <v>18</v>
      </c>
      <c r="N12" s="41">
        <f xml:space="preserve"> (1/P10)</f>
        <v>0.5</v>
      </c>
      <c r="O12" s="41">
        <f>(1/P11)</f>
        <v>5</v>
      </c>
      <c r="P12" s="36">
        <v>1</v>
      </c>
      <c r="Q12" s="17">
        <v>4</v>
      </c>
    </row>
    <row r="13" spans="7:18" x14ac:dyDescent="0.3">
      <c r="G13" s="15" t="s">
        <v>30</v>
      </c>
      <c r="H13" s="17">
        <v>1</v>
      </c>
      <c r="M13" s="33" t="s">
        <v>19</v>
      </c>
      <c r="N13" s="37">
        <f>(1/Q10)</f>
        <v>0.25</v>
      </c>
      <c r="O13" s="37">
        <f>(1/Q11)</f>
        <v>0.33333333333333331</v>
      </c>
      <c r="P13" s="37">
        <f>(1/Q12)</f>
        <v>0.25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2</v>
      </c>
      <c r="O14" s="21">
        <f>SUM(O10:O13)</f>
        <v>10.333333333333334</v>
      </c>
      <c r="P14" s="21">
        <f t="shared" ref="P14:Q14" si="0">SUM(P10:P13)</f>
        <v>3.45</v>
      </c>
      <c r="Q14" s="21">
        <f t="shared" si="0"/>
        <v>12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</v>
      </c>
      <c r="O18" s="22">
        <f>O10/$O$14</f>
        <v>0.38709677419354838</v>
      </c>
      <c r="P18" s="36">
        <f>P10/$P$14</f>
        <v>0.57971014492753625</v>
      </c>
      <c r="Q18" s="36">
        <f>Q10/$Q$14</f>
        <v>0.33333333333333331</v>
      </c>
      <c r="R18" s="30">
        <f>SUM(N18:Q18)/4</f>
        <v>0.45003506311360447</v>
      </c>
    </row>
    <row r="19" spans="9:19" x14ac:dyDescent="0.3">
      <c r="M19" s="18" t="s">
        <v>17</v>
      </c>
      <c r="N19" s="22">
        <f>N11/$N$14</f>
        <v>0.125</v>
      </c>
      <c r="O19" s="22">
        <f t="shared" ref="O19:O21" si="1">O11/$O$14</f>
        <v>9.6774193548387094E-2</v>
      </c>
      <c r="P19" s="36">
        <f t="shared" ref="P19:P21" si="2">P11/$P$14</f>
        <v>5.7971014492753624E-2</v>
      </c>
      <c r="Q19" s="36">
        <f t="shared" ref="Q19:Q21" si="3">Q11/$Q$14</f>
        <v>0.25</v>
      </c>
      <c r="R19" s="30">
        <f>SUM(N19:Q19)/4</f>
        <v>0.13243630201028517</v>
      </c>
    </row>
    <row r="20" spans="9:19" x14ac:dyDescent="0.3">
      <c r="M20" s="18" t="s">
        <v>18</v>
      </c>
      <c r="N20" s="22">
        <f t="shared" ref="N20:N21" si="4">N12/$N$14</f>
        <v>0.25</v>
      </c>
      <c r="O20" s="22">
        <f t="shared" si="1"/>
        <v>0.48387096774193544</v>
      </c>
      <c r="P20" s="36">
        <f t="shared" si="2"/>
        <v>0.28985507246376813</v>
      </c>
      <c r="Q20" s="36">
        <f t="shared" si="3"/>
        <v>0.33333333333333331</v>
      </c>
      <c r="R20" s="30">
        <f t="shared" ref="R20:R22" si="5">SUM(N20:Q20)/4</f>
        <v>0.33926484338475921</v>
      </c>
    </row>
    <row r="21" spans="9:19" x14ac:dyDescent="0.3">
      <c r="M21" s="18" t="s">
        <v>19</v>
      </c>
      <c r="N21" s="22">
        <f t="shared" si="4"/>
        <v>0.125</v>
      </c>
      <c r="O21" s="22">
        <f t="shared" si="1"/>
        <v>3.2258064516129031E-2</v>
      </c>
      <c r="P21" s="36">
        <f t="shared" si="2"/>
        <v>7.2463768115942032E-2</v>
      </c>
      <c r="Q21" s="36">
        <f t="shared" si="3"/>
        <v>8.3333333333333329E-2</v>
      </c>
      <c r="R21" s="30">
        <f t="shared" si="5"/>
        <v>7.8263791491351098E-2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1.0000000000000002</v>
      </c>
      <c r="Q22" s="21">
        <f t="shared" si="6"/>
        <v>0.99999999999999989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N10" sqref="N10: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73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2</v>
      </c>
      <c r="P10" s="44">
        <v>1</v>
      </c>
      <c r="Q10" s="17">
        <v>1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0.5</v>
      </c>
      <c r="O11" s="22">
        <v>1</v>
      </c>
      <c r="P11" s="44">
        <v>0.5</v>
      </c>
      <c r="Q11" s="17">
        <v>1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1</v>
      </c>
      <c r="O12" s="41">
        <f>(1/P11)</f>
        <v>2</v>
      </c>
      <c r="P12" s="36">
        <v>1</v>
      </c>
      <c r="Q12" s="17">
        <v>1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1</v>
      </c>
      <c r="O13" s="37">
        <f>(1/Q11)</f>
        <v>1</v>
      </c>
      <c r="P13" s="37">
        <f>(1/Q12)</f>
        <v>1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3.5</v>
      </c>
      <c r="O14" s="21">
        <f>SUM(O10:O13)</f>
        <v>6</v>
      </c>
      <c r="P14" s="21">
        <f t="shared" ref="P14:Q14" si="0">SUM(P10:P13)</f>
        <v>3.5</v>
      </c>
      <c r="Q14" s="21">
        <f t="shared" si="0"/>
        <v>4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0.2857142857142857</v>
      </c>
      <c r="O18" s="22">
        <f>O10/$O$14</f>
        <v>0.33333333333333331</v>
      </c>
      <c r="P18" s="36">
        <f>P10/$P$14</f>
        <v>0.2857142857142857</v>
      </c>
      <c r="Q18" s="36">
        <f>Q10/$Q$14</f>
        <v>0.25</v>
      </c>
      <c r="R18" s="30">
        <f>SUM(N18:Q18)/4</f>
        <v>0.28869047619047616</v>
      </c>
    </row>
    <row r="19" spans="9:19" x14ac:dyDescent="0.3">
      <c r="M19" s="18" t="s">
        <v>17</v>
      </c>
      <c r="N19" s="22">
        <f>N11/$N$14</f>
        <v>0.14285714285714285</v>
      </c>
      <c r="O19" s="22">
        <f t="shared" ref="O19:O21" si="1">O11/$O$14</f>
        <v>0.16666666666666666</v>
      </c>
      <c r="P19" s="36">
        <f t="shared" ref="P19:P21" si="2">P11/$P$14</f>
        <v>0.14285714285714285</v>
      </c>
      <c r="Q19" s="36">
        <f t="shared" ref="Q19:Q21" si="3">Q11/$Q$14</f>
        <v>0.25</v>
      </c>
      <c r="R19" s="30">
        <f>SUM(N19:Q19)/4</f>
        <v>0.17559523809523808</v>
      </c>
    </row>
    <row r="20" spans="9:19" x14ac:dyDescent="0.3">
      <c r="M20" s="18" t="s">
        <v>18</v>
      </c>
      <c r="N20" s="22">
        <f t="shared" ref="N20:N21" si="4">N12/$N$14</f>
        <v>0.2857142857142857</v>
      </c>
      <c r="O20" s="22">
        <f t="shared" si="1"/>
        <v>0.33333333333333331</v>
      </c>
      <c r="P20" s="36">
        <f t="shared" si="2"/>
        <v>0.2857142857142857</v>
      </c>
      <c r="Q20" s="36">
        <f t="shared" si="3"/>
        <v>0.25</v>
      </c>
      <c r="R20" s="30">
        <f t="shared" ref="R20:R22" si="5">SUM(N20:Q20)/4</f>
        <v>0.28869047619047616</v>
      </c>
    </row>
    <row r="21" spans="9:19" x14ac:dyDescent="0.3">
      <c r="M21" s="18" t="s">
        <v>19</v>
      </c>
      <c r="N21" s="22">
        <f t="shared" si="4"/>
        <v>0.2857142857142857</v>
      </c>
      <c r="O21" s="22">
        <f t="shared" si="1"/>
        <v>0.16666666666666666</v>
      </c>
      <c r="P21" s="36">
        <f t="shared" si="2"/>
        <v>0.2857142857142857</v>
      </c>
      <c r="Q21" s="36">
        <f t="shared" si="3"/>
        <v>0.25</v>
      </c>
      <c r="R21" s="30">
        <f t="shared" si="5"/>
        <v>0.24702380952380951</v>
      </c>
    </row>
    <row r="22" spans="9:19" x14ac:dyDescent="0.3">
      <c r="M22" s="24" t="s">
        <v>39</v>
      </c>
      <c r="N22" s="21">
        <f>SUM(N18:N21)</f>
        <v>0.99999999999999989</v>
      </c>
      <c r="O22" s="21">
        <f t="shared" ref="O22:Q22" si="6">SUM(O18:O21)</f>
        <v>0.99999999999999989</v>
      </c>
      <c r="P22" s="21">
        <f t="shared" si="6"/>
        <v>0.99999999999999989</v>
      </c>
      <c r="Q22" s="21">
        <f t="shared" si="6"/>
        <v>1</v>
      </c>
      <c r="R22" s="30">
        <f t="shared" si="5"/>
        <v>0.99999999999999989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74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33" t="s">
        <v>19</v>
      </c>
    </row>
    <row r="10" spans="7:18" x14ac:dyDescent="0.45">
      <c r="G10" s="15" t="s">
        <v>27</v>
      </c>
      <c r="H10" s="17">
        <v>7</v>
      </c>
      <c r="M10" s="33" t="s">
        <v>62</v>
      </c>
      <c r="N10" s="22">
        <v>1</v>
      </c>
      <c r="O10" s="40">
        <v>1</v>
      </c>
      <c r="P10" s="44">
        <v>2</v>
      </c>
      <c r="Q10" s="17">
        <v>2</v>
      </c>
    </row>
    <row r="11" spans="7:18" x14ac:dyDescent="0.45">
      <c r="G11" s="15" t="s">
        <v>28</v>
      </c>
      <c r="H11" s="17">
        <v>5</v>
      </c>
      <c r="M11" s="33" t="s">
        <v>17</v>
      </c>
      <c r="N11" s="41">
        <f>(1/O10)</f>
        <v>1</v>
      </c>
      <c r="O11" s="22">
        <v>1</v>
      </c>
      <c r="P11" s="44">
        <v>2</v>
      </c>
      <c r="Q11" s="17">
        <v>2</v>
      </c>
    </row>
    <row r="12" spans="7:18" x14ac:dyDescent="0.45">
      <c r="G12" s="15" t="s">
        <v>29</v>
      </c>
      <c r="H12" s="17">
        <v>3</v>
      </c>
      <c r="M12" s="33" t="s">
        <v>18</v>
      </c>
      <c r="N12" s="41">
        <f xml:space="preserve"> (1/P10)</f>
        <v>0.5</v>
      </c>
      <c r="O12" s="41">
        <f>(1/P11)</f>
        <v>0.5</v>
      </c>
      <c r="P12" s="36">
        <v>1</v>
      </c>
      <c r="Q12" s="17">
        <v>1</v>
      </c>
    </row>
    <row r="13" spans="7:18" x14ac:dyDescent="0.3">
      <c r="G13" s="15" t="s">
        <v>30</v>
      </c>
      <c r="H13" s="17">
        <v>1</v>
      </c>
      <c r="M13" s="33" t="s">
        <v>19</v>
      </c>
      <c r="N13" s="37">
        <f>(1/Q10)</f>
        <v>0.5</v>
      </c>
      <c r="O13" s="37">
        <f>(1/Q11)</f>
        <v>0.5</v>
      </c>
      <c r="P13" s="37">
        <f>(1/Q12)</f>
        <v>1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3</v>
      </c>
      <c r="O14" s="21">
        <f>SUM(O10:O13)</f>
        <v>3</v>
      </c>
      <c r="P14" s="21">
        <f t="shared" ref="P14:Q14" si="0">SUM(P10:P13)</f>
        <v>6</v>
      </c>
      <c r="Q14" s="21">
        <f t="shared" si="0"/>
        <v>6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0.33333333333333331</v>
      </c>
      <c r="O18" s="22">
        <f>O10/$O$14</f>
        <v>0.33333333333333331</v>
      </c>
      <c r="P18" s="36">
        <f>P10/$P$14</f>
        <v>0.33333333333333331</v>
      </c>
      <c r="Q18" s="36">
        <f>Q10/$Q$14</f>
        <v>0.33333333333333331</v>
      </c>
      <c r="R18" s="30">
        <f>SUM(N18:Q18)/4</f>
        <v>0.33333333333333331</v>
      </c>
    </row>
    <row r="19" spans="9:19" x14ac:dyDescent="0.3">
      <c r="M19" s="18" t="s">
        <v>17</v>
      </c>
      <c r="N19" s="22">
        <f>N11/$N$14</f>
        <v>0.33333333333333331</v>
      </c>
      <c r="O19" s="22">
        <f t="shared" ref="O19:O21" si="1">O11/$O$14</f>
        <v>0.33333333333333331</v>
      </c>
      <c r="P19" s="36">
        <f t="shared" ref="P19:P21" si="2">P11/$P$14</f>
        <v>0.33333333333333331</v>
      </c>
      <c r="Q19" s="36">
        <f t="shared" ref="Q19:Q21" si="3">Q11/$Q$14</f>
        <v>0.33333333333333331</v>
      </c>
      <c r="R19" s="30">
        <f>SUM(N19:Q19)/4</f>
        <v>0.33333333333333331</v>
      </c>
    </row>
    <row r="20" spans="9:19" x14ac:dyDescent="0.3">
      <c r="M20" s="18" t="s">
        <v>18</v>
      </c>
      <c r="N20" s="22">
        <f t="shared" ref="N20:N21" si="4">N12/$N$14</f>
        <v>0.16666666666666666</v>
      </c>
      <c r="O20" s="22">
        <f t="shared" si="1"/>
        <v>0.16666666666666666</v>
      </c>
      <c r="P20" s="36">
        <f t="shared" si="2"/>
        <v>0.16666666666666666</v>
      </c>
      <c r="Q20" s="36">
        <f t="shared" si="3"/>
        <v>0.16666666666666666</v>
      </c>
      <c r="R20" s="30">
        <f t="shared" ref="R20:R22" si="5">SUM(N20:Q20)/4</f>
        <v>0.16666666666666666</v>
      </c>
    </row>
    <row r="21" spans="9:19" x14ac:dyDescent="0.3">
      <c r="M21" s="18" t="s">
        <v>19</v>
      </c>
      <c r="N21" s="22">
        <f t="shared" si="4"/>
        <v>0.16666666666666666</v>
      </c>
      <c r="O21" s="22">
        <f t="shared" si="1"/>
        <v>0.16666666666666666</v>
      </c>
      <c r="P21" s="36">
        <f t="shared" si="2"/>
        <v>0.16666666666666666</v>
      </c>
      <c r="Q21" s="36">
        <f t="shared" si="3"/>
        <v>0.16666666666666666</v>
      </c>
      <c r="R21" s="30">
        <f t="shared" si="5"/>
        <v>0.16666666666666666</v>
      </c>
    </row>
    <row r="22" spans="9:19" x14ac:dyDescent="0.3">
      <c r="M22" s="24" t="s">
        <v>39</v>
      </c>
      <c r="N22" s="21">
        <f>SUM(N18:N21)</f>
        <v>0.99999999999999989</v>
      </c>
      <c r="O22" s="21">
        <f t="shared" ref="O22:Q22" si="6">SUM(O18:O21)</f>
        <v>0.99999999999999989</v>
      </c>
      <c r="P22" s="21">
        <f t="shared" si="6"/>
        <v>0.99999999999999989</v>
      </c>
      <c r="Q22" s="21">
        <f t="shared" si="6"/>
        <v>0.99999999999999989</v>
      </c>
      <c r="R22" s="30">
        <f t="shared" si="5"/>
        <v>0.99999999999999989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75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4</v>
      </c>
      <c r="P10" s="44">
        <v>0.2</v>
      </c>
      <c r="Q10" s="17">
        <v>3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0.25</v>
      </c>
      <c r="O11" s="22">
        <v>1</v>
      </c>
      <c r="P11" s="44">
        <v>0.33333333329999998</v>
      </c>
      <c r="Q11" s="17">
        <v>0.33333333329999998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5</v>
      </c>
      <c r="O12" s="41">
        <f>(1/P11)</f>
        <v>3.0000000003</v>
      </c>
      <c r="P12" s="36">
        <v>1</v>
      </c>
      <c r="Q12" s="17">
        <v>2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0.33333333333333331</v>
      </c>
      <c r="O13" s="37">
        <f>(1/Q11)</f>
        <v>3.0000000003</v>
      </c>
      <c r="P13" s="37">
        <f>(1/Q12)</f>
        <v>0.5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6.583333333333333</v>
      </c>
      <c r="O14" s="21">
        <f>SUM(O10:O13)</f>
        <v>11.0000000006</v>
      </c>
      <c r="P14" s="21">
        <f t="shared" ref="P14:Q14" si="0">SUM(P10:P13)</f>
        <v>2.0333333332999999</v>
      </c>
      <c r="Q14" s="21">
        <f t="shared" si="0"/>
        <v>6.3333333333000006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0.15189873417721519</v>
      </c>
      <c r="O18" s="22">
        <f>O10/$O$14</f>
        <v>0.3636363636165289</v>
      </c>
      <c r="P18" s="36">
        <f>P10/$P$14</f>
        <v>9.8360655739317404E-2</v>
      </c>
      <c r="Q18" s="36">
        <f>Q10/$Q$14</f>
        <v>0.47368421052880882</v>
      </c>
      <c r="R18" s="30">
        <f>SUM(N18:Q18)/4</f>
        <v>0.27189499101546755</v>
      </c>
    </row>
    <row r="19" spans="9:19" x14ac:dyDescent="0.3">
      <c r="M19" s="18" t="s">
        <v>17</v>
      </c>
      <c r="N19" s="22">
        <f>N11/$N$14</f>
        <v>3.7974683544303799E-2</v>
      </c>
      <c r="O19" s="22">
        <f t="shared" ref="O19:O21" si="1">O11/$O$14</f>
        <v>9.0909090904132225E-2</v>
      </c>
      <c r="P19" s="36">
        <f t="shared" ref="P19:P21" si="2">P11/$P$14</f>
        <v>0.1639344262158022</v>
      </c>
      <c r="Q19" s="36">
        <f t="shared" ref="Q19:Q21" si="3">Q11/$Q$14</f>
        <v>5.2631578942382261E-2</v>
      </c>
      <c r="R19" s="30">
        <f>SUM(N19:Q19)/4</f>
        <v>8.6362444901655122E-2</v>
      </c>
    </row>
    <row r="20" spans="9:19" x14ac:dyDescent="0.3">
      <c r="M20" s="18" t="s">
        <v>18</v>
      </c>
      <c r="N20" s="22">
        <f t="shared" ref="N20:N21" si="4">N12/$N$14</f>
        <v>0.759493670886076</v>
      </c>
      <c r="O20" s="22">
        <f t="shared" si="1"/>
        <v>0.2727272727396694</v>
      </c>
      <c r="P20" s="36">
        <f t="shared" si="2"/>
        <v>0.49180327869658697</v>
      </c>
      <c r="Q20" s="36">
        <f t="shared" si="3"/>
        <v>0.31578947368587257</v>
      </c>
      <c r="R20" s="30">
        <f t="shared" ref="R20:R22" si="5">SUM(N20:Q20)/4</f>
        <v>0.45995342400205125</v>
      </c>
    </row>
    <row r="21" spans="9:19" x14ac:dyDescent="0.3">
      <c r="M21" s="18" t="s">
        <v>19</v>
      </c>
      <c r="N21" s="22">
        <f t="shared" si="4"/>
        <v>5.0632911392405063E-2</v>
      </c>
      <c r="O21" s="22">
        <f t="shared" si="1"/>
        <v>0.2727272727396694</v>
      </c>
      <c r="P21" s="36">
        <f t="shared" si="2"/>
        <v>0.24590163934829348</v>
      </c>
      <c r="Q21" s="36">
        <f t="shared" si="3"/>
        <v>0.15789473684293628</v>
      </c>
      <c r="R21" s="30">
        <f t="shared" si="5"/>
        <v>0.18178914008082606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1.0000000000000002</v>
      </c>
      <c r="Q22" s="21">
        <f t="shared" si="6"/>
        <v>0.99999999999999989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76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4</v>
      </c>
      <c r="P10" s="44">
        <v>0.5</v>
      </c>
      <c r="Q10" s="17">
        <v>0.5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0.25</v>
      </c>
      <c r="O11" s="22">
        <v>1</v>
      </c>
      <c r="P11" s="44">
        <v>0.25</v>
      </c>
      <c r="Q11" s="17">
        <v>0.25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2</v>
      </c>
      <c r="O12" s="41">
        <f>(1/P11)</f>
        <v>4</v>
      </c>
      <c r="P12" s="36">
        <v>1</v>
      </c>
      <c r="Q12" s="17">
        <v>0.5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2</v>
      </c>
      <c r="O13" s="37">
        <f>(1/Q11)</f>
        <v>4</v>
      </c>
      <c r="P13" s="37">
        <f>(1/Q12)</f>
        <v>2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5.25</v>
      </c>
      <c r="O14" s="21">
        <f>SUM(O10:O13)</f>
        <v>13</v>
      </c>
      <c r="P14" s="21">
        <f t="shared" ref="P14:Q14" si="0">SUM(P10:P13)</f>
        <v>3.75</v>
      </c>
      <c r="Q14" s="21">
        <f t="shared" si="0"/>
        <v>2.25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0.19047619047619047</v>
      </c>
      <c r="O18" s="22">
        <f>O10/$O$14</f>
        <v>0.30769230769230771</v>
      </c>
      <c r="P18" s="36">
        <f>P10/$P$14</f>
        <v>0.13333333333333333</v>
      </c>
      <c r="Q18" s="36">
        <f>Q10/$Q$14</f>
        <v>0.22222222222222221</v>
      </c>
      <c r="R18" s="30">
        <f>SUM(N18:Q18)/4</f>
        <v>0.21343101343101342</v>
      </c>
    </row>
    <row r="19" spans="9:19" x14ac:dyDescent="0.3">
      <c r="M19" s="18" t="s">
        <v>17</v>
      </c>
      <c r="N19" s="22">
        <f>N11/$N$14</f>
        <v>4.7619047619047616E-2</v>
      </c>
      <c r="O19" s="22">
        <f t="shared" ref="O19:O21" si="1">O11/$O$14</f>
        <v>7.6923076923076927E-2</v>
      </c>
      <c r="P19" s="36">
        <f t="shared" ref="P19:P21" si="2">P11/$P$14</f>
        <v>6.6666666666666666E-2</v>
      </c>
      <c r="Q19" s="36">
        <f t="shared" ref="Q19:Q21" si="3">Q11/$Q$14</f>
        <v>0.1111111111111111</v>
      </c>
      <c r="R19" s="30">
        <f>SUM(N19:Q19)/4</f>
        <v>7.5579975579975575E-2</v>
      </c>
    </row>
    <row r="20" spans="9:19" x14ac:dyDescent="0.3">
      <c r="M20" s="18" t="s">
        <v>18</v>
      </c>
      <c r="N20" s="22">
        <f t="shared" ref="N20:N21" si="4">N12/$N$14</f>
        <v>0.38095238095238093</v>
      </c>
      <c r="O20" s="22">
        <f t="shared" si="1"/>
        <v>0.30769230769230771</v>
      </c>
      <c r="P20" s="36">
        <f t="shared" si="2"/>
        <v>0.26666666666666666</v>
      </c>
      <c r="Q20" s="36">
        <f t="shared" si="3"/>
        <v>0.22222222222222221</v>
      </c>
      <c r="R20" s="30">
        <f t="shared" ref="R20:R22" si="5">SUM(N20:Q20)/4</f>
        <v>0.29438339438339434</v>
      </c>
    </row>
    <row r="21" spans="9:19" x14ac:dyDescent="0.3">
      <c r="M21" s="18" t="s">
        <v>19</v>
      </c>
      <c r="N21" s="22">
        <f t="shared" si="4"/>
        <v>0.38095238095238093</v>
      </c>
      <c r="O21" s="22">
        <f t="shared" si="1"/>
        <v>0.30769230769230771</v>
      </c>
      <c r="P21" s="36">
        <f t="shared" si="2"/>
        <v>0.53333333333333333</v>
      </c>
      <c r="Q21" s="36">
        <f t="shared" si="3"/>
        <v>0.44444444444444442</v>
      </c>
      <c r="R21" s="30">
        <f t="shared" si="5"/>
        <v>0.41660561660561662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3" sqref="Q13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77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3</v>
      </c>
      <c r="P10" s="44">
        <v>0.5</v>
      </c>
      <c r="Q10" s="17">
        <v>0.4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0.33333333333333331</v>
      </c>
      <c r="O11" s="22">
        <v>1</v>
      </c>
      <c r="P11" s="44">
        <v>0.33333333300000001</v>
      </c>
      <c r="Q11" s="17">
        <v>0.25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2</v>
      </c>
      <c r="O12" s="41">
        <f>(1/P11)</f>
        <v>3.0000000029999998</v>
      </c>
      <c r="P12" s="36">
        <v>1</v>
      </c>
      <c r="Q12" s="17">
        <v>0.5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2.5</v>
      </c>
      <c r="O13" s="37">
        <f>(1/Q11)</f>
        <v>4</v>
      </c>
      <c r="P13" s="37">
        <f>(1/Q12)</f>
        <v>2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5.833333333333333</v>
      </c>
      <c r="O14" s="21">
        <f>SUM(O10:O13)</f>
        <v>11.000000003</v>
      </c>
      <c r="P14" s="21">
        <f t="shared" ref="P14:Q14" si="0">SUM(P10:P13)</f>
        <v>3.8333333330000001</v>
      </c>
      <c r="Q14" s="21">
        <f t="shared" si="0"/>
        <v>2.15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0.17142857142857143</v>
      </c>
      <c r="O18" s="22">
        <f>O10/$O$14</f>
        <v>0.27272727265289254</v>
      </c>
      <c r="P18" s="36">
        <f>P10/$P$14</f>
        <v>0.1304347826200378</v>
      </c>
      <c r="Q18" s="36">
        <f>Q10/$Q$14</f>
        <v>0.186046511627907</v>
      </c>
      <c r="R18" s="30">
        <f>SUM(N18:Q18)/4</f>
        <v>0.19015928458235218</v>
      </c>
    </row>
    <row r="19" spans="9:19" x14ac:dyDescent="0.3">
      <c r="M19" s="18" t="s">
        <v>17</v>
      </c>
      <c r="N19" s="22">
        <f>N11/$N$14</f>
        <v>5.7142857142857141E-2</v>
      </c>
      <c r="O19" s="22">
        <f t="shared" ref="O19:O21" si="1">O11/$O$14</f>
        <v>9.0909090884297522E-2</v>
      </c>
      <c r="P19" s="36">
        <f t="shared" ref="P19:P21" si="2">P11/$P$14</f>
        <v>8.6956521659735345E-2</v>
      </c>
      <c r="Q19" s="36">
        <f t="shared" ref="Q19:Q21" si="3">Q11/$Q$14</f>
        <v>0.11627906976744186</v>
      </c>
      <c r="R19" s="30">
        <f>SUM(N19:Q19)/4</f>
        <v>8.7821884863582958E-2</v>
      </c>
    </row>
    <row r="20" spans="9:19" x14ac:dyDescent="0.3">
      <c r="M20" s="18" t="s">
        <v>18</v>
      </c>
      <c r="N20" s="22">
        <f t="shared" ref="N20:N21" si="4">N12/$N$14</f>
        <v>0.34285714285714286</v>
      </c>
      <c r="O20" s="22">
        <f t="shared" si="1"/>
        <v>0.27272727292561982</v>
      </c>
      <c r="P20" s="36">
        <f t="shared" si="2"/>
        <v>0.2608695652400756</v>
      </c>
      <c r="Q20" s="36">
        <f t="shared" si="3"/>
        <v>0.23255813953488372</v>
      </c>
      <c r="R20" s="30">
        <f t="shared" ref="R20:R22" si="5">SUM(N20:Q20)/4</f>
        <v>0.27725303013943048</v>
      </c>
    </row>
    <row r="21" spans="9:19" x14ac:dyDescent="0.3">
      <c r="M21" s="18" t="s">
        <v>19</v>
      </c>
      <c r="N21" s="22">
        <f t="shared" si="4"/>
        <v>0.4285714285714286</v>
      </c>
      <c r="O21" s="22">
        <f t="shared" si="1"/>
        <v>0.36363636353719009</v>
      </c>
      <c r="P21" s="36">
        <f t="shared" si="2"/>
        <v>0.52173913048015119</v>
      </c>
      <c r="Q21" s="36">
        <f t="shared" si="3"/>
        <v>0.46511627906976744</v>
      </c>
      <c r="R21" s="30">
        <f t="shared" si="5"/>
        <v>0.44476580041463432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00000"/>
  </sheetPr>
  <dimension ref="C3:O31"/>
  <sheetViews>
    <sheetView rightToLeft="1" workbookViewId="0">
      <selection activeCell="L10" sqref="L10"/>
    </sheetView>
  </sheetViews>
  <sheetFormatPr defaultRowHeight="16.2" x14ac:dyDescent="0.3"/>
  <cols>
    <col min="1" max="2" width="8.88671875" style="12"/>
    <col min="3" max="3" width="13" style="12" bestFit="1" customWidth="1"/>
    <col min="4" max="4" width="10.5546875" style="12" customWidth="1"/>
    <col min="5" max="5" width="13.33203125" style="12" customWidth="1"/>
    <col min="6" max="16384" width="8.88671875" style="12"/>
  </cols>
  <sheetData>
    <row r="3" spans="3:13" ht="16.8" x14ac:dyDescent="0.3">
      <c r="I3" s="68" t="s">
        <v>33</v>
      </c>
      <c r="J3" s="69"/>
      <c r="K3" s="69"/>
      <c r="L3" s="70"/>
    </row>
    <row r="6" spans="3:13" ht="16.8" x14ac:dyDescent="0.3">
      <c r="C6" s="64" t="s">
        <v>25</v>
      </c>
      <c r="D6" s="65"/>
      <c r="I6" s="66" t="s">
        <v>37</v>
      </c>
      <c r="J6" s="67"/>
      <c r="K6" s="67"/>
      <c r="L6" s="67"/>
    </row>
    <row r="7" spans="3:13" x14ac:dyDescent="0.3">
      <c r="C7" s="15" t="s">
        <v>26</v>
      </c>
      <c r="D7" s="16">
        <v>9</v>
      </c>
      <c r="I7" s="20"/>
      <c r="J7" s="33" t="s">
        <v>34</v>
      </c>
      <c r="K7" s="33" t="s">
        <v>35</v>
      </c>
      <c r="L7" s="33" t="s">
        <v>36</v>
      </c>
    </row>
    <row r="8" spans="3:13" x14ac:dyDescent="0.45">
      <c r="C8" s="15" t="s">
        <v>27</v>
      </c>
      <c r="D8" s="17">
        <v>7</v>
      </c>
      <c r="I8" s="33" t="s">
        <v>34</v>
      </c>
      <c r="J8" s="22">
        <v>1</v>
      </c>
      <c r="K8" s="40">
        <v>5</v>
      </c>
      <c r="L8" s="40">
        <v>3</v>
      </c>
    </row>
    <row r="9" spans="3:13" x14ac:dyDescent="0.45">
      <c r="C9" s="15" t="s">
        <v>28</v>
      </c>
      <c r="D9" s="17">
        <v>5</v>
      </c>
      <c r="I9" s="33" t="s">
        <v>35</v>
      </c>
      <c r="J9" s="41">
        <f>(1/K8)</f>
        <v>0.2</v>
      </c>
      <c r="K9" s="22">
        <v>1</v>
      </c>
      <c r="L9" s="40">
        <v>2</v>
      </c>
    </row>
    <row r="10" spans="3:13" x14ac:dyDescent="0.45">
      <c r="C10" s="15" t="s">
        <v>29</v>
      </c>
      <c r="D10" s="17">
        <v>3</v>
      </c>
      <c r="I10" s="33" t="s">
        <v>36</v>
      </c>
      <c r="J10" s="41">
        <f xml:space="preserve"> (1/L8)</f>
        <v>0.33333333333333331</v>
      </c>
      <c r="K10" s="41">
        <f>(1/L9)</f>
        <v>0.5</v>
      </c>
      <c r="L10" s="22">
        <v>1</v>
      </c>
    </row>
    <row r="11" spans="3:13" x14ac:dyDescent="0.3">
      <c r="C11" s="15" t="s">
        <v>30</v>
      </c>
      <c r="D11" s="17">
        <v>1</v>
      </c>
      <c r="I11" s="24" t="s">
        <v>39</v>
      </c>
      <c r="J11" s="21">
        <f>SUM(J8:J10)</f>
        <v>1.5333333333333332</v>
      </c>
      <c r="K11" s="21">
        <f t="shared" ref="K11:L11" si="0">SUM(K8:K10)</f>
        <v>6.5</v>
      </c>
      <c r="L11" s="21">
        <f t="shared" si="0"/>
        <v>6</v>
      </c>
    </row>
    <row r="12" spans="3:13" x14ac:dyDescent="0.3">
      <c r="C12" s="14" t="s">
        <v>31</v>
      </c>
      <c r="D12" s="13" t="s">
        <v>32</v>
      </c>
    </row>
    <row r="14" spans="3:13" ht="16.8" x14ac:dyDescent="0.3">
      <c r="I14" s="66" t="s">
        <v>38</v>
      </c>
      <c r="J14" s="67"/>
      <c r="K14" s="67"/>
      <c r="L14" s="67"/>
      <c r="M14" s="67"/>
    </row>
    <row r="15" spans="3:13" x14ac:dyDescent="0.3">
      <c r="I15" s="20"/>
      <c r="J15" s="18" t="s">
        <v>34</v>
      </c>
      <c r="K15" s="18" t="s">
        <v>35</v>
      </c>
      <c r="L15" s="18" t="s">
        <v>36</v>
      </c>
      <c r="M15" s="23" t="s">
        <v>40</v>
      </c>
    </row>
    <row r="16" spans="3:13" x14ac:dyDescent="0.3">
      <c r="I16" s="18" t="s">
        <v>34</v>
      </c>
      <c r="J16" s="22">
        <f>J8/$J$11</f>
        <v>0.65217391304347827</v>
      </c>
      <c r="K16" s="22">
        <f>K8/$K$11</f>
        <v>0.76923076923076927</v>
      </c>
      <c r="L16" s="22">
        <f>L8/$L$11</f>
        <v>0.5</v>
      </c>
      <c r="M16" s="23">
        <f>SUM(J16:L16)/3</f>
        <v>0.64046822742474918</v>
      </c>
    </row>
    <row r="17" spans="5:15" x14ac:dyDescent="0.3">
      <c r="I17" s="18" t="s">
        <v>35</v>
      </c>
      <c r="J17" s="22">
        <f>J9/$J$11</f>
        <v>0.13043478260869568</v>
      </c>
      <c r="K17" s="22">
        <f t="shared" ref="K17:K18" si="1">K9/$K$11</f>
        <v>0.15384615384615385</v>
      </c>
      <c r="L17" s="22">
        <f t="shared" ref="L17:L18" si="2">L9/$L$11</f>
        <v>0.33333333333333331</v>
      </c>
      <c r="M17" s="23">
        <f t="shared" ref="M17:M19" si="3">SUM(J17:L17)/3</f>
        <v>0.20587142326272759</v>
      </c>
    </row>
    <row r="18" spans="5:15" x14ac:dyDescent="0.3">
      <c r="I18" s="18" t="s">
        <v>36</v>
      </c>
      <c r="J18" s="22">
        <f t="shared" ref="J18" si="4">J10/$J$11</f>
        <v>0.21739130434782608</v>
      </c>
      <c r="K18" s="22">
        <f t="shared" si="1"/>
        <v>7.6923076923076927E-2</v>
      </c>
      <c r="L18" s="22">
        <f t="shared" si="2"/>
        <v>0.16666666666666666</v>
      </c>
      <c r="M18" s="23">
        <f t="shared" si="3"/>
        <v>0.15366034931252323</v>
      </c>
    </row>
    <row r="19" spans="5:15" x14ac:dyDescent="0.3">
      <c r="I19" s="24" t="s">
        <v>39</v>
      </c>
      <c r="J19" s="21">
        <f>SUM(J16:J18)</f>
        <v>1</v>
      </c>
      <c r="K19" s="21">
        <f t="shared" ref="K19:L19" si="5">SUM(K16:K18)</f>
        <v>1</v>
      </c>
      <c r="L19" s="21">
        <f t="shared" si="5"/>
        <v>0.99999999999999989</v>
      </c>
      <c r="M19" s="23">
        <f t="shared" si="3"/>
        <v>1</v>
      </c>
    </row>
    <row r="21" spans="5:15" ht="16.8" x14ac:dyDescent="0.3">
      <c r="E21" s="71" t="s">
        <v>41</v>
      </c>
      <c r="F21" s="71"/>
      <c r="G21" s="71"/>
      <c r="H21" s="71"/>
      <c r="I21" s="71"/>
      <c r="J21" s="71"/>
      <c r="K21" s="71"/>
      <c r="L21" s="71"/>
      <c r="M21" s="71"/>
      <c r="N21" s="71"/>
      <c r="O21" s="71"/>
    </row>
    <row r="22" spans="5:15" ht="18.600000000000001" x14ac:dyDescent="0.3">
      <c r="E22" s="26" t="s">
        <v>42</v>
      </c>
      <c r="F22" s="25">
        <v>1</v>
      </c>
      <c r="G22" s="25">
        <v>2</v>
      </c>
      <c r="H22" s="25">
        <v>3</v>
      </c>
      <c r="I22" s="25">
        <v>4</v>
      </c>
      <c r="J22" s="25">
        <v>5</v>
      </c>
      <c r="K22" s="25">
        <v>6</v>
      </c>
      <c r="L22" s="25">
        <v>7</v>
      </c>
      <c r="M22" s="25">
        <v>8</v>
      </c>
      <c r="N22" s="25">
        <v>9</v>
      </c>
      <c r="O22" s="25">
        <v>10</v>
      </c>
    </row>
    <row r="23" spans="5:15" ht="18.600000000000001" x14ac:dyDescent="0.3">
      <c r="E23" s="26" t="s">
        <v>43</v>
      </c>
      <c r="F23" s="25">
        <v>0</v>
      </c>
      <c r="G23" s="25">
        <v>0</v>
      </c>
      <c r="H23" s="25">
        <v>0.57999999999999996</v>
      </c>
      <c r="I23" s="25">
        <v>0.9</v>
      </c>
      <c r="J23" s="25">
        <v>1.1200000000000001</v>
      </c>
      <c r="K23" s="25">
        <v>1.24</v>
      </c>
      <c r="L23" s="25">
        <v>1.32</v>
      </c>
      <c r="M23" s="25">
        <v>1.41</v>
      </c>
      <c r="N23" s="25">
        <v>1.45</v>
      </c>
      <c r="O23" s="25">
        <v>1.45</v>
      </c>
    </row>
    <row r="26" spans="5:15" ht="24" customHeight="1" x14ac:dyDescent="0.3">
      <c r="E26" s="57" t="s">
        <v>44</v>
      </c>
      <c r="F26" s="58"/>
      <c r="G26" s="58"/>
      <c r="H26" s="58"/>
      <c r="J26" s="59" t="s">
        <v>21</v>
      </c>
      <c r="K26" s="59" t="s">
        <v>45</v>
      </c>
      <c r="M26" s="59" t="s">
        <v>46</v>
      </c>
      <c r="N26" s="60"/>
      <c r="O26" s="60"/>
    </row>
    <row r="27" spans="5:15" x14ac:dyDescent="0.3">
      <c r="E27" s="17" t="s">
        <v>47</v>
      </c>
      <c r="F27" s="17" t="s">
        <v>48</v>
      </c>
      <c r="G27" s="17" t="s">
        <v>49</v>
      </c>
      <c r="H27" s="17" t="s">
        <v>50</v>
      </c>
      <c r="J27" s="61"/>
      <c r="K27" s="61"/>
      <c r="M27" s="62" t="s">
        <v>21</v>
      </c>
      <c r="N27" s="63"/>
      <c r="O27" s="19" t="s">
        <v>52</v>
      </c>
    </row>
    <row r="28" spans="5:15" x14ac:dyDescent="0.3">
      <c r="E28" s="17"/>
      <c r="F28" s="17"/>
      <c r="G28" s="52"/>
      <c r="H28" s="52"/>
      <c r="J28" s="23" t="s">
        <v>51</v>
      </c>
      <c r="K28" s="17"/>
      <c r="M28" s="48" t="s">
        <v>51</v>
      </c>
      <c r="N28" s="49"/>
      <c r="O28" s="17"/>
    </row>
    <row r="29" spans="5:15" x14ac:dyDescent="0.3">
      <c r="E29" s="17"/>
      <c r="F29" s="17"/>
      <c r="G29" s="53"/>
      <c r="H29" s="55"/>
      <c r="J29" s="23" t="s">
        <v>2</v>
      </c>
      <c r="K29" s="17"/>
      <c r="M29" s="48" t="s">
        <v>2</v>
      </c>
      <c r="N29" s="49"/>
      <c r="O29" s="17"/>
    </row>
    <row r="30" spans="5:15" x14ac:dyDescent="0.3">
      <c r="E30" s="17"/>
      <c r="F30" s="17"/>
      <c r="G30" s="53"/>
      <c r="H30" s="55"/>
      <c r="J30" s="23" t="s">
        <v>1</v>
      </c>
      <c r="K30" s="17"/>
      <c r="M30" s="48" t="s">
        <v>1</v>
      </c>
      <c r="N30" s="49"/>
      <c r="O30" s="17"/>
    </row>
    <row r="31" spans="5:15" x14ac:dyDescent="0.3">
      <c r="E31" s="32" t="s">
        <v>53</v>
      </c>
      <c r="F31" s="32"/>
      <c r="G31" s="54"/>
      <c r="H31" s="56"/>
      <c r="J31" s="27" t="s">
        <v>39</v>
      </c>
      <c r="K31" s="17">
        <f>SUM(K28:K30)</f>
        <v>0</v>
      </c>
      <c r="M31" s="50" t="s">
        <v>39</v>
      </c>
      <c r="N31" s="51"/>
      <c r="O31" s="17">
        <f>SUM(O28:O30)</f>
        <v>0</v>
      </c>
    </row>
  </sheetData>
  <mergeCells count="16">
    <mergeCell ref="C6:D6"/>
    <mergeCell ref="I6:L6"/>
    <mergeCell ref="I3:L3"/>
    <mergeCell ref="I14:M14"/>
    <mergeCell ref="E21:O21"/>
    <mergeCell ref="E26:H26"/>
    <mergeCell ref="M26:O26"/>
    <mergeCell ref="J26:J27"/>
    <mergeCell ref="K26:K27"/>
    <mergeCell ref="M27:N27"/>
    <mergeCell ref="M29:N29"/>
    <mergeCell ref="M30:N30"/>
    <mergeCell ref="M31:N31"/>
    <mergeCell ref="G28:G31"/>
    <mergeCell ref="H28:H31"/>
    <mergeCell ref="M28:N28"/>
  </mergeCells>
  <conditionalFormatting sqref="C7:C11">
    <cfRule type="colorScale" priority="2">
      <colorScale>
        <cfvo type="min"/>
        <cfvo type="max"/>
        <color rgb="FFFCFCFF"/>
        <color rgb="FF63BE7B"/>
      </colorScale>
    </cfRule>
  </conditionalFormatting>
  <conditionalFormatting sqref="D7:D1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Q11" sqref="Q11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78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2</v>
      </c>
      <c r="P10" s="44">
        <v>4</v>
      </c>
      <c r="Q10" s="17">
        <v>4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0.5</v>
      </c>
      <c r="O11" s="22">
        <v>1</v>
      </c>
      <c r="P11" s="44">
        <v>3</v>
      </c>
      <c r="Q11" s="17">
        <v>3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0.25</v>
      </c>
      <c r="O12" s="41">
        <f>(1/P11)</f>
        <v>0.33333333333333331</v>
      </c>
      <c r="P12" s="36">
        <v>1</v>
      </c>
      <c r="Q12" s="17">
        <v>2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0.25</v>
      </c>
      <c r="O13" s="37">
        <f>(1/Q11)</f>
        <v>0.33333333333333331</v>
      </c>
      <c r="P13" s="37">
        <f>(1/Q12)</f>
        <v>0.5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2</v>
      </c>
      <c r="O14" s="21">
        <f>SUM(O10:O13)</f>
        <v>3.666666666666667</v>
      </c>
      <c r="P14" s="21">
        <f t="shared" ref="P14:Q14" si="0">SUM(P10:P13)</f>
        <v>8.5</v>
      </c>
      <c r="Q14" s="21">
        <f t="shared" si="0"/>
        <v>10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</v>
      </c>
      <c r="O18" s="22">
        <f>O10/$O$14</f>
        <v>0.54545454545454541</v>
      </c>
      <c r="P18" s="36">
        <f>P10/$P$14</f>
        <v>0.47058823529411764</v>
      </c>
      <c r="Q18" s="36">
        <f>Q10/$Q$14</f>
        <v>0.4</v>
      </c>
      <c r="R18" s="30">
        <f>SUM(N18:Q18)/4</f>
        <v>0.47901069518716577</v>
      </c>
    </row>
    <row r="19" spans="9:19" x14ac:dyDescent="0.3">
      <c r="M19" s="18" t="s">
        <v>17</v>
      </c>
      <c r="N19" s="22">
        <f>N11/$N$14</f>
        <v>0.25</v>
      </c>
      <c r="O19" s="22">
        <f t="shared" ref="O19:O21" si="1">O11/$O$14</f>
        <v>0.27272727272727271</v>
      </c>
      <c r="P19" s="36">
        <f t="shared" ref="P19:P21" si="2">P11/$P$14</f>
        <v>0.35294117647058826</v>
      </c>
      <c r="Q19" s="36">
        <f t="shared" ref="Q19:Q21" si="3">Q11/$Q$14</f>
        <v>0.3</v>
      </c>
      <c r="R19" s="30">
        <f>SUM(N19:Q19)/4</f>
        <v>0.29391711229946527</v>
      </c>
    </row>
    <row r="20" spans="9:19" x14ac:dyDescent="0.3">
      <c r="M20" s="18" t="s">
        <v>18</v>
      </c>
      <c r="N20" s="22">
        <f t="shared" ref="N20:N21" si="4">N12/$N$14</f>
        <v>0.125</v>
      </c>
      <c r="O20" s="22">
        <f t="shared" si="1"/>
        <v>9.0909090909090898E-2</v>
      </c>
      <c r="P20" s="36">
        <f t="shared" si="2"/>
        <v>0.11764705882352941</v>
      </c>
      <c r="Q20" s="36">
        <f t="shared" si="3"/>
        <v>0.2</v>
      </c>
      <c r="R20" s="30">
        <f t="shared" ref="R20:R22" si="5">SUM(N20:Q20)/4</f>
        <v>0.13338903743315506</v>
      </c>
    </row>
    <row r="21" spans="9:19" x14ac:dyDescent="0.3">
      <c r="M21" s="18" t="s">
        <v>19</v>
      </c>
      <c r="N21" s="22">
        <f t="shared" si="4"/>
        <v>0.125</v>
      </c>
      <c r="O21" s="22">
        <f t="shared" si="1"/>
        <v>9.0909090909090898E-2</v>
      </c>
      <c r="P21" s="36">
        <f t="shared" si="2"/>
        <v>5.8823529411764705E-2</v>
      </c>
      <c r="Q21" s="36">
        <f t="shared" si="3"/>
        <v>0.1</v>
      </c>
      <c r="R21" s="30">
        <f t="shared" si="5"/>
        <v>9.3683155080213909E-2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0.99999999999999989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"/>
  <sheetViews>
    <sheetView rightToLeft="1" workbookViewId="0">
      <selection activeCell="A24" sqref="A24"/>
    </sheetView>
  </sheetViews>
  <sheetFormatPr defaultRowHeight="14.4" x14ac:dyDescent="0.3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rightToLeft="1" workbookViewId="0">
      <selection activeCell="J29" sqref="J29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0000"/>
  </sheetPr>
  <dimension ref="C3:Q32"/>
  <sheetViews>
    <sheetView rightToLeft="1" workbookViewId="0">
      <selection activeCell="N11" sqref="N11"/>
    </sheetView>
  </sheetViews>
  <sheetFormatPr defaultRowHeight="16.2" x14ac:dyDescent="0.3"/>
  <cols>
    <col min="1" max="3" width="8.88671875" style="12"/>
    <col min="4" max="4" width="9.21875" style="12" customWidth="1"/>
    <col min="5" max="5" width="15.44140625" style="12" customWidth="1"/>
    <col min="6" max="6" width="10.21875" style="12" customWidth="1"/>
    <col min="7" max="10" width="8.88671875" style="12"/>
    <col min="11" max="12" width="11.88671875" style="12" bestFit="1" customWidth="1"/>
    <col min="13" max="13" width="9.5546875" style="12" bestFit="1" customWidth="1"/>
    <col min="14" max="14" width="11.88671875" style="12" bestFit="1" customWidth="1"/>
    <col min="15" max="16384" width="8.88671875" style="12"/>
  </cols>
  <sheetData>
    <row r="3" spans="3:15" x14ac:dyDescent="0.3">
      <c r="C3"/>
    </row>
    <row r="4" spans="3:15" ht="16.8" x14ac:dyDescent="0.3">
      <c r="C4"/>
      <c r="K4" s="68" t="s">
        <v>54</v>
      </c>
      <c r="L4" s="69"/>
      <c r="M4" s="69"/>
      <c r="N4" s="70"/>
    </row>
    <row r="5" spans="3:15" x14ac:dyDescent="0.3">
      <c r="C5"/>
    </row>
    <row r="6" spans="3:15" ht="16.2" customHeight="1" x14ac:dyDescent="0.3">
      <c r="C6"/>
    </row>
    <row r="7" spans="3:15" ht="16.8" x14ac:dyDescent="0.3">
      <c r="C7"/>
      <c r="E7" s="64" t="s">
        <v>25</v>
      </c>
      <c r="F7" s="65"/>
      <c r="K7" s="66" t="s">
        <v>37</v>
      </c>
      <c r="L7" s="66"/>
      <c r="M7" s="66"/>
      <c r="N7" s="66"/>
    </row>
    <row r="8" spans="3:15" x14ac:dyDescent="0.3">
      <c r="C8"/>
      <c r="E8" s="15" t="s">
        <v>26</v>
      </c>
      <c r="F8" s="16">
        <v>9</v>
      </c>
      <c r="K8" s="20"/>
      <c r="L8" s="33" t="s">
        <v>7</v>
      </c>
      <c r="M8" s="33" t="s">
        <v>3</v>
      </c>
      <c r="N8" s="33" t="s">
        <v>15</v>
      </c>
    </row>
    <row r="9" spans="3:15" x14ac:dyDescent="0.45">
      <c r="C9"/>
      <c r="E9" s="15" t="s">
        <v>27</v>
      </c>
      <c r="F9" s="17">
        <v>7</v>
      </c>
      <c r="K9" s="33" t="s">
        <v>7</v>
      </c>
      <c r="L9" s="22">
        <v>1</v>
      </c>
      <c r="M9" s="40">
        <v>5</v>
      </c>
      <c r="N9" s="40">
        <v>6</v>
      </c>
    </row>
    <row r="10" spans="3:15" x14ac:dyDescent="0.45">
      <c r="C10"/>
      <c r="E10" s="15" t="s">
        <v>28</v>
      </c>
      <c r="F10" s="17">
        <v>5</v>
      </c>
      <c r="K10" s="33" t="s">
        <v>55</v>
      </c>
      <c r="L10" s="41">
        <f>(1/M9)</f>
        <v>0.2</v>
      </c>
      <c r="M10" s="22">
        <v>1</v>
      </c>
      <c r="N10" s="40">
        <v>5</v>
      </c>
    </row>
    <row r="11" spans="3:15" x14ac:dyDescent="0.45">
      <c r="C11"/>
      <c r="E11" s="15" t="s">
        <v>29</v>
      </c>
      <c r="F11" s="17">
        <v>3</v>
      </c>
      <c r="K11" s="33" t="s">
        <v>15</v>
      </c>
      <c r="L11" s="41">
        <f xml:space="preserve"> (1/N9)</f>
        <v>0.16666666666666666</v>
      </c>
      <c r="M11" s="41">
        <f>(1/N10)</f>
        <v>0.2</v>
      </c>
      <c r="N11" s="22">
        <v>1</v>
      </c>
    </row>
    <row r="12" spans="3:15" x14ac:dyDescent="0.3">
      <c r="C12"/>
      <c r="E12" s="15" t="s">
        <v>30</v>
      </c>
      <c r="F12" s="17">
        <v>1</v>
      </c>
      <c r="K12" s="24" t="s">
        <v>39</v>
      </c>
      <c r="L12" s="21">
        <f>SUM(L9:L11)</f>
        <v>1.3666666666666667</v>
      </c>
      <c r="M12" s="21">
        <f t="shared" ref="M12:N12" si="0">SUM(M9:M11)</f>
        <v>6.2</v>
      </c>
      <c r="N12" s="21">
        <f t="shared" si="0"/>
        <v>12</v>
      </c>
    </row>
    <row r="13" spans="3:15" x14ac:dyDescent="0.3">
      <c r="C13"/>
      <c r="E13" s="14" t="s">
        <v>31</v>
      </c>
      <c r="F13" s="13" t="s">
        <v>32</v>
      </c>
    </row>
    <row r="14" spans="3:15" x14ac:dyDescent="0.3">
      <c r="C14"/>
    </row>
    <row r="15" spans="3:15" ht="16.8" x14ac:dyDescent="0.3">
      <c r="C15"/>
      <c r="K15" s="66" t="s">
        <v>38</v>
      </c>
      <c r="L15" s="67"/>
      <c r="M15" s="67"/>
      <c r="N15" s="67"/>
      <c r="O15" s="67"/>
    </row>
    <row r="16" spans="3:15" x14ac:dyDescent="0.3">
      <c r="C16"/>
      <c r="K16" s="20"/>
      <c r="L16" s="18" t="s">
        <v>7</v>
      </c>
      <c r="M16" s="18" t="s">
        <v>3</v>
      </c>
      <c r="N16" s="18" t="s">
        <v>15</v>
      </c>
      <c r="O16" s="23" t="s">
        <v>40</v>
      </c>
    </row>
    <row r="17" spans="3:17" x14ac:dyDescent="0.3">
      <c r="C17"/>
      <c r="K17" s="18" t="s">
        <v>7</v>
      </c>
      <c r="L17" s="22">
        <f>L9/$L$12</f>
        <v>0.73170731707317072</v>
      </c>
      <c r="M17" s="22">
        <f>M9/$M$12</f>
        <v>0.80645161290322576</v>
      </c>
      <c r="N17" s="22">
        <f>N9/$N$11</f>
        <v>6</v>
      </c>
      <c r="O17" s="23">
        <f>SUM(L17:N17)/3</f>
        <v>2.5127196433254655</v>
      </c>
    </row>
    <row r="18" spans="3:17" x14ac:dyDescent="0.3">
      <c r="C18"/>
      <c r="K18" s="18" t="s">
        <v>3</v>
      </c>
      <c r="L18" s="22">
        <f>L10/$L$12</f>
        <v>0.14634146341463414</v>
      </c>
      <c r="M18" s="22">
        <f t="shared" ref="M18:M19" si="1">M10/$M$12</f>
        <v>0.16129032258064516</v>
      </c>
      <c r="N18" s="22">
        <f t="shared" ref="N18:N19" si="2">N10/$N$11</f>
        <v>5</v>
      </c>
      <c r="O18" s="23">
        <f t="shared" ref="O18:O20" si="3">SUM(L18:N18)/3</f>
        <v>1.7692105953317598</v>
      </c>
    </row>
    <row r="19" spans="3:17" x14ac:dyDescent="0.3">
      <c r="C19"/>
      <c r="K19" s="18" t="s">
        <v>15</v>
      </c>
      <c r="L19" s="22">
        <f t="shared" ref="L19" si="4">L11/$L$12</f>
        <v>0.12195121951219512</v>
      </c>
      <c r="M19" s="22">
        <f t="shared" si="1"/>
        <v>3.2258064516129031E-2</v>
      </c>
      <c r="N19" s="22">
        <f t="shared" si="2"/>
        <v>1</v>
      </c>
      <c r="O19" s="23">
        <f t="shared" si="3"/>
        <v>0.38473642800944141</v>
      </c>
    </row>
    <row r="20" spans="3:17" x14ac:dyDescent="0.3">
      <c r="C20"/>
      <c r="K20" s="24" t="s">
        <v>39</v>
      </c>
      <c r="L20" s="21">
        <f>SUM(L17:L19)</f>
        <v>1</v>
      </c>
      <c r="M20" s="21">
        <f t="shared" ref="M20:N20" si="5">SUM(M17:M19)</f>
        <v>0.99999999999999989</v>
      </c>
      <c r="N20" s="21">
        <f t="shared" si="5"/>
        <v>12</v>
      </c>
      <c r="O20" s="23">
        <f t="shared" si="3"/>
        <v>4.666666666666667</v>
      </c>
    </row>
    <row r="21" spans="3:17" x14ac:dyDescent="0.3">
      <c r="C21"/>
    </row>
    <row r="22" spans="3:17" ht="16.8" x14ac:dyDescent="0.3">
      <c r="C22"/>
      <c r="G22" s="71" t="s">
        <v>41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3:17" ht="18.600000000000001" x14ac:dyDescent="0.3">
      <c r="C23"/>
      <c r="G23" s="26" t="s">
        <v>42</v>
      </c>
      <c r="H23" s="25">
        <v>1</v>
      </c>
      <c r="I23" s="25">
        <v>2</v>
      </c>
      <c r="J23" s="25">
        <v>3</v>
      </c>
      <c r="K23" s="25">
        <v>4</v>
      </c>
      <c r="L23" s="25">
        <v>5</v>
      </c>
      <c r="M23" s="25">
        <v>6</v>
      </c>
      <c r="N23" s="25">
        <v>7</v>
      </c>
      <c r="O23" s="25">
        <v>8</v>
      </c>
      <c r="P23" s="25">
        <v>9</v>
      </c>
      <c r="Q23" s="25">
        <v>10</v>
      </c>
    </row>
    <row r="24" spans="3:17" ht="18.600000000000001" x14ac:dyDescent="0.3">
      <c r="C24"/>
      <c r="G24" s="26" t="s">
        <v>43</v>
      </c>
      <c r="H24" s="25">
        <v>0</v>
      </c>
      <c r="I24" s="25">
        <v>0</v>
      </c>
      <c r="J24" s="25">
        <v>0.57999999999999996</v>
      </c>
      <c r="K24" s="25">
        <v>0.9</v>
      </c>
      <c r="L24" s="25">
        <v>1.1200000000000001</v>
      </c>
      <c r="M24" s="25">
        <v>1.24</v>
      </c>
      <c r="N24" s="25">
        <v>1.32</v>
      </c>
      <c r="O24" s="25">
        <v>1.41</v>
      </c>
      <c r="P24" s="25">
        <v>1.45</v>
      </c>
      <c r="Q24" s="25">
        <v>1.45</v>
      </c>
    </row>
    <row r="25" spans="3:17" x14ac:dyDescent="0.3">
      <c r="C25"/>
    </row>
    <row r="26" spans="3:17" x14ac:dyDescent="0.3">
      <c r="C26"/>
    </row>
    <row r="27" spans="3:17" ht="16.8" x14ac:dyDescent="0.3">
      <c r="C27"/>
      <c r="G27" s="57" t="s">
        <v>44</v>
      </c>
      <c r="H27" s="58"/>
      <c r="I27" s="58"/>
      <c r="J27" s="58"/>
      <c r="L27" s="59" t="s">
        <v>21</v>
      </c>
      <c r="M27" s="59" t="s">
        <v>45</v>
      </c>
      <c r="O27" s="59" t="s">
        <v>46</v>
      </c>
      <c r="P27" s="60"/>
      <c r="Q27" s="60"/>
    </row>
    <row r="28" spans="3:17" x14ac:dyDescent="0.3">
      <c r="C28"/>
      <c r="G28" s="17" t="s">
        <v>47</v>
      </c>
      <c r="H28" s="17" t="s">
        <v>48</v>
      </c>
      <c r="I28" s="17" t="s">
        <v>49</v>
      </c>
      <c r="J28" s="17" t="s">
        <v>50</v>
      </c>
      <c r="L28" s="61"/>
      <c r="M28" s="61"/>
      <c r="O28" s="62" t="s">
        <v>21</v>
      </c>
      <c r="P28" s="63"/>
      <c r="Q28" s="19" t="s">
        <v>52</v>
      </c>
    </row>
    <row r="29" spans="3:17" x14ac:dyDescent="0.3">
      <c r="C29"/>
      <c r="G29" s="17"/>
      <c r="H29" s="17"/>
      <c r="I29" s="52"/>
      <c r="J29" s="52"/>
      <c r="L29" s="23" t="s">
        <v>7</v>
      </c>
      <c r="M29" s="17"/>
      <c r="O29" s="48" t="s">
        <v>7</v>
      </c>
      <c r="P29" s="49"/>
      <c r="Q29" s="17"/>
    </row>
    <row r="30" spans="3:17" x14ac:dyDescent="0.3">
      <c r="G30" s="17"/>
      <c r="H30" s="17"/>
      <c r="I30" s="53"/>
      <c r="J30" s="55"/>
      <c r="L30" s="23" t="s">
        <v>3</v>
      </c>
      <c r="M30" s="17"/>
      <c r="O30" s="48" t="s">
        <v>3</v>
      </c>
      <c r="P30" s="49"/>
      <c r="Q30" s="17"/>
    </row>
    <row r="31" spans="3:17" x14ac:dyDescent="0.3">
      <c r="G31" s="17"/>
      <c r="H31" s="17"/>
      <c r="I31" s="53"/>
      <c r="J31" s="55"/>
      <c r="L31" s="23" t="s">
        <v>15</v>
      </c>
      <c r="M31" s="17"/>
      <c r="O31" s="48" t="s">
        <v>15</v>
      </c>
      <c r="P31" s="49"/>
      <c r="Q31" s="17"/>
    </row>
    <row r="32" spans="3:17" x14ac:dyDescent="0.3">
      <c r="G32" s="32" t="s">
        <v>53</v>
      </c>
      <c r="H32" s="32"/>
      <c r="I32" s="54"/>
      <c r="J32" s="56"/>
      <c r="L32" s="27" t="s">
        <v>39</v>
      </c>
      <c r="M32" s="17">
        <f>SUM(M29:M31)</f>
        <v>0</v>
      </c>
      <c r="O32" s="50" t="s">
        <v>39</v>
      </c>
      <c r="P32" s="51"/>
      <c r="Q32" s="17">
        <f>SUM(Q29:Q31)</f>
        <v>0</v>
      </c>
    </row>
  </sheetData>
  <mergeCells count="16">
    <mergeCell ref="K4:N4"/>
    <mergeCell ref="O31:P31"/>
    <mergeCell ref="O32:P32"/>
    <mergeCell ref="E7:F7"/>
    <mergeCell ref="K7:N7"/>
    <mergeCell ref="K15:O15"/>
    <mergeCell ref="G22:Q22"/>
    <mergeCell ref="G27:J27"/>
    <mergeCell ref="L27:L28"/>
    <mergeCell ref="M27:M28"/>
    <mergeCell ref="O27:Q27"/>
    <mergeCell ref="O28:P28"/>
    <mergeCell ref="I29:I32"/>
    <mergeCell ref="J29:J32"/>
    <mergeCell ref="O29:P29"/>
    <mergeCell ref="O30:P30"/>
  </mergeCells>
  <conditionalFormatting sqref="E8:E12">
    <cfRule type="colorScale" priority="2">
      <colorScale>
        <cfvo type="min"/>
        <cfvo type="max"/>
        <color rgb="FFFCFCFF"/>
        <color rgb="FF63BE7B"/>
      </colorScale>
    </cfRule>
  </conditionalFormatting>
  <conditionalFormatting sqref="F8:F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FF0000"/>
  </sheetPr>
  <dimension ref="C3:Q32"/>
  <sheetViews>
    <sheetView rightToLeft="1" topLeftCell="A4" workbookViewId="0">
      <selection activeCell="N11" sqref="N11"/>
    </sheetView>
  </sheetViews>
  <sheetFormatPr defaultRowHeight="16.2" x14ac:dyDescent="0.3"/>
  <cols>
    <col min="1" max="4" width="8.88671875" style="12"/>
    <col min="5" max="5" width="13" style="12" bestFit="1" customWidth="1"/>
    <col min="6" max="10" width="8.88671875" style="12"/>
    <col min="11" max="11" width="12.44140625" style="12" bestFit="1" customWidth="1"/>
    <col min="12" max="12" width="13" style="12" customWidth="1"/>
    <col min="13" max="13" width="9.5546875" style="12" bestFit="1" customWidth="1"/>
    <col min="14" max="14" width="12.44140625" style="12" bestFit="1" customWidth="1"/>
    <col min="15" max="16384" width="8.88671875" style="12"/>
  </cols>
  <sheetData>
    <row r="3" spans="3:15" x14ac:dyDescent="0.3">
      <c r="C3"/>
    </row>
    <row r="4" spans="3:15" ht="16.8" x14ac:dyDescent="0.3">
      <c r="C4"/>
      <c r="K4" s="68" t="s">
        <v>56</v>
      </c>
      <c r="L4" s="69"/>
      <c r="M4" s="69"/>
      <c r="N4" s="70"/>
    </row>
    <row r="5" spans="3:15" x14ac:dyDescent="0.3">
      <c r="C5"/>
    </row>
    <row r="6" spans="3:15" x14ac:dyDescent="0.3">
      <c r="C6"/>
    </row>
    <row r="7" spans="3:15" ht="16.8" x14ac:dyDescent="0.3">
      <c r="C7"/>
      <c r="E7" s="64" t="s">
        <v>25</v>
      </c>
      <c r="F7" s="65"/>
      <c r="K7" s="66" t="s">
        <v>37</v>
      </c>
      <c r="L7" s="67"/>
      <c r="M7" s="67"/>
      <c r="N7" s="67"/>
    </row>
    <row r="8" spans="3:15" x14ac:dyDescent="0.3">
      <c r="C8"/>
      <c r="E8" s="15" t="s">
        <v>26</v>
      </c>
      <c r="F8" s="16">
        <v>9</v>
      </c>
      <c r="K8" s="20"/>
      <c r="L8" s="33" t="s">
        <v>57</v>
      </c>
      <c r="M8" s="33" t="s">
        <v>6</v>
      </c>
      <c r="N8" s="33" t="s">
        <v>79</v>
      </c>
    </row>
    <row r="9" spans="3:15" x14ac:dyDescent="0.45">
      <c r="C9"/>
      <c r="E9" s="15" t="s">
        <v>27</v>
      </c>
      <c r="F9" s="17">
        <v>7</v>
      </c>
      <c r="K9" s="33" t="s">
        <v>5</v>
      </c>
      <c r="L9" s="22">
        <v>1</v>
      </c>
      <c r="M9" s="40">
        <v>3</v>
      </c>
      <c r="N9" s="40">
        <v>3</v>
      </c>
    </row>
    <row r="10" spans="3:15" x14ac:dyDescent="0.45">
      <c r="C10"/>
      <c r="E10" s="15" t="s">
        <v>28</v>
      </c>
      <c r="F10" s="17">
        <v>5</v>
      </c>
      <c r="K10" s="33" t="s">
        <v>6</v>
      </c>
      <c r="L10" s="41">
        <f>(1/M9)</f>
        <v>0.33333333333333331</v>
      </c>
      <c r="M10" s="22">
        <v>1</v>
      </c>
      <c r="N10" s="40">
        <v>5</v>
      </c>
    </row>
    <row r="11" spans="3:15" x14ac:dyDescent="0.45">
      <c r="C11"/>
      <c r="E11" s="15" t="s">
        <v>29</v>
      </c>
      <c r="F11" s="17">
        <v>3</v>
      </c>
      <c r="K11" s="33" t="s">
        <v>79</v>
      </c>
      <c r="L11" s="41">
        <f xml:space="preserve"> (1/N9)</f>
        <v>0.33333333333333331</v>
      </c>
      <c r="M11" s="41">
        <f>(1/N10)</f>
        <v>0.2</v>
      </c>
      <c r="N11" s="22">
        <v>1</v>
      </c>
    </row>
    <row r="12" spans="3:15" x14ac:dyDescent="0.3">
      <c r="C12"/>
      <c r="E12" s="15" t="s">
        <v>30</v>
      </c>
      <c r="F12" s="17">
        <v>1</v>
      </c>
      <c r="K12" s="24" t="s">
        <v>39</v>
      </c>
      <c r="L12" s="21">
        <f>SUM(L9:L11)</f>
        <v>1.6666666666666665</v>
      </c>
      <c r="M12" s="21">
        <f t="shared" ref="M12:N12" si="0">SUM(M9:M11)</f>
        <v>4.2</v>
      </c>
      <c r="N12" s="21">
        <f t="shared" si="0"/>
        <v>9</v>
      </c>
    </row>
    <row r="13" spans="3:15" x14ac:dyDescent="0.3">
      <c r="C13"/>
      <c r="E13" s="14" t="s">
        <v>31</v>
      </c>
      <c r="F13" s="13" t="s">
        <v>32</v>
      </c>
    </row>
    <row r="14" spans="3:15" x14ac:dyDescent="0.3">
      <c r="C14"/>
    </row>
    <row r="15" spans="3:15" ht="16.8" x14ac:dyDescent="0.3">
      <c r="C15"/>
      <c r="K15" s="66" t="s">
        <v>38</v>
      </c>
      <c r="L15" s="67"/>
      <c r="M15" s="67"/>
      <c r="N15" s="67"/>
      <c r="O15" s="67"/>
    </row>
    <row r="16" spans="3:15" x14ac:dyDescent="0.3">
      <c r="C16"/>
      <c r="K16" s="20"/>
      <c r="L16" s="18" t="s">
        <v>5</v>
      </c>
      <c r="M16" s="18" t="s">
        <v>6</v>
      </c>
      <c r="N16" s="33" t="s">
        <v>79</v>
      </c>
      <c r="O16" s="23" t="s">
        <v>40</v>
      </c>
    </row>
    <row r="17" spans="3:17" x14ac:dyDescent="0.3">
      <c r="C17"/>
      <c r="K17" s="18" t="s">
        <v>5</v>
      </c>
      <c r="L17" s="22">
        <f>L9/$L$12</f>
        <v>0.60000000000000009</v>
      </c>
      <c r="M17" s="22">
        <f>M9/$M$12</f>
        <v>0.7142857142857143</v>
      </c>
      <c r="N17" s="22">
        <f>N9/$N$12</f>
        <v>0.33333333333333331</v>
      </c>
      <c r="O17" s="23">
        <f>SUM(L17:N17)/3</f>
        <v>0.54920634920634925</v>
      </c>
    </row>
    <row r="18" spans="3:17" x14ac:dyDescent="0.3">
      <c r="C18"/>
      <c r="K18" s="18" t="s">
        <v>6</v>
      </c>
      <c r="L18" s="22">
        <f t="shared" ref="L18:L19" si="1">L10/$L$12</f>
        <v>0.2</v>
      </c>
      <c r="M18" s="22">
        <f t="shared" ref="M18:M19" si="2">M10/$M$12</f>
        <v>0.23809523809523808</v>
      </c>
      <c r="N18" s="22">
        <f t="shared" ref="N18:N19" si="3">N10/$N$12</f>
        <v>0.55555555555555558</v>
      </c>
      <c r="O18" s="23">
        <f t="shared" ref="O18:O20" si="4">SUM(L18:N18)/3</f>
        <v>0.33121693121693124</v>
      </c>
    </row>
    <row r="19" spans="3:17" x14ac:dyDescent="0.3">
      <c r="C19"/>
      <c r="K19" s="33" t="s">
        <v>79</v>
      </c>
      <c r="L19" s="22">
        <f t="shared" si="1"/>
        <v>0.2</v>
      </c>
      <c r="M19" s="22">
        <f t="shared" si="2"/>
        <v>4.7619047619047616E-2</v>
      </c>
      <c r="N19" s="22">
        <f t="shared" si="3"/>
        <v>0.1111111111111111</v>
      </c>
      <c r="O19" s="23">
        <f t="shared" si="4"/>
        <v>0.11957671957671957</v>
      </c>
    </row>
    <row r="20" spans="3:17" x14ac:dyDescent="0.3">
      <c r="C20"/>
      <c r="K20" s="24" t="s">
        <v>39</v>
      </c>
      <c r="L20" s="21">
        <f>SUM(L17:L19)</f>
        <v>1</v>
      </c>
      <c r="M20" s="21">
        <f t="shared" ref="M20:N20" si="5">SUM(M17:M19)</f>
        <v>1</v>
      </c>
      <c r="N20" s="21">
        <f t="shared" si="5"/>
        <v>1</v>
      </c>
      <c r="O20" s="23">
        <f t="shared" si="4"/>
        <v>1</v>
      </c>
    </row>
    <row r="21" spans="3:17" x14ac:dyDescent="0.3">
      <c r="C21"/>
    </row>
    <row r="22" spans="3:17" ht="16.8" x14ac:dyDescent="0.3">
      <c r="C22"/>
      <c r="G22" s="71" t="s">
        <v>41</v>
      </c>
      <c r="H22" s="71"/>
      <c r="I22" s="71"/>
      <c r="J22" s="71"/>
      <c r="K22" s="71"/>
      <c r="L22" s="71"/>
      <c r="M22" s="71"/>
      <c r="N22" s="71"/>
      <c r="O22" s="71"/>
      <c r="P22" s="71"/>
      <c r="Q22" s="71"/>
    </row>
    <row r="23" spans="3:17" ht="18.600000000000001" x14ac:dyDescent="0.3">
      <c r="C23"/>
      <c r="G23" s="26" t="s">
        <v>42</v>
      </c>
      <c r="H23" s="25">
        <v>1</v>
      </c>
      <c r="I23" s="25">
        <v>2</v>
      </c>
      <c r="J23" s="25">
        <v>3</v>
      </c>
      <c r="K23" s="25">
        <v>4</v>
      </c>
      <c r="L23" s="25">
        <v>5</v>
      </c>
      <c r="M23" s="25">
        <v>6</v>
      </c>
      <c r="N23" s="25">
        <v>7</v>
      </c>
      <c r="O23" s="25">
        <v>8</v>
      </c>
      <c r="P23" s="25">
        <v>9</v>
      </c>
      <c r="Q23" s="25">
        <v>10</v>
      </c>
    </row>
    <row r="24" spans="3:17" ht="18.600000000000001" x14ac:dyDescent="0.3">
      <c r="C24"/>
      <c r="G24" s="26" t="s">
        <v>43</v>
      </c>
      <c r="H24" s="25">
        <v>0</v>
      </c>
      <c r="I24" s="25">
        <v>0</v>
      </c>
      <c r="J24" s="25">
        <v>0.57999999999999996</v>
      </c>
      <c r="K24" s="25">
        <v>0.9</v>
      </c>
      <c r="L24" s="25">
        <v>1.1200000000000001</v>
      </c>
      <c r="M24" s="25">
        <v>1.24</v>
      </c>
      <c r="N24" s="25">
        <v>1.32</v>
      </c>
      <c r="O24" s="25">
        <v>1.41</v>
      </c>
      <c r="P24" s="25">
        <v>1.45</v>
      </c>
      <c r="Q24" s="25">
        <v>1.45</v>
      </c>
    </row>
    <row r="25" spans="3:17" x14ac:dyDescent="0.3">
      <c r="C25"/>
    </row>
    <row r="26" spans="3:17" x14ac:dyDescent="0.3">
      <c r="C26"/>
    </row>
    <row r="27" spans="3:17" ht="16.8" x14ac:dyDescent="0.3">
      <c r="C27"/>
      <c r="G27" s="57" t="s">
        <v>44</v>
      </c>
      <c r="H27" s="58"/>
      <c r="I27" s="58"/>
      <c r="J27" s="58"/>
      <c r="L27" s="59" t="s">
        <v>21</v>
      </c>
      <c r="M27" s="59" t="s">
        <v>45</v>
      </c>
      <c r="O27" s="59" t="s">
        <v>46</v>
      </c>
      <c r="P27" s="60"/>
      <c r="Q27" s="60"/>
    </row>
    <row r="28" spans="3:17" x14ac:dyDescent="0.3">
      <c r="C28"/>
      <c r="G28" s="17" t="s">
        <v>47</v>
      </c>
      <c r="H28" s="17" t="s">
        <v>48</v>
      </c>
      <c r="I28" s="17" t="s">
        <v>49</v>
      </c>
      <c r="J28" s="17" t="s">
        <v>50</v>
      </c>
      <c r="L28" s="61"/>
      <c r="M28" s="61"/>
      <c r="O28" s="62" t="s">
        <v>21</v>
      </c>
      <c r="P28" s="63"/>
      <c r="Q28" s="19" t="s">
        <v>52</v>
      </c>
    </row>
    <row r="29" spans="3:17" x14ac:dyDescent="0.3">
      <c r="C29"/>
      <c r="G29" s="17"/>
      <c r="H29" s="17"/>
      <c r="I29" s="52"/>
      <c r="J29" s="52"/>
      <c r="L29" s="23" t="s">
        <v>5</v>
      </c>
      <c r="M29" s="17"/>
      <c r="O29" s="48" t="s">
        <v>5</v>
      </c>
      <c r="P29" s="49"/>
      <c r="Q29" s="17"/>
    </row>
    <row r="30" spans="3:17" x14ac:dyDescent="0.3">
      <c r="G30" s="17"/>
      <c r="H30" s="17"/>
      <c r="I30" s="53"/>
      <c r="J30" s="55"/>
      <c r="L30" s="23" t="s">
        <v>6</v>
      </c>
      <c r="M30" s="17"/>
      <c r="O30" s="48" t="s">
        <v>6</v>
      </c>
      <c r="P30" s="49"/>
      <c r="Q30" s="17"/>
    </row>
    <row r="31" spans="3:17" x14ac:dyDescent="0.3">
      <c r="G31" s="17"/>
      <c r="H31" s="17"/>
      <c r="I31" s="53"/>
      <c r="J31" s="55"/>
      <c r="L31" s="23" t="s">
        <v>79</v>
      </c>
      <c r="M31" s="17"/>
      <c r="O31" s="48" t="s">
        <v>79</v>
      </c>
      <c r="P31" s="49"/>
      <c r="Q31" s="17"/>
    </row>
    <row r="32" spans="3:17" x14ac:dyDescent="0.3">
      <c r="G32" s="32" t="s">
        <v>53</v>
      </c>
      <c r="H32" s="32"/>
      <c r="I32" s="54"/>
      <c r="J32" s="56"/>
      <c r="L32" s="27" t="s">
        <v>39</v>
      </c>
      <c r="M32" s="17">
        <f>SUM(M29:M31)</f>
        <v>0</v>
      </c>
      <c r="O32" s="50" t="s">
        <v>39</v>
      </c>
      <c r="P32" s="51"/>
      <c r="Q32" s="17">
        <f>SUM(Q29:Q31)</f>
        <v>0</v>
      </c>
    </row>
  </sheetData>
  <mergeCells count="16">
    <mergeCell ref="G27:J27"/>
    <mergeCell ref="L27:L28"/>
    <mergeCell ref="M27:M28"/>
    <mergeCell ref="O27:Q27"/>
    <mergeCell ref="O28:P28"/>
    <mergeCell ref="K4:N4"/>
    <mergeCell ref="E7:F7"/>
    <mergeCell ref="K7:N7"/>
    <mergeCell ref="K15:O15"/>
    <mergeCell ref="G22:Q22"/>
    <mergeCell ref="I29:I32"/>
    <mergeCell ref="J29:J32"/>
    <mergeCell ref="O29:P29"/>
    <mergeCell ref="O30:P30"/>
    <mergeCell ref="O31:P31"/>
    <mergeCell ref="O32:P32"/>
  </mergeCells>
  <conditionalFormatting sqref="E8:E12">
    <cfRule type="colorScale" priority="2">
      <colorScale>
        <cfvo type="min"/>
        <cfvo type="max"/>
        <color rgb="FFFCFCFF"/>
        <color rgb="FF63BE7B"/>
      </colorScale>
    </cfRule>
  </conditionalFormatting>
  <conditionalFormatting sqref="F8:F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0000"/>
  </sheetPr>
  <dimension ref="F5:R34"/>
  <sheetViews>
    <sheetView rightToLeft="1" workbookViewId="0">
      <selection activeCell="M14" sqref="M14"/>
    </sheetView>
  </sheetViews>
  <sheetFormatPr defaultRowHeight="16.2" x14ac:dyDescent="0.3"/>
  <cols>
    <col min="1" max="5" width="8.88671875" style="12"/>
    <col min="6" max="6" width="13" style="12" bestFit="1" customWidth="1"/>
    <col min="7" max="11" width="8.88671875" style="12"/>
    <col min="12" max="13" width="11.88671875" style="12" bestFit="1" customWidth="1"/>
    <col min="14" max="14" width="8.88671875" style="12"/>
    <col min="15" max="15" width="11.88671875" style="12" bestFit="1" customWidth="1"/>
    <col min="16" max="16384" width="8.88671875" style="12"/>
  </cols>
  <sheetData>
    <row r="5" spans="6:16" ht="16.8" x14ac:dyDescent="0.3">
      <c r="L5" s="68" t="s">
        <v>58</v>
      </c>
      <c r="M5" s="75"/>
      <c r="N5" s="75"/>
      <c r="O5"/>
    </row>
    <row r="8" spans="6:16" ht="16.8" x14ac:dyDescent="0.3">
      <c r="F8" s="64" t="s">
        <v>25</v>
      </c>
      <c r="G8" s="65"/>
      <c r="L8" s="72" t="s">
        <v>37</v>
      </c>
      <c r="M8" s="73"/>
      <c r="N8" s="74"/>
      <c r="O8"/>
    </row>
    <row r="9" spans="6:16" x14ac:dyDescent="0.3">
      <c r="F9" s="15" t="s">
        <v>26</v>
      </c>
      <c r="G9" s="16">
        <v>9</v>
      </c>
      <c r="L9" s="20"/>
      <c r="M9" s="33" t="s">
        <v>12</v>
      </c>
      <c r="N9" s="33" t="s">
        <v>59</v>
      </c>
      <c r="O9"/>
    </row>
    <row r="10" spans="6:16" x14ac:dyDescent="0.45">
      <c r="F10" s="15" t="s">
        <v>27</v>
      </c>
      <c r="G10" s="17">
        <v>7</v>
      </c>
      <c r="L10" s="33" t="s">
        <v>12</v>
      </c>
      <c r="M10" s="22">
        <v>1</v>
      </c>
      <c r="N10" s="40">
        <v>3</v>
      </c>
      <c r="O10"/>
    </row>
    <row r="11" spans="6:16" x14ac:dyDescent="0.45">
      <c r="F11" s="15" t="s">
        <v>28</v>
      </c>
      <c r="G11" s="17">
        <v>5</v>
      </c>
      <c r="L11" s="33" t="s">
        <v>59</v>
      </c>
      <c r="M11" s="41">
        <f>(1/N10)</f>
        <v>0.33333333333333331</v>
      </c>
      <c r="N11" s="22">
        <v>1</v>
      </c>
      <c r="O11"/>
    </row>
    <row r="12" spans="6:16" x14ac:dyDescent="0.3">
      <c r="F12" s="15" t="s">
        <v>29</v>
      </c>
      <c r="G12" s="17">
        <v>3</v>
      </c>
      <c r="L12" s="24" t="s">
        <v>39</v>
      </c>
      <c r="M12" s="21">
        <f>SUM(M10:M11)</f>
        <v>1.3333333333333333</v>
      </c>
      <c r="N12" s="21">
        <f>SUM(N10:N11)</f>
        <v>4</v>
      </c>
      <c r="O12"/>
      <c r="P12"/>
    </row>
    <row r="13" spans="6:16" x14ac:dyDescent="0.3">
      <c r="F13" s="15" t="s">
        <v>30</v>
      </c>
      <c r="G13" s="17">
        <v>1</v>
      </c>
    </row>
    <row r="14" spans="6:16" x14ac:dyDescent="0.3">
      <c r="F14" s="14" t="s">
        <v>31</v>
      </c>
      <c r="G14" s="13" t="s">
        <v>32</v>
      </c>
      <c r="P14"/>
    </row>
    <row r="15" spans="6:16" x14ac:dyDescent="0.3">
      <c r="P15"/>
    </row>
    <row r="16" spans="6:16" ht="16.8" x14ac:dyDescent="0.3">
      <c r="L16" s="72" t="s">
        <v>38</v>
      </c>
      <c r="M16" s="73"/>
      <c r="N16" s="73"/>
      <c r="O16" s="74"/>
      <c r="P16"/>
    </row>
    <row r="17" spans="8:18" x14ac:dyDescent="0.3">
      <c r="L17" s="20"/>
      <c r="M17" s="18" t="s">
        <v>12</v>
      </c>
      <c r="N17" s="18" t="s">
        <v>59</v>
      </c>
      <c r="O17" s="30" t="s">
        <v>40</v>
      </c>
      <c r="P17"/>
    </row>
    <row r="18" spans="8:18" x14ac:dyDescent="0.3">
      <c r="L18" s="18" t="s">
        <v>12</v>
      </c>
      <c r="M18" s="22">
        <f>M10/$M$12</f>
        <v>0.75</v>
      </c>
      <c r="N18" s="22">
        <f>N10/$N$12</f>
        <v>0.75</v>
      </c>
      <c r="O18" s="30">
        <f>SUM(M18:N18)/2</f>
        <v>0.75</v>
      </c>
      <c r="P18"/>
    </row>
    <row r="19" spans="8:18" x14ac:dyDescent="0.3">
      <c r="L19" s="18" t="s">
        <v>59</v>
      </c>
      <c r="M19" s="22">
        <f>M11/$M$12</f>
        <v>0.25</v>
      </c>
      <c r="N19" s="22">
        <f>N11/$N$12</f>
        <v>0.25</v>
      </c>
      <c r="O19" s="30">
        <f>SUM(M19:N19)/2</f>
        <v>0.25</v>
      </c>
    </row>
    <row r="20" spans="8:18" x14ac:dyDescent="0.3">
      <c r="L20" s="24" t="s">
        <v>39</v>
      </c>
      <c r="M20" s="21">
        <f>SUM(M18:M19)</f>
        <v>1</v>
      </c>
      <c r="N20" s="21">
        <f>SUM(N18:N19)</f>
        <v>1</v>
      </c>
      <c r="O20" s="30">
        <f t="shared" ref="O20" si="0">SUM(M20:N20)/2</f>
        <v>1</v>
      </c>
    </row>
    <row r="21" spans="8:18" x14ac:dyDescent="0.3">
      <c r="O21"/>
    </row>
    <row r="23" spans="8:18" ht="16.8" x14ac:dyDescent="0.3">
      <c r="H23" s="71" t="s">
        <v>41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</row>
    <row r="24" spans="8:18" ht="18.600000000000001" x14ac:dyDescent="0.3">
      <c r="H24" s="26" t="s">
        <v>42</v>
      </c>
      <c r="I24" s="25">
        <v>1</v>
      </c>
      <c r="J24" s="25">
        <v>2</v>
      </c>
      <c r="K24" s="25">
        <v>3</v>
      </c>
      <c r="L24" s="25">
        <v>4</v>
      </c>
      <c r="M24" s="25">
        <v>5</v>
      </c>
      <c r="N24" s="25">
        <v>6</v>
      </c>
      <c r="O24" s="25">
        <v>7</v>
      </c>
      <c r="P24" s="25">
        <v>8</v>
      </c>
      <c r="Q24" s="25">
        <v>9</v>
      </c>
      <c r="R24" s="25">
        <v>10</v>
      </c>
    </row>
    <row r="25" spans="8:18" ht="18.600000000000001" x14ac:dyDescent="0.3">
      <c r="H25" s="26" t="s">
        <v>43</v>
      </c>
      <c r="I25" s="25">
        <v>0</v>
      </c>
      <c r="J25" s="25">
        <v>0</v>
      </c>
      <c r="K25" s="25">
        <v>0.57999999999999996</v>
      </c>
      <c r="L25" s="25">
        <v>0.9</v>
      </c>
      <c r="M25" s="25">
        <v>1.1200000000000001</v>
      </c>
      <c r="N25" s="25">
        <v>1.24</v>
      </c>
      <c r="O25" s="25">
        <v>1.32</v>
      </c>
      <c r="P25" s="25">
        <v>1.41</v>
      </c>
      <c r="Q25" s="25">
        <v>1.45</v>
      </c>
      <c r="R25" s="25">
        <v>1.45</v>
      </c>
    </row>
    <row r="28" spans="8:18" ht="16.8" x14ac:dyDescent="0.3">
      <c r="H28" s="57" t="s">
        <v>44</v>
      </c>
      <c r="I28" s="58"/>
      <c r="J28" s="58"/>
      <c r="K28" s="58"/>
      <c r="M28" s="59" t="s">
        <v>21</v>
      </c>
      <c r="N28" s="59" t="s">
        <v>45</v>
      </c>
      <c r="P28" s="59" t="s">
        <v>46</v>
      </c>
      <c r="Q28" s="60"/>
      <c r="R28" s="60"/>
    </row>
    <row r="29" spans="8:18" x14ac:dyDescent="0.3">
      <c r="H29" s="17" t="s">
        <v>47</v>
      </c>
      <c r="I29" s="17" t="s">
        <v>48</v>
      </c>
      <c r="J29" s="17" t="s">
        <v>49</v>
      </c>
      <c r="K29" s="17" t="s">
        <v>50</v>
      </c>
      <c r="M29" s="61"/>
      <c r="N29" s="61"/>
      <c r="P29" s="62" t="s">
        <v>21</v>
      </c>
      <c r="Q29" s="63"/>
      <c r="R29" s="29" t="s">
        <v>52</v>
      </c>
    </row>
    <row r="30" spans="8:18" x14ac:dyDescent="0.3">
      <c r="H30" s="17"/>
      <c r="I30" s="17"/>
      <c r="J30" s="76"/>
      <c r="K30" s="76"/>
      <c r="M30" s="30" t="s">
        <v>12</v>
      </c>
      <c r="N30" s="17"/>
      <c r="P30" s="48" t="s">
        <v>12</v>
      </c>
      <c r="Q30" s="49"/>
      <c r="R30" s="17"/>
    </row>
    <row r="31" spans="8:18" x14ac:dyDescent="0.3">
      <c r="H31" s="17"/>
      <c r="I31" s="17"/>
      <c r="J31" s="53"/>
      <c r="K31" s="53"/>
      <c r="M31" s="30" t="s">
        <v>59</v>
      </c>
      <c r="N31" s="17"/>
      <c r="P31" s="48" t="s">
        <v>59</v>
      </c>
      <c r="Q31" s="49"/>
      <c r="R31" s="17"/>
    </row>
    <row r="32" spans="8:18" x14ac:dyDescent="0.3">
      <c r="H32" s="32" t="s">
        <v>53</v>
      </c>
      <c r="I32" s="32"/>
      <c r="J32" s="54"/>
      <c r="K32" s="54"/>
      <c r="M32" s="31" t="s">
        <v>39</v>
      </c>
      <c r="N32" s="17">
        <f>SUM(N30:N31)</f>
        <v>0</v>
      </c>
      <c r="P32" s="50" t="s">
        <v>39</v>
      </c>
      <c r="Q32" s="51"/>
      <c r="R32" s="17">
        <f>SUM(R30:R31)</f>
        <v>0</v>
      </c>
    </row>
    <row r="33" spans="10:11" x14ac:dyDescent="0.3">
      <c r="J33"/>
      <c r="K33"/>
    </row>
    <row r="34" spans="10:11" x14ac:dyDescent="0.3">
      <c r="J34"/>
      <c r="K34"/>
    </row>
  </sheetData>
  <mergeCells count="15">
    <mergeCell ref="L5:N5"/>
    <mergeCell ref="L16:O16"/>
    <mergeCell ref="J30:J32"/>
    <mergeCell ref="K30:K32"/>
    <mergeCell ref="P30:Q30"/>
    <mergeCell ref="P31:Q31"/>
    <mergeCell ref="P32:Q32"/>
    <mergeCell ref="F8:G8"/>
    <mergeCell ref="H23:R23"/>
    <mergeCell ref="H28:K28"/>
    <mergeCell ref="M28:M29"/>
    <mergeCell ref="N28:N29"/>
    <mergeCell ref="P28:R28"/>
    <mergeCell ref="P29:Q29"/>
    <mergeCell ref="L8:N8"/>
  </mergeCells>
  <conditionalFormatting sqref="F9:F13">
    <cfRule type="colorScale" priority="2">
      <colorScale>
        <cfvo type="min"/>
        <cfvo type="max"/>
        <color rgb="FFFCFCFF"/>
        <color rgb="FF63BE7B"/>
      </colorScale>
    </cfRule>
  </conditionalFormatting>
  <conditionalFormatting sqref="G9:G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F5:R33"/>
  <sheetViews>
    <sheetView rightToLeft="1" workbookViewId="0">
      <selection activeCell="M19" sqref="M19"/>
    </sheetView>
  </sheetViews>
  <sheetFormatPr defaultRowHeight="16.2" x14ac:dyDescent="0.3"/>
  <cols>
    <col min="1" max="5" width="8.88671875" style="12"/>
    <col min="6" max="6" width="13" style="12" bestFit="1" customWidth="1"/>
    <col min="7" max="11" width="8.88671875" style="12"/>
    <col min="12" max="13" width="11.88671875" style="12" bestFit="1" customWidth="1"/>
    <col min="14" max="14" width="10.21875" style="12" bestFit="1" customWidth="1"/>
    <col min="15" max="15" width="11.88671875" style="12" bestFit="1" customWidth="1"/>
    <col min="16" max="16384" width="8.88671875" style="12"/>
  </cols>
  <sheetData>
    <row r="5" spans="6:16" ht="16.8" x14ac:dyDescent="0.3">
      <c r="L5" s="68" t="s">
        <v>60</v>
      </c>
      <c r="M5" s="69"/>
      <c r="N5" s="69"/>
      <c r="O5" s="70"/>
    </row>
    <row r="8" spans="6:16" ht="16.8" x14ac:dyDescent="0.3">
      <c r="F8" s="64" t="s">
        <v>25</v>
      </c>
      <c r="G8" s="65"/>
      <c r="L8" s="66" t="s">
        <v>37</v>
      </c>
      <c r="M8" s="67"/>
      <c r="N8" s="67"/>
      <c r="O8" s="67"/>
    </row>
    <row r="9" spans="6:16" x14ac:dyDescent="0.3">
      <c r="F9" s="15" t="s">
        <v>26</v>
      </c>
      <c r="G9" s="16">
        <v>9</v>
      </c>
      <c r="L9" s="20"/>
      <c r="M9" s="18" t="s">
        <v>8</v>
      </c>
      <c r="N9" s="18" t="s">
        <v>9</v>
      </c>
      <c r="O9" s="18" t="s">
        <v>10</v>
      </c>
    </row>
    <row r="10" spans="6:16" x14ac:dyDescent="0.45">
      <c r="F10" s="15" t="s">
        <v>27</v>
      </c>
      <c r="G10" s="17">
        <v>7</v>
      </c>
      <c r="L10" s="18" t="s">
        <v>8</v>
      </c>
      <c r="M10" s="22">
        <v>1</v>
      </c>
      <c r="N10" s="40">
        <v>3</v>
      </c>
      <c r="O10" s="40">
        <v>3</v>
      </c>
    </row>
    <row r="11" spans="6:16" x14ac:dyDescent="0.45">
      <c r="F11" s="15" t="s">
        <v>28</v>
      </c>
      <c r="G11" s="17">
        <v>5</v>
      </c>
      <c r="L11" s="18" t="s">
        <v>9</v>
      </c>
      <c r="M11" s="41">
        <f>(1/N10)</f>
        <v>0.33333333333333331</v>
      </c>
      <c r="N11" s="22">
        <v>1</v>
      </c>
      <c r="O11" s="40">
        <v>6</v>
      </c>
    </row>
    <row r="12" spans="6:16" x14ac:dyDescent="0.45">
      <c r="F12" s="15" t="s">
        <v>29</v>
      </c>
      <c r="G12" s="17">
        <v>3</v>
      </c>
      <c r="L12" s="18" t="s">
        <v>10</v>
      </c>
      <c r="M12" s="41">
        <f xml:space="preserve"> (1/O10)</f>
        <v>0.33333333333333331</v>
      </c>
      <c r="N12" s="41">
        <f>(1/O11)</f>
        <v>0.16666666666666666</v>
      </c>
      <c r="O12" s="22">
        <v>1</v>
      </c>
    </row>
    <row r="13" spans="6:16" x14ac:dyDescent="0.3">
      <c r="F13" s="15" t="s">
        <v>30</v>
      </c>
      <c r="G13" s="17">
        <v>1</v>
      </c>
      <c r="L13" s="24" t="s">
        <v>39</v>
      </c>
      <c r="M13" s="21">
        <f>SUM(M10:M12)</f>
        <v>1.6666666666666665</v>
      </c>
      <c r="N13" s="21">
        <f t="shared" ref="N13:O13" si="0">SUM(N10:N12)</f>
        <v>4.166666666666667</v>
      </c>
      <c r="O13" s="21">
        <f t="shared" si="0"/>
        <v>10</v>
      </c>
    </row>
    <row r="14" spans="6:16" x14ac:dyDescent="0.3">
      <c r="F14" s="14" t="s">
        <v>31</v>
      </c>
      <c r="G14" s="13" t="s">
        <v>32</v>
      </c>
    </row>
    <row r="16" spans="6:16" ht="16.8" x14ac:dyDescent="0.3">
      <c r="L16" s="66" t="s">
        <v>38</v>
      </c>
      <c r="M16" s="67"/>
      <c r="N16" s="67"/>
      <c r="O16" s="67"/>
      <c r="P16" s="67"/>
    </row>
    <row r="17" spans="8:18" x14ac:dyDescent="0.3">
      <c r="L17" s="20"/>
      <c r="M17" s="18" t="s">
        <v>8</v>
      </c>
      <c r="N17" s="18" t="s">
        <v>9</v>
      </c>
      <c r="O17" s="18" t="s">
        <v>10</v>
      </c>
      <c r="P17" s="30" t="s">
        <v>40</v>
      </c>
    </row>
    <row r="18" spans="8:18" x14ac:dyDescent="0.3">
      <c r="L18" s="18" t="s">
        <v>8</v>
      </c>
      <c r="M18" s="22">
        <f>M10/$M$13</f>
        <v>0.60000000000000009</v>
      </c>
      <c r="N18" s="22">
        <f>N10/$N$13</f>
        <v>0.72</v>
      </c>
      <c r="O18" s="22">
        <f>O10/$O$13</f>
        <v>0.3</v>
      </c>
      <c r="P18" s="30">
        <f>SUM(M18:O18)/3</f>
        <v>0.54</v>
      </c>
    </row>
    <row r="19" spans="8:18" x14ac:dyDescent="0.3">
      <c r="L19" s="18" t="s">
        <v>9</v>
      </c>
      <c r="M19" s="22">
        <f t="shared" ref="M19:M20" si="1">M11/$M$13</f>
        <v>0.2</v>
      </c>
      <c r="N19" s="22">
        <f t="shared" ref="N19:N20" si="2">N11/$N$13</f>
        <v>0.24</v>
      </c>
      <c r="O19" s="22">
        <f t="shared" ref="O19:O20" si="3">O11/$O$13</f>
        <v>0.6</v>
      </c>
      <c r="P19" s="30">
        <f t="shared" ref="P19:P21" si="4">SUM(M19:O19)/3</f>
        <v>0.34666666666666668</v>
      </c>
    </row>
    <row r="20" spans="8:18" x14ac:dyDescent="0.3">
      <c r="L20" s="18" t="s">
        <v>10</v>
      </c>
      <c r="M20" s="22">
        <f t="shared" si="1"/>
        <v>0.2</v>
      </c>
      <c r="N20" s="22">
        <f t="shared" si="2"/>
        <v>3.9999999999999994E-2</v>
      </c>
      <c r="O20" s="22">
        <f t="shared" si="3"/>
        <v>0.1</v>
      </c>
      <c r="P20" s="30">
        <f t="shared" si="4"/>
        <v>0.11333333333333333</v>
      </c>
    </row>
    <row r="21" spans="8:18" x14ac:dyDescent="0.3">
      <c r="L21" s="24" t="s">
        <v>39</v>
      </c>
      <c r="M21" s="21">
        <f>SUM(M18:M20)</f>
        <v>1</v>
      </c>
      <c r="N21" s="21">
        <f>SUM(N18:N20)</f>
        <v>1</v>
      </c>
      <c r="O21" s="21">
        <f t="shared" ref="O21" si="5">SUM(O18:O20)</f>
        <v>0.99999999999999989</v>
      </c>
      <c r="P21" s="30">
        <f t="shared" si="4"/>
        <v>1</v>
      </c>
    </row>
    <row r="23" spans="8:18" ht="16.8" x14ac:dyDescent="0.3">
      <c r="H23" s="71" t="s">
        <v>41</v>
      </c>
      <c r="I23" s="71"/>
      <c r="J23" s="71"/>
      <c r="K23" s="71"/>
      <c r="L23" s="71"/>
      <c r="M23" s="71"/>
      <c r="N23" s="71"/>
      <c r="O23" s="71"/>
      <c r="P23" s="71"/>
      <c r="Q23" s="71"/>
      <c r="R23" s="71"/>
    </row>
    <row r="24" spans="8:18" ht="18.600000000000001" x14ac:dyDescent="0.3">
      <c r="H24" s="26" t="s">
        <v>42</v>
      </c>
      <c r="I24" s="25">
        <v>1</v>
      </c>
      <c r="J24" s="25">
        <v>2</v>
      </c>
      <c r="K24" s="25">
        <v>3</v>
      </c>
      <c r="L24" s="25">
        <v>4</v>
      </c>
      <c r="M24" s="25">
        <v>5</v>
      </c>
      <c r="N24" s="25">
        <v>6</v>
      </c>
      <c r="O24" s="25">
        <v>7</v>
      </c>
      <c r="P24" s="25">
        <v>8</v>
      </c>
      <c r="Q24" s="25">
        <v>9</v>
      </c>
      <c r="R24" s="25">
        <v>10</v>
      </c>
    </row>
    <row r="25" spans="8:18" ht="18.600000000000001" x14ac:dyDescent="0.3">
      <c r="H25" s="26" t="s">
        <v>43</v>
      </c>
      <c r="I25" s="25">
        <v>0</v>
      </c>
      <c r="J25" s="25">
        <v>0</v>
      </c>
      <c r="K25" s="25">
        <v>0.57999999999999996</v>
      </c>
      <c r="L25" s="25">
        <v>0.9</v>
      </c>
      <c r="M25" s="25">
        <v>1.1200000000000001</v>
      </c>
      <c r="N25" s="25">
        <v>1.24</v>
      </c>
      <c r="O25" s="25">
        <v>1.32</v>
      </c>
      <c r="P25" s="25">
        <v>1.41</v>
      </c>
      <c r="Q25" s="25">
        <v>1.45</v>
      </c>
      <c r="R25" s="25">
        <v>1.45</v>
      </c>
    </row>
    <row r="28" spans="8:18" ht="16.8" x14ac:dyDescent="0.3">
      <c r="H28" s="57" t="s">
        <v>44</v>
      </c>
      <c r="I28" s="58"/>
      <c r="J28" s="58"/>
      <c r="K28" s="58"/>
      <c r="M28" s="59" t="s">
        <v>21</v>
      </c>
      <c r="N28" s="59" t="s">
        <v>45</v>
      </c>
      <c r="P28" s="59" t="s">
        <v>46</v>
      </c>
      <c r="Q28" s="60"/>
      <c r="R28" s="60"/>
    </row>
    <row r="29" spans="8:18" x14ac:dyDescent="0.3">
      <c r="H29" s="17" t="s">
        <v>47</v>
      </c>
      <c r="I29" s="17" t="s">
        <v>48</v>
      </c>
      <c r="J29" s="17" t="s">
        <v>49</v>
      </c>
      <c r="K29" s="17" t="s">
        <v>50</v>
      </c>
      <c r="M29" s="61"/>
      <c r="N29" s="61"/>
      <c r="P29" s="62" t="s">
        <v>21</v>
      </c>
      <c r="Q29" s="63"/>
      <c r="R29" s="29" t="s">
        <v>52</v>
      </c>
    </row>
    <row r="30" spans="8:18" x14ac:dyDescent="0.3">
      <c r="H30" s="17"/>
      <c r="I30" s="17"/>
      <c r="J30" s="52"/>
      <c r="K30" s="52"/>
      <c r="M30" s="30" t="s">
        <v>8</v>
      </c>
      <c r="N30" s="17"/>
      <c r="P30" s="48" t="s">
        <v>8</v>
      </c>
      <c r="Q30" s="49"/>
      <c r="R30" s="17"/>
    </row>
    <row r="31" spans="8:18" x14ac:dyDescent="0.3">
      <c r="H31" s="17"/>
      <c r="I31" s="17"/>
      <c r="J31" s="53"/>
      <c r="K31" s="55"/>
      <c r="M31" s="30" t="s">
        <v>9</v>
      </c>
      <c r="N31" s="17"/>
      <c r="P31" s="48" t="s">
        <v>9</v>
      </c>
      <c r="Q31" s="49"/>
      <c r="R31" s="17"/>
    </row>
    <row r="32" spans="8:18" x14ac:dyDescent="0.3">
      <c r="H32" s="17"/>
      <c r="I32" s="17"/>
      <c r="J32" s="53"/>
      <c r="K32" s="55"/>
      <c r="M32" s="30" t="s">
        <v>10</v>
      </c>
      <c r="N32" s="17"/>
      <c r="P32" s="48" t="s">
        <v>10</v>
      </c>
      <c r="Q32" s="49"/>
      <c r="R32" s="17"/>
    </row>
    <row r="33" spans="8:18" x14ac:dyDescent="0.3">
      <c r="H33" s="32" t="s">
        <v>53</v>
      </c>
      <c r="I33" s="32"/>
      <c r="J33" s="54"/>
      <c r="K33" s="56"/>
      <c r="M33" s="31" t="s">
        <v>39</v>
      </c>
      <c r="N33" s="17">
        <f>SUM(N30:N32)</f>
        <v>0</v>
      </c>
      <c r="P33" s="50" t="s">
        <v>39</v>
      </c>
      <c r="Q33" s="51"/>
      <c r="R33" s="17">
        <f>SUM(R30:R32)</f>
        <v>0</v>
      </c>
    </row>
  </sheetData>
  <mergeCells count="16">
    <mergeCell ref="J30:J33"/>
    <mergeCell ref="K30:K33"/>
    <mergeCell ref="P30:Q30"/>
    <mergeCell ref="P31:Q31"/>
    <mergeCell ref="P32:Q32"/>
    <mergeCell ref="P33:Q33"/>
    <mergeCell ref="L5:O5"/>
    <mergeCell ref="F8:G8"/>
    <mergeCell ref="L8:O8"/>
    <mergeCell ref="L16:P16"/>
    <mergeCell ref="H23:R23"/>
    <mergeCell ref="H28:K28"/>
    <mergeCell ref="M28:M29"/>
    <mergeCell ref="N28:N29"/>
    <mergeCell ref="P28:R28"/>
    <mergeCell ref="P29:Q29"/>
  </mergeCells>
  <conditionalFormatting sqref="F9:F13">
    <cfRule type="colorScale" priority="2">
      <colorScale>
        <cfvo type="min"/>
        <cfvo type="max"/>
        <color rgb="FFFCFCFF"/>
        <color rgb="FF63BE7B"/>
      </colorScale>
    </cfRule>
  </conditionalFormatting>
  <conditionalFormatting sqref="G9:G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N20" sqref="N20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ht="16.8" x14ac:dyDescent="0.3">
      <c r="M5" s="77" t="s">
        <v>61</v>
      </c>
      <c r="N5" s="78"/>
      <c r="O5" s="78"/>
      <c r="P5" s="78"/>
      <c r="Q5" s="78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33" t="s">
        <v>19</v>
      </c>
    </row>
    <row r="10" spans="7:18" x14ac:dyDescent="0.45">
      <c r="G10" s="15" t="s">
        <v>27</v>
      </c>
      <c r="H10" s="17">
        <v>7</v>
      </c>
      <c r="M10" s="33" t="s">
        <v>62</v>
      </c>
      <c r="N10" s="22">
        <v>1</v>
      </c>
      <c r="O10" s="40">
        <v>1</v>
      </c>
      <c r="P10" s="43">
        <v>0.2</v>
      </c>
      <c r="Q10" s="42">
        <f>1/7</f>
        <v>0.14285714285714285</v>
      </c>
    </row>
    <row r="11" spans="7:18" x14ac:dyDescent="0.45">
      <c r="G11" s="15" t="s">
        <v>28</v>
      </c>
      <c r="H11" s="17">
        <v>5</v>
      </c>
      <c r="M11" s="33" t="s">
        <v>17</v>
      </c>
      <c r="N11" s="41">
        <f>(1/O10)</f>
        <v>1</v>
      </c>
      <c r="O11" s="22">
        <v>1</v>
      </c>
      <c r="P11" s="44">
        <v>3</v>
      </c>
      <c r="Q11" s="17">
        <v>0.2</v>
      </c>
    </row>
    <row r="12" spans="7:18" x14ac:dyDescent="0.45">
      <c r="G12" s="15" t="s">
        <v>29</v>
      </c>
      <c r="H12" s="17">
        <v>3</v>
      </c>
      <c r="M12" s="33" t="s">
        <v>18</v>
      </c>
      <c r="N12" s="41">
        <f xml:space="preserve"> (1/P10)</f>
        <v>5</v>
      </c>
      <c r="O12" s="41">
        <f>(1/P11)</f>
        <v>0.33333333333333331</v>
      </c>
      <c r="P12" s="36">
        <v>1</v>
      </c>
      <c r="Q12" s="17">
        <v>0.33333333329999998</v>
      </c>
    </row>
    <row r="13" spans="7:18" x14ac:dyDescent="0.3">
      <c r="G13" s="15" t="s">
        <v>30</v>
      </c>
      <c r="H13" s="17">
        <v>1</v>
      </c>
      <c r="M13" s="33" t="s">
        <v>19</v>
      </c>
      <c r="N13" s="37">
        <f>(1/Q10)</f>
        <v>7</v>
      </c>
      <c r="O13" s="37">
        <f>(1/Q11)</f>
        <v>5</v>
      </c>
      <c r="P13" s="37">
        <f>(1/Q12)</f>
        <v>3.0000000003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14</v>
      </c>
      <c r="O14" s="21">
        <f>SUM(O10:O13)</f>
        <v>7.3333333333333339</v>
      </c>
      <c r="P14" s="21">
        <f t="shared" ref="P14:Q14" si="0">SUM(P10:P13)</f>
        <v>7.2000000003000002</v>
      </c>
      <c r="Q14" s="21">
        <f t="shared" si="0"/>
        <v>1.6761904761571429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7.1428571428571425E-2</v>
      </c>
      <c r="O18" s="22">
        <f>O10/$O$14</f>
        <v>0.13636363636363635</v>
      </c>
      <c r="P18" s="36">
        <f>P10/$P$14</f>
        <v>2.7777777776620372E-2</v>
      </c>
      <c r="Q18" s="36">
        <f>Q10/$Q$14</f>
        <v>8.5227272728967587E-2</v>
      </c>
      <c r="R18" s="30">
        <f>SUM(N18:Q18)/4</f>
        <v>8.0199314574448941E-2</v>
      </c>
    </row>
    <row r="19" spans="9:19" x14ac:dyDescent="0.3">
      <c r="M19" s="18" t="s">
        <v>17</v>
      </c>
      <c r="N19" s="22">
        <f t="shared" ref="N19:N21" si="1">N11/$N$14</f>
        <v>7.1428571428571425E-2</v>
      </c>
      <c r="O19" s="22">
        <f t="shared" ref="O19:O21" si="2">O11/$O$14</f>
        <v>0.13636363636363635</v>
      </c>
      <c r="P19" s="36">
        <f t="shared" ref="P19:P21" si="3">P11/$P$14</f>
        <v>0.41666666664930552</v>
      </c>
      <c r="Q19" s="36">
        <f t="shared" ref="Q19:Q21" si="4">Q11/$Q$14</f>
        <v>0.11931818182055463</v>
      </c>
      <c r="R19" s="30">
        <f>SUM(N19:Q19)/4</f>
        <v>0.18594426406551698</v>
      </c>
    </row>
    <row r="20" spans="9:19" x14ac:dyDescent="0.3">
      <c r="M20" s="18" t="s">
        <v>18</v>
      </c>
      <c r="N20" s="22">
        <f t="shared" si="1"/>
        <v>0.35714285714285715</v>
      </c>
      <c r="O20" s="22">
        <f t="shared" si="2"/>
        <v>4.5454545454545449E-2</v>
      </c>
      <c r="P20" s="36">
        <f t="shared" si="3"/>
        <v>0.13888888888310186</v>
      </c>
      <c r="Q20" s="36">
        <f t="shared" si="4"/>
        <v>0.19886363634770465</v>
      </c>
      <c r="R20" s="30">
        <f t="shared" ref="R20:R22" si="5">SUM(N20:Q20)/4</f>
        <v>0.1850874819570523</v>
      </c>
    </row>
    <row r="21" spans="9:19" x14ac:dyDescent="0.3">
      <c r="M21" s="18" t="s">
        <v>19</v>
      </c>
      <c r="N21" s="22">
        <f t="shared" si="1"/>
        <v>0.5</v>
      </c>
      <c r="O21" s="22">
        <f t="shared" si="2"/>
        <v>0.68181818181818177</v>
      </c>
      <c r="P21" s="36">
        <f t="shared" si="3"/>
        <v>0.41666666669097219</v>
      </c>
      <c r="Q21" s="36">
        <f t="shared" si="4"/>
        <v>0.59659090910277313</v>
      </c>
      <c r="R21" s="30">
        <f t="shared" si="5"/>
        <v>0.54876893940298177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1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I29:L29"/>
    <mergeCell ref="K31:K35"/>
    <mergeCell ref="L31:L35"/>
    <mergeCell ref="Q29:S29"/>
    <mergeCell ref="Q34:R34"/>
    <mergeCell ref="Q35:R35"/>
    <mergeCell ref="N29:N30"/>
    <mergeCell ref="Q30:R30"/>
    <mergeCell ref="Q31:R31"/>
    <mergeCell ref="Q32:R32"/>
    <mergeCell ref="Q33:R33"/>
    <mergeCell ref="O29:O30"/>
    <mergeCell ref="G8:H8"/>
    <mergeCell ref="I24:S24"/>
    <mergeCell ref="M5:Q5"/>
    <mergeCell ref="M16:R16"/>
    <mergeCell ref="M8:Q8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N18" sqref="N18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ht="16.8" x14ac:dyDescent="0.3">
      <c r="M5" s="77" t="s">
        <v>67</v>
      </c>
      <c r="N5" s="78"/>
      <c r="O5" s="78"/>
      <c r="P5" s="78"/>
      <c r="Q5" s="78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3">
      <c r="G10" s="15" t="s">
        <v>27</v>
      </c>
      <c r="H10" s="17">
        <v>7</v>
      </c>
      <c r="M10" s="18" t="s">
        <v>62</v>
      </c>
      <c r="N10" s="22">
        <v>1</v>
      </c>
      <c r="O10" s="17">
        <v>4</v>
      </c>
      <c r="P10" s="45">
        <v>4</v>
      </c>
      <c r="Q10" s="17">
        <v>3</v>
      </c>
    </row>
    <row r="11" spans="7:18" x14ac:dyDescent="0.3">
      <c r="G11" s="15" t="s">
        <v>28</v>
      </c>
      <c r="H11" s="17">
        <v>5</v>
      </c>
      <c r="M11" s="18" t="s">
        <v>17</v>
      </c>
      <c r="N11" s="37">
        <f>(1/O10)</f>
        <v>0.25</v>
      </c>
      <c r="O11" s="22">
        <v>1</v>
      </c>
      <c r="P11" s="45">
        <v>5</v>
      </c>
      <c r="Q11" s="17">
        <v>5</v>
      </c>
    </row>
    <row r="12" spans="7:18" x14ac:dyDescent="0.3">
      <c r="G12" s="15" t="s">
        <v>29</v>
      </c>
      <c r="H12" s="17">
        <v>3</v>
      </c>
      <c r="M12" s="18" t="s">
        <v>18</v>
      </c>
      <c r="N12" s="37">
        <f xml:space="preserve"> (1/P10)</f>
        <v>0.25</v>
      </c>
      <c r="O12" s="37">
        <f>(1/P11)</f>
        <v>0.2</v>
      </c>
      <c r="P12" s="36">
        <v>1</v>
      </c>
      <c r="Q12" s="17">
        <v>2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0.33333333333333331</v>
      </c>
      <c r="O13" s="37">
        <f>(1/Q11)</f>
        <v>0.2</v>
      </c>
      <c r="P13" s="37">
        <f>(1/Q12)</f>
        <v>0.5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1.8333333333333333</v>
      </c>
      <c r="O14" s="21">
        <f>SUM(O10:O13)</f>
        <v>5.4</v>
      </c>
      <c r="P14" s="21">
        <f t="shared" ref="P14:Q14" si="0">SUM(P10:P13)</f>
        <v>10.5</v>
      </c>
      <c r="Q14" s="21">
        <f t="shared" si="0"/>
        <v>11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0.54545454545454553</v>
      </c>
      <c r="O18" s="22">
        <f>O10/$O$14</f>
        <v>0.7407407407407407</v>
      </c>
      <c r="P18" s="36">
        <f>P10/$P$14</f>
        <v>0.38095238095238093</v>
      </c>
      <c r="Q18" s="36">
        <f>Q10/$Q$14</f>
        <v>0.27272727272727271</v>
      </c>
      <c r="R18" s="30">
        <f>SUM(N18:Q18)/4</f>
        <v>0.48496873496873499</v>
      </c>
    </row>
    <row r="19" spans="9:19" x14ac:dyDescent="0.3">
      <c r="M19" s="18" t="s">
        <v>17</v>
      </c>
      <c r="N19" s="22">
        <f t="shared" ref="N19:N21" si="1">N11/$N$14</f>
        <v>0.13636363636363638</v>
      </c>
      <c r="O19" s="22">
        <f t="shared" ref="O19:O21" si="2">O11/$O$14</f>
        <v>0.18518518518518517</v>
      </c>
      <c r="P19" s="36">
        <f t="shared" ref="P19:P21" si="3">P11/$P$14</f>
        <v>0.47619047619047616</v>
      </c>
      <c r="Q19" s="36">
        <f t="shared" ref="Q19:Q21" si="4">Q11/$Q$14</f>
        <v>0.45454545454545453</v>
      </c>
      <c r="R19" s="30">
        <f>SUM(N19:Q19)/4</f>
        <v>0.31307118807118806</v>
      </c>
    </row>
    <row r="20" spans="9:19" x14ac:dyDescent="0.3">
      <c r="M20" s="18" t="s">
        <v>18</v>
      </c>
      <c r="N20" s="22">
        <f t="shared" si="1"/>
        <v>0.13636363636363638</v>
      </c>
      <c r="O20" s="22">
        <f t="shared" si="2"/>
        <v>3.7037037037037035E-2</v>
      </c>
      <c r="P20" s="36">
        <f t="shared" si="3"/>
        <v>9.5238095238095233E-2</v>
      </c>
      <c r="Q20" s="36">
        <f t="shared" si="4"/>
        <v>0.18181818181818182</v>
      </c>
      <c r="R20" s="30">
        <f t="shared" ref="R20:R22" si="5">SUM(N20:Q20)/4</f>
        <v>0.11261423761423763</v>
      </c>
    </row>
    <row r="21" spans="9:19" x14ac:dyDescent="0.3">
      <c r="M21" s="18" t="s">
        <v>19</v>
      </c>
      <c r="N21" s="22">
        <f t="shared" si="1"/>
        <v>0.18181818181818182</v>
      </c>
      <c r="O21" s="22">
        <f t="shared" si="2"/>
        <v>3.7037037037037035E-2</v>
      </c>
      <c r="P21" s="36">
        <f t="shared" si="3"/>
        <v>4.7619047619047616E-2</v>
      </c>
      <c r="Q21" s="36">
        <f t="shared" si="4"/>
        <v>9.0909090909090912E-2</v>
      </c>
      <c r="R21" s="30">
        <f t="shared" si="5"/>
        <v>8.934583934583934E-2</v>
      </c>
    </row>
    <row r="22" spans="9:19" x14ac:dyDescent="0.3">
      <c r="M22" s="24" t="s">
        <v>39</v>
      </c>
      <c r="N22" s="21">
        <f>SUM(N18:N21)</f>
        <v>1</v>
      </c>
      <c r="O22" s="21">
        <f t="shared" ref="O22:Q22" si="6">SUM(O18:O21)</f>
        <v>0.99999999999999978</v>
      </c>
      <c r="P22" s="21">
        <f t="shared" si="6"/>
        <v>1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K31:K35"/>
    <mergeCell ref="L31:L35"/>
    <mergeCell ref="Q31:R31"/>
    <mergeCell ref="Q32:R32"/>
    <mergeCell ref="Q33:R33"/>
    <mergeCell ref="Q34:R34"/>
    <mergeCell ref="Q35:R35"/>
    <mergeCell ref="M5:Q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G5:S35"/>
  <sheetViews>
    <sheetView rightToLeft="1" workbookViewId="0">
      <selection activeCell="N20" sqref="N20"/>
    </sheetView>
  </sheetViews>
  <sheetFormatPr defaultRowHeight="16.2" x14ac:dyDescent="0.3"/>
  <cols>
    <col min="1" max="6" width="8.88671875" style="12"/>
    <col min="7" max="7" width="13" style="12" bestFit="1" customWidth="1"/>
    <col min="8" max="16384" width="8.88671875" style="12"/>
  </cols>
  <sheetData>
    <row r="5" spans="7:18" x14ac:dyDescent="0.3">
      <c r="M5" s="91" t="s">
        <v>66</v>
      </c>
      <c r="N5" s="92"/>
      <c r="O5" s="92"/>
      <c r="P5" s="92"/>
      <c r="Q5" s="92"/>
    </row>
    <row r="8" spans="7:18" ht="16.8" x14ac:dyDescent="0.3">
      <c r="G8" s="64" t="s">
        <v>25</v>
      </c>
      <c r="H8" s="65"/>
      <c r="M8" s="72" t="s">
        <v>37</v>
      </c>
      <c r="N8" s="73"/>
      <c r="O8" s="73"/>
      <c r="P8" s="73"/>
      <c r="Q8" s="74"/>
    </row>
    <row r="9" spans="7:18" x14ac:dyDescent="0.3">
      <c r="G9" s="15" t="s">
        <v>26</v>
      </c>
      <c r="H9" s="16">
        <v>9</v>
      </c>
      <c r="M9" s="34"/>
      <c r="N9" s="35" t="s">
        <v>62</v>
      </c>
      <c r="O9" s="35" t="s">
        <v>17</v>
      </c>
      <c r="P9" s="35" t="s">
        <v>18</v>
      </c>
      <c r="Q9" s="18" t="s">
        <v>19</v>
      </c>
    </row>
    <row r="10" spans="7:18" x14ac:dyDescent="0.45">
      <c r="G10" s="15" t="s">
        <v>27</v>
      </c>
      <c r="H10" s="17">
        <v>7</v>
      </c>
      <c r="M10" s="18" t="s">
        <v>62</v>
      </c>
      <c r="N10" s="22">
        <v>1</v>
      </c>
      <c r="O10" s="40">
        <v>5</v>
      </c>
      <c r="P10" s="44">
        <v>7</v>
      </c>
      <c r="Q10" s="17">
        <v>6</v>
      </c>
    </row>
    <row r="11" spans="7:18" x14ac:dyDescent="0.45">
      <c r="G11" s="15" t="s">
        <v>28</v>
      </c>
      <c r="H11" s="17">
        <v>5</v>
      </c>
      <c r="M11" s="18" t="s">
        <v>17</v>
      </c>
      <c r="N11" s="41">
        <f>(1/O10)</f>
        <v>0.2</v>
      </c>
      <c r="O11" s="22">
        <v>1</v>
      </c>
      <c r="P11" s="44">
        <v>0.2</v>
      </c>
      <c r="Q11" s="17">
        <v>4</v>
      </c>
    </row>
    <row r="12" spans="7:18" x14ac:dyDescent="0.45">
      <c r="G12" s="15" t="s">
        <v>29</v>
      </c>
      <c r="H12" s="17">
        <v>3</v>
      </c>
      <c r="M12" s="18" t="s">
        <v>18</v>
      </c>
      <c r="N12" s="41">
        <f xml:space="preserve"> (1/P10)</f>
        <v>0.14285714285714285</v>
      </c>
      <c r="O12" s="41">
        <f>(1/P11)</f>
        <v>5</v>
      </c>
      <c r="P12" s="36">
        <v>1</v>
      </c>
      <c r="Q12" s="17">
        <v>5</v>
      </c>
    </row>
    <row r="13" spans="7:18" x14ac:dyDescent="0.3">
      <c r="G13" s="15" t="s">
        <v>30</v>
      </c>
      <c r="H13" s="17">
        <v>1</v>
      </c>
      <c r="M13" s="18" t="s">
        <v>19</v>
      </c>
      <c r="N13" s="37">
        <f>(1/Q10)</f>
        <v>0.16666666666666666</v>
      </c>
      <c r="O13" s="37">
        <f>(1/Q11)</f>
        <v>0.25</v>
      </c>
      <c r="P13" s="37">
        <f>(1/Q12)</f>
        <v>0.2</v>
      </c>
      <c r="Q13" s="22">
        <v>1</v>
      </c>
    </row>
    <row r="14" spans="7:18" x14ac:dyDescent="0.3">
      <c r="G14" s="14" t="s">
        <v>31</v>
      </c>
      <c r="H14" s="13" t="s">
        <v>32</v>
      </c>
      <c r="M14" s="24" t="s">
        <v>39</v>
      </c>
      <c r="N14" s="21">
        <f>SUM(N10:N13)</f>
        <v>1.5095238095238095</v>
      </c>
      <c r="O14" s="21">
        <f>SUM(O10:O13)</f>
        <v>11.25</v>
      </c>
      <c r="P14" s="21">
        <f t="shared" ref="P14:Q14" si="0">SUM(P10:P13)</f>
        <v>8.3999999999999986</v>
      </c>
      <c r="Q14" s="21">
        <f t="shared" si="0"/>
        <v>16</v>
      </c>
    </row>
    <row r="16" spans="7:18" ht="16.8" x14ac:dyDescent="0.3">
      <c r="M16" s="72" t="s">
        <v>38</v>
      </c>
      <c r="N16" s="73"/>
      <c r="O16" s="73"/>
      <c r="P16" s="73"/>
      <c r="Q16" s="73"/>
      <c r="R16" s="74"/>
    </row>
    <row r="17" spans="9:19" x14ac:dyDescent="0.3">
      <c r="M17" s="20"/>
      <c r="N17" s="18" t="s">
        <v>62</v>
      </c>
      <c r="O17" s="18" t="s">
        <v>17</v>
      </c>
      <c r="P17" s="38" t="s">
        <v>63</v>
      </c>
      <c r="Q17" s="18" t="s">
        <v>19</v>
      </c>
      <c r="R17" s="39" t="s">
        <v>40</v>
      </c>
    </row>
    <row r="18" spans="9:19" x14ac:dyDescent="0.3">
      <c r="M18" s="18" t="s">
        <v>62</v>
      </c>
      <c r="N18" s="22">
        <f>N10/$N$14</f>
        <v>0.66246056782334384</v>
      </c>
      <c r="O18" s="22">
        <f>O10/$O$14</f>
        <v>0.44444444444444442</v>
      </c>
      <c r="P18" s="36">
        <f>P10/$P$14</f>
        <v>0.83333333333333348</v>
      </c>
      <c r="Q18" s="36">
        <f>Q10/$Q$14</f>
        <v>0.375</v>
      </c>
      <c r="R18" s="30">
        <f>SUM(N18:Q18)/4</f>
        <v>0.57880958640028046</v>
      </c>
    </row>
    <row r="19" spans="9:19" x14ac:dyDescent="0.3">
      <c r="M19" s="18" t="s">
        <v>17</v>
      </c>
      <c r="N19" s="22">
        <f>N11/$N$14</f>
        <v>0.13249211356466878</v>
      </c>
      <c r="O19" s="22">
        <f t="shared" ref="O19:O21" si="1">O11/$O$14</f>
        <v>8.8888888888888892E-2</v>
      </c>
      <c r="P19" s="36">
        <f t="shared" ref="P19:P21" si="2">P11/$P$14</f>
        <v>2.3809523809523815E-2</v>
      </c>
      <c r="Q19" s="36">
        <f t="shared" ref="Q19:Q21" si="3">Q11/$Q$14</f>
        <v>0.25</v>
      </c>
      <c r="R19" s="30">
        <f>SUM(N19:Q19)/4</f>
        <v>0.12379763156577037</v>
      </c>
    </row>
    <row r="20" spans="9:19" x14ac:dyDescent="0.3">
      <c r="M20" s="18" t="s">
        <v>18</v>
      </c>
      <c r="N20" s="22">
        <f t="shared" ref="N20:N21" si="4">N12/$N$14</f>
        <v>9.4637223974763401E-2</v>
      </c>
      <c r="O20" s="22">
        <f t="shared" si="1"/>
        <v>0.44444444444444442</v>
      </c>
      <c r="P20" s="36">
        <f t="shared" si="2"/>
        <v>0.11904761904761907</v>
      </c>
      <c r="Q20" s="36">
        <f t="shared" si="3"/>
        <v>0.3125</v>
      </c>
      <c r="R20" s="30">
        <f t="shared" ref="R20:R22" si="5">SUM(N20:Q20)/4</f>
        <v>0.24265732186670672</v>
      </c>
    </row>
    <row r="21" spans="9:19" x14ac:dyDescent="0.3">
      <c r="M21" s="18" t="s">
        <v>19</v>
      </c>
      <c r="N21" s="22">
        <f t="shared" si="4"/>
        <v>0.11041009463722397</v>
      </c>
      <c r="O21" s="22">
        <f t="shared" si="1"/>
        <v>2.2222222222222223E-2</v>
      </c>
      <c r="P21" s="36">
        <f t="shared" si="2"/>
        <v>2.3809523809523815E-2</v>
      </c>
      <c r="Q21" s="36">
        <f t="shared" si="3"/>
        <v>6.25E-2</v>
      </c>
      <c r="R21" s="30">
        <f t="shared" si="5"/>
        <v>5.4735460167242497E-2</v>
      </c>
    </row>
    <row r="22" spans="9:19" x14ac:dyDescent="0.3">
      <c r="M22" s="24" t="s">
        <v>39</v>
      </c>
      <c r="N22" s="21">
        <f>SUM(N18:N21)</f>
        <v>0.99999999999999989</v>
      </c>
      <c r="O22" s="21">
        <f t="shared" ref="O22:Q22" si="6">SUM(O18:O21)</f>
        <v>1</v>
      </c>
      <c r="P22" s="21">
        <f t="shared" si="6"/>
        <v>1.0000000000000002</v>
      </c>
      <c r="Q22" s="21">
        <f t="shared" si="6"/>
        <v>1</v>
      </c>
      <c r="R22" s="30">
        <f t="shared" si="5"/>
        <v>1</v>
      </c>
    </row>
    <row r="24" spans="9:19" ht="16.8" x14ac:dyDescent="0.3">
      <c r="I24" s="71" t="s">
        <v>41</v>
      </c>
      <c r="J24" s="71"/>
      <c r="K24" s="71"/>
      <c r="L24" s="71"/>
      <c r="M24" s="71"/>
      <c r="N24" s="71"/>
      <c r="O24" s="71"/>
      <c r="P24" s="71"/>
      <c r="Q24" s="71"/>
      <c r="R24" s="71"/>
      <c r="S24" s="71"/>
    </row>
    <row r="25" spans="9:19" ht="18.600000000000001" x14ac:dyDescent="0.3">
      <c r="I25" s="26" t="s">
        <v>42</v>
      </c>
      <c r="J25" s="25">
        <v>1</v>
      </c>
      <c r="K25" s="25">
        <v>2</v>
      </c>
      <c r="L25" s="25">
        <v>3</v>
      </c>
      <c r="M25" s="25">
        <v>4</v>
      </c>
      <c r="N25" s="25">
        <v>5</v>
      </c>
      <c r="O25" s="25">
        <v>6</v>
      </c>
      <c r="P25" s="25">
        <v>7</v>
      </c>
      <c r="Q25" s="25">
        <v>8</v>
      </c>
      <c r="R25" s="25">
        <v>9</v>
      </c>
      <c r="S25" s="25">
        <v>10</v>
      </c>
    </row>
    <row r="26" spans="9:19" ht="18.600000000000001" x14ac:dyDescent="0.3">
      <c r="I26" s="26" t="s">
        <v>43</v>
      </c>
      <c r="J26" s="25">
        <v>0</v>
      </c>
      <c r="K26" s="25">
        <v>0</v>
      </c>
      <c r="L26" s="25">
        <v>0.57999999999999996</v>
      </c>
      <c r="M26" s="25">
        <v>0.9</v>
      </c>
      <c r="N26" s="25">
        <v>1.1200000000000001</v>
      </c>
      <c r="O26" s="25">
        <v>1.24</v>
      </c>
      <c r="P26" s="25">
        <v>1.32</v>
      </c>
      <c r="Q26" s="25">
        <v>1.41</v>
      </c>
      <c r="R26" s="25">
        <v>1.45</v>
      </c>
      <c r="S26" s="25">
        <v>1.45</v>
      </c>
    </row>
    <row r="29" spans="9:19" ht="16.8" x14ac:dyDescent="0.3">
      <c r="I29" s="79" t="s">
        <v>44</v>
      </c>
      <c r="J29" s="80"/>
      <c r="K29" s="80"/>
      <c r="L29" s="81"/>
      <c r="N29" s="59" t="s">
        <v>64</v>
      </c>
      <c r="O29" s="59" t="s">
        <v>65</v>
      </c>
      <c r="Q29" s="82" t="s">
        <v>46</v>
      </c>
      <c r="R29" s="83"/>
      <c r="S29" s="84"/>
    </row>
    <row r="30" spans="9:19" x14ac:dyDescent="0.3">
      <c r="I30" s="17" t="s">
        <v>47</v>
      </c>
      <c r="J30" s="17" t="s">
        <v>48</v>
      </c>
      <c r="K30" s="17" t="s">
        <v>49</v>
      </c>
      <c r="L30" s="17" t="s">
        <v>50</v>
      </c>
      <c r="N30" s="59"/>
      <c r="O30" s="59"/>
      <c r="Q30" s="89" t="s">
        <v>64</v>
      </c>
      <c r="R30" s="90"/>
      <c r="S30" s="29" t="s">
        <v>52</v>
      </c>
    </row>
    <row r="31" spans="9:19" x14ac:dyDescent="0.3">
      <c r="I31" s="17"/>
      <c r="J31" s="17"/>
      <c r="K31" s="52"/>
      <c r="L31" s="52"/>
      <c r="N31" s="30" t="s">
        <v>62</v>
      </c>
      <c r="O31" s="28"/>
      <c r="Q31" s="85" t="s">
        <v>62</v>
      </c>
      <c r="R31" s="86"/>
      <c r="S31" s="17"/>
    </row>
    <row r="32" spans="9:19" x14ac:dyDescent="0.3">
      <c r="I32" s="17"/>
      <c r="J32" s="17"/>
      <c r="K32" s="55"/>
      <c r="L32" s="55"/>
      <c r="N32" s="30" t="s">
        <v>17</v>
      </c>
      <c r="O32" s="17"/>
      <c r="Q32" s="85" t="s">
        <v>17</v>
      </c>
      <c r="R32" s="86"/>
      <c r="S32" s="17"/>
    </row>
    <row r="33" spans="9:19" x14ac:dyDescent="0.3">
      <c r="I33" s="17"/>
      <c r="J33" s="17"/>
      <c r="K33" s="55"/>
      <c r="L33" s="55"/>
      <c r="N33" s="30" t="s">
        <v>18</v>
      </c>
      <c r="O33" s="17"/>
      <c r="Q33" s="85" t="s">
        <v>18</v>
      </c>
      <c r="R33" s="86"/>
      <c r="S33" s="17"/>
    </row>
    <row r="34" spans="9:19" x14ac:dyDescent="0.3">
      <c r="I34" s="17"/>
      <c r="J34" s="17"/>
      <c r="K34" s="55"/>
      <c r="L34" s="55"/>
      <c r="N34" s="30" t="s">
        <v>19</v>
      </c>
      <c r="O34" s="17"/>
      <c r="Q34" s="85" t="s">
        <v>19</v>
      </c>
      <c r="R34" s="86"/>
      <c r="S34" s="17"/>
    </row>
    <row r="35" spans="9:19" x14ac:dyDescent="0.3">
      <c r="I35" s="32" t="s">
        <v>53</v>
      </c>
      <c r="J35" s="32"/>
      <c r="K35" s="56"/>
      <c r="L35" s="56"/>
      <c r="N35" s="31" t="s">
        <v>39</v>
      </c>
      <c r="O35" s="17">
        <f>SUM(O31:O34)</f>
        <v>0</v>
      </c>
      <c r="Q35" s="87" t="s">
        <v>39</v>
      </c>
      <c r="R35" s="88"/>
      <c r="S35" s="17">
        <f>SUM(S31:S34)</f>
        <v>0</v>
      </c>
    </row>
  </sheetData>
  <mergeCells count="17">
    <mergeCell ref="M5:Q5"/>
    <mergeCell ref="K31:K35"/>
    <mergeCell ref="L31:L35"/>
    <mergeCell ref="Q31:R31"/>
    <mergeCell ref="Q32:R32"/>
    <mergeCell ref="Q33:R33"/>
    <mergeCell ref="Q34:R34"/>
    <mergeCell ref="Q35:R35"/>
    <mergeCell ref="G8:H8"/>
    <mergeCell ref="M8:Q8"/>
    <mergeCell ref="M16:R16"/>
    <mergeCell ref="I24:S24"/>
    <mergeCell ref="I29:L29"/>
    <mergeCell ref="N29:N30"/>
    <mergeCell ref="O29:O30"/>
    <mergeCell ref="Q29:S29"/>
    <mergeCell ref="Q30:R30"/>
  </mergeCells>
  <conditionalFormatting sqref="G9:G13">
    <cfRule type="colorScale" priority="2">
      <colorScale>
        <cfvo type="min"/>
        <cfvo type="max"/>
        <color rgb="FFFCFCFF"/>
        <color rgb="FF63BE7B"/>
      </colorScale>
    </cfRule>
  </conditionalFormatting>
  <conditionalFormatting sqref="H9:H1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مساله</vt:lpstr>
      <vt:lpstr>مقایسه زوجی معیار های اصلی</vt:lpstr>
      <vt:lpstr>محتوایی</vt:lpstr>
      <vt:lpstr>ظاهری</vt:lpstr>
      <vt:lpstr>اعتبار</vt:lpstr>
      <vt:lpstr>زیر شاخه ظاهری در جذابیت</vt:lpstr>
      <vt:lpstr>کتاب معیار محتوایی</vt:lpstr>
      <vt:lpstr>کتاب از نظر ویراستاری مناسب</vt:lpstr>
      <vt:lpstr>کتاب از نظر رسایی و شیوایی</vt:lpstr>
      <vt:lpstr>کتاب از نظر مسیر داستان</vt:lpstr>
      <vt:lpstr>کتاب از نظر ظاهری</vt:lpstr>
      <vt:lpstr>کتاب از نظر طراحی جلد</vt:lpstr>
      <vt:lpstr>کتاب از نظر جنس کاغذ</vt:lpstr>
      <vt:lpstr>کتاب از نظر جذابیت ظاهری</vt:lpstr>
      <vt:lpstr>کتاب از نظر قطع کتاب</vt:lpstr>
      <vt:lpstr>کتاب از نظر اندازه فونت</vt:lpstr>
      <vt:lpstr>کتاب از نظر استفاده از تصویر</vt:lpstr>
      <vt:lpstr>کتاب از نظر معیار اعتبار</vt:lpstr>
      <vt:lpstr>کتاب از نظر خوش نامی </vt:lpstr>
      <vt:lpstr>کتاب از نظر نوبت چاپ</vt:lpstr>
      <vt:lpstr>جواب نهایی AHP</vt:lpstr>
      <vt:lpstr>نمودار ها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2019-11-16T15:39:00Z</dcterms:modified>
</cp:coreProperties>
</file>