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\\cml2.local\Projects\02_Машиностроение\НИИ_мортеплотехники\00_TNSUM_2024\01_Work\01_Stage1\Себелев\"/>
    </mc:Choice>
  </mc:AlternateContent>
  <xr:revisionPtr revIDLastSave="0" documentId="13_ncr:1_{42A18872-94D6-41E0-8FF9-D78600FCF0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K22" i="1"/>
  <c r="K20" i="1"/>
  <c r="K12" i="1"/>
  <c r="K10" i="1"/>
  <c r="K8" i="1"/>
  <c r="K3" i="1"/>
  <c r="E4" i="1" l="1"/>
  <c r="D4" i="1"/>
  <c r="C4" i="1"/>
  <c r="L4" i="1"/>
  <c r="J4" i="1"/>
  <c r="H4" i="1"/>
  <c r="B4" i="1"/>
  <c r="E5" i="1"/>
  <c r="D5" i="1"/>
  <c r="C5" i="1"/>
  <c r="L5" i="1"/>
  <c r="J5" i="1"/>
  <c r="H5" i="1"/>
  <c r="B5" i="1"/>
  <c r="E6" i="1"/>
  <c r="D6" i="1"/>
  <c r="C6" i="1"/>
  <c r="L6" i="1"/>
  <c r="J6" i="1"/>
  <c r="B6" i="1"/>
  <c r="H6" i="1"/>
  <c r="E7" i="1"/>
  <c r="F7" i="1" s="1"/>
  <c r="D7" i="1"/>
  <c r="C7" i="1"/>
  <c r="L7" i="1"/>
  <c r="J7" i="1"/>
  <c r="H7" i="1"/>
  <c r="B7" i="1"/>
  <c r="E8" i="1"/>
  <c r="D8" i="1"/>
  <c r="C8" i="1"/>
  <c r="L8" i="1"/>
  <c r="J8" i="1"/>
  <c r="H8" i="1"/>
  <c r="B8" i="1"/>
  <c r="E9" i="1"/>
  <c r="D9" i="1"/>
  <c r="C9" i="1"/>
  <c r="L9" i="1"/>
  <c r="J9" i="1"/>
  <c r="H9" i="1"/>
  <c r="B9" i="1"/>
  <c r="E10" i="1"/>
  <c r="D10" i="1"/>
  <c r="C10" i="1"/>
  <c r="L10" i="1"/>
  <c r="J10" i="1"/>
  <c r="H10" i="1"/>
  <c r="B10" i="1"/>
  <c r="E11" i="1"/>
  <c r="D11" i="1"/>
  <c r="C11" i="1"/>
  <c r="L11" i="1"/>
  <c r="J11" i="1"/>
  <c r="H11" i="1"/>
  <c r="B11" i="1"/>
  <c r="E12" i="1"/>
  <c r="D12" i="1"/>
  <c r="C12" i="1"/>
  <c r="L12" i="1"/>
  <c r="J12" i="1"/>
  <c r="H12" i="1"/>
  <c r="B12" i="1"/>
  <c r="E13" i="1"/>
  <c r="D13" i="1"/>
  <c r="C13" i="1"/>
  <c r="L13" i="1"/>
  <c r="J13" i="1"/>
  <c r="H13" i="1"/>
  <c r="B13" i="1"/>
  <c r="E14" i="1"/>
  <c r="D14" i="1"/>
  <c r="C14" i="1"/>
  <c r="L14" i="1"/>
  <c r="J14" i="1"/>
  <c r="H14" i="1"/>
  <c r="B14" i="1"/>
  <c r="E15" i="1"/>
  <c r="D15" i="1"/>
  <c r="C15" i="1"/>
  <c r="L15" i="1"/>
  <c r="J15" i="1"/>
  <c r="H15" i="1"/>
  <c r="B15" i="1"/>
  <c r="E16" i="1"/>
  <c r="D16" i="1"/>
  <c r="C16" i="1"/>
  <c r="L16" i="1"/>
  <c r="J16" i="1"/>
  <c r="H16" i="1"/>
  <c r="B16" i="1"/>
  <c r="K16" i="1" s="1"/>
  <c r="E17" i="1"/>
  <c r="D17" i="1"/>
  <c r="C17" i="1"/>
  <c r="L17" i="1"/>
  <c r="J17" i="1"/>
  <c r="H17" i="1"/>
  <c r="B17" i="1"/>
  <c r="E18" i="1"/>
  <c r="D18" i="1"/>
  <c r="C18" i="1"/>
  <c r="L18" i="1"/>
  <c r="J18" i="1"/>
  <c r="H18" i="1"/>
  <c r="B18" i="1"/>
  <c r="K18" i="1" s="1"/>
  <c r="E19" i="1"/>
  <c r="D19" i="1"/>
  <c r="C19" i="1"/>
  <c r="L19" i="1"/>
  <c r="J19" i="1"/>
  <c r="H19" i="1"/>
  <c r="B19" i="1"/>
  <c r="E22" i="1"/>
  <c r="D22" i="1"/>
  <c r="C22" i="1"/>
  <c r="L22" i="1"/>
  <c r="J22" i="1"/>
  <c r="H22" i="1"/>
  <c r="B22" i="1"/>
  <c r="E21" i="1"/>
  <c r="D21" i="1"/>
  <c r="C21" i="1"/>
  <c r="L21" i="1"/>
  <c r="J21" i="1"/>
  <c r="H21" i="1"/>
  <c r="B21" i="1"/>
  <c r="B20" i="1"/>
  <c r="E20" i="1"/>
  <c r="D20" i="1"/>
  <c r="C20" i="1"/>
  <c r="L20" i="1"/>
  <c r="J20" i="1"/>
  <c r="H20" i="1"/>
  <c r="E3" i="1"/>
  <c r="D3" i="1"/>
  <c r="C3" i="1"/>
  <c r="L3" i="1"/>
  <c r="J3" i="1"/>
  <c r="H3" i="1"/>
  <c r="B3" i="1"/>
  <c r="A3" i="1"/>
  <c r="G18" i="1" l="1"/>
  <c r="G12" i="1"/>
  <c r="K13" i="1"/>
  <c r="G7" i="1"/>
  <c r="F13" i="1"/>
  <c r="G13" i="1" s="1"/>
  <c r="F20" i="1"/>
  <c r="G20" i="1" s="1"/>
  <c r="F22" i="1"/>
  <c r="G22" i="1" s="1"/>
  <c r="F18" i="1"/>
  <c r="F10" i="1"/>
  <c r="G10" i="1" s="1"/>
  <c r="F4" i="1"/>
  <c r="G4" i="1" s="1"/>
  <c r="F9" i="1"/>
  <c r="G9" i="1" s="1"/>
  <c r="F17" i="1"/>
  <c r="G17" i="1" s="1"/>
  <c r="F15" i="1"/>
  <c r="G15" i="1" s="1"/>
  <c r="F6" i="1"/>
  <c r="G6" i="1" s="1"/>
  <c r="F3" i="1"/>
  <c r="G3" i="1" s="1"/>
  <c r="F19" i="1"/>
  <c r="G19" i="1" s="1"/>
  <c r="F5" i="1"/>
  <c r="G5" i="1" s="1"/>
  <c r="F21" i="1"/>
  <c r="G21" i="1" s="1"/>
  <c r="F16" i="1"/>
  <c r="G16" i="1" s="1"/>
  <c r="F12" i="1"/>
  <c r="F11" i="1"/>
  <c r="G11" i="1" s="1"/>
  <c r="F8" i="1"/>
  <c r="G8" i="1" s="1"/>
  <c r="F14" i="1"/>
  <c r="G14" i="1" s="1"/>
</calcChain>
</file>

<file path=xl/sharedStrings.xml><?xml version="1.0" encoding="utf-8"?>
<sst xmlns="http://schemas.openxmlformats.org/spreadsheetml/2006/main" count="12" uniqueCount="12">
  <si>
    <t>t</t>
  </si>
  <si>
    <t>PiT</t>
  </si>
  <si>
    <t>n</t>
  </si>
  <si>
    <t>Mt</t>
  </si>
  <si>
    <t>Mn</t>
  </si>
  <si>
    <t>G</t>
  </si>
  <si>
    <t>G (SPbPU)</t>
  </si>
  <si>
    <t>Mt (SPbPU)</t>
  </si>
  <si>
    <t>pвх*</t>
  </si>
  <si>
    <t>Tвх*</t>
  </si>
  <si>
    <t>pвых</t>
  </si>
  <si>
    <t>u/C0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</si>
</sst>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cml2.local\Projects\02_&#1052;&#1072;&#1096;&#1080;&#1085;&#1086;&#1089;&#1090;&#1088;&#1086;&#1077;&#1085;&#1080;&#1077;\&#1053;&#1048;&#1048;_&#1084;&#1086;&#1088;&#1090;&#1077;&#1087;&#1083;&#1086;&#1090;&#1077;&#1093;&#1085;&#1080;&#1082;&#1080;\00_TNSUM_2024\00_Input\&#1048;&#1044;\23%20(NEW).xlsm" TargetMode="External"/><Relationship Id="rId1" Type="http://schemas.openxmlformats.org/officeDocument/2006/relationships/externalLinkPath" Target="/02_&#1052;&#1072;&#1096;&#1080;&#1085;&#1086;&#1089;&#1090;&#1088;&#1086;&#1077;&#1085;&#1080;&#1077;/&#1053;&#1048;&#1048;_&#1084;&#1086;&#1088;&#1090;&#1077;&#1087;&#1083;&#1086;&#1090;&#1077;&#1093;&#1085;&#1080;&#1082;&#1080;/00_TNSUM_2024/00_Input/&#1048;&#1044;/23%20(NEW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f_клапана"/>
      <sheetName val="X(t)"/>
      <sheetName val="V(t)"/>
      <sheetName val="Nx(t)"/>
      <sheetName val="dP24(t)"/>
      <sheetName val="Pwp(t)"/>
      <sheetName val="Ptp(t)"/>
      <sheetName val="Ttp(t)"/>
      <sheetName val="G(t)"/>
      <sheetName val="M(t)"/>
      <sheetName val="n(t)"/>
      <sheetName val="Pump(t)"/>
      <sheetName val="KPD(t)"/>
      <sheetName val="Param"/>
      <sheetName val="TP"/>
      <sheetName val="MUF"/>
      <sheetName val="VALVE"/>
      <sheetName val="TNA"/>
      <sheetName val="WP"/>
      <sheetName val="IZD"/>
    </sheetNames>
    <sheetDataSet>
      <sheetData sheetId="13"/>
      <sheetData sheetId="14">
        <row r="52">
          <cell r="AB52">
            <v>319.83499999999998</v>
          </cell>
          <cell r="AC52">
            <v>0.13</v>
          </cell>
          <cell r="AI52">
            <v>0.1</v>
          </cell>
        </row>
        <row r="56">
          <cell r="AB56">
            <v>361.24200000000002</v>
          </cell>
          <cell r="AC56">
            <v>0.39</v>
          </cell>
          <cell r="AI56">
            <v>0.1</v>
          </cell>
        </row>
        <row r="62">
          <cell r="AB62">
            <v>367.863</v>
          </cell>
          <cell r="AC62">
            <v>0.75</v>
          </cell>
          <cell r="AI62">
            <v>0.11</v>
          </cell>
        </row>
        <row r="72">
          <cell r="AB72">
            <v>364.99700000000001</v>
          </cell>
          <cell r="AC72">
            <v>1.29</v>
          </cell>
          <cell r="AI72">
            <v>0.12</v>
          </cell>
        </row>
        <row r="82">
          <cell r="AB82">
            <v>359.96899999999999</v>
          </cell>
          <cell r="AC82">
            <v>1.77</v>
          </cell>
          <cell r="AI82">
            <v>0.15</v>
          </cell>
        </row>
        <row r="92">
          <cell r="AB92">
            <v>353.74599999999998</v>
          </cell>
          <cell r="AC92">
            <v>2.2000000000000002</v>
          </cell>
          <cell r="AI92">
            <v>0.17</v>
          </cell>
        </row>
        <row r="102">
          <cell r="AB102">
            <v>348.82900000000001</v>
          </cell>
          <cell r="AC102">
            <v>2.58</v>
          </cell>
          <cell r="AI102">
            <v>0.2</v>
          </cell>
        </row>
        <row r="152">
          <cell r="AB152">
            <v>329.24700000000001</v>
          </cell>
          <cell r="AC152">
            <v>3.96</v>
          </cell>
          <cell r="AI152">
            <v>0.34</v>
          </cell>
        </row>
        <row r="203">
          <cell r="AB203">
            <v>314.37</v>
          </cell>
          <cell r="AC203">
            <v>4.76</v>
          </cell>
          <cell r="AI203">
            <v>0.44</v>
          </cell>
        </row>
        <row r="253">
          <cell r="AB253">
            <v>302.84100000000001</v>
          </cell>
          <cell r="AC253">
            <v>5.19</v>
          </cell>
          <cell r="AI253">
            <v>0.51</v>
          </cell>
        </row>
        <row r="304">
          <cell r="AB304">
            <v>293.35599999999999</v>
          </cell>
          <cell r="AC304">
            <v>5.41</v>
          </cell>
          <cell r="AI304">
            <v>0.56000000000000005</v>
          </cell>
        </row>
        <row r="355">
          <cell r="AB355">
            <v>297.18</v>
          </cell>
          <cell r="AC355">
            <v>6.73</v>
          </cell>
          <cell r="AI355">
            <v>0.65</v>
          </cell>
        </row>
        <row r="405">
          <cell r="AB405">
            <v>304.19099999999997</v>
          </cell>
          <cell r="AC405">
            <v>9.3800000000000008</v>
          </cell>
          <cell r="AI405">
            <v>0.85</v>
          </cell>
        </row>
        <row r="456">
          <cell r="AB456">
            <v>302.58199999999999</v>
          </cell>
          <cell r="AC456">
            <v>11.91</v>
          </cell>
          <cell r="AI456">
            <v>1.1100000000000001</v>
          </cell>
        </row>
        <row r="506">
          <cell r="AB506">
            <v>292.76900000000001</v>
          </cell>
          <cell r="AC506">
            <v>12.69</v>
          </cell>
          <cell r="AI506">
            <v>1.27</v>
          </cell>
        </row>
        <row r="556">
          <cell r="AB556">
            <v>281.18799999999999</v>
          </cell>
          <cell r="AC556">
            <v>12.41</v>
          </cell>
          <cell r="AI556">
            <v>1.34</v>
          </cell>
        </row>
        <row r="607">
          <cell r="AB607">
            <v>270.94099999999997</v>
          </cell>
          <cell r="AC607">
            <v>11.84</v>
          </cell>
          <cell r="AI607">
            <v>1.39</v>
          </cell>
        </row>
        <row r="657">
          <cell r="AB657">
            <v>262.54700000000003</v>
          </cell>
          <cell r="AC657">
            <v>11.24</v>
          </cell>
          <cell r="AI657">
            <v>1.42</v>
          </cell>
        </row>
        <row r="708">
          <cell r="AB708">
            <v>255.32300000000001</v>
          </cell>
          <cell r="AC708">
            <v>10.65</v>
          </cell>
          <cell r="AI708">
            <v>1.46</v>
          </cell>
        </row>
        <row r="804">
          <cell r="AB804">
            <v>243.83</v>
          </cell>
          <cell r="AC804">
            <v>9.5399999999999991</v>
          </cell>
          <cell r="AI804">
            <v>1.49</v>
          </cell>
        </row>
      </sheetData>
      <sheetData sheetId="15">
        <row r="52">
          <cell r="T52">
            <v>0.79902598999999996</v>
          </cell>
        </row>
        <row r="56">
          <cell r="T56">
            <v>2.6138905399999999</v>
          </cell>
        </row>
        <row r="62">
          <cell r="T62">
            <v>4.9965931499999998</v>
          </cell>
        </row>
        <row r="72">
          <cell r="T72">
            <v>8.6681976200000008</v>
          </cell>
        </row>
        <row r="82">
          <cell r="T82">
            <v>12.00335999</v>
          </cell>
        </row>
        <row r="92">
          <cell r="T92">
            <v>15.066912869999999</v>
          </cell>
        </row>
        <row r="102">
          <cell r="T102">
            <v>17.835524970000002</v>
          </cell>
        </row>
        <row r="152">
          <cell r="T152">
            <v>28.310968809999999</v>
          </cell>
        </row>
        <row r="203">
          <cell r="T203">
            <v>34.966337869999997</v>
          </cell>
        </row>
        <row r="253">
          <cell r="T253">
            <v>38.966597849999999</v>
          </cell>
        </row>
        <row r="304">
          <cell r="T304">
            <v>41.39347394</v>
          </cell>
        </row>
        <row r="355">
          <cell r="T355">
            <v>51.30981525</v>
          </cell>
        </row>
        <row r="405">
          <cell r="T405">
            <v>71.114762580000004</v>
          </cell>
        </row>
        <row r="456">
          <cell r="T456">
            <v>91.034255770000001</v>
          </cell>
        </row>
        <row r="506">
          <cell r="T506">
            <v>99.331346830000001</v>
          </cell>
        </row>
        <row r="556">
          <cell r="T556">
            <v>99.704787089999996</v>
          </cell>
        </row>
        <row r="607">
          <cell r="T607">
            <v>97.488890220000002</v>
          </cell>
        </row>
        <row r="657">
          <cell r="T657">
            <v>94.442607820000006</v>
          </cell>
        </row>
        <row r="708">
          <cell r="T708">
            <v>91.031763749999996</v>
          </cell>
        </row>
        <row r="804">
          <cell r="T804">
            <v>83.935855930000002</v>
          </cell>
        </row>
      </sheetData>
      <sheetData sheetId="16"/>
      <sheetData sheetId="17">
        <row r="52">
          <cell r="A52">
            <v>5.049E-2</v>
          </cell>
          <cell r="D52">
            <v>0</v>
          </cell>
          <cell r="E52">
            <v>29.203669999999999</v>
          </cell>
          <cell r="F52">
            <v>0</v>
          </cell>
        </row>
        <row r="56">
          <cell r="D56">
            <v>0</v>
          </cell>
          <cell r="E56">
            <v>214.27970999999999</v>
          </cell>
          <cell r="F56">
            <v>0</v>
          </cell>
        </row>
        <row r="62">
          <cell r="D62">
            <v>0</v>
          </cell>
          <cell r="E62">
            <v>474.64749</v>
          </cell>
          <cell r="F62">
            <v>0</v>
          </cell>
        </row>
        <row r="72">
          <cell r="D72">
            <v>0</v>
          </cell>
          <cell r="E72">
            <v>872.16407000000004</v>
          </cell>
          <cell r="F72">
            <v>0</v>
          </cell>
        </row>
        <row r="82">
          <cell r="D82">
            <v>0</v>
          </cell>
          <cell r="E82">
            <v>1222.1471899999999</v>
          </cell>
          <cell r="F82">
            <v>0</v>
          </cell>
        </row>
        <row r="92">
          <cell r="D92">
            <v>6.5094965599999997</v>
          </cell>
          <cell r="E92">
            <v>2263.8049599999999</v>
          </cell>
          <cell r="F92">
            <v>7.9425499999999998</v>
          </cell>
        </row>
        <row r="102">
          <cell r="D102">
            <v>14.846918909999999</v>
          </cell>
          <cell r="E102">
            <v>2607.6357499999999</v>
          </cell>
          <cell r="F102">
            <v>41.872250000000001</v>
          </cell>
        </row>
        <row r="152">
          <cell r="D152">
            <v>63.09391188</v>
          </cell>
          <cell r="E152">
            <v>3439.0956900000001</v>
          </cell>
          <cell r="F152">
            <v>738.23266000000001</v>
          </cell>
        </row>
        <row r="203">
          <cell r="D203">
            <v>104.31112834</v>
          </cell>
          <cell r="E203">
            <v>3607.96369</v>
          </cell>
          <cell r="F203">
            <v>1579.62698</v>
          </cell>
        </row>
        <row r="253">
          <cell r="D253">
            <v>133.35335318</v>
          </cell>
          <cell r="E253">
            <v>3556.06378</v>
          </cell>
          <cell r="F253">
            <v>2064.1849000000002</v>
          </cell>
        </row>
        <row r="304">
          <cell r="D304">
            <v>155.52483275</v>
          </cell>
          <cell r="E304">
            <v>3404.9647</v>
          </cell>
          <cell r="F304">
            <v>2441.6328699999999</v>
          </cell>
        </row>
        <row r="355">
          <cell r="D355">
            <v>174.0210716</v>
          </cell>
          <cell r="E355">
            <v>4148.1203699999996</v>
          </cell>
          <cell r="F355">
            <v>2767.7896999999998</v>
          </cell>
        </row>
        <row r="405">
          <cell r="D405">
            <v>204.01168928999999</v>
          </cell>
          <cell r="E405">
            <v>5492.2812000000004</v>
          </cell>
          <cell r="F405">
            <v>3438.7077199999999</v>
          </cell>
        </row>
        <row r="456">
          <cell r="D456">
            <v>239.97464729999999</v>
          </cell>
          <cell r="E456">
            <v>6196.8244199999999</v>
          </cell>
          <cell r="F456">
            <v>4360.2814799999996</v>
          </cell>
        </row>
        <row r="506">
          <cell r="D506">
            <v>265.50727241999999</v>
          </cell>
          <cell r="E506">
            <v>5854.4401099999995</v>
          </cell>
          <cell r="F506">
            <v>4685.60718</v>
          </cell>
        </row>
        <row r="556">
          <cell r="D556">
            <v>279.16583129000003</v>
          </cell>
          <cell r="E556">
            <v>5235.0801700000002</v>
          </cell>
          <cell r="F556">
            <v>4721.8634599999996</v>
          </cell>
        </row>
        <row r="607">
          <cell r="D607">
            <v>283.29171253999999</v>
          </cell>
          <cell r="E607">
            <v>4727.3516799999998</v>
          </cell>
          <cell r="F607">
            <v>4660.6487500000003</v>
          </cell>
        </row>
        <row r="657">
          <cell r="D657">
            <v>281.83254928000002</v>
          </cell>
          <cell r="E657">
            <v>4341.7928700000002</v>
          </cell>
          <cell r="F657">
            <v>4476.1248100000003</v>
          </cell>
        </row>
        <row r="708">
          <cell r="D708">
            <v>276.81329970000002</v>
          </cell>
          <cell r="E708">
            <v>4034.7835599999999</v>
          </cell>
          <cell r="F708">
            <v>4358.1498499999998</v>
          </cell>
        </row>
        <row r="804">
          <cell r="D804">
            <v>264.97697703</v>
          </cell>
          <cell r="E804">
            <v>3523.8905300000001</v>
          </cell>
          <cell r="F804">
            <v>3851.2984700000002</v>
          </cell>
        </row>
      </sheetData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2"/>
  <sheetViews>
    <sheetView tabSelected="1" workbookViewId="0">
      <selection activeCell="T10" sqref="T10"/>
    </sheetView>
  </sheetViews>
  <sheetFormatPr defaultRowHeight="15" x14ac:dyDescent="0.25"/>
  <cols>
    <col min="9" max="9" width="9.85546875" bestFit="1" customWidth="1"/>
    <col min="11" max="11" width="12" bestFit="1" customWidth="1"/>
  </cols>
  <sheetData>
    <row r="2" spans="1:12" s="3" customFormat="1" x14ac:dyDescent="0.25">
      <c r="A2" s="3" t="s">
        <v>0</v>
      </c>
      <c r="B2" s="3" t="s">
        <v>2</v>
      </c>
      <c r="C2" s="3" t="s">
        <v>8</v>
      </c>
      <c r="D2" s="3" t="s">
        <v>9</v>
      </c>
      <c r="E2" s="3" t="s">
        <v>10</v>
      </c>
      <c r="F2" s="3" t="s">
        <v>1</v>
      </c>
      <c r="G2" s="3" t="s">
        <v>11</v>
      </c>
      <c r="H2" s="3" t="s">
        <v>5</v>
      </c>
      <c r="I2" s="4" t="s">
        <v>6</v>
      </c>
      <c r="J2" s="3" t="s">
        <v>3</v>
      </c>
      <c r="K2" s="5" t="s">
        <v>7</v>
      </c>
      <c r="L2" s="3" t="s">
        <v>4</v>
      </c>
    </row>
    <row r="3" spans="1:12" x14ac:dyDescent="0.25">
      <c r="A3">
        <f>[1]TNA!$A$52</f>
        <v>5.049E-2</v>
      </c>
      <c r="B3">
        <f>[1]TNA!$D$52*60</f>
        <v>0</v>
      </c>
      <c r="C3">
        <f>[1]TP!$AC$52</f>
        <v>0.13</v>
      </c>
      <c r="D3">
        <f>[1]TP!$AB$52</f>
        <v>319.83499999999998</v>
      </c>
      <c r="E3">
        <f>[1]TP!$AI$52</f>
        <v>0.1</v>
      </c>
      <c r="F3" s="1">
        <f>C3/E3</f>
        <v>1.3</v>
      </c>
      <c r="G3" s="1">
        <f>B3*PI()*0.398/60/(2*1004*D3*(1-F3^-(0.4/1.4)))^0.5</f>
        <v>0</v>
      </c>
      <c r="H3">
        <f>[1]MUF!$T$52</f>
        <v>0.79902598999999996</v>
      </c>
      <c r="I3">
        <v>0.98329999999999995</v>
      </c>
      <c r="J3">
        <f>[1]TNA!$E$52</f>
        <v>29.203669999999999</v>
      </c>
      <c r="K3">
        <f>4.2*30/PI()/1</f>
        <v>40.107045659157627</v>
      </c>
      <c r="L3">
        <f>[1]TNA!$F$52</f>
        <v>0</v>
      </c>
    </row>
    <row r="4" spans="1:12" x14ac:dyDescent="0.25">
      <c r="A4">
        <v>5.4449999999999998E-2</v>
      </c>
      <c r="B4">
        <f>[1]TNA!$D$56*60</f>
        <v>0</v>
      </c>
      <c r="C4">
        <f>[1]TP!$AC$56</f>
        <v>0.39</v>
      </c>
      <c r="D4">
        <f>[1]TP!$AB$56</f>
        <v>361.24200000000002</v>
      </c>
      <c r="E4">
        <f>[1]TP!$AI$56</f>
        <v>0.1</v>
      </c>
      <c r="F4" s="1">
        <f t="shared" ref="F4:F22" si="0">C4/E4</f>
        <v>3.9</v>
      </c>
      <c r="G4" s="1">
        <f t="shared" ref="G4:G22" si="1">B4*PI()*0.398/60/(2*1004*D4*(1-F4^-(0.4/1.4)))^0.5</f>
        <v>0</v>
      </c>
      <c r="H4">
        <f>[1]MUF!$T$56</f>
        <v>2.6138905399999999</v>
      </c>
      <c r="J4">
        <f>[1]TNA!$E$56</f>
        <v>214.27970999999999</v>
      </c>
      <c r="L4">
        <f>[1]TNA!$F$56</f>
        <v>0</v>
      </c>
    </row>
    <row r="5" spans="1:12" x14ac:dyDescent="0.25">
      <c r="A5">
        <v>6.0389999999999999E-2</v>
      </c>
      <c r="B5">
        <f>[1]TNA!$D$62*60</f>
        <v>0</v>
      </c>
      <c r="C5">
        <f>[1]TP!$AC$62</f>
        <v>0.75</v>
      </c>
      <c r="D5">
        <f>[1]TP!$AB$62</f>
        <v>367.863</v>
      </c>
      <c r="E5">
        <f>[1]TP!$AI$62</f>
        <v>0.11</v>
      </c>
      <c r="F5" s="1">
        <f t="shared" si="0"/>
        <v>6.8181818181818183</v>
      </c>
      <c r="G5" s="1">
        <f t="shared" si="1"/>
        <v>0</v>
      </c>
      <c r="H5">
        <f>[1]MUF!$T$62</f>
        <v>4.9965931499999998</v>
      </c>
      <c r="I5">
        <v>5.3170999999999999</v>
      </c>
      <c r="J5">
        <f>[1]TNA!$E$62</f>
        <v>474.64749</v>
      </c>
      <c r="L5">
        <f>[1]TNA!$F$62</f>
        <v>0</v>
      </c>
    </row>
    <row r="6" spans="1:12" x14ac:dyDescent="0.25">
      <c r="A6">
        <v>7.0290000000000005E-2</v>
      </c>
      <c r="B6">
        <f>[1]TNA!$D$72*60</f>
        <v>0</v>
      </c>
      <c r="C6">
        <f>[1]TP!$AC$72</f>
        <v>1.29</v>
      </c>
      <c r="D6">
        <f>[1]TP!$AB$72</f>
        <v>364.99700000000001</v>
      </c>
      <c r="E6">
        <f>[1]TP!$AI$72</f>
        <v>0.12</v>
      </c>
      <c r="F6" s="1">
        <f t="shared" si="0"/>
        <v>10.75</v>
      </c>
      <c r="G6" s="1">
        <f t="shared" si="1"/>
        <v>0</v>
      </c>
      <c r="H6">
        <f>[1]MUF!$T$72</f>
        <v>8.6681976200000008</v>
      </c>
      <c r="I6">
        <v>9.1813000000000002</v>
      </c>
      <c r="J6">
        <f>[1]TNA!$E$72</f>
        <v>872.16407000000004</v>
      </c>
      <c r="L6">
        <f>[1]TNA!$F$72</f>
        <v>0</v>
      </c>
    </row>
    <row r="7" spans="1:12" x14ac:dyDescent="0.25">
      <c r="A7">
        <v>8.0189999999999997E-2</v>
      </c>
      <c r="B7">
        <f>[1]TNA!$D$82*60</f>
        <v>0</v>
      </c>
      <c r="C7">
        <f>[1]TP!$AC$82</f>
        <v>1.77</v>
      </c>
      <c r="D7">
        <f>[1]TP!$AB$82</f>
        <v>359.96899999999999</v>
      </c>
      <c r="E7">
        <f>[1]TP!$AI$82</f>
        <v>0.15</v>
      </c>
      <c r="F7" s="1">
        <f t="shared" si="0"/>
        <v>11.8</v>
      </c>
      <c r="G7" s="1">
        <f t="shared" si="1"/>
        <v>0</v>
      </c>
      <c r="H7">
        <f>[1]MUF!$T$82</f>
        <v>12.00335999</v>
      </c>
      <c r="J7">
        <f>[1]TNA!$E$82</f>
        <v>1222.1471899999999</v>
      </c>
      <c r="L7">
        <f>[1]TNA!$F$82</f>
        <v>0</v>
      </c>
    </row>
    <row r="8" spans="1:12" x14ac:dyDescent="0.25">
      <c r="A8">
        <v>9.01E-2</v>
      </c>
      <c r="B8">
        <f>[1]TNA!$D$92*60</f>
        <v>390.56979359999997</v>
      </c>
      <c r="C8">
        <f>[1]TP!$AC$92</f>
        <v>2.2000000000000002</v>
      </c>
      <c r="D8">
        <f>[1]TP!$AB$92</f>
        <v>353.74599999999998</v>
      </c>
      <c r="E8">
        <f>[1]TP!$AI$92</f>
        <v>0.17</v>
      </c>
      <c r="F8" s="1">
        <f t="shared" si="0"/>
        <v>12.941176470588236</v>
      </c>
      <c r="G8" s="1">
        <f t="shared" si="1"/>
        <v>1.3407188383610508E-2</v>
      </c>
      <c r="H8">
        <f>[1]MUF!$T$92</f>
        <v>15.066912869999999</v>
      </c>
      <c r="I8">
        <v>15.905099999999999</v>
      </c>
      <c r="J8">
        <f>[1]TNA!$E$92</f>
        <v>2263.8049599999999</v>
      </c>
      <c r="K8">
        <f>113386.8*30/PI()/B8</f>
        <v>2772.268106302236</v>
      </c>
      <c r="L8">
        <f>[1]TNA!$F$92</f>
        <v>7.9425499999999998</v>
      </c>
    </row>
    <row r="9" spans="1:12" x14ac:dyDescent="0.25">
      <c r="A9">
        <v>0.1</v>
      </c>
      <c r="B9">
        <f>[1]TNA!$D$102*60</f>
        <v>890.81513459999996</v>
      </c>
      <c r="C9">
        <f>[1]TP!$AC$102</f>
        <v>2.58</v>
      </c>
      <c r="D9">
        <f>[1]TP!$AB$102</f>
        <v>348.82900000000001</v>
      </c>
      <c r="E9">
        <f>[1]TP!$AI$102</f>
        <v>0.2</v>
      </c>
      <c r="F9" s="1">
        <f t="shared" si="0"/>
        <v>12.9</v>
      </c>
      <c r="G9" s="1">
        <f t="shared" si="1"/>
        <v>3.0807017118551921E-2</v>
      </c>
      <c r="H9">
        <f>[1]MUF!$T$102</f>
        <v>17.835524970000002</v>
      </c>
      <c r="J9">
        <f>[1]TNA!$E$102</f>
        <v>2607.6357499999999</v>
      </c>
      <c r="L9">
        <f>[1]TNA!$F$102</f>
        <v>41.872250000000001</v>
      </c>
    </row>
    <row r="10" spans="1:12" x14ac:dyDescent="0.25">
      <c r="A10">
        <v>0.14949000000000001</v>
      </c>
      <c r="B10">
        <f>[1]TNA!$D$152*60</f>
        <v>3785.6347128000002</v>
      </c>
      <c r="C10">
        <f>[1]TP!$AC$152</f>
        <v>3.96</v>
      </c>
      <c r="D10">
        <f>[1]TP!$AB$152</f>
        <v>329.24700000000001</v>
      </c>
      <c r="E10">
        <f>[1]TP!$AI$152</f>
        <v>0.34</v>
      </c>
      <c r="F10" s="1">
        <f t="shared" si="0"/>
        <v>11.647058823529411</v>
      </c>
      <c r="G10" s="1">
        <f t="shared" si="1"/>
        <v>0.13664880640344693</v>
      </c>
      <c r="H10">
        <f>[1]MUF!$T$152</f>
        <v>28.310968809999999</v>
      </c>
      <c r="I10">
        <v>29.6752</v>
      </c>
      <c r="J10">
        <f>[1]TNA!$E$152</f>
        <v>3439.0956900000001</v>
      </c>
      <c r="K10">
        <f>1725154.5*30/PI()/B10</f>
        <v>4351.7172749477513</v>
      </c>
      <c r="L10">
        <f>[1]TNA!$F$152</f>
        <v>738.23266000000001</v>
      </c>
    </row>
    <row r="11" spans="1:12" x14ac:dyDescent="0.25">
      <c r="A11">
        <v>0.19997999999999999</v>
      </c>
      <c r="B11">
        <f>[1]TNA!$D$203*60</f>
        <v>6258.6677003999994</v>
      </c>
      <c r="C11">
        <f>[1]TP!$AC$203</f>
        <v>4.76</v>
      </c>
      <c r="D11">
        <f>[1]TP!$AB$203</f>
        <v>314.37</v>
      </c>
      <c r="E11">
        <f>[1]TP!$AI$203</f>
        <v>0.44</v>
      </c>
      <c r="F11" s="1">
        <f t="shared" si="0"/>
        <v>10.818181818181818</v>
      </c>
      <c r="G11" s="1">
        <f t="shared" si="1"/>
        <v>0.23366349843628342</v>
      </c>
      <c r="H11">
        <f>[1]MUF!$T$203</f>
        <v>34.966337869999997</v>
      </c>
      <c r="J11">
        <f>[1]TNA!$E$203</f>
        <v>3607.96369</v>
      </c>
      <c r="L11">
        <f>[1]TNA!$F$203</f>
        <v>1579.62698</v>
      </c>
    </row>
    <row r="12" spans="1:12" x14ac:dyDescent="0.25">
      <c r="A12">
        <v>0.24948000000000001</v>
      </c>
      <c r="B12">
        <f>[1]TNA!$D$253*60</f>
        <v>8001.2011908000004</v>
      </c>
      <c r="C12">
        <f>[1]TP!$AC$253</f>
        <v>5.19</v>
      </c>
      <c r="D12">
        <f>[1]TP!$AB$253</f>
        <v>302.84100000000001</v>
      </c>
      <c r="E12">
        <f>[1]TP!$AI$253</f>
        <v>0.51</v>
      </c>
      <c r="F12" s="1">
        <f t="shared" si="0"/>
        <v>10.176470588235295</v>
      </c>
      <c r="G12" s="1">
        <f t="shared" si="1"/>
        <v>0.30714284162142197</v>
      </c>
      <c r="H12">
        <f>[1]MUF!$T$253</f>
        <v>38.966597849999999</v>
      </c>
      <c r="I12">
        <v>40.552700000000002</v>
      </c>
      <c r="J12">
        <f>[1]TNA!$E$253</f>
        <v>3556.06378</v>
      </c>
      <c r="K12">
        <f>3832703.5*30/PI()/B12</f>
        <v>4574.2659849523252</v>
      </c>
      <c r="L12">
        <f>[1]TNA!$F$253</f>
        <v>2064.1849000000002</v>
      </c>
    </row>
    <row r="13" spans="1:12" x14ac:dyDescent="0.25">
      <c r="A13">
        <v>0.29997000000000001</v>
      </c>
      <c r="B13">
        <f>[1]TNA!$D$304*60</f>
        <v>9331.4899650000007</v>
      </c>
      <c r="C13">
        <f>[1]TP!$AC$304</f>
        <v>5.41</v>
      </c>
      <c r="D13">
        <f>[1]TP!$AB$304</f>
        <v>293.35599999999999</v>
      </c>
      <c r="E13">
        <f>[1]TP!$AI$304</f>
        <v>0.56000000000000005</v>
      </c>
      <c r="F13" s="1">
        <f t="shared" si="0"/>
        <v>9.6607142857142847</v>
      </c>
      <c r="G13" s="1">
        <f t="shared" si="1"/>
        <v>0.36688583784723239</v>
      </c>
      <c r="H13">
        <f>[1]MUF!$T$304</f>
        <v>41.39347394</v>
      </c>
      <c r="I13">
        <v>42.94</v>
      </c>
      <c r="J13">
        <f>[1]TNA!$E$304</f>
        <v>3404.9647</v>
      </c>
      <c r="K13">
        <f>4176665*30/PI()/B13</f>
        <v>4274.1526779678279</v>
      </c>
      <c r="L13">
        <f>[1]TNA!$F$304</f>
        <v>2441.6328699999999</v>
      </c>
    </row>
    <row r="14" spans="1:12" x14ac:dyDescent="0.25">
      <c r="A14">
        <v>0.35045999999999999</v>
      </c>
      <c r="B14">
        <f>[1]TNA!$D$355*60</f>
        <v>10441.264295999999</v>
      </c>
      <c r="C14">
        <f>[1]TP!$AC$355</f>
        <v>6.73</v>
      </c>
      <c r="D14">
        <f>[1]TP!$AB$355</f>
        <v>297.18</v>
      </c>
      <c r="E14">
        <f>[1]TP!$AI$355</f>
        <v>0.65</v>
      </c>
      <c r="F14" s="1">
        <f t="shared" si="0"/>
        <v>10.353846153846154</v>
      </c>
      <c r="G14" s="1">
        <f t="shared" si="1"/>
        <v>0.40355391530396678</v>
      </c>
      <c r="H14">
        <f>[1]MUF!$T$355</f>
        <v>51.30981525</v>
      </c>
      <c r="J14">
        <f>[1]TNA!$E$355</f>
        <v>4148.1203699999996</v>
      </c>
      <c r="L14">
        <f>[1]TNA!$F$355</f>
        <v>2767.7896999999998</v>
      </c>
    </row>
    <row r="15" spans="1:12" x14ac:dyDescent="0.25">
      <c r="A15">
        <v>0.39995999999999998</v>
      </c>
      <c r="B15">
        <f>[1]TNA!$D$405*60</f>
        <v>12240.701357399999</v>
      </c>
      <c r="C15">
        <f>[1]TP!$AC$405</f>
        <v>9.3800000000000008</v>
      </c>
      <c r="D15">
        <f>[1]TP!$AB$405</f>
        <v>304.19099999999997</v>
      </c>
      <c r="E15">
        <f>[1]TP!$AI$405</f>
        <v>0.85</v>
      </c>
      <c r="F15" s="1">
        <f t="shared" si="0"/>
        <v>11.03529411764706</v>
      </c>
      <c r="G15" s="1">
        <f t="shared" si="1"/>
        <v>0.46323878244252398</v>
      </c>
      <c r="H15">
        <f>[1]MUF!$T$405</f>
        <v>71.114762580000004</v>
      </c>
      <c r="J15">
        <f>[1]TNA!$E$405</f>
        <v>5492.2812000000004</v>
      </c>
      <c r="K15">
        <f>7843493.5*30/PI()/B15</f>
        <v>6118.9178226923314</v>
      </c>
      <c r="L15">
        <f>[1]TNA!$F$405</f>
        <v>3438.7077199999999</v>
      </c>
    </row>
    <row r="16" spans="1:12" x14ac:dyDescent="0.25">
      <c r="A16" s="2">
        <v>0.45045000000000002</v>
      </c>
      <c r="B16">
        <f>[1]TNA!$D$456*60</f>
        <v>14398.478837999999</v>
      </c>
      <c r="C16">
        <f>[1]TP!$AC$456</f>
        <v>11.91</v>
      </c>
      <c r="D16">
        <f>[1]TP!$AB$456</f>
        <v>302.58199999999999</v>
      </c>
      <c r="E16">
        <f>[1]TP!$AI$456</f>
        <v>1.1100000000000001</v>
      </c>
      <c r="F16" s="1">
        <f t="shared" si="0"/>
        <v>10.729729729729728</v>
      </c>
      <c r="G16" s="1">
        <f t="shared" si="1"/>
        <v>0.54859075980545713</v>
      </c>
      <c r="H16">
        <f>[1]MUF!$T$456</f>
        <v>91.034255770000001</v>
      </c>
      <c r="I16">
        <v>93.1</v>
      </c>
      <c r="J16">
        <f>[1]TNA!$E$456</f>
        <v>6196.8244199999999</v>
      </c>
      <c r="K16">
        <f>9090849.1*30/PI()/B16</f>
        <v>6029.1934479176462</v>
      </c>
      <c r="L16">
        <f>[1]TNA!$F$456</f>
        <v>4360.2814799999996</v>
      </c>
    </row>
    <row r="17" spans="1:12" x14ac:dyDescent="0.25">
      <c r="A17">
        <v>0.49995000000000001</v>
      </c>
      <c r="B17">
        <f>[1]TNA!$D$506*60</f>
        <v>15930.4363452</v>
      </c>
      <c r="C17">
        <f>[1]TP!$AC$506</f>
        <v>12.69</v>
      </c>
      <c r="D17">
        <f>[1]TP!$AB$506</f>
        <v>292.76900000000001</v>
      </c>
      <c r="E17">
        <f>[1]TP!$AI$506</f>
        <v>1.27</v>
      </c>
      <c r="F17" s="1">
        <f t="shared" si="0"/>
        <v>9.9921259842519685</v>
      </c>
      <c r="G17" s="1">
        <f t="shared" si="1"/>
        <v>0.62369218957790729</v>
      </c>
      <c r="H17">
        <f>[1]MUF!$T$506</f>
        <v>99.331346830000001</v>
      </c>
      <c r="J17">
        <f>[1]TNA!$E$506</f>
        <v>5854.4401099999995</v>
      </c>
      <c r="L17">
        <f>[1]TNA!$F$506</f>
        <v>4685.60718</v>
      </c>
    </row>
    <row r="18" spans="1:12" x14ac:dyDescent="0.25">
      <c r="A18">
        <v>0.54944999999999999</v>
      </c>
      <c r="B18">
        <f>[1]TNA!$D$556*60</f>
        <v>16749.949877400002</v>
      </c>
      <c r="C18">
        <f>[1]TP!$AC$556</f>
        <v>12.41</v>
      </c>
      <c r="D18">
        <f>[1]TP!$AB$556</f>
        <v>281.18799999999999</v>
      </c>
      <c r="E18">
        <f>[1]TP!$AI$556</f>
        <v>1.34</v>
      </c>
      <c r="F18" s="1">
        <f t="shared" si="0"/>
        <v>9.2611940298507456</v>
      </c>
      <c r="G18" s="1">
        <f t="shared" si="1"/>
        <v>0.67717878070029591</v>
      </c>
      <c r="H18">
        <f>[1]MUF!$T$556</f>
        <v>99.704787089999996</v>
      </c>
      <c r="I18">
        <v>100.63120000000001</v>
      </c>
      <c r="J18">
        <f>[1]TNA!$E$556</f>
        <v>5235.0801700000002</v>
      </c>
      <c r="K18">
        <f>6770328.4*30/PI()/B18</f>
        <v>3859.8249156648885</v>
      </c>
      <c r="L18">
        <f>[1]TNA!$F$556</f>
        <v>4721.8634599999996</v>
      </c>
    </row>
    <row r="19" spans="1:12" x14ac:dyDescent="0.25">
      <c r="A19">
        <v>0.59994999999999998</v>
      </c>
      <c r="B19">
        <f>[1]TNA!$D$607*60</f>
        <v>16997.5027524</v>
      </c>
      <c r="C19">
        <f>[1]TP!$AC$607</f>
        <v>11.84</v>
      </c>
      <c r="D19">
        <f>[1]TP!$AB$607</f>
        <v>270.94099999999997</v>
      </c>
      <c r="E19">
        <f>[1]TP!$AI$607</f>
        <v>1.39</v>
      </c>
      <c r="F19" s="1">
        <f t="shared" si="0"/>
        <v>8.5179856115107917</v>
      </c>
      <c r="G19" s="1">
        <f t="shared" si="1"/>
        <v>0.70978600923257273</v>
      </c>
      <c r="H19">
        <f>[1]MUF!$T$607</f>
        <v>97.488890220000002</v>
      </c>
      <c r="J19">
        <f>[1]TNA!$E$607</f>
        <v>4727.3516799999998</v>
      </c>
      <c r="L19">
        <f>[1]TNA!$F$607</f>
        <v>4660.6487500000003</v>
      </c>
    </row>
    <row r="20" spans="1:12" x14ac:dyDescent="0.25">
      <c r="A20">
        <v>0.64944999999999997</v>
      </c>
      <c r="B20">
        <f>[1]TNA!$D$657*60</f>
        <v>16909.9529568</v>
      </c>
      <c r="C20">
        <f>[1]TP!$AC$657</f>
        <v>11.24</v>
      </c>
      <c r="D20">
        <f>[1]TP!$AB$657</f>
        <v>262.54700000000003</v>
      </c>
      <c r="E20">
        <f>[1]TP!$AI$657</f>
        <v>1.42</v>
      </c>
      <c r="F20" s="1">
        <f t="shared" ref="F20" si="2">C20/E20</f>
        <v>7.915492957746479</v>
      </c>
      <c r="G20" s="1">
        <f t="shared" si="1"/>
        <v>0.7265008277690761</v>
      </c>
      <c r="H20">
        <f>[1]MUF!$T$657</f>
        <v>94.442607820000006</v>
      </c>
      <c r="I20">
        <v>94.323999999999998</v>
      </c>
      <c r="J20">
        <f>[1]TNA!$E$657</f>
        <v>4341.7928700000002</v>
      </c>
      <c r="K20">
        <f>5099455.3*30/PI()/B20</f>
        <v>2879.7366384563261</v>
      </c>
      <c r="L20">
        <f>[1]TNA!$F$657</f>
        <v>4476.1248100000003</v>
      </c>
    </row>
    <row r="21" spans="1:12" x14ac:dyDescent="0.25">
      <c r="A21">
        <v>0.69994000000000001</v>
      </c>
      <c r="B21">
        <f>[1]TNA!$D$708*60</f>
        <v>16608.797982</v>
      </c>
      <c r="C21">
        <f>[1]TP!$AC$708</f>
        <v>10.65</v>
      </c>
      <c r="D21">
        <f>[1]TP!$AB$708</f>
        <v>255.32300000000001</v>
      </c>
      <c r="E21">
        <f>[1]TP!$AI$708</f>
        <v>1.46</v>
      </c>
      <c r="F21" s="1">
        <f t="shared" si="0"/>
        <v>7.294520547945206</v>
      </c>
      <c r="G21" s="1">
        <f t="shared" si="1"/>
        <v>0.73442698489149671</v>
      </c>
      <c r="H21">
        <f>[1]MUF!$T$708</f>
        <v>91.031763749999996</v>
      </c>
      <c r="J21">
        <f>[1]TNA!$E$708</f>
        <v>4034.7835599999999</v>
      </c>
      <c r="L21">
        <f>[1]TNA!$F$708</f>
        <v>4358.1498499999998</v>
      </c>
    </row>
    <row r="22" spans="1:12" x14ac:dyDescent="0.25">
      <c r="A22">
        <v>0.79403999999999997</v>
      </c>
      <c r="B22">
        <f>[1]TNA!$D$804*60</f>
        <v>15898.6186218</v>
      </c>
      <c r="C22">
        <f>[1]TP!$AC$804</f>
        <v>9.5399999999999991</v>
      </c>
      <c r="D22">
        <f>[1]TP!$AB$804</f>
        <v>243.83</v>
      </c>
      <c r="E22">
        <f>[1]TP!$AI$804</f>
        <v>1.49</v>
      </c>
      <c r="F22" s="1">
        <f t="shared" si="0"/>
        <v>6.4026845637583891</v>
      </c>
      <c r="G22" s="1">
        <f t="shared" si="1"/>
        <v>0.73796164016343269</v>
      </c>
      <c r="H22">
        <f>[1]MUF!$T$804</f>
        <v>83.935855930000002</v>
      </c>
      <c r="I22">
        <v>83.073800000000006</v>
      </c>
      <c r="J22">
        <f>[1]TNA!$E$804</f>
        <v>3523.8905300000001</v>
      </c>
      <c r="K22">
        <f>3401369*30/PI()/B22</f>
        <v>2042.9876425386472</v>
      </c>
      <c r="L22">
        <f>[1]TNA!$F$804</f>
        <v>3851.2984700000002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Себелев Александр</dc:creator>
  <cp:lastModifiedBy>Aleksander Sebelev</cp:lastModifiedBy>
  <dcterms:created xsi:type="dcterms:W3CDTF">2015-06-05T18:19:34Z</dcterms:created>
  <dcterms:modified xsi:type="dcterms:W3CDTF">2025-02-26T03:59:24Z</dcterms:modified>
</cp:coreProperties>
</file>