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37303032-E52A-471D-9257-46F3A2BD59F0}" xr6:coauthVersionLast="47" xr6:coauthVersionMax="47" xr10:uidLastSave="{00000000-0000-0000-0000-000000000000}"/>
  <bookViews>
    <workbookView xWindow="17280" yWindow="3420" windowWidth="38400" windowHeight="12345" xr2:uid="{28AF4D6A-79B6-4A32-920C-87AF5D4B5EE8}"/>
  </bookViews>
  <sheets>
    <sheet name="커스텀" sheetId="7" r:id="rId1"/>
    <sheet name="7티어" sheetId="5" r:id="rId2"/>
    <sheet name="50티어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7" l="1"/>
  <c r="W5" i="7"/>
  <c r="V6" i="7"/>
  <c r="V7" i="7"/>
  <c r="W7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V8" i="7"/>
  <c r="W8" i="7"/>
  <c r="H7" i="7"/>
  <c r="F7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B5" i="7"/>
  <c r="AB6" i="7" s="1"/>
  <c r="AB7" i="7" s="1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A5" i="7"/>
  <c r="AA4" i="7"/>
  <c r="AF3" i="7"/>
  <c r="AC4" i="7" s="1"/>
  <c r="AD4" i="7" s="1"/>
  <c r="AG3" i="7" l="1"/>
  <c r="Y4" i="7" s="1"/>
  <c r="AF4" i="7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13" i="5"/>
  <c r="F12" i="5"/>
  <c r="F11" i="5"/>
  <c r="F10" i="5"/>
  <c r="F9" i="5"/>
  <c r="F8" i="5"/>
  <c r="F7" i="5"/>
  <c r="K6" i="5"/>
  <c r="H7" i="5" s="1"/>
  <c r="K6" i="4"/>
  <c r="AE4" i="7" l="1"/>
  <c r="AH4" i="7" s="1"/>
  <c r="AG4" i="7"/>
  <c r="AC5" i="7"/>
  <c r="L6" i="5"/>
  <c r="J7" i="5" s="1"/>
  <c r="L6" i="4"/>
  <c r="D7" i="4" s="1"/>
  <c r="I8" i="5"/>
  <c r="K7" i="5"/>
  <c r="I7" i="5"/>
  <c r="H7" i="4"/>
  <c r="AD5" i="7" l="1"/>
  <c r="AF5" i="7"/>
  <c r="AE5" i="7"/>
  <c r="Y5" i="7"/>
  <c r="D7" i="5"/>
  <c r="I7" i="4"/>
  <c r="K7" i="4"/>
  <c r="J7" i="4"/>
  <c r="H8" i="5"/>
  <c r="L7" i="5"/>
  <c r="AH5" i="7" l="1"/>
  <c r="AC6" i="7"/>
  <c r="AG5" i="7"/>
  <c r="H8" i="4"/>
  <c r="I8" i="4" s="1"/>
  <c r="L7" i="4"/>
  <c r="J8" i="5"/>
  <c r="D8" i="5"/>
  <c r="I9" i="5"/>
  <c r="K8" i="5"/>
  <c r="AD6" i="7" l="1"/>
  <c r="AE6" i="7"/>
  <c r="Y6" i="7"/>
  <c r="AF6" i="7"/>
  <c r="K8" i="4"/>
  <c r="D8" i="4"/>
  <c r="J8" i="4"/>
  <c r="H9" i="5"/>
  <c r="L8" i="5"/>
  <c r="AH6" i="7" l="1"/>
  <c r="AC7" i="7"/>
  <c r="AG6" i="7"/>
  <c r="L8" i="4"/>
  <c r="H9" i="4"/>
  <c r="J9" i="5"/>
  <c r="D9" i="5"/>
  <c r="K9" i="5"/>
  <c r="I10" i="5"/>
  <c r="AD7" i="7" l="1"/>
  <c r="AE7" i="7"/>
  <c r="Y7" i="7"/>
  <c r="AF7" i="7"/>
  <c r="AH7" i="7"/>
  <c r="D9" i="4"/>
  <c r="J9" i="4"/>
  <c r="I9" i="4"/>
  <c r="K9" i="4"/>
  <c r="L9" i="5"/>
  <c r="H10" i="5"/>
  <c r="AG7" i="7" l="1"/>
  <c r="AC8" i="7"/>
  <c r="L9" i="4"/>
  <c r="H10" i="4"/>
  <c r="I11" i="5"/>
  <c r="K10" i="5"/>
  <c r="J10" i="5"/>
  <c r="D10" i="5"/>
  <c r="AD8" i="7" l="1"/>
  <c r="AF8" i="7"/>
  <c r="AE8" i="7"/>
  <c r="Y8" i="7"/>
  <c r="I12" i="5"/>
  <c r="K10" i="4"/>
  <c r="I10" i="4"/>
  <c r="D10" i="4"/>
  <c r="J10" i="4"/>
  <c r="H11" i="5"/>
  <c r="K11" i="5" s="1"/>
  <c r="L10" i="5"/>
  <c r="AH8" i="7" l="1"/>
  <c r="AC9" i="7"/>
  <c r="AG8" i="7"/>
  <c r="I13" i="5"/>
  <c r="H11" i="4"/>
  <c r="L10" i="4"/>
  <c r="J11" i="5"/>
  <c r="D11" i="5"/>
  <c r="H12" i="5"/>
  <c r="K12" i="5" s="1"/>
  <c r="L11" i="5"/>
  <c r="AD9" i="7" l="1"/>
  <c r="AE9" i="7"/>
  <c r="Y9" i="7"/>
  <c r="AF9" i="7"/>
  <c r="J12" i="5"/>
  <c r="D11" i="4"/>
  <c r="J11" i="4"/>
  <c r="I11" i="4"/>
  <c r="K11" i="4"/>
  <c r="D12" i="5"/>
  <c r="H13" i="5"/>
  <c r="K13" i="5" s="1"/>
  <c r="L12" i="5"/>
  <c r="AH9" i="7" l="1"/>
  <c r="AC10" i="7"/>
  <c r="AG9" i="7"/>
  <c r="J13" i="5"/>
  <c r="L13" i="5"/>
  <c r="H12" i="4"/>
  <c r="L11" i="4"/>
  <c r="D13" i="5"/>
  <c r="AD10" i="7" l="1"/>
  <c r="AF10" i="7"/>
  <c r="AE10" i="7"/>
  <c r="Y10" i="7"/>
  <c r="J12" i="4"/>
  <c r="D12" i="4"/>
  <c r="K12" i="4"/>
  <c r="I12" i="4"/>
  <c r="AH10" i="7" l="1"/>
  <c r="AG10" i="7"/>
  <c r="AC11" i="7"/>
  <c r="L12" i="4"/>
  <c r="H13" i="4"/>
  <c r="AD11" i="7" l="1"/>
  <c r="AF11" i="7"/>
  <c r="AE11" i="7"/>
  <c r="Y11" i="7"/>
  <c r="K13" i="4"/>
  <c r="I13" i="4"/>
  <c r="J13" i="4"/>
  <c r="D13" i="4"/>
  <c r="AH11" i="7" l="1"/>
  <c r="AG11" i="7"/>
  <c r="AC12" i="7"/>
  <c r="H14" i="4"/>
  <c r="L13" i="4"/>
  <c r="AD12" i="7" l="1"/>
  <c r="AF12" i="7"/>
  <c r="AE12" i="7"/>
  <c r="Y12" i="7"/>
  <c r="J14" i="4"/>
  <c r="D14" i="4"/>
  <c r="K14" i="4"/>
  <c r="I14" i="4"/>
  <c r="AH12" i="7" l="1"/>
  <c r="AG12" i="7"/>
  <c r="AC13" i="7"/>
  <c r="L14" i="4"/>
  <c r="H15" i="4"/>
  <c r="AD13" i="7" l="1"/>
  <c r="W2" i="7"/>
  <c r="W6" i="7" s="1"/>
  <c r="R3" i="7" s="1"/>
  <c r="AF13" i="7"/>
  <c r="AE13" i="7"/>
  <c r="Y13" i="7"/>
  <c r="I15" i="4"/>
  <c r="K15" i="4"/>
  <c r="J15" i="4"/>
  <c r="D15" i="4"/>
  <c r="O4" i="7" l="1"/>
  <c r="P4" i="7" s="1"/>
  <c r="H10" i="7"/>
  <c r="S3" i="7"/>
  <c r="AH13" i="7"/>
  <c r="AG13" i="7"/>
  <c r="AC14" i="7"/>
  <c r="H16" i="4"/>
  <c r="L15" i="4"/>
  <c r="L4" i="7" l="1"/>
  <c r="Q4" i="7"/>
  <c r="T4" i="7" s="1"/>
  <c r="AD14" i="7"/>
  <c r="R4" i="7"/>
  <c r="O5" i="7" s="1"/>
  <c r="P5" i="7" s="1"/>
  <c r="AF14" i="7"/>
  <c r="AE14" i="7"/>
  <c r="Y14" i="7"/>
  <c r="J16" i="4"/>
  <c r="D16" i="4"/>
  <c r="K16" i="4"/>
  <c r="I16" i="4"/>
  <c r="S4" i="7" l="1"/>
  <c r="R5" i="7"/>
  <c r="AH14" i="7"/>
  <c r="AC15" i="7"/>
  <c r="AG14" i="7"/>
  <c r="H17" i="4"/>
  <c r="L16" i="4"/>
  <c r="L5" i="7" l="1"/>
  <c r="Q5" i="7"/>
  <c r="T5" i="7" s="1"/>
  <c r="AD15" i="7"/>
  <c r="O6" i="7"/>
  <c r="P6" i="7" s="1"/>
  <c r="S5" i="7"/>
  <c r="AE15" i="7"/>
  <c r="Y15" i="7"/>
  <c r="AF15" i="7"/>
  <c r="J17" i="4"/>
  <c r="D17" i="4"/>
  <c r="K17" i="4"/>
  <c r="I17" i="4"/>
  <c r="AH15" i="7" l="1"/>
  <c r="L6" i="7"/>
  <c r="Q6" i="7"/>
  <c r="R6" i="7"/>
  <c r="T6" i="7"/>
  <c r="AC16" i="7"/>
  <c r="AG15" i="7"/>
  <c r="L17" i="4"/>
  <c r="H18" i="4"/>
  <c r="AD16" i="7" l="1"/>
  <c r="O7" i="7"/>
  <c r="P7" i="7" s="1"/>
  <c r="S6" i="7"/>
  <c r="AE16" i="7"/>
  <c r="Y16" i="7"/>
  <c r="AH16" i="7"/>
  <c r="AF16" i="7"/>
  <c r="K18" i="4"/>
  <c r="I18" i="4"/>
  <c r="J18" i="4"/>
  <c r="D18" i="4"/>
  <c r="L7" i="7" l="1"/>
  <c r="Q7" i="7"/>
  <c r="T7" i="7" s="1"/>
  <c r="R7" i="7"/>
  <c r="AC17" i="7"/>
  <c r="AG16" i="7"/>
  <c r="L18" i="4"/>
  <c r="H19" i="4"/>
  <c r="AD17" i="7" l="1"/>
  <c r="O8" i="7"/>
  <c r="P8" i="7" s="1"/>
  <c r="S7" i="7"/>
  <c r="AE17" i="7"/>
  <c r="Y17" i="7"/>
  <c r="AF17" i="7"/>
  <c r="J19" i="4"/>
  <c r="D19" i="4"/>
  <c r="I19" i="4"/>
  <c r="K19" i="4"/>
  <c r="L8" i="7" l="1"/>
  <c r="Q8" i="7"/>
  <c r="T8" i="7" s="1"/>
  <c r="R8" i="7"/>
  <c r="AH17" i="7"/>
  <c r="AC18" i="7"/>
  <c r="AG17" i="7"/>
  <c r="H20" i="4"/>
  <c r="L19" i="4"/>
  <c r="AD18" i="7" l="1"/>
  <c r="O9" i="7"/>
  <c r="P9" i="7" s="1"/>
  <c r="S8" i="7"/>
  <c r="AF18" i="7"/>
  <c r="AE18" i="7"/>
  <c r="Y18" i="7"/>
  <c r="I20" i="4"/>
  <c r="K20" i="4"/>
  <c r="J20" i="4"/>
  <c r="D20" i="4"/>
  <c r="L9" i="7" l="1"/>
  <c r="Q9" i="7"/>
  <c r="R9" i="7"/>
  <c r="T9" i="7"/>
  <c r="AH18" i="7"/>
  <c r="AC19" i="7"/>
  <c r="AG18" i="7"/>
  <c r="L20" i="4"/>
  <c r="H21" i="4"/>
  <c r="AD19" i="7" l="1"/>
  <c r="O10" i="7"/>
  <c r="P10" i="7" s="1"/>
  <c r="S9" i="7"/>
  <c r="Q10" i="7" s="1"/>
  <c r="AF19" i="7"/>
  <c r="AE19" i="7"/>
  <c r="Y19" i="7"/>
  <c r="I21" i="4"/>
  <c r="K21" i="4"/>
  <c r="J21" i="4"/>
  <c r="D21" i="4"/>
  <c r="L10" i="7" l="1"/>
  <c r="R10" i="7"/>
  <c r="T10" i="7"/>
  <c r="AH19" i="7"/>
  <c r="AC20" i="7"/>
  <c r="AG19" i="7"/>
  <c r="H22" i="4"/>
  <c r="L21" i="4"/>
  <c r="AD20" i="7" l="1"/>
  <c r="S10" i="7"/>
  <c r="Q11" i="7" s="1"/>
  <c r="O11" i="7"/>
  <c r="P11" i="7" s="1"/>
  <c r="AF20" i="7"/>
  <c r="AE20" i="7"/>
  <c r="Y20" i="7"/>
  <c r="J22" i="4"/>
  <c r="D22" i="4"/>
  <c r="K22" i="4"/>
  <c r="I22" i="4"/>
  <c r="R11" i="7" l="1"/>
  <c r="T11" i="7"/>
  <c r="L11" i="7"/>
  <c r="AH20" i="7"/>
  <c r="AC21" i="7"/>
  <c r="AG20" i="7"/>
  <c r="H23" i="4"/>
  <c r="L22" i="4"/>
  <c r="AD21" i="7" l="1"/>
  <c r="O12" i="7"/>
  <c r="P12" i="7" s="1"/>
  <c r="S11" i="7"/>
  <c r="Q12" i="7" s="1"/>
  <c r="AE21" i="7"/>
  <c r="Y21" i="7"/>
  <c r="AF21" i="7"/>
  <c r="AH21" i="7"/>
  <c r="J23" i="4"/>
  <c r="D23" i="4"/>
  <c r="K23" i="4"/>
  <c r="I23" i="4"/>
  <c r="L12" i="7" l="1"/>
  <c r="R12" i="7"/>
  <c r="T12" i="7"/>
  <c r="AG21" i="7"/>
  <c r="AC22" i="7"/>
  <c r="L23" i="4"/>
  <c r="H24" i="4"/>
  <c r="AD22" i="7" l="1"/>
  <c r="O13" i="7"/>
  <c r="P13" i="7" s="1"/>
  <c r="S12" i="7"/>
  <c r="Q13" i="7" s="1"/>
  <c r="AF22" i="7"/>
  <c r="AE22" i="7"/>
  <c r="Y22" i="7"/>
  <c r="J24" i="4"/>
  <c r="D24" i="4"/>
  <c r="K24" i="4"/>
  <c r="I24" i="4"/>
  <c r="L13" i="7" l="1"/>
  <c r="F10" i="7" s="1"/>
  <c r="T13" i="7"/>
  <c r="R13" i="7"/>
  <c r="AH22" i="7"/>
  <c r="AC23" i="7"/>
  <c r="AG22" i="7"/>
  <c r="H25" i="4"/>
  <c r="L24" i="4"/>
  <c r="AD23" i="7" l="1"/>
  <c r="AH23" i="7" s="1"/>
  <c r="O14" i="7"/>
  <c r="P14" i="7" s="1"/>
  <c r="S13" i="7"/>
  <c r="Q14" i="7" s="1"/>
  <c r="AE23" i="7"/>
  <c r="Y23" i="7"/>
  <c r="AF23" i="7"/>
  <c r="J25" i="4"/>
  <c r="D25" i="4"/>
  <c r="K25" i="4"/>
  <c r="I25" i="4"/>
  <c r="L14" i="7" l="1"/>
  <c r="T14" i="7"/>
  <c r="R14" i="7"/>
  <c r="AC24" i="7"/>
  <c r="AG23" i="7"/>
  <c r="L25" i="4"/>
  <c r="H26" i="4"/>
  <c r="AD24" i="7" l="1"/>
  <c r="O15" i="7"/>
  <c r="P15" i="7" s="1"/>
  <c r="S14" i="7"/>
  <c r="Q15" i="7" s="1"/>
  <c r="AE24" i="7"/>
  <c r="Y24" i="7"/>
  <c r="AF24" i="7"/>
  <c r="AH24" i="7"/>
  <c r="K26" i="4"/>
  <c r="I26" i="4"/>
  <c r="J26" i="4"/>
  <c r="D26" i="4"/>
  <c r="L15" i="7" l="1"/>
  <c r="T15" i="7"/>
  <c r="R15" i="7"/>
  <c r="AC25" i="7"/>
  <c r="AG24" i="7"/>
  <c r="L26" i="4"/>
  <c r="H27" i="4"/>
  <c r="AD25" i="7" l="1"/>
  <c r="O16" i="7"/>
  <c r="P16" i="7" s="1"/>
  <c r="S15" i="7"/>
  <c r="Q16" i="7" s="1"/>
  <c r="AF25" i="7"/>
  <c r="AE25" i="7"/>
  <c r="Y25" i="7"/>
  <c r="I27" i="4"/>
  <c r="K27" i="4"/>
  <c r="J27" i="4"/>
  <c r="D27" i="4"/>
  <c r="L16" i="7" l="1"/>
  <c r="T16" i="7"/>
  <c r="R16" i="7"/>
  <c r="AH25" i="7"/>
  <c r="AC26" i="7"/>
  <c r="AG25" i="7"/>
  <c r="L27" i="4"/>
  <c r="H28" i="4"/>
  <c r="AD26" i="7" l="1"/>
  <c r="O17" i="7"/>
  <c r="P17" i="7" s="1"/>
  <c r="S16" i="7"/>
  <c r="Q17" i="7" s="1"/>
  <c r="AE26" i="7"/>
  <c r="Y26" i="7"/>
  <c r="AF26" i="7"/>
  <c r="AH26" i="7"/>
  <c r="K28" i="4"/>
  <c r="I28" i="4"/>
  <c r="J28" i="4"/>
  <c r="D28" i="4"/>
  <c r="L17" i="7" l="1"/>
  <c r="T17" i="7"/>
  <c r="R17" i="7"/>
  <c r="AC27" i="7"/>
  <c r="AG26" i="7"/>
  <c r="H29" i="4"/>
  <c r="L28" i="4"/>
  <c r="AD27" i="7" l="1"/>
  <c r="O18" i="7"/>
  <c r="P18" i="7" s="1"/>
  <c r="S17" i="7"/>
  <c r="Q18" i="7" s="1"/>
  <c r="AE27" i="7"/>
  <c r="Y27" i="7"/>
  <c r="AF27" i="7"/>
  <c r="J29" i="4"/>
  <c r="D29" i="4"/>
  <c r="K29" i="4"/>
  <c r="I29" i="4"/>
  <c r="L18" i="7" l="1"/>
  <c r="T18" i="7"/>
  <c r="R18" i="7"/>
  <c r="AH27" i="7"/>
  <c r="AC28" i="7"/>
  <c r="AG27" i="7"/>
  <c r="L29" i="4"/>
  <c r="H30" i="4"/>
  <c r="AD28" i="7" l="1"/>
  <c r="O19" i="7"/>
  <c r="P19" i="7" s="1"/>
  <c r="S18" i="7"/>
  <c r="Q19" i="7" s="1"/>
  <c r="AE28" i="7"/>
  <c r="Y28" i="7"/>
  <c r="AH28" i="7"/>
  <c r="AF28" i="7"/>
  <c r="I30" i="4"/>
  <c r="K30" i="4"/>
  <c r="J30" i="4"/>
  <c r="D30" i="4"/>
  <c r="L19" i="7" l="1"/>
  <c r="T19" i="7"/>
  <c r="R19" i="7"/>
  <c r="AC29" i="7"/>
  <c r="AG28" i="7"/>
  <c r="L30" i="4"/>
  <c r="H31" i="4"/>
  <c r="AD29" i="7" l="1"/>
  <c r="O20" i="7"/>
  <c r="P20" i="7" s="1"/>
  <c r="S19" i="7"/>
  <c r="Q20" i="7" s="1"/>
  <c r="AF29" i="7"/>
  <c r="AE29" i="7"/>
  <c r="Y29" i="7"/>
  <c r="I31" i="4"/>
  <c r="K31" i="4"/>
  <c r="J31" i="4"/>
  <c r="D31" i="4"/>
  <c r="L20" i="7" l="1"/>
  <c r="T20" i="7"/>
  <c r="R20" i="7"/>
  <c r="AH29" i="7"/>
  <c r="AC30" i="7"/>
  <c r="AG29" i="7"/>
  <c r="H32" i="4"/>
  <c r="L31" i="4"/>
  <c r="AD30" i="7" l="1"/>
  <c r="O21" i="7"/>
  <c r="P21" i="7" s="1"/>
  <c r="S20" i="7"/>
  <c r="Q21" i="7" s="1"/>
  <c r="AF30" i="7"/>
  <c r="AE30" i="7"/>
  <c r="Y30" i="7"/>
  <c r="J32" i="4"/>
  <c r="D32" i="4"/>
  <c r="I32" i="4"/>
  <c r="K32" i="4"/>
  <c r="L21" i="7" l="1"/>
  <c r="T21" i="7"/>
  <c r="R21" i="7"/>
  <c r="AH30" i="7"/>
  <c r="AC31" i="7"/>
  <c r="AG30" i="7"/>
  <c r="L32" i="4"/>
  <c r="H33" i="4"/>
  <c r="AD31" i="7" l="1"/>
  <c r="O22" i="7"/>
  <c r="P22" i="7" s="1"/>
  <c r="S21" i="7"/>
  <c r="Q22" i="7" s="1"/>
  <c r="AE31" i="7"/>
  <c r="Y31" i="7"/>
  <c r="AF31" i="7"/>
  <c r="AH31" i="7"/>
  <c r="J33" i="4"/>
  <c r="D33" i="4"/>
  <c r="I33" i="4"/>
  <c r="K33" i="4"/>
  <c r="L22" i="7" l="1"/>
  <c r="T22" i="7"/>
  <c r="R22" i="7"/>
  <c r="AC32" i="7"/>
  <c r="AG31" i="7"/>
  <c r="L33" i="4"/>
  <c r="H34" i="4"/>
  <c r="AD32" i="7" l="1"/>
  <c r="O23" i="7"/>
  <c r="P23" i="7" s="1"/>
  <c r="S22" i="7"/>
  <c r="Q23" i="7" s="1"/>
  <c r="AE32" i="7"/>
  <c r="Y32" i="7"/>
  <c r="AF32" i="7"/>
  <c r="K34" i="4"/>
  <c r="I34" i="4"/>
  <c r="J34" i="4"/>
  <c r="D34" i="4"/>
  <c r="AH32" i="7" l="1"/>
  <c r="L23" i="7"/>
  <c r="T23" i="7"/>
  <c r="R23" i="7"/>
  <c r="AG32" i="7"/>
  <c r="AC33" i="7"/>
  <c r="H35" i="4"/>
  <c r="L34" i="4"/>
  <c r="AD33" i="7" l="1"/>
  <c r="O24" i="7"/>
  <c r="P24" i="7" s="1"/>
  <c r="S23" i="7"/>
  <c r="Q24" i="7" s="1"/>
  <c r="AF33" i="7"/>
  <c r="AE33" i="7"/>
  <c r="Y33" i="7"/>
  <c r="J35" i="4"/>
  <c r="D35" i="4"/>
  <c r="K35" i="4"/>
  <c r="I35" i="4"/>
  <c r="L24" i="7" l="1"/>
  <c r="T24" i="7"/>
  <c r="R24" i="7"/>
  <c r="AH33" i="7"/>
  <c r="AC34" i="7"/>
  <c r="AG33" i="7"/>
  <c r="L35" i="4"/>
  <c r="H36" i="4"/>
  <c r="AD34" i="7" l="1"/>
  <c r="O25" i="7"/>
  <c r="P25" i="7" s="1"/>
  <c r="S24" i="7"/>
  <c r="Q25" i="7" s="1"/>
  <c r="AE34" i="7"/>
  <c r="Y34" i="7"/>
  <c r="AH34" i="7"/>
  <c r="AF34" i="7"/>
  <c r="K36" i="4"/>
  <c r="I36" i="4"/>
  <c r="J36" i="4"/>
  <c r="D36" i="4"/>
  <c r="L25" i="7" l="1"/>
  <c r="T25" i="7"/>
  <c r="R25" i="7"/>
  <c r="AC35" i="7"/>
  <c r="AG34" i="7"/>
  <c r="H37" i="4"/>
  <c r="L36" i="4"/>
  <c r="AD35" i="7" l="1"/>
  <c r="O26" i="7"/>
  <c r="P26" i="7" s="1"/>
  <c r="S25" i="7"/>
  <c r="Q26" i="7" s="1"/>
  <c r="AF35" i="7"/>
  <c r="AE35" i="7"/>
  <c r="Y35" i="7"/>
  <c r="J37" i="4"/>
  <c r="D37" i="4"/>
  <c r="I37" i="4"/>
  <c r="K37" i="4"/>
  <c r="L26" i="7" l="1"/>
  <c r="T26" i="7"/>
  <c r="R26" i="7"/>
  <c r="AH35" i="7"/>
  <c r="AC36" i="7"/>
  <c r="AG35" i="7"/>
  <c r="H38" i="4"/>
  <c r="L37" i="4"/>
  <c r="AD36" i="7" l="1"/>
  <c r="O27" i="7"/>
  <c r="P27" i="7" s="1"/>
  <c r="S26" i="7"/>
  <c r="Q27" i="7" s="1"/>
  <c r="AF36" i="7"/>
  <c r="AE36" i="7"/>
  <c r="Y36" i="7"/>
  <c r="J38" i="4"/>
  <c r="D38" i="4"/>
  <c r="I38" i="4"/>
  <c r="K38" i="4"/>
  <c r="L27" i="7" l="1"/>
  <c r="T27" i="7"/>
  <c r="R27" i="7"/>
  <c r="AH36" i="7"/>
  <c r="AC37" i="7"/>
  <c r="AG36" i="7"/>
  <c r="L38" i="4"/>
  <c r="H39" i="4"/>
  <c r="AD37" i="7" l="1"/>
  <c r="O28" i="7"/>
  <c r="P28" i="7" s="1"/>
  <c r="S27" i="7"/>
  <c r="Q28" i="7" s="1"/>
  <c r="AE37" i="7"/>
  <c r="Y37" i="7"/>
  <c r="AH37" i="7"/>
  <c r="AF37" i="7"/>
  <c r="K39" i="4"/>
  <c r="I39" i="4"/>
  <c r="J39" i="4"/>
  <c r="D39" i="4"/>
  <c r="L28" i="7" l="1"/>
  <c r="T28" i="7"/>
  <c r="R28" i="7"/>
  <c r="AC38" i="7"/>
  <c r="AG37" i="7"/>
  <c r="H40" i="4"/>
  <c r="L39" i="4"/>
  <c r="AD38" i="7" l="1"/>
  <c r="O29" i="7"/>
  <c r="P29" i="7" s="1"/>
  <c r="S28" i="7"/>
  <c r="Q29" i="7" s="1"/>
  <c r="AE38" i="7"/>
  <c r="Y38" i="7"/>
  <c r="AF38" i="7"/>
  <c r="J40" i="4"/>
  <c r="D40" i="4"/>
  <c r="I40" i="4"/>
  <c r="K40" i="4"/>
  <c r="L29" i="7" l="1"/>
  <c r="T29" i="7"/>
  <c r="R29" i="7"/>
  <c r="AH38" i="7"/>
  <c r="AG38" i="7"/>
  <c r="AC39" i="7"/>
  <c r="L40" i="4"/>
  <c r="H41" i="4"/>
  <c r="AD39" i="7" l="1"/>
  <c r="O30" i="7"/>
  <c r="P30" i="7" s="1"/>
  <c r="S29" i="7"/>
  <c r="Q30" i="7" s="1"/>
  <c r="AE39" i="7"/>
  <c r="Y39" i="7"/>
  <c r="AF39" i="7"/>
  <c r="K41" i="4"/>
  <c r="I41" i="4"/>
  <c r="J41" i="4"/>
  <c r="D41" i="4"/>
  <c r="AH39" i="7" l="1"/>
  <c r="L30" i="7"/>
  <c r="T30" i="7"/>
  <c r="R30" i="7"/>
  <c r="AC40" i="7"/>
  <c r="AG39" i="7"/>
  <c r="H42" i="4"/>
  <c r="L41" i="4"/>
  <c r="AD40" i="7" l="1"/>
  <c r="O31" i="7"/>
  <c r="P31" i="7" s="1"/>
  <c r="S30" i="7"/>
  <c r="Q31" i="7" s="1"/>
  <c r="AE40" i="7"/>
  <c r="Y40" i="7"/>
  <c r="AF40" i="7"/>
  <c r="J42" i="4"/>
  <c r="D42" i="4"/>
  <c r="I42" i="4"/>
  <c r="K42" i="4"/>
  <c r="AH40" i="7" l="1"/>
  <c r="L31" i="7"/>
  <c r="T31" i="7"/>
  <c r="R31" i="7"/>
  <c r="AC41" i="7"/>
  <c r="AG40" i="7"/>
  <c r="L42" i="4"/>
  <c r="H43" i="4"/>
  <c r="AD41" i="7" l="1"/>
  <c r="O32" i="7"/>
  <c r="P32" i="7" s="1"/>
  <c r="S31" i="7"/>
  <c r="Q32" i="7" s="1"/>
  <c r="AE41" i="7"/>
  <c r="Y41" i="7"/>
  <c r="AF41" i="7"/>
  <c r="K43" i="4"/>
  <c r="I43" i="4"/>
  <c r="J43" i="4"/>
  <c r="D43" i="4"/>
  <c r="AH41" i="7" l="1"/>
  <c r="L32" i="7"/>
  <c r="T32" i="7"/>
  <c r="R32" i="7"/>
  <c r="AC42" i="7"/>
  <c r="AG41" i="7"/>
  <c r="L43" i="4"/>
  <c r="H44" i="4"/>
  <c r="AD42" i="7" l="1"/>
  <c r="O33" i="7"/>
  <c r="P33" i="7" s="1"/>
  <c r="S32" i="7"/>
  <c r="Q33" i="7" s="1"/>
  <c r="AE42" i="7"/>
  <c r="Y42" i="7"/>
  <c r="AF42" i="7"/>
  <c r="AH42" i="7"/>
  <c r="K44" i="4"/>
  <c r="I44" i="4"/>
  <c r="J44" i="4"/>
  <c r="D44" i="4"/>
  <c r="L33" i="7" l="1"/>
  <c r="T33" i="7"/>
  <c r="R33" i="7"/>
  <c r="AC43" i="7"/>
  <c r="AG42" i="7"/>
  <c r="H45" i="4"/>
  <c r="L44" i="4"/>
  <c r="AD43" i="7" l="1"/>
  <c r="O34" i="7"/>
  <c r="P34" i="7" s="1"/>
  <c r="S33" i="7"/>
  <c r="Q34" i="7" s="1"/>
  <c r="AF43" i="7"/>
  <c r="AE43" i="7"/>
  <c r="Y43" i="7"/>
  <c r="J45" i="4"/>
  <c r="D45" i="4"/>
  <c r="K45" i="4"/>
  <c r="I45" i="4"/>
  <c r="L34" i="7" l="1"/>
  <c r="T34" i="7"/>
  <c r="R34" i="7"/>
  <c r="AH43" i="7"/>
  <c r="AC44" i="7"/>
  <c r="AG43" i="7"/>
  <c r="L45" i="4"/>
  <c r="H46" i="4"/>
  <c r="AD44" i="7" l="1"/>
  <c r="O35" i="7"/>
  <c r="P35" i="7" s="1"/>
  <c r="S34" i="7"/>
  <c r="Q35" i="7" s="1"/>
  <c r="AE44" i="7"/>
  <c r="Y44" i="7"/>
  <c r="AH44" i="7"/>
  <c r="AF44" i="7"/>
  <c r="I46" i="4"/>
  <c r="K46" i="4"/>
  <c r="J46" i="4"/>
  <c r="D46" i="4"/>
  <c r="L35" i="7" l="1"/>
  <c r="T35" i="7"/>
  <c r="R35" i="7"/>
  <c r="AC45" i="7"/>
  <c r="AG44" i="7"/>
  <c r="H47" i="4"/>
  <c r="L46" i="4"/>
  <c r="AD45" i="7" l="1"/>
  <c r="O36" i="7"/>
  <c r="P36" i="7" s="1"/>
  <c r="S35" i="7"/>
  <c r="Q36" i="7" s="1"/>
  <c r="AF45" i="7"/>
  <c r="AE45" i="7"/>
  <c r="Y45" i="7"/>
  <c r="I47" i="4"/>
  <c r="K47" i="4"/>
  <c r="J47" i="4"/>
  <c r="D47" i="4"/>
  <c r="L36" i="7" l="1"/>
  <c r="T36" i="7"/>
  <c r="R36" i="7"/>
  <c r="AH45" i="7"/>
  <c r="AC46" i="7"/>
  <c r="AG45" i="7"/>
  <c r="L47" i="4"/>
  <c r="H48" i="4"/>
  <c r="AD46" i="7" l="1"/>
  <c r="O37" i="7"/>
  <c r="P37" i="7" s="1"/>
  <c r="S36" i="7"/>
  <c r="Q37" i="7" s="1"/>
  <c r="AF46" i="7"/>
  <c r="AE46" i="7"/>
  <c r="Y46" i="7"/>
  <c r="J48" i="4"/>
  <c r="D48" i="4"/>
  <c r="I48" i="4"/>
  <c r="K48" i="4"/>
  <c r="L37" i="7" l="1"/>
  <c r="T37" i="7"/>
  <c r="R37" i="7"/>
  <c r="AH46" i="7"/>
  <c r="AC47" i="7"/>
  <c r="AG46" i="7"/>
  <c r="L48" i="4"/>
  <c r="H49" i="4"/>
  <c r="AD47" i="7" l="1"/>
  <c r="O38" i="7"/>
  <c r="P38" i="7" s="1"/>
  <c r="S37" i="7"/>
  <c r="Q38" i="7" s="1"/>
  <c r="AE47" i="7"/>
  <c r="AH47" i="7" s="1"/>
  <c r="Y47" i="7"/>
  <c r="AF47" i="7"/>
  <c r="J49" i="4"/>
  <c r="D49" i="4"/>
  <c r="I49" i="4"/>
  <c r="K49" i="4"/>
  <c r="L38" i="7" l="1"/>
  <c r="T38" i="7"/>
  <c r="R38" i="7"/>
  <c r="AC48" i="7"/>
  <c r="AG47" i="7"/>
  <c r="H50" i="4"/>
  <c r="L49" i="4"/>
  <c r="AD48" i="7" l="1"/>
  <c r="O39" i="7"/>
  <c r="P39" i="7" s="1"/>
  <c r="S38" i="7"/>
  <c r="Q39" i="7" s="1"/>
  <c r="AF48" i="7"/>
  <c r="AE48" i="7"/>
  <c r="Y48" i="7"/>
  <c r="J50" i="4"/>
  <c r="D50" i="4"/>
  <c r="K50" i="4"/>
  <c r="I50" i="4"/>
  <c r="L39" i="7" l="1"/>
  <c r="T39" i="7"/>
  <c r="R39" i="7"/>
  <c r="AH48" i="7"/>
  <c r="AG48" i="7"/>
  <c r="AC49" i="7"/>
  <c r="L50" i="4"/>
  <c r="H51" i="4"/>
  <c r="AD49" i="7" l="1"/>
  <c r="O40" i="7"/>
  <c r="P40" i="7" s="1"/>
  <c r="S39" i="7"/>
  <c r="Q40" i="7" s="1"/>
  <c r="AF49" i="7"/>
  <c r="AE49" i="7"/>
  <c r="Y49" i="7"/>
  <c r="I51" i="4"/>
  <c r="K51" i="4"/>
  <c r="J51" i="4"/>
  <c r="D51" i="4"/>
  <c r="L40" i="7" l="1"/>
  <c r="T40" i="7"/>
  <c r="R40" i="7"/>
  <c r="AH49" i="7"/>
  <c r="AC50" i="7"/>
  <c r="AG49" i="7"/>
  <c r="H52" i="4"/>
  <c r="L51" i="4"/>
  <c r="AD50" i="7" l="1"/>
  <c r="O41" i="7"/>
  <c r="P41" i="7" s="1"/>
  <c r="S40" i="7"/>
  <c r="Q41" i="7" s="1"/>
  <c r="AF50" i="7"/>
  <c r="AE50" i="7"/>
  <c r="Y50" i="7"/>
  <c r="J52" i="4"/>
  <c r="D52" i="4"/>
  <c r="K52" i="4"/>
  <c r="I52" i="4"/>
  <c r="L41" i="7" l="1"/>
  <c r="T41" i="7"/>
  <c r="R41" i="7"/>
  <c r="AH50" i="7"/>
  <c r="AC51" i="7"/>
  <c r="AG50" i="7"/>
  <c r="H53" i="4"/>
  <c r="L52" i="4"/>
  <c r="AD51" i="7" l="1"/>
  <c r="AH51" i="7" s="1"/>
  <c r="O42" i="7"/>
  <c r="P42" i="7" s="1"/>
  <c r="S41" i="7"/>
  <c r="Q42" i="7" s="1"/>
  <c r="AE51" i="7"/>
  <c r="Y51" i="7"/>
  <c r="AF51" i="7"/>
  <c r="I53" i="4"/>
  <c r="K53" i="4"/>
  <c r="J53" i="4"/>
  <c r="D53" i="4"/>
  <c r="L42" i="7" l="1"/>
  <c r="T42" i="7"/>
  <c r="R42" i="7"/>
  <c r="AC52" i="7"/>
  <c r="AG51" i="7"/>
  <c r="H54" i="4"/>
  <c r="L53" i="4"/>
  <c r="AD52" i="7" l="1"/>
  <c r="O43" i="7"/>
  <c r="P43" i="7" s="1"/>
  <c r="S42" i="7"/>
  <c r="Q43" i="7" s="1"/>
  <c r="AE52" i="7"/>
  <c r="Y52" i="7"/>
  <c r="AF52" i="7"/>
  <c r="J54" i="4"/>
  <c r="D54" i="4"/>
  <c r="I54" i="4"/>
  <c r="K54" i="4"/>
  <c r="AH52" i="7" l="1"/>
  <c r="L43" i="7"/>
  <c r="T43" i="7"/>
  <c r="R43" i="7"/>
  <c r="AC53" i="7"/>
  <c r="AG52" i="7"/>
  <c r="H55" i="4"/>
  <c r="L54" i="4"/>
  <c r="AD53" i="7" l="1"/>
  <c r="O44" i="7"/>
  <c r="P44" i="7" s="1"/>
  <c r="S43" i="7"/>
  <c r="Q44" i="7" s="1"/>
  <c r="AE53" i="7"/>
  <c r="Y53" i="7"/>
  <c r="AF53" i="7"/>
  <c r="J55" i="4"/>
  <c r="D55" i="4"/>
  <c r="K55" i="4"/>
  <c r="I55" i="4"/>
  <c r="L44" i="7" l="1"/>
  <c r="T44" i="7"/>
  <c r="R44" i="7"/>
  <c r="AH53" i="7"/>
  <c r="AC54" i="7"/>
  <c r="AG53" i="7"/>
  <c r="L55" i="4"/>
  <c r="H56" i="4"/>
  <c r="AD54" i="7" l="1"/>
  <c r="O45" i="7"/>
  <c r="P45" i="7" s="1"/>
  <c r="S44" i="7"/>
  <c r="Q45" i="7" s="1"/>
  <c r="AF54" i="7"/>
  <c r="AE54" i="7"/>
  <c r="Y54" i="7"/>
  <c r="K56" i="4"/>
  <c r="I56" i="4"/>
  <c r="J56" i="4"/>
  <c r="D56" i="4"/>
  <c r="L45" i="7" l="1"/>
  <c r="T45" i="7"/>
  <c r="R45" i="7"/>
  <c r="AH54" i="7"/>
  <c r="AC55" i="7"/>
  <c r="AG54" i="7"/>
  <c r="L56" i="4"/>
  <c r="AD55" i="7" l="1"/>
  <c r="O46" i="7"/>
  <c r="P46" i="7" s="1"/>
  <c r="S45" i="7"/>
  <c r="Q46" i="7" s="1"/>
  <c r="AE55" i="7"/>
  <c r="Y55" i="7"/>
  <c r="AF55" i="7"/>
  <c r="AH55" i="7"/>
  <c r="L46" i="7" l="1"/>
  <c r="T46" i="7"/>
  <c r="R46" i="7"/>
  <c r="AC56" i="7"/>
  <c r="AG55" i="7"/>
  <c r="AD56" i="7" l="1"/>
  <c r="AH56" i="7" s="1"/>
  <c r="O47" i="7"/>
  <c r="P47" i="7" s="1"/>
  <c r="S46" i="7"/>
  <c r="Q47" i="7" s="1"/>
  <c r="AE56" i="7"/>
  <c r="Y56" i="7"/>
  <c r="AF56" i="7"/>
  <c r="L47" i="7" l="1"/>
  <c r="T47" i="7"/>
  <c r="R47" i="7"/>
  <c r="AG56" i="7"/>
  <c r="AC57" i="7"/>
  <c r="AD57" i="7" l="1"/>
  <c r="O48" i="7"/>
  <c r="P48" i="7" s="1"/>
  <c r="S47" i="7"/>
  <c r="Q48" i="7" s="1"/>
  <c r="AF57" i="7"/>
  <c r="AE57" i="7"/>
  <c r="Y57" i="7"/>
  <c r="L48" i="7" l="1"/>
  <c r="T48" i="7"/>
  <c r="R48" i="7"/>
  <c r="AH57" i="7"/>
  <c r="AC58" i="7"/>
  <c r="AG57" i="7"/>
  <c r="AD58" i="7" l="1"/>
  <c r="AH58" i="7" s="1"/>
  <c r="O49" i="7"/>
  <c r="P49" i="7" s="1"/>
  <c r="S48" i="7"/>
  <c r="Q49" i="7" s="1"/>
  <c r="AE58" i="7"/>
  <c r="Y58" i="7"/>
  <c r="AF58" i="7"/>
  <c r="L49" i="7" l="1"/>
  <c r="T49" i="7"/>
  <c r="R49" i="7"/>
  <c r="AC59" i="7"/>
  <c r="AG58" i="7"/>
  <c r="AD59" i="7" l="1"/>
  <c r="O50" i="7"/>
  <c r="P50" i="7" s="1"/>
  <c r="S49" i="7"/>
  <c r="Q50" i="7" s="1"/>
  <c r="AE59" i="7"/>
  <c r="Y59" i="7"/>
  <c r="AF59" i="7"/>
  <c r="AH59" i="7" l="1"/>
  <c r="L50" i="7"/>
  <c r="T50" i="7"/>
  <c r="R50" i="7"/>
  <c r="AC60" i="7"/>
  <c r="AG59" i="7"/>
  <c r="AD60" i="7" l="1"/>
  <c r="O51" i="7"/>
  <c r="P51" i="7" s="1"/>
  <c r="S50" i="7"/>
  <c r="Q51" i="7" s="1"/>
  <c r="AE60" i="7"/>
  <c r="Y60" i="7"/>
  <c r="AF60" i="7"/>
  <c r="AH60" i="7" l="1"/>
  <c r="L51" i="7"/>
  <c r="T51" i="7"/>
  <c r="R51" i="7"/>
  <c r="AG60" i="7"/>
  <c r="AC61" i="7"/>
  <c r="AD61" i="7" l="1"/>
  <c r="O52" i="7"/>
  <c r="P52" i="7" s="1"/>
  <c r="S51" i="7"/>
  <c r="Q52" i="7" s="1"/>
  <c r="AF61" i="7"/>
  <c r="AE61" i="7"/>
  <c r="Y61" i="7"/>
  <c r="L52" i="7" l="1"/>
  <c r="T52" i="7"/>
  <c r="R52" i="7"/>
  <c r="AH61" i="7"/>
  <c r="AC62" i="7"/>
  <c r="AG61" i="7"/>
  <c r="AD62" i="7" l="1"/>
  <c r="O53" i="7"/>
  <c r="P53" i="7" s="1"/>
  <c r="S52" i="7"/>
  <c r="Q53" i="7" s="1"/>
  <c r="AF62" i="7"/>
  <c r="AE62" i="7"/>
  <c r="Y62" i="7"/>
  <c r="L53" i="7" l="1"/>
  <c r="T53" i="7"/>
  <c r="R53" i="7"/>
  <c r="AH62" i="7"/>
  <c r="AC63" i="7"/>
  <c r="AG62" i="7"/>
  <c r="AD63" i="7" l="1"/>
  <c r="O54" i="7"/>
  <c r="P54" i="7" s="1"/>
  <c r="S53" i="7"/>
  <c r="Q54" i="7" s="1"/>
  <c r="AE63" i="7"/>
  <c r="Y63" i="7"/>
  <c r="AF63" i="7"/>
  <c r="L54" i="7" l="1"/>
  <c r="T54" i="7"/>
  <c r="R54" i="7"/>
  <c r="AH63" i="7"/>
  <c r="AC64" i="7"/>
  <c r="AG63" i="7"/>
  <c r="AD64" i="7" l="1"/>
  <c r="AH64" i="7" s="1"/>
  <c r="O55" i="7"/>
  <c r="P55" i="7" s="1"/>
  <c r="S54" i="7"/>
  <c r="Q55" i="7" s="1"/>
  <c r="AE64" i="7"/>
  <c r="Y64" i="7"/>
  <c r="AF64" i="7"/>
  <c r="L55" i="7" l="1"/>
  <c r="T55" i="7"/>
  <c r="R55" i="7"/>
  <c r="AG64" i="7"/>
  <c r="AC65" i="7"/>
  <c r="AD65" i="7" l="1"/>
  <c r="O56" i="7"/>
  <c r="P56" i="7" s="1"/>
  <c r="S55" i="7"/>
  <c r="Q56" i="7" s="1"/>
  <c r="AF65" i="7"/>
  <c r="AE65" i="7"/>
  <c r="Y65" i="7"/>
  <c r="L56" i="7" l="1"/>
  <c r="T56" i="7"/>
  <c r="R56" i="7"/>
  <c r="AH65" i="7"/>
  <c r="AG65" i="7"/>
  <c r="AC66" i="7"/>
  <c r="AD66" i="7" l="1"/>
  <c r="O57" i="7"/>
  <c r="P57" i="7" s="1"/>
  <c r="S56" i="7"/>
  <c r="Q57" i="7" s="1"/>
  <c r="AF66" i="7"/>
  <c r="AE66" i="7"/>
  <c r="Y66" i="7"/>
  <c r="L57" i="7" l="1"/>
  <c r="T57" i="7"/>
  <c r="R57" i="7"/>
  <c r="AH66" i="7"/>
  <c r="AC67" i="7"/>
  <c r="AG66" i="7"/>
  <c r="AD67" i="7" l="1"/>
  <c r="O58" i="7"/>
  <c r="P58" i="7" s="1"/>
  <c r="S57" i="7"/>
  <c r="Q58" i="7" s="1"/>
  <c r="AF67" i="7"/>
  <c r="AE67" i="7"/>
  <c r="Y67" i="7"/>
  <c r="L58" i="7" l="1"/>
  <c r="T58" i="7"/>
  <c r="R58" i="7"/>
  <c r="AH67" i="7"/>
  <c r="AC68" i="7"/>
  <c r="AG67" i="7"/>
  <c r="AD68" i="7" l="1"/>
  <c r="O59" i="7"/>
  <c r="P59" i="7" s="1"/>
  <c r="S58" i="7"/>
  <c r="Q59" i="7" s="1"/>
  <c r="AE68" i="7"/>
  <c r="Y68" i="7"/>
  <c r="AF68" i="7"/>
  <c r="L59" i="7" l="1"/>
  <c r="T59" i="7"/>
  <c r="R59" i="7"/>
  <c r="AH68" i="7"/>
  <c r="AC69" i="7"/>
  <c r="AG68" i="7"/>
  <c r="AD69" i="7" l="1"/>
  <c r="O60" i="7"/>
  <c r="P60" i="7" s="1"/>
  <c r="S59" i="7"/>
  <c r="Q60" i="7" s="1"/>
  <c r="AE69" i="7"/>
  <c r="Y69" i="7"/>
  <c r="AF69" i="7"/>
  <c r="AH69" i="7" l="1"/>
  <c r="L60" i="7"/>
  <c r="T60" i="7"/>
  <c r="R60" i="7"/>
  <c r="AC70" i="7"/>
  <c r="AG69" i="7"/>
  <c r="AD70" i="7" l="1"/>
  <c r="O61" i="7"/>
  <c r="P61" i="7" s="1"/>
  <c r="S60" i="7"/>
  <c r="Q61" i="7" s="1"/>
  <c r="AF70" i="7"/>
  <c r="AE70" i="7"/>
  <c r="Y70" i="7"/>
  <c r="L61" i="7" l="1"/>
  <c r="T61" i="7"/>
  <c r="R61" i="7"/>
  <c r="AH70" i="7"/>
  <c r="AC71" i="7"/>
  <c r="AG70" i="7"/>
  <c r="AD71" i="7" l="1"/>
  <c r="O62" i="7"/>
  <c r="P62" i="7" s="1"/>
  <c r="S61" i="7"/>
  <c r="Q62" i="7" s="1"/>
  <c r="AE71" i="7"/>
  <c r="Y71" i="7"/>
  <c r="AF71" i="7"/>
  <c r="AH71" i="7" l="1"/>
  <c r="L62" i="7"/>
  <c r="T62" i="7"/>
  <c r="R62" i="7"/>
  <c r="AC72" i="7"/>
  <c r="AG71" i="7"/>
  <c r="AD72" i="7" l="1"/>
  <c r="O63" i="7"/>
  <c r="P63" i="7" s="1"/>
  <c r="S62" i="7"/>
  <c r="Q63" i="7" s="1"/>
  <c r="AE72" i="7"/>
  <c r="Y72" i="7"/>
  <c r="AF72" i="7"/>
  <c r="L63" i="7" l="1"/>
  <c r="T63" i="7"/>
  <c r="R63" i="7"/>
  <c r="AH72" i="7"/>
  <c r="AG72" i="7"/>
  <c r="AC73" i="7"/>
  <c r="AD73" i="7" l="1"/>
  <c r="O64" i="7"/>
  <c r="P64" i="7" s="1"/>
  <c r="S63" i="7"/>
  <c r="Q64" i="7" s="1"/>
  <c r="AF73" i="7"/>
  <c r="AE73" i="7"/>
  <c r="Y73" i="7"/>
  <c r="L64" i="7" l="1"/>
  <c r="T64" i="7"/>
  <c r="R64" i="7"/>
  <c r="AH73" i="7"/>
  <c r="AC74" i="7"/>
  <c r="AG73" i="7"/>
  <c r="AD74" i="7" l="1"/>
  <c r="O65" i="7"/>
  <c r="P65" i="7" s="1"/>
  <c r="S64" i="7"/>
  <c r="Q65" i="7" s="1"/>
  <c r="AF74" i="7"/>
  <c r="AE74" i="7"/>
  <c r="Y74" i="7"/>
  <c r="L65" i="7" l="1"/>
  <c r="T65" i="7"/>
  <c r="R65" i="7"/>
  <c r="AH74" i="7"/>
  <c r="AC75" i="7"/>
  <c r="AG74" i="7"/>
  <c r="AD75" i="7" l="1"/>
  <c r="O66" i="7"/>
  <c r="P66" i="7" s="1"/>
  <c r="S65" i="7"/>
  <c r="Q66" i="7" s="1"/>
  <c r="AF75" i="7"/>
  <c r="AE75" i="7"/>
  <c r="Y75" i="7"/>
  <c r="L66" i="7" l="1"/>
  <c r="T66" i="7"/>
  <c r="R66" i="7"/>
  <c r="AH75" i="7"/>
  <c r="AG75" i="7"/>
  <c r="O67" i="7" l="1"/>
  <c r="P67" i="7" s="1"/>
  <c r="S66" i="7"/>
  <c r="Q67" i="7" s="1"/>
  <c r="L67" i="7" l="1"/>
  <c r="T67" i="7"/>
  <c r="R67" i="7"/>
  <c r="O68" i="7" l="1"/>
  <c r="P68" i="7" s="1"/>
  <c r="S67" i="7"/>
  <c r="Q68" i="7" s="1"/>
  <c r="L68" i="7" l="1"/>
  <c r="T68" i="7"/>
  <c r="R68" i="7"/>
  <c r="O69" i="7" l="1"/>
  <c r="P69" i="7" s="1"/>
  <c r="S68" i="7"/>
  <c r="Q69" i="7" s="1"/>
  <c r="L69" i="7" l="1"/>
  <c r="T69" i="7"/>
  <c r="R69" i="7"/>
  <c r="O70" i="7" l="1"/>
  <c r="P70" i="7" s="1"/>
  <c r="S69" i="7"/>
  <c r="Q70" i="7" s="1"/>
  <c r="L70" i="7" l="1"/>
  <c r="T70" i="7"/>
  <c r="R70" i="7"/>
  <c r="O71" i="7" l="1"/>
  <c r="P71" i="7" s="1"/>
  <c r="S70" i="7"/>
  <c r="Q71" i="7" s="1"/>
  <c r="L71" i="7" l="1"/>
  <c r="T71" i="7"/>
  <c r="R71" i="7"/>
  <c r="O72" i="7" l="1"/>
  <c r="P72" i="7" s="1"/>
  <c r="S71" i="7"/>
  <c r="Q72" i="7" s="1"/>
  <c r="L72" i="7" l="1"/>
  <c r="T72" i="7"/>
  <c r="R72" i="7"/>
  <c r="O73" i="7" l="1"/>
  <c r="P73" i="7" s="1"/>
  <c r="S72" i="7"/>
  <c r="Q73" i="7" s="1"/>
  <c r="L73" i="7" l="1"/>
  <c r="T73" i="7"/>
  <c r="R73" i="7"/>
  <c r="O74" i="7" l="1"/>
  <c r="P74" i="7" s="1"/>
  <c r="S73" i="7"/>
  <c r="Q74" i="7" s="1"/>
  <c r="L74" i="7" l="1"/>
  <c r="T74" i="7"/>
  <c r="R74" i="7"/>
  <c r="O75" i="7" l="1"/>
  <c r="P75" i="7" s="1"/>
  <c r="S74" i="7"/>
  <c r="L75" i="7" l="1"/>
  <c r="Q75" i="7"/>
  <c r="T75" i="7"/>
  <c r="R75" i="7"/>
  <c r="S75" i="7" s="1"/>
</calcChain>
</file>

<file path=xl/sharedStrings.xml><?xml version="1.0" encoding="utf-8"?>
<sst xmlns="http://schemas.openxmlformats.org/spreadsheetml/2006/main" count="277" uniqueCount="110">
  <si>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</si>
  <si>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</si>
  <si>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</si>
  <si>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</si>
  <si>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</si>
  <si>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</si>
  <si>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</si>
  <si>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</si>
  <si>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</si>
  <si>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</si>
  <si>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</si>
  <si>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</si>
  <si>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</si>
  <si>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</si>
  <si>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</si>
  <si>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</si>
  <si>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</si>
  <si>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</si>
  <si>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</si>
  <si>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</si>
  <si>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</si>
  <si>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</si>
  <si>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</si>
  <si>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</si>
  <si>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</si>
  <si>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</si>
  <si>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</si>
  <si>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</si>
  <si>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</si>
  <si>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</si>
  <si>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</si>
  <si>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</si>
  <si>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</si>
  <si>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</si>
  <si>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</si>
  <si>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</si>
  <si>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</si>
  <si>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</si>
  <si>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</si>
  <si>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</si>
  <si>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</si>
  <si>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</si>
  <si>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</si>
  <si>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</si>
  <si>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</si>
  <si>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</si>
  <si>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</si>
  <si>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</si>
  <si>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</si>
  <si>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</si>
  <si>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</si>
  <si>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</si>
  <si>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</si>
  <si>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</si>
  <si>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</si>
  <si>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</si>
  <si>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</si>
  <si>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</si>
  <si>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</si>
  <si>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</si>
  <si>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</si>
  <si>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</si>
  <si>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</si>
  <si>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</si>
  <si>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</si>
  <si>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</si>
  <si>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원작자 허락 없는 배포 / 수정은 불가합니다.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</si>
  <si>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</si>
  <si>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</si>
  <si>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</si>
  <si>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</si>
  <si>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</si>
  <si>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</si>
  <si>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</si>
  <si>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</si>
  <si>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</si>
  <si>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</si>
  <si>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</si>
  <si>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</si>
  <si>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</si>
  <si>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</si>
  <si>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</si>
  <si>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</si>
  <si>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</si>
  <si>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</si>
  <si>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</si>
  <si>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</si>
  <si>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t>71티어</t>
  </si>
  <si>
    <t>72티어</t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</si>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</sst>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F6699B9-3FC4-444C-84CD-FFFD68F99F11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6B99-B5C4-44C0-A94B-E58D08DC61C5}">
  <dimension ref="C2:AH75"/>
  <sheetViews>
    <sheetView tabSelected="1" workbookViewId="0"/>
  </sheetViews>
  <sheetFormatPr defaultRowHeight="15.95" customHeight="1" x14ac:dyDescent="0.3"/>
  <cols>
    <col min="1" max="2" width="2.625" style="37" customWidth="1"/>
    <col min="3" max="3" width="5.625" style="37" customWidth="1"/>
    <col min="4" max="4" width="13.25" style="37" bestFit="1" customWidth="1"/>
    <col min="5" max="5" width="5.625" style="37" customWidth="1"/>
    <col min="6" max="6" width="9" style="37" bestFit="1" customWidth="1"/>
    <col min="7" max="7" width="5.625" style="37" customWidth="1"/>
    <col min="8" max="8" width="15.375" style="37" bestFit="1" customWidth="1"/>
    <col min="9" max="10" width="5.625" style="37" customWidth="1"/>
    <col min="11" max="11" width="8.375" style="3" bestFit="1" customWidth="1"/>
    <col min="12" max="13" width="8.25" style="37" bestFit="1" customWidth="1"/>
    <col min="14" max="14" width="10.5" style="37" bestFit="1" customWidth="1"/>
    <col min="15" max="15" width="8.125" style="37" bestFit="1" customWidth="1"/>
    <col min="16" max="19" width="11.625" style="37" bestFit="1" customWidth="1"/>
    <col min="20" max="20" width="10.5" style="37" bestFit="1" customWidth="1"/>
    <col min="21" max="21" width="9" style="37"/>
    <col min="22" max="22" width="10.625" style="37" bestFit="1" customWidth="1"/>
    <col min="23" max="24" width="9" style="37"/>
    <col min="25" max="25" width="6.375" style="37" bestFit="1" customWidth="1"/>
    <col min="26" max="26" width="11.625" style="37" customWidth="1"/>
    <col min="27" max="27" width="10.25" style="37" bestFit="1" customWidth="1"/>
    <col min="28" max="28" width="8" style="37" bestFit="1" customWidth="1"/>
    <col min="29" max="33" width="9.625" style="37" bestFit="1" customWidth="1"/>
    <col min="34" max="34" width="13.875" style="37" bestFit="1" customWidth="1"/>
    <col min="35" max="16384" width="9" style="37"/>
  </cols>
  <sheetData>
    <row r="2" spans="3:34" ht="15.95" customHeight="1" x14ac:dyDescent="0.3">
      <c r="C2" s="36"/>
      <c r="D2" s="36"/>
      <c r="E2" s="36"/>
      <c r="F2" s="36"/>
      <c r="G2" s="36"/>
      <c r="H2" s="36"/>
      <c r="I2" s="36"/>
      <c r="K2" s="2" t="s">
        <v>1</v>
      </c>
      <c r="L2" s="2" t="s">
        <v>104</v>
      </c>
      <c r="M2" s="2" t="s">
        <v>90</v>
      </c>
      <c r="N2" s="2" t="s">
        <v>0</v>
      </c>
      <c r="O2" s="2" t="s">
        <v>13</v>
      </c>
      <c r="P2" s="2" t="s">
        <v>105</v>
      </c>
      <c r="Q2" s="2" t="s">
        <v>106</v>
      </c>
      <c r="R2" s="2" t="s">
        <v>107</v>
      </c>
      <c r="S2" s="2" t="s">
        <v>108</v>
      </c>
      <c r="T2" s="2" t="s">
        <v>98</v>
      </c>
      <c r="V2" s="38" t="s">
        <v>94</v>
      </c>
      <c r="W2" s="39">
        <f>AC4/(VLOOKUP(D10,Z4:AC13,4,0))-1</f>
        <v>0</v>
      </c>
      <c r="Y2" s="40" t="s">
        <v>104</v>
      </c>
      <c r="Z2" s="40" t="s">
        <v>1</v>
      </c>
      <c r="AA2" s="40" t="s">
        <v>2</v>
      </c>
      <c r="AB2" s="40" t="s">
        <v>0</v>
      </c>
      <c r="AC2" s="40" t="s">
        <v>13</v>
      </c>
      <c r="AD2" s="40" t="s">
        <v>105</v>
      </c>
      <c r="AE2" s="40" t="s">
        <v>106</v>
      </c>
      <c r="AF2" s="40" t="s">
        <v>107</v>
      </c>
      <c r="AG2" s="40" t="s">
        <v>108</v>
      </c>
      <c r="AH2" s="40" t="s">
        <v>98</v>
      </c>
    </row>
    <row r="3" spans="3:34" ht="15.95" customHeight="1" x14ac:dyDescent="0.3">
      <c r="C3" s="29"/>
      <c r="D3" s="60" t="s">
        <v>100</v>
      </c>
      <c r="E3" s="33"/>
      <c r="F3" s="60" t="s">
        <v>101</v>
      </c>
      <c r="G3" s="33"/>
      <c r="H3" s="60" t="s">
        <v>103</v>
      </c>
      <c r="I3" s="29"/>
      <c r="K3" s="4" t="s">
        <v>14</v>
      </c>
      <c r="L3" s="4"/>
      <c r="M3" s="4"/>
      <c r="N3" s="4"/>
      <c r="O3" s="4"/>
      <c r="P3" s="21"/>
      <c r="Q3" s="21"/>
      <c r="R3" s="55">
        <f>W6</f>
        <v>42</v>
      </c>
      <c r="S3" s="56">
        <f t="shared" ref="S3:S34" si="0">ROUND(M4/R3,0)</f>
        <v>7</v>
      </c>
      <c r="T3" s="24"/>
      <c r="V3" s="40" t="s">
        <v>95</v>
      </c>
      <c r="W3" s="41">
        <v>-5.0000000000000001E-3</v>
      </c>
      <c r="Y3" s="38"/>
      <c r="Z3" s="38" t="s">
        <v>14</v>
      </c>
      <c r="AA3" s="38"/>
      <c r="AB3" s="38"/>
      <c r="AC3" s="38"/>
      <c r="AD3" s="38"/>
      <c r="AE3" s="38"/>
      <c r="AF3" s="38">
        <f>D13</f>
        <v>42</v>
      </c>
      <c r="AG3" s="42">
        <f>ROUND(AA4/AF3,0)</f>
        <v>7</v>
      </c>
      <c r="AH3" s="43"/>
    </row>
    <row r="4" spans="3:34" ht="15.95" customHeight="1" x14ac:dyDescent="0.3">
      <c r="C4" s="29"/>
      <c r="D4" s="60"/>
      <c r="E4" s="33"/>
      <c r="F4" s="60"/>
      <c r="G4" s="33"/>
      <c r="H4" s="60"/>
      <c r="I4" s="29"/>
      <c r="K4" s="5" t="s">
        <v>15</v>
      </c>
      <c r="L4" s="6">
        <f>SUM(S$3:S3)</f>
        <v>7</v>
      </c>
      <c r="M4" s="15">
        <f t="shared" ref="M4:M35" si="1">$D$7/72</f>
        <v>277.77777777777777</v>
      </c>
      <c r="N4" s="19" t="s">
        <v>65</v>
      </c>
      <c r="O4" s="7">
        <f>R3</f>
        <v>42</v>
      </c>
      <c r="P4" s="53">
        <f>ROUND(O4*($W$4+1),2)</f>
        <v>42.63</v>
      </c>
      <c r="Q4" s="54">
        <f>S3</f>
        <v>7</v>
      </c>
      <c r="R4" s="57">
        <f t="shared" ref="R4:R35" si="2">ROUND(O4*(N5+1),2)</f>
        <v>41.79</v>
      </c>
      <c r="S4" s="56">
        <f t="shared" si="0"/>
        <v>7</v>
      </c>
      <c r="T4" s="24">
        <f>(P4-O4)*Q4-(O4*0.07%+P4*0.07%)*Q4</f>
        <v>3.9953130000000177</v>
      </c>
      <c r="V4" s="40" t="s">
        <v>96</v>
      </c>
      <c r="W4" s="44">
        <v>1.4999999999999999E-2</v>
      </c>
      <c r="Y4" s="42">
        <f>SUM(AG$3:AG3)</f>
        <v>7</v>
      </c>
      <c r="Z4" s="45" t="s">
        <v>15</v>
      </c>
      <c r="AA4" s="46">
        <f t="shared" ref="AA4:AA35" si="3">$D$7/72</f>
        <v>277.77777777777777</v>
      </c>
      <c r="AB4" s="47" t="s">
        <v>65</v>
      </c>
      <c r="AC4" s="48">
        <f>AF3</f>
        <v>42</v>
      </c>
      <c r="AD4" s="48">
        <f>ROUND(AC4*($W$4+1),2)</f>
        <v>42.63</v>
      </c>
      <c r="AE4" s="42">
        <f>AG3</f>
        <v>7</v>
      </c>
      <c r="AF4" s="49">
        <f>ROUND(AC4*(AB5+1),2)</f>
        <v>41.79</v>
      </c>
      <c r="AG4" s="42">
        <f>ROUND(AA5/AF4,0)</f>
        <v>7</v>
      </c>
      <c r="AH4" s="43">
        <f>(AD4-AC4)*AE4-(AC4*0.07%+AD4*0.07%)*AE4</f>
        <v>3.9953130000000177</v>
      </c>
    </row>
    <row r="5" spans="3:34" ht="15.95" customHeight="1" x14ac:dyDescent="0.3">
      <c r="C5" s="28"/>
      <c r="D5" s="28"/>
      <c r="E5" s="28"/>
      <c r="F5" s="28"/>
      <c r="G5" s="28"/>
      <c r="H5" s="28"/>
      <c r="I5" s="28"/>
      <c r="K5" s="5" t="s">
        <v>16</v>
      </c>
      <c r="L5" s="6">
        <f>SUM(S$3:S4)</f>
        <v>14</v>
      </c>
      <c r="M5" s="15">
        <f t="shared" si="1"/>
        <v>277.77777777777777</v>
      </c>
      <c r="N5" s="19">
        <f>W7</f>
        <v>-5.0000000000000001E-3</v>
      </c>
      <c r="O5" s="7">
        <f t="shared" ref="O5:O68" si="4">R4</f>
        <v>41.79</v>
      </c>
      <c r="P5" s="53">
        <f t="shared" ref="P5:P68" si="5">ROUND(O5*($W$4+1),2)</f>
        <v>42.42</v>
      </c>
      <c r="Q5" s="54">
        <f t="shared" ref="Q5:Q68" si="6">S4</f>
        <v>7</v>
      </c>
      <c r="R5" s="57">
        <f t="shared" si="2"/>
        <v>41.58</v>
      </c>
      <c r="S5" s="56">
        <f t="shared" si="0"/>
        <v>7</v>
      </c>
      <c r="T5" s="24">
        <f t="shared" ref="T5:T68" si="7">(P5-O5)*Q5-(O5*0.07%+P5*0.07%)*Q5</f>
        <v>3.997371000000018</v>
      </c>
      <c r="V5" s="40" t="str">
        <f>D6</f>
        <v>투자금(달러)</v>
      </c>
      <c r="W5" s="40">
        <f>D7</f>
        <v>20000</v>
      </c>
      <c r="Y5" s="42">
        <f>SUM(AG$3:AG4)</f>
        <v>14</v>
      </c>
      <c r="Z5" s="45" t="s">
        <v>16</v>
      </c>
      <c r="AA5" s="46">
        <f t="shared" si="3"/>
        <v>277.77777777777777</v>
      </c>
      <c r="AB5" s="47">
        <f>W3</f>
        <v>-5.0000000000000001E-3</v>
      </c>
      <c r="AC5" s="48">
        <f t="shared" ref="AC5:AC68" si="8">AF4</f>
        <v>41.79</v>
      </c>
      <c r="AD5" s="48">
        <f t="shared" ref="AD5:AD68" si="9">ROUND(AC5*($W$4+1),2)</f>
        <v>42.42</v>
      </c>
      <c r="AE5" s="42">
        <f t="shared" ref="AE5:AE68" si="10">AG4</f>
        <v>7</v>
      </c>
      <c r="AF5" s="49">
        <f t="shared" ref="AF5:AF68" si="11">ROUND(AC5*(AB6+1),2)</f>
        <v>41.58</v>
      </c>
      <c r="AG5" s="42">
        <f t="shared" ref="AG5:AG68" si="12">ROUND(AA6/AF5,0)</f>
        <v>7</v>
      </c>
      <c r="AH5" s="43">
        <f t="shared" ref="AH5:AH68" si="13">(AD5-AC5)*AE5-(AC5*0.07%+AD5*0.07%)*AE5</f>
        <v>3.997371000000018</v>
      </c>
    </row>
    <row r="6" spans="3:34" ht="15.95" customHeight="1" x14ac:dyDescent="0.3">
      <c r="C6" s="28"/>
      <c r="D6" s="30" t="s">
        <v>99</v>
      </c>
      <c r="E6" s="28"/>
      <c r="F6" s="30" t="s">
        <v>92</v>
      </c>
      <c r="G6" s="28"/>
      <c r="H6" s="30" t="s">
        <v>90</v>
      </c>
      <c r="I6" s="28"/>
      <c r="K6" s="5" t="s">
        <v>17</v>
      </c>
      <c r="L6" s="6">
        <f>SUM(S$3:S5)</f>
        <v>21</v>
      </c>
      <c r="M6" s="15">
        <f t="shared" si="1"/>
        <v>277.77777777777777</v>
      </c>
      <c r="N6" s="19">
        <f>N5</f>
        <v>-5.0000000000000001E-3</v>
      </c>
      <c r="O6" s="7">
        <f t="shared" si="4"/>
        <v>41.58</v>
      </c>
      <c r="P6" s="53">
        <f t="shared" si="5"/>
        <v>42.2</v>
      </c>
      <c r="Q6" s="54">
        <f t="shared" si="6"/>
        <v>7</v>
      </c>
      <c r="R6" s="57">
        <f t="shared" si="2"/>
        <v>41.37</v>
      </c>
      <c r="S6" s="56">
        <f t="shared" si="0"/>
        <v>7</v>
      </c>
      <c r="T6" s="24">
        <f t="shared" si="7"/>
        <v>3.9294780000000316</v>
      </c>
      <c r="V6" s="40" t="str">
        <f>D12</f>
        <v>현재가</v>
      </c>
      <c r="W6" s="49">
        <f>ROUND(D13*(1+W2),2)</f>
        <v>42</v>
      </c>
      <c r="Y6" s="42">
        <f>SUM(AG$3:AG5)</f>
        <v>21</v>
      </c>
      <c r="Z6" s="45" t="s">
        <v>17</v>
      </c>
      <c r="AA6" s="46">
        <f t="shared" si="3"/>
        <v>277.77777777777777</v>
      </c>
      <c r="AB6" s="47">
        <f>AB5</f>
        <v>-5.0000000000000001E-3</v>
      </c>
      <c r="AC6" s="48">
        <f t="shared" si="8"/>
        <v>41.58</v>
      </c>
      <c r="AD6" s="48">
        <f t="shared" si="9"/>
        <v>42.2</v>
      </c>
      <c r="AE6" s="42">
        <f t="shared" si="10"/>
        <v>7</v>
      </c>
      <c r="AF6" s="49">
        <f t="shared" si="11"/>
        <v>41.37</v>
      </c>
      <c r="AG6" s="42">
        <f t="shared" si="12"/>
        <v>7</v>
      </c>
      <c r="AH6" s="43">
        <f t="shared" si="13"/>
        <v>3.9294780000000316</v>
      </c>
    </row>
    <row r="7" spans="3:34" ht="15.95" customHeight="1" x14ac:dyDescent="0.3">
      <c r="C7" s="28"/>
      <c r="D7" s="50">
        <v>20000</v>
      </c>
      <c r="E7" s="28"/>
      <c r="F7" s="31">
        <f>D13</f>
        <v>42</v>
      </c>
      <c r="G7" s="28"/>
      <c r="H7" s="32">
        <f>D7</f>
        <v>20000</v>
      </c>
      <c r="I7" s="28"/>
      <c r="K7" s="5" t="s">
        <v>18</v>
      </c>
      <c r="L7" s="6">
        <f>SUM(S$3:S6)</f>
        <v>28</v>
      </c>
      <c r="M7" s="15">
        <f t="shared" si="1"/>
        <v>277.77777777777777</v>
      </c>
      <c r="N7" s="19">
        <f t="shared" ref="N7:N70" si="14">N6</f>
        <v>-5.0000000000000001E-3</v>
      </c>
      <c r="O7" s="7">
        <f t="shared" si="4"/>
        <v>41.37</v>
      </c>
      <c r="P7" s="53">
        <f t="shared" si="5"/>
        <v>41.99</v>
      </c>
      <c r="Q7" s="54">
        <f t="shared" si="6"/>
        <v>7</v>
      </c>
      <c r="R7" s="57">
        <f t="shared" si="2"/>
        <v>41.16</v>
      </c>
      <c r="S7" s="56">
        <f t="shared" si="0"/>
        <v>7</v>
      </c>
      <c r="T7" s="24">
        <f t="shared" si="7"/>
        <v>3.9315360000000319</v>
      </c>
      <c r="V7" s="40" t="str">
        <f>V3</f>
        <v>매수목표</v>
      </c>
      <c r="W7" s="41">
        <f>W3</f>
        <v>-5.0000000000000001E-3</v>
      </c>
      <c r="Y7" s="42">
        <f>SUM(AG$3:AG6)</f>
        <v>28</v>
      </c>
      <c r="Z7" s="45" t="s">
        <v>18</v>
      </c>
      <c r="AA7" s="46">
        <f t="shared" si="3"/>
        <v>277.77777777777777</v>
      </c>
      <c r="AB7" s="47">
        <f t="shared" ref="AB7:AB70" si="15">AB6</f>
        <v>-5.0000000000000001E-3</v>
      </c>
      <c r="AC7" s="48">
        <f t="shared" si="8"/>
        <v>41.37</v>
      </c>
      <c r="AD7" s="48">
        <f t="shared" si="9"/>
        <v>41.99</v>
      </c>
      <c r="AE7" s="42">
        <f t="shared" si="10"/>
        <v>7</v>
      </c>
      <c r="AF7" s="49">
        <f t="shared" si="11"/>
        <v>41.16</v>
      </c>
      <c r="AG7" s="42">
        <f t="shared" si="12"/>
        <v>7</v>
      </c>
      <c r="AH7" s="43">
        <f t="shared" si="13"/>
        <v>3.9315360000000319</v>
      </c>
    </row>
    <row r="8" spans="3:34" ht="15.95" customHeight="1" x14ac:dyDescent="0.3">
      <c r="C8" s="28"/>
      <c r="D8" s="28"/>
      <c r="E8" s="28"/>
      <c r="F8" s="27"/>
      <c r="G8" s="28"/>
      <c r="H8" s="27"/>
      <c r="I8" s="28"/>
      <c r="K8" s="5" t="s">
        <v>19</v>
      </c>
      <c r="L8" s="6">
        <f>SUM(S$3:S7)</f>
        <v>35</v>
      </c>
      <c r="M8" s="15">
        <f t="shared" si="1"/>
        <v>277.77777777777777</v>
      </c>
      <c r="N8" s="19">
        <f t="shared" si="14"/>
        <v>-5.0000000000000001E-3</v>
      </c>
      <c r="O8" s="7">
        <f t="shared" si="4"/>
        <v>41.16</v>
      </c>
      <c r="P8" s="53">
        <f t="shared" si="5"/>
        <v>41.78</v>
      </c>
      <c r="Q8" s="54">
        <f t="shared" si="6"/>
        <v>7</v>
      </c>
      <c r="R8" s="57">
        <f t="shared" si="2"/>
        <v>40.950000000000003</v>
      </c>
      <c r="S8" s="56">
        <f t="shared" si="0"/>
        <v>7</v>
      </c>
      <c r="T8" s="24">
        <f t="shared" si="7"/>
        <v>3.9335940000000318</v>
      </c>
      <c r="V8" s="40" t="str">
        <f>V4</f>
        <v>매도목표</v>
      </c>
      <c r="W8" s="44">
        <f>W4</f>
        <v>1.4999999999999999E-2</v>
      </c>
      <c r="Y8" s="42">
        <f>SUM(AG$3:AG7)</f>
        <v>35</v>
      </c>
      <c r="Z8" s="45" t="s">
        <v>19</v>
      </c>
      <c r="AA8" s="46">
        <f t="shared" si="3"/>
        <v>277.77777777777777</v>
      </c>
      <c r="AB8" s="47">
        <f t="shared" si="15"/>
        <v>-5.0000000000000001E-3</v>
      </c>
      <c r="AC8" s="48">
        <f t="shared" si="8"/>
        <v>41.16</v>
      </c>
      <c r="AD8" s="48">
        <f t="shared" si="9"/>
        <v>41.78</v>
      </c>
      <c r="AE8" s="42">
        <f t="shared" si="10"/>
        <v>7</v>
      </c>
      <c r="AF8" s="49">
        <f t="shared" si="11"/>
        <v>40.950000000000003</v>
      </c>
      <c r="AG8" s="42">
        <f t="shared" si="12"/>
        <v>7</v>
      </c>
      <c r="AH8" s="43">
        <f t="shared" si="13"/>
        <v>3.9335940000000318</v>
      </c>
    </row>
    <row r="9" spans="3:34" ht="15.95" customHeight="1" x14ac:dyDescent="0.3">
      <c r="C9" s="28"/>
      <c r="D9" s="30" t="s">
        <v>91</v>
      </c>
      <c r="E9" s="25"/>
      <c r="F9" s="30" t="s">
        <v>93</v>
      </c>
      <c r="G9" s="25"/>
      <c r="H9" s="30" t="s">
        <v>97</v>
      </c>
      <c r="I9" s="28"/>
      <c r="K9" s="5" t="s">
        <v>20</v>
      </c>
      <c r="L9" s="6">
        <f>SUM(S$3:S8)</f>
        <v>42</v>
      </c>
      <c r="M9" s="15">
        <f t="shared" si="1"/>
        <v>277.77777777777777</v>
      </c>
      <c r="N9" s="19">
        <f t="shared" si="14"/>
        <v>-5.0000000000000001E-3</v>
      </c>
      <c r="O9" s="7">
        <f t="shared" si="4"/>
        <v>40.950000000000003</v>
      </c>
      <c r="P9" s="53">
        <f t="shared" si="5"/>
        <v>41.56</v>
      </c>
      <c r="Q9" s="54">
        <f t="shared" si="6"/>
        <v>7</v>
      </c>
      <c r="R9" s="57">
        <f t="shared" si="2"/>
        <v>40.75</v>
      </c>
      <c r="S9" s="56">
        <f t="shared" si="0"/>
        <v>7</v>
      </c>
      <c r="T9" s="24">
        <f t="shared" si="7"/>
        <v>3.8657009999999961</v>
      </c>
      <c r="Y9" s="42">
        <f>SUM(AG$3:AG8)</f>
        <v>42</v>
      </c>
      <c r="Z9" s="45" t="s">
        <v>20</v>
      </c>
      <c r="AA9" s="46">
        <f t="shared" si="3"/>
        <v>277.77777777777777</v>
      </c>
      <c r="AB9" s="47">
        <f t="shared" si="15"/>
        <v>-5.0000000000000001E-3</v>
      </c>
      <c r="AC9" s="48">
        <f t="shared" si="8"/>
        <v>40.950000000000003</v>
      </c>
      <c r="AD9" s="48">
        <f t="shared" si="9"/>
        <v>41.56</v>
      </c>
      <c r="AE9" s="42">
        <f t="shared" si="10"/>
        <v>7</v>
      </c>
      <c r="AF9" s="49">
        <f t="shared" si="11"/>
        <v>40.75</v>
      </c>
      <c r="AG9" s="42">
        <f t="shared" si="12"/>
        <v>7</v>
      </c>
      <c r="AH9" s="43">
        <f t="shared" si="13"/>
        <v>3.8657009999999961</v>
      </c>
    </row>
    <row r="10" spans="3:34" ht="15.95" customHeight="1" x14ac:dyDescent="0.3">
      <c r="C10" s="28"/>
      <c r="D10" s="51" t="s">
        <v>109</v>
      </c>
      <c r="E10" s="26"/>
      <c r="F10" s="32">
        <f>VLOOKUP(D10,K4:L13,2,0)</f>
        <v>7</v>
      </c>
      <c r="G10" s="26"/>
      <c r="H10" s="31">
        <f>R3</f>
        <v>42</v>
      </c>
      <c r="I10" s="28"/>
      <c r="K10" s="5" t="s">
        <v>21</v>
      </c>
      <c r="L10" s="6">
        <f>SUM(S$3:S9)</f>
        <v>49</v>
      </c>
      <c r="M10" s="15">
        <f t="shared" si="1"/>
        <v>277.77777777777777</v>
      </c>
      <c r="N10" s="19">
        <f t="shared" si="14"/>
        <v>-5.0000000000000001E-3</v>
      </c>
      <c r="O10" s="7">
        <f t="shared" si="4"/>
        <v>40.75</v>
      </c>
      <c r="P10" s="53">
        <f t="shared" si="5"/>
        <v>41.36</v>
      </c>
      <c r="Q10" s="54">
        <f t="shared" si="6"/>
        <v>7</v>
      </c>
      <c r="R10" s="57">
        <f t="shared" si="2"/>
        <v>40.549999999999997</v>
      </c>
      <c r="S10" s="56">
        <f t="shared" si="0"/>
        <v>7</v>
      </c>
      <c r="T10" s="24">
        <f t="shared" si="7"/>
        <v>3.867660999999996</v>
      </c>
      <c r="Y10" s="42">
        <f>SUM(AG$3:AG9)</f>
        <v>49</v>
      </c>
      <c r="Z10" s="45" t="s">
        <v>21</v>
      </c>
      <c r="AA10" s="46">
        <f t="shared" si="3"/>
        <v>277.77777777777777</v>
      </c>
      <c r="AB10" s="47">
        <f t="shared" si="15"/>
        <v>-5.0000000000000001E-3</v>
      </c>
      <c r="AC10" s="48">
        <f t="shared" si="8"/>
        <v>40.75</v>
      </c>
      <c r="AD10" s="48">
        <f t="shared" si="9"/>
        <v>41.36</v>
      </c>
      <c r="AE10" s="42">
        <f t="shared" si="10"/>
        <v>7</v>
      </c>
      <c r="AF10" s="49">
        <f t="shared" si="11"/>
        <v>40.549999999999997</v>
      </c>
      <c r="AG10" s="42">
        <f t="shared" si="12"/>
        <v>7</v>
      </c>
      <c r="AH10" s="43">
        <f t="shared" si="13"/>
        <v>3.867660999999996</v>
      </c>
    </row>
    <row r="11" spans="3:34" ht="15.95" customHeight="1" x14ac:dyDescent="0.3">
      <c r="C11" s="28"/>
      <c r="D11" s="27"/>
      <c r="E11" s="27"/>
      <c r="F11" s="28"/>
      <c r="G11" s="27"/>
      <c r="H11" s="28"/>
      <c r="I11" s="28"/>
      <c r="K11" s="5" t="s">
        <v>22</v>
      </c>
      <c r="L11" s="6">
        <f>SUM(S$3:S10)</f>
        <v>56</v>
      </c>
      <c r="M11" s="15">
        <f t="shared" si="1"/>
        <v>277.77777777777777</v>
      </c>
      <c r="N11" s="19">
        <f t="shared" si="14"/>
        <v>-5.0000000000000001E-3</v>
      </c>
      <c r="O11" s="7">
        <f t="shared" si="4"/>
        <v>40.549999999999997</v>
      </c>
      <c r="P11" s="53">
        <f t="shared" si="5"/>
        <v>41.16</v>
      </c>
      <c r="Q11" s="54">
        <f t="shared" si="6"/>
        <v>7</v>
      </c>
      <c r="R11" s="57">
        <f t="shared" si="2"/>
        <v>40.35</v>
      </c>
      <c r="S11" s="56">
        <f t="shared" si="0"/>
        <v>7</v>
      </c>
      <c r="T11" s="24">
        <f t="shared" si="7"/>
        <v>3.869620999999996</v>
      </c>
      <c r="W11" s="58"/>
      <c r="Y11" s="42">
        <f>SUM(AG$3:AG10)</f>
        <v>56</v>
      </c>
      <c r="Z11" s="45" t="s">
        <v>22</v>
      </c>
      <c r="AA11" s="46">
        <f t="shared" si="3"/>
        <v>277.77777777777777</v>
      </c>
      <c r="AB11" s="47">
        <f t="shared" si="15"/>
        <v>-5.0000000000000001E-3</v>
      </c>
      <c r="AC11" s="48">
        <f t="shared" si="8"/>
        <v>40.549999999999997</v>
      </c>
      <c r="AD11" s="48">
        <f t="shared" si="9"/>
        <v>41.16</v>
      </c>
      <c r="AE11" s="42">
        <f t="shared" si="10"/>
        <v>7</v>
      </c>
      <c r="AF11" s="49">
        <f t="shared" si="11"/>
        <v>40.35</v>
      </c>
      <c r="AG11" s="42">
        <f t="shared" si="12"/>
        <v>7</v>
      </c>
      <c r="AH11" s="43">
        <f t="shared" si="13"/>
        <v>3.869620999999996</v>
      </c>
    </row>
    <row r="12" spans="3:34" ht="15.95" customHeight="1" x14ac:dyDescent="0.3">
      <c r="C12" s="28"/>
      <c r="D12" s="30" t="s">
        <v>89</v>
      </c>
      <c r="E12" s="25"/>
      <c r="F12" s="28"/>
      <c r="G12" s="25"/>
      <c r="H12" s="28"/>
      <c r="I12" s="28"/>
      <c r="K12" s="5" t="s">
        <v>23</v>
      </c>
      <c r="L12" s="6">
        <f>SUM(S$3:S11)</f>
        <v>63</v>
      </c>
      <c r="M12" s="15">
        <f t="shared" si="1"/>
        <v>277.77777777777777</v>
      </c>
      <c r="N12" s="19">
        <f t="shared" si="14"/>
        <v>-5.0000000000000001E-3</v>
      </c>
      <c r="O12" s="7">
        <f t="shared" si="4"/>
        <v>40.35</v>
      </c>
      <c r="P12" s="53">
        <f t="shared" si="5"/>
        <v>40.96</v>
      </c>
      <c r="Q12" s="54">
        <f t="shared" si="6"/>
        <v>7</v>
      </c>
      <c r="R12" s="57">
        <f t="shared" si="2"/>
        <v>40.15</v>
      </c>
      <c r="S12" s="56">
        <f t="shared" si="0"/>
        <v>7</v>
      </c>
      <c r="T12" s="24">
        <f t="shared" si="7"/>
        <v>3.8715809999999959</v>
      </c>
      <c r="W12" s="59"/>
      <c r="Y12" s="42">
        <f>SUM(AG$3:AG11)</f>
        <v>63</v>
      </c>
      <c r="Z12" s="45" t="s">
        <v>23</v>
      </c>
      <c r="AA12" s="46">
        <f t="shared" si="3"/>
        <v>277.77777777777777</v>
      </c>
      <c r="AB12" s="47">
        <f t="shared" si="15"/>
        <v>-5.0000000000000001E-3</v>
      </c>
      <c r="AC12" s="48">
        <f t="shared" si="8"/>
        <v>40.35</v>
      </c>
      <c r="AD12" s="48">
        <f t="shared" si="9"/>
        <v>40.96</v>
      </c>
      <c r="AE12" s="42">
        <f t="shared" si="10"/>
        <v>7</v>
      </c>
      <c r="AF12" s="49">
        <f t="shared" si="11"/>
        <v>40.15</v>
      </c>
      <c r="AG12" s="42">
        <f t="shared" si="12"/>
        <v>7</v>
      </c>
      <c r="AH12" s="43">
        <f t="shared" si="13"/>
        <v>3.8715809999999959</v>
      </c>
    </row>
    <row r="13" spans="3:34" ht="15.95" customHeight="1" x14ac:dyDescent="0.3">
      <c r="C13" s="28"/>
      <c r="D13" s="52">
        <v>42</v>
      </c>
      <c r="E13" s="26"/>
      <c r="F13" s="28"/>
      <c r="G13" s="26"/>
      <c r="H13" s="28"/>
      <c r="I13" s="28"/>
      <c r="K13" s="5" t="s">
        <v>24</v>
      </c>
      <c r="L13" s="6">
        <f>SUM(S$3:S12)</f>
        <v>70</v>
      </c>
      <c r="M13" s="15">
        <f t="shared" si="1"/>
        <v>277.77777777777777</v>
      </c>
      <c r="N13" s="19">
        <f t="shared" si="14"/>
        <v>-5.0000000000000001E-3</v>
      </c>
      <c r="O13" s="7">
        <f t="shared" si="4"/>
        <v>40.15</v>
      </c>
      <c r="P13" s="53">
        <f t="shared" si="5"/>
        <v>40.75</v>
      </c>
      <c r="Q13" s="54">
        <f t="shared" si="6"/>
        <v>7</v>
      </c>
      <c r="R13" s="57">
        <f t="shared" si="2"/>
        <v>39.950000000000003</v>
      </c>
      <c r="S13" s="56">
        <f t="shared" si="0"/>
        <v>7</v>
      </c>
      <c r="T13" s="24">
        <f t="shared" si="7"/>
        <v>3.80359000000001</v>
      </c>
      <c r="Y13" s="42">
        <f>SUM(AG$3:AG12)</f>
        <v>70</v>
      </c>
      <c r="Z13" s="45" t="s">
        <v>24</v>
      </c>
      <c r="AA13" s="46">
        <f t="shared" si="3"/>
        <v>277.77777777777777</v>
      </c>
      <c r="AB13" s="47">
        <f t="shared" si="15"/>
        <v>-5.0000000000000001E-3</v>
      </c>
      <c r="AC13" s="48">
        <f t="shared" si="8"/>
        <v>40.15</v>
      </c>
      <c r="AD13" s="48">
        <f t="shared" si="9"/>
        <v>40.75</v>
      </c>
      <c r="AE13" s="42">
        <f t="shared" si="10"/>
        <v>7</v>
      </c>
      <c r="AF13" s="49">
        <f t="shared" si="11"/>
        <v>39.950000000000003</v>
      </c>
      <c r="AG13" s="42">
        <f t="shared" si="12"/>
        <v>7</v>
      </c>
      <c r="AH13" s="43">
        <f t="shared" si="13"/>
        <v>3.80359000000001</v>
      </c>
    </row>
    <row r="14" spans="3:34" ht="15.95" customHeight="1" x14ac:dyDescent="0.3">
      <c r="C14" s="28"/>
      <c r="D14" s="28"/>
      <c r="E14" s="28"/>
      <c r="F14" s="28"/>
      <c r="G14" s="28"/>
      <c r="H14" s="28"/>
      <c r="I14" s="28"/>
      <c r="K14" s="5" t="s">
        <v>25</v>
      </c>
      <c r="L14" s="6">
        <f>SUM(S$3:S13)</f>
        <v>77</v>
      </c>
      <c r="M14" s="15">
        <f t="shared" si="1"/>
        <v>277.77777777777777</v>
      </c>
      <c r="N14" s="19">
        <f t="shared" si="14"/>
        <v>-5.0000000000000001E-3</v>
      </c>
      <c r="O14" s="7">
        <f t="shared" si="4"/>
        <v>39.950000000000003</v>
      </c>
      <c r="P14" s="53">
        <f t="shared" si="5"/>
        <v>40.549999999999997</v>
      </c>
      <c r="Q14" s="54">
        <f t="shared" si="6"/>
        <v>7</v>
      </c>
      <c r="R14" s="57">
        <f t="shared" si="2"/>
        <v>39.75</v>
      </c>
      <c r="S14" s="56">
        <f t="shared" si="0"/>
        <v>7</v>
      </c>
      <c r="T14" s="24">
        <f t="shared" si="7"/>
        <v>3.8055499999999602</v>
      </c>
      <c r="Y14" s="42">
        <f>SUM(AG$3:AG13)</f>
        <v>77</v>
      </c>
      <c r="Z14" s="45" t="s">
        <v>25</v>
      </c>
      <c r="AA14" s="46">
        <f t="shared" si="3"/>
        <v>277.77777777777777</v>
      </c>
      <c r="AB14" s="47">
        <f t="shared" si="15"/>
        <v>-5.0000000000000001E-3</v>
      </c>
      <c r="AC14" s="48">
        <f t="shared" si="8"/>
        <v>39.950000000000003</v>
      </c>
      <c r="AD14" s="48">
        <f t="shared" si="9"/>
        <v>40.549999999999997</v>
      </c>
      <c r="AE14" s="42">
        <f t="shared" si="10"/>
        <v>7</v>
      </c>
      <c r="AF14" s="49">
        <f t="shared" si="11"/>
        <v>39.75</v>
      </c>
      <c r="AG14" s="42">
        <f t="shared" si="12"/>
        <v>7</v>
      </c>
      <c r="AH14" s="43">
        <f t="shared" si="13"/>
        <v>3.8055499999999602</v>
      </c>
    </row>
    <row r="15" spans="3:34" ht="15.95" customHeight="1" x14ac:dyDescent="0.3">
      <c r="K15" s="5" t="s">
        <v>26</v>
      </c>
      <c r="L15" s="6">
        <f>SUM(S$3:S14)</f>
        <v>84</v>
      </c>
      <c r="M15" s="15">
        <f t="shared" si="1"/>
        <v>277.77777777777777</v>
      </c>
      <c r="N15" s="19">
        <f t="shared" si="14"/>
        <v>-5.0000000000000001E-3</v>
      </c>
      <c r="O15" s="7">
        <f t="shared" si="4"/>
        <v>39.75</v>
      </c>
      <c r="P15" s="53">
        <f t="shared" si="5"/>
        <v>40.35</v>
      </c>
      <c r="Q15" s="54">
        <f t="shared" si="6"/>
        <v>7</v>
      </c>
      <c r="R15" s="57">
        <f t="shared" si="2"/>
        <v>39.549999999999997</v>
      </c>
      <c r="S15" s="56">
        <f t="shared" si="0"/>
        <v>7</v>
      </c>
      <c r="T15" s="24">
        <f t="shared" si="7"/>
        <v>3.8075100000000099</v>
      </c>
      <c r="Y15" s="42">
        <f>SUM(AG$3:AG14)</f>
        <v>84</v>
      </c>
      <c r="Z15" s="45" t="s">
        <v>26</v>
      </c>
      <c r="AA15" s="46">
        <f t="shared" si="3"/>
        <v>277.77777777777777</v>
      </c>
      <c r="AB15" s="47">
        <f t="shared" si="15"/>
        <v>-5.0000000000000001E-3</v>
      </c>
      <c r="AC15" s="48">
        <f t="shared" si="8"/>
        <v>39.75</v>
      </c>
      <c r="AD15" s="48">
        <f t="shared" si="9"/>
        <v>40.35</v>
      </c>
      <c r="AE15" s="42">
        <f t="shared" si="10"/>
        <v>7</v>
      </c>
      <c r="AF15" s="49">
        <f t="shared" si="11"/>
        <v>39.549999999999997</v>
      </c>
      <c r="AG15" s="42">
        <f t="shared" si="12"/>
        <v>7</v>
      </c>
      <c r="AH15" s="43">
        <f t="shared" si="13"/>
        <v>3.8075100000000099</v>
      </c>
    </row>
    <row r="16" spans="3:34" ht="15.95" customHeight="1" x14ac:dyDescent="0.3">
      <c r="K16" s="5" t="s">
        <v>27</v>
      </c>
      <c r="L16" s="6">
        <f>SUM(S$3:S15)</f>
        <v>91</v>
      </c>
      <c r="M16" s="15">
        <f t="shared" si="1"/>
        <v>277.77777777777777</v>
      </c>
      <c r="N16" s="19">
        <f t="shared" si="14"/>
        <v>-5.0000000000000001E-3</v>
      </c>
      <c r="O16" s="7">
        <f t="shared" si="4"/>
        <v>39.549999999999997</v>
      </c>
      <c r="P16" s="53">
        <f t="shared" si="5"/>
        <v>40.14</v>
      </c>
      <c r="Q16" s="54">
        <f t="shared" si="6"/>
        <v>7</v>
      </c>
      <c r="R16" s="57">
        <f t="shared" si="2"/>
        <v>39.35</v>
      </c>
      <c r="S16" s="56">
        <f t="shared" si="0"/>
        <v>7</v>
      </c>
      <c r="T16" s="24">
        <f t="shared" si="7"/>
        <v>3.739519000000024</v>
      </c>
      <c r="Y16" s="42">
        <f>SUM(AG$3:AG15)</f>
        <v>91</v>
      </c>
      <c r="Z16" s="45" t="s">
        <v>27</v>
      </c>
      <c r="AA16" s="46">
        <f t="shared" si="3"/>
        <v>277.77777777777777</v>
      </c>
      <c r="AB16" s="47">
        <f t="shared" si="15"/>
        <v>-5.0000000000000001E-3</v>
      </c>
      <c r="AC16" s="48">
        <f t="shared" si="8"/>
        <v>39.549999999999997</v>
      </c>
      <c r="AD16" s="48">
        <f t="shared" si="9"/>
        <v>40.14</v>
      </c>
      <c r="AE16" s="42">
        <f t="shared" si="10"/>
        <v>7</v>
      </c>
      <c r="AF16" s="49">
        <f t="shared" si="11"/>
        <v>39.35</v>
      </c>
      <c r="AG16" s="42">
        <f t="shared" si="12"/>
        <v>7</v>
      </c>
      <c r="AH16" s="43">
        <f t="shared" si="13"/>
        <v>3.739519000000024</v>
      </c>
    </row>
    <row r="17" spans="3:34" ht="15.95" customHeight="1" x14ac:dyDescent="0.3">
      <c r="C17" s="34"/>
      <c r="D17" s="61" t="s">
        <v>102</v>
      </c>
      <c r="E17" s="61"/>
      <c r="F17" s="61"/>
      <c r="G17" s="35"/>
      <c r="H17" s="35"/>
      <c r="I17" s="35"/>
      <c r="K17" s="5" t="s">
        <v>28</v>
      </c>
      <c r="L17" s="6">
        <f>SUM(S$3:S16)</f>
        <v>98</v>
      </c>
      <c r="M17" s="15">
        <f t="shared" si="1"/>
        <v>277.77777777777777</v>
      </c>
      <c r="N17" s="19">
        <f t="shared" si="14"/>
        <v>-5.0000000000000001E-3</v>
      </c>
      <c r="O17" s="7">
        <f t="shared" si="4"/>
        <v>39.35</v>
      </c>
      <c r="P17" s="53">
        <f t="shared" si="5"/>
        <v>39.94</v>
      </c>
      <c r="Q17" s="54">
        <f t="shared" si="6"/>
        <v>7</v>
      </c>
      <c r="R17" s="57">
        <f t="shared" si="2"/>
        <v>39.15</v>
      </c>
      <c r="S17" s="56">
        <f t="shared" si="0"/>
        <v>7</v>
      </c>
      <c r="T17" s="24">
        <f t="shared" si="7"/>
        <v>3.7414789999999742</v>
      </c>
      <c r="Y17" s="42">
        <f>SUM(AG$3:AG16)</f>
        <v>98</v>
      </c>
      <c r="Z17" s="45" t="s">
        <v>28</v>
      </c>
      <c r="AA17" s="46">
        <f t="shared" si="3"/>
        <v>277.77777777777777</v>
      </c>
      <c r="AB17" s="47">
        <f t="shared" si="15"/>
        <v>-5.0000000000000001E-3</v>
      </c>
      <c r="AC17" s="48">
        <f t="shared" si="8"/>
        <v>39.35</v>
      </c>
      <c r="AD17" s="48">
        <f t="shared" si="9"/>
        <v>39.94</v>
      </c>
      <c r="AE17" s="42">
        <f t="shared" si="10"/>
        <v>7</v>
      </c>
      <c r="AF17" s="49">
        <f t="shared" si="11"/>
        <v>39.15</v>
      </c>
      <c r="AG17" s="42">
        <f t="shared" si="12"/>
        <v>7</v>
      </c>
      <c r="AH17" s="43">
        <f t="shared" si="13"/>
        <v>3.7414789999999742</v>
      </c>
    </row>
    <row r="18" spans="3:34" ht="15.95" customHeight="1" x14ac:dyDescent="0.25">
      <c r="C18" s="11"/>
      <c r="D18" s="11"/>
      <c r="E18" s="28"/>
      <c r="F18" s="28"/>
      <c r="G18" s="28"/>
      <c r="H18" s="28"/>
      <c r="I18" s="28"/>
      <c r="K18" s="5" t="s">
        <v>29</v>
      </c>
      <c r="L18" s="6">
        <f>SUM(S$3:S17)</f>
        <v>105</v>
      </c>
      <c r="M18" s="15">
        <f t="shared" si="1"/>
        <v>277.77777777777777</v>
      </c>
      <c r="N18" s="19">
        <f t="shared" si="14"/>
        <v>-5.0000000000000001E-3</v>
      </c>
      <c r="O18" s="7">
        <f t="shared" si="4"/>
        <v>39.15</v>
      </c>
      <c r="P18" s="53">
        <f t="shared" si="5"/>
        <v>39.74</v>
      </c>
      <c r="Q18" s="54">
        <f t="shared" si="6"/>
        <v>7</v>
      </c>
      <c r="R18" s="57">
        <f t="shared" si="2"/>
        <v>38.950000000000003</v>
      </c>
      <c r="S18" s="56">
        <f t="shared" si="0"/>
        <v>7</v>
      </c>
      <c r="T18" s="24">
        <f t="shared" si="7"/>
        <v>3.7434390000000239</v>
      </c>
      <c r="Y18" s="42">
        <f>SUM(AG$3:AG17)</f>
        <v>105</v>
      </c>
      <c r="Z18" s="45" t="s">
        <v>29</v>
      </c>
      <c r="AA18" s="46">
        <f t="shared" si="3"/>
        <v>277.77777777777777</v>
      </c>
      <c r="AB18" s="47">
        <f t="shared" si="15"/>
        <v>-5.0000000000000001E-3</v>
      </c>
      <c r="AC18" s="48">
        <f t="shared" si="8"/>
        <v>39.15</v>
      </c>
      <c r="AD18" s="48">
        <f t="shared" si="9"/>
        <v>39.74</v>
      </c>
      <c r="AE18" s="42">
        <f t="shared" si="10"/>
        <v>7</v>
      </c>
      <c r="AF18" s="49">
        <f t="shared" si="11"/>
        <v>38.950000000000003</v>
      </c>
      <c r="AG18" s="42">
        <f t="shared" si="12"/>
        <v>7</v>
      </c>
      <c r="AH18" s="43">
        <f t="shared" si="13"/>
        <v>3.7434390000000239</v>
      </c>
    </row>
    <row r="19" spans="3:34" ht="15.95" customHeight="1" x14ac:dyDescent="0.25">
      <c r="C19" s="11"/>
      <c r="D19" s="62" t="s">
        <v>11</v>
      </c>
      <c r="E19" s="62"/>
      <c r="F19" s="62"/>
      <c r="G19" s="62"/>
      <c r="H19" s="62"/>
      <c r="I19" s="28"/>
      <c r="K19" s="5" t="s">
        <v>30</v>
      </c>
      <c r="L19" s="6">
        <f>SUM(S$3:S18)</f>
        <v>112</v>
      </c>
      <c r="M19" s="15">
        <f t="shared" si="1"/>
        <v>277.77777777777777</v>
      </c>
      <c r="N19" s="19">
        <f t="shared" si="14"/>
        <v>-5.0000000000000001E-3</v>
      </c>
      <c r="O19" s="7">
        <f t="shared" si="4"/>
        <v>38.950000000000003</v>
      </c>
      <c r="P19" s="53">
        <f t="shared" si="5"/>
        <v>39.53</v>
      </c>
      <c r="Q19" s="54">
        <f t="shared" si="6"/>
        <v>7</v>
      </c>
      <c r="R19" s="57">
        <f t="shared" si="2"/>
        <v>38.76</v>
      </c>
      <c r="S19" s="56">
        <f t="shared" si="0"/>
        <v>7</v>
      </c>
      <c r="T19" s="24">
        <f t="shared" si="7"/>
        <v>3.6754479999999878</v>
      </c>
      <c r="Y19" s="42">
        <f>SUM(AG$3:AG18)</f>
        <v>112</v>
      </c>
      <c r="Z19" s="45" t="s">
        <v>30</v>
      </c>
      <c r="AA19" s="46">
        <f t="shared" si="3"/>
        <v>277.77777777777777</v>
      </c>
      <c r="AB19" s="47">
        <f t="shared" si="15"/>
        <v>-5.0000000000000001E-3</v>
      </c>
      <c r="AC19" s="48">
        <f t="shared" si="8"/>
        <v>38.950000000000003</v>
      </c>
      <c r="AD19" s="48">
        <f t="shared" si="9"/>
        <v>39.53</v>
      </c>
      <c r="AE19" s="42">
        <f t="shared" si="10"/>
        <v>7</v>
      </c>
      <c r="AF19" s="49">
        <f t="shared" si="11"/>
        <v>38.76</v>
      </c>
      <c r="AG19" s="42">
        <f t="shared" si="12"/>
        <v>7</v>
      </c>
      <c r="AH19" s="43">
        <f t="shared" si="13"/>
        <v>3.6754479999999878</v>
      </c>
    </row>
    <row r="20" spans="3:34" ht="15.95" customHeight="1" x14ac:dyDescent="0.25">
      <c r="C20" s="12"/>
      <c r="D20" s="63" t="s">
        <v>12</v>
      </c>
      <c r="E20" s="63"/>
      <c r="F20" s="63"/>
      <c r="G20" s="63"/>
      <c r="H20" s="63"/>
      <c r="I20" s="28"/>
      <c r="K20" s="5" t="s">
        <v>31</v>
      </c>
      <c r="L20" s="6">
        <f>SUM(S$3:S19)</f>
        <v>119</v>
      </c>
      <c r="M20" s="15">
        <f t="shared" si="1"/>
        <v>277.77777777777777</v>
      </c>
      <c r="N20" s="19">
        <f t="shared" si="14"/>
        <v>-5.0000000000000001E-3</v>
      </c>
      <c r="O20" s="7">
        <f t="shared" si="4"/>
        <v>38.76</v>
      </c>
      <c r="P20" s="53">
        <f t="shared" si="5"/>
        <v>39.340000000000003</v>
      </c>
      <c r="Q20" s="54">
        <f t="shared" si="6"/>
        <v>7</v>
      </c>
      <c r="R20" s="57">
        <f t="shared" si="2"/>
        <v>38.57</v>
      </c>
      <c r="S20" s="56">
        <f t="shared" si="0"/>
        <v>7</v>
      </c>
      <c r="T20" s="24">
        <f t="shared" si="7"/>
        <v>3.6773100000000376</v>
      </c>
      <c r="Y20" s="42">
        <f>SUM(AG$3:AG19)</f>
        <v>119</v>
      </c>
      <c r="Z20" s="45" t="s">
        <v>31</v>
      </c>
      <c r="AA20" s="46">
        <f t="shared" si="3"/>
        <v>277.77777777777777</v>
      </c>
      <c r="AB20" s="47">
        <f t="shared" si="15"/>
        <v>-5.0000000000000001E-3</v>
      </c>
      <c r="AC20" s="48">
        <f t="shared" si="8"/>
        <v>38.76</v>
      </c>
      <c r="AD20" s="48">
        <f t="shared" si="9"/>
        <v>39.340000000000003</v>
      </c>
      <c r="AE20" s="42">
        <f t="shared" si="10"/>
        <v>7</v>
      </c>
      <c r="AF20" s="49">
        <f t="shared" si="11"/>
        <v>38.57</v>
      </c>
      <c r="AG20" s="42">
        <f t="shared" si="12"/>
        <v>7</v>
      </c>
      <c r="AH20" s="43">
        <f t="shared" si="13"/>
        <v>3.6773100000000376</v>
      </c>
    </row>
    <row r="21" spans="3:34" ht="15.95" customHeight="1" x14ac:dyDescent="0.25">
      <c r="C21" s="11"/>
      <c r="D21" s="62" t="s">
        <v>66</v>
      </c>
      <c r="E21" s="62"/>
      <c r="F21" s="62"/>
      <c r="G21" s="62"/>
      <c r="H21" s="62"/>
      <c r="I21" s="28"/>
      <c r="K21" s="5" t="s">
        <v>32</v>
      </c>
      <c r="L21" s="6">
        <f>SUM(S$3:S20)</f>
        <v>126</v>
      </c>
      <c r="M21" s="15">
        <f t="shared" si="1"/>
        <v>277.77777777777777</v>
      </c>
      <c r="N21" s="19">
        <f t="shared" si="14"/>
        <v>-5.0000000000000001E-3</v>
      </c>
      <c r="O21" s="7">
        <f t="shared" si="4"/>
        <v>38.57</v>
      </c>
      <c r="P21" s="53">
        <f t="shared" si="5"/>
        <v>39.15</v>
      </c>
      <c r="Q21" s="54">
        <f t="shared" si="6"/>
        <v>7</v>
      </c>
      <c r="R21" s="57">
        <f t="shared" si="2"/>
        <v>38.380000000000003</v>
      </c>
      <c r="S21" s="56">
        <f t="shared" si="0"/>
        <v>7</v>
      </c>
      <c r="T21" s="24">
        <f t="shared" si="7"/>
        <v>3.6791719999999879</v>
      </c>
      <c r="Y21" s="42">
        <f>SUM(AG$3:AG20)</f>
        <v>126</v>
      </c>
      <c r="Z21" s="45" t="s">
        <v>32</v>
      </c>
      <c r="AA21" s="46">
        <f t="shared" si="3"/>
        <v>277.77777777777777</v>
      </c>
      <c r="AB21" s="47">
        <f t="shared" si="15"/>
        <v>-5.0000000000000001E-3</v>
      </c>
      <c r="AC21" s="48">
        <f t="shared" si="8"/>
        <v>38.57</v>
      </c>
      <c r="AD21" s="48">
        <f t="shared" si="9"/>
        <v>39.15</v>
      </c>
      <c r="AE21" s="42">
        <f t="shared" si="10"/>
        <v>7</v>
      </c>
      <c r="AF21" s="49">
        <f t="shared" si="11"/>
        <v>38.380000000000003</v>
      </c>
      <c r="AG21" s="42">
        <f t="shared" si="12"/>
        <v>7</v>
      </c>
      <c r="AH21" s="43">
        <f t="shared" si="13"/>
        <v>3.6791719999999879</v>
      </c>
    </row>
    <row r="22" spans="3:34" ht="15.95" customHeight="1" x14ac:dyDescent="0.3">
      <c r="C22" s="28"/>
      <c r="D22" s="28"/>
      <c r="E22" s="28"/>
      <c r="F22" s="28"/>
      <c r="G22" s="28"/>
      <c r="H22" s="28"/>
      <c r="I22" s="28"/>
      <c r="K22" s="5" t="s">
        <v>33</v>
      </c>
      <c r="L22" s="6">
        <f>SUM(S$3:S21)</f>
        <v>133</v>
      </c>
      <c r="M22" s="15">
        <f t="shared" si="1"/>
        <v>277.77777777777777</v>
      </c>
      <c r="N22" s="19">
        <f t="shared" si="14"/>
        <v>-5.0000000000000001E-3</v>
      </c>
      <c r="O22" s="7">
        <f t="shared" si="4"/>
        <v>38.380000000000003</v>
      </c>
      <c r="P22" s="53">
        <f t="shared" si="5"/>
        <v>38.96</v>
      </c>
      <c r="Q22" s="54">
        <f t="shared" si="6"/>
        <v>7</v>
      </c>
      <c r="R22" s="57">
        <f t="shared" si="2"/>
        <v>38.19</v>
      </c>
      <c r="S22" s="56">
        <f t="shared" si="0"/>
        <v>7</v>
      </c>
      <c r="T22" s="24">
        <f t="shared" si="7"/>
        <v>3.6810339999999879</v>
      </c>
      <c r="Y22" s="42">
        <f>SUM(AG$3:AG21)</f>
        <v>133</v>
      </c>
      <c r="Z22" s="45" t="s">
        <v>33</v>
      </c>
      <c r="AA22" s="46">
        <f t="shared" si="3"/>
        <v>277.77777777777777</v>
      </c>
      <c r="AB22" s="47">
        <f t="shared" si="15"/>
        <v>-5.0000000000000001E-3</v>
      </c>
      <c r="AC22" s="48">
        <f t="shared" si="8"/>
        <v>38.380000000000003</v>
      </c>
      <c r="AD22" s="48">
        <f t="shared" si="9"/>
        <v>38.96</v>
      </c>
      <c r="AE22" s="42">
        <f t="shared" si="10"/>
        <v>7</v>
      </c>
      <c r="AF22" s="49">
        <f t="shared" si="11"/>
        <v>38.19</v>
      </c>
      <c r="AG22" s="42">
        <f t="shared" si="12"/>
        <v>7</v>
      </c>
      <c r="AH22" s="43">
        <f t="shared" si="13"/>
        <v>3.6810339999999879</v>
      </c>
    </row>
    <row r="23" spans="3:34" ht="15.95" customHeight="1" x14ac:dyDescent="0.3">
      <c r="K23" s="5" t="s">
        <v>34</v>
      </c>
      <c r="L23" s="6">
        <f>SUM(S$3:S22)</f>
        <v>140</v>
      </c>
      <c r="M23" s="15">
        <f t="shared" si="1"/>
        <v>277.77777777777777</v>
      </c>
      <c r="N23" s="19">
        <f t="shared" si="14"/>
        <v>-5.0000000000000001E-3</v>
      </c>
      <c r="O23" s="7">
        <f t="shared" si="4"/>
        <v>38.19</v>
      </c>
      <c r="P23" s="53">
        <f t="shared" si="5"/>
        <v>38.76</v>
      </c>
      <c r="Q23" s="54">
        <f t="shared" si="6"/>
        <v>7</v>
      </c>
      <c r="R23" s="57">
        <f t="shared" si="2"/>
        <v>38</v>
      </c>
      <c r="S23" s="56">
        <f t="shared" si="0"/>
        <v>7</v>
      </c>
      <c r="T23" s="24">
        <f t="shared" si="7"/>
        <v>3.6129450000000021</v>
      </c>
      <c r="Y23" s="42">
        <f>SUM(AG$3:AG22)</f>
        <v>140</v>
      </c>
      <c r="Z23" s="45" t="s">
        <v>34</v>
      </c>
      <c r="AA23" s="46">
        <f t="shared" si="3"/>
        <v>277.77777777777777</v>
      </c>
      <c r="AB23" s="47">
        <f t="shared" si="15"/>
        <v>-5.0000000000000001E-3</v>
      </c>
      <c r="AC23" s="48">
        <f t="shared" si="8"/>
        <v>38.19</v>
      </c>
      <c r="AD23" s="48">
        <f t="shared" si="9"/>
        <v>38.76</v>
      </c>
      <c r="AE23" s="42">
        <f t="shared" si="10"/>
        <v>7</v>
      </c>
      <c r="AF23" s="49">
        <f t="shared" si="11"/>
        <v>38</v>
      </c>
      <c r="AG23" s="42">
        <f t="shared" si="12"/>
        <v>7</v>
      </c>
      <c r="AH23" s="43">
        <f t="shared" si="13"/>
        <v>3.6129450000000021</v>
      </c>
    </row>
    <row r="24" spans="3:34" ht="15.95" customHeight="1" x14ac:dyDescent="0.3">
      <c r="K24" s="5" t="s">
        <v>35</v>
      </c>
      <c r="L24" s="6">
        <f>SUM(S$3:S23)</f>
        <v>147</v>
      </c>
      <c r="M24" s="15">
        <f t="shared" si="1"/>
        <v>277.77777777777777</v>
      </c>
      <c r="N24" s="19">
        <f t="shared" si="14"/>
        <v>-5.0000000000000001E-3</v>
      </c>
      <c r="O24" s="7">
        <f t="shared" si="4"/>
        <v>38</v>
      </c>
      <c r="P24" s="53">
        <f t="shared" si="5"/>
        <v>38.57</v>
      </c>
      <c r="Q24" s="54">
        <f t="shared" si="6"/>
        <v>7</v>
      </c>
      <c r="R24" s="57">
        <f t="shared" si="2"/>
        <v>37.81</v>
      </c>
      <c r="S24" s="56">
        <f t="shared" si="0"/>
        <v>7</v>
      </c>
      <c r="T24" s="24">
        <f t="shared" si="7"/>
        <v>3.6148070000000021</v>
      </c>
      <c r="Y24" s="42">
        <f>SUM(AG$3:AG23)</f>
        <v>147</v>
      </c>
      <c r="Z24" s="45" t="s">
        <v>35</v>
      </c>
      <c r="AA24" s="46">
        <f t="shared" si="3"/>
        <v>277.77777777777777</v>
      </c>
      <c r="AB24" s="47">
        <f t="shared" si="15"/>
        <v>-5.0000000000000001E-3</v>
      </c>
      <c r="AC24" s="48">
        <f t="shared" si="8"/>
        <v>38</v>
      </c>
      <c r="AD24" s="48">
        <f t="shared" si="9"/>
        <v>38.57</v>
      </c>
      <c r="AE24" s="42">
        <f t="shared" si="10"/>
        <v>7</v>
      </c>
      <c r="AF24" s="49">
        <f t="shared" si="11"/>
        <v>37.81</v>
      </c>
      <c r="AG24" s="42">
        <f t="shared" si="12"/>
        <v>7</v>
      </c>
      <c r="AH24" s="43">
        <f t="shared" si="13"/>
        <v>3.6148070000000021</v>
      </c>
    </row>
    <row r="25" spans="3:34" ht="15.95" customHeight="1" x14ac:dyDescent="0.3">
      <c r="K25" s="5" t="s">
        <v>36</v>
      </c>
      <c r="L25" s="6">
        <f>SUM(S$3:S24)</f>
        <v>154</v>
      </c>
      <c r="M25" s="15">
        <f t="shared" si="1"/>
        <v>277.77777777777777</v>
      </c>
      <c r="N25" s="19">
        <f t="shared" si="14"/>
        <v>-5.0000000000000001E-3</v>
      </c>
      <c r="O25" s="7">
        <f t="shared" si="4"/>
        <v>37.81</v>
      </c>
      <c r="P25" s="53">
        <f t="shared" si="5"/>
        <v>38.380000000000003</v>
      </c>
      <c r="Q25" s="54">
        <f t="shared" si="6"/>
        <v>7</v>
      </c>
      <c r="R25" s="57">
        <f t="shared" si="2"/>
        <v>37.619999999999997</v>
      </c>
      <c r="S25" s="56">
        <f t="shared" si="0"/>
        <v>7</v>
      </c>
      <c r="T25" s="24">
        <f t="shared" si="7"/>
        <v>3.6166690000000021</v>
      </c>
      <c r="Y25" s="42">
        <f>SUM(AG$3:AG24)</f>
        <v>154</v>
      </c>
      <c r="Z25" s="45" t="s">
        <v>36</v>
      </c>
      <c r="AA25" s="46">
        <f t="shared" si="3"/>
        <v>277.77777777777777</v>
      </c>
      <c r="AB25" s="47">
        <f t="shared" si="15"/>
        <v>-5.0000000000000001E-3</v>
      </c>
      <c r="AC25" s="48">
        <f t="shared" si="8"/>
        <v>37.81</v>
      </c>
      <c r="AD25" s="48">
        <f t="shared" si="9"/>
        <v>38.380000000000003</v>
      </c>
      <c r="AE25" s="42">
        <f t="shared" si="10"/>
        <v>7</v>
      </c>
      <c r="AF25" s="49">
        <f t="shared" si="11"/>
        <v>37.619999999999997</v>
      </c>
      <c r="AG25" s="42">
        <f t="shared" si="12"/>
        <v>7</v>
      </c>
      <c r="AH25" s="43">
        <f t="shared" si="13"/>
        <v>3.6166690000000021</v>
      </c>
    </row>
    <row r="26" spans="3:34" ht="15.95" customHeight="1" x14ac:dyDescent="0.3">
      <c r="K26" s="5" t="s">
        <v>37</v>
      </c>
      <c r="L26" s="6">
        <f>SUM(S$3:S25)</f>
        <v>161</v>
      </c>
      <c r="M26" s="15">
        <f t="shared" si="1"/>
        <v>277.77777777777777</v>
      </c>
      <c r="N26" s="19">
        <f t="shared" si="14"/>
        <v>-5.0000000000000001E-3</v>
      </c>
      <c r="O26" s="7">
        <f t="shared" si="4"/>
        <v>37.619999999999997</v>
      </c>
      <c r="P26" s="53">
        <f t="shared" si="5"/>
        <v>38.18</v>
      </c>
      <c r="Q26" s="54">
        <f t="shared" si="6"/>
        <v>7</v>
      </c>
      <c r="R26" s="57">
        <f t="shared" si="2"/>
        <v>37.43</v>
      </c>
      <c r="S26" s="56">
        <f t="shared" si="0"/>
        <v>7</v>
      </c>
      <c r="T26" s="24">
        <f t="shared" si="7"/>
        <v>3.5485800000000158</v>
      </c>
      <c r="Y26" s="42">
        <f>SUM(AG$3:AG25)</f>
        <v>161</v>
      </c>
      <c r="Z26" s="45" t="s">
        <v>37</v>
      </c>
      <c r="AA26" s="46">
        <f t="shared" si="3"/>
        <v>277.77777777777777</v>
      </c>
      <c r="AB26" s="47">
        <f t="shared" si="15"/>
        <v>-5.0000000000000001E-3</v>
      </c>
      <c r="AC26" s="48">
        <f t="shared" si="8"/>
        <v>37.619999999999997</v>
      </c>
      <c r="AD26" s="48">
        <f t="shared" si="9"/>
        <v>38.18</v>
      </c>
      <c r="AE26" s="42">
        <f t="shared" si="10"/>
        <v>7</v>
      </c>
      <c r="AF26" s="49">
        <f t="shared" si="11"/>
        <v>37.43</v>
      </c>
      <c r="AG26" s="42">
        <f t="shared" si="12"/>
        <v>7</v>
      </c>
      <c r="AH26" s="43">
        <f t="shared" si="13"/>
        <v>3.5485800000000158</v>
      </c>
    </row>
    <row r="27" spans="3:34" ht="15.95" customHeight="1" x14ac:dyDescent="0.3">
      <c r="K27" s="5" t="s">
        <v>38</v>
      </c>
      <c r="L27" s="6">
        <f>SUM(S$3:S26)</f>
        <v>168</v>
      </c>
      <c r="M27" s="15">
        <f t="shared" si="1"/>
        <v>277.77777777777777</v>
      </c>
      <c r="N27" s="19">
        <f t="shared" si="14"/>
        <v>-5.0000000000000001E-3</v>
      </c>
      <c r="O27" s="7">
        <f t="shared" si="4"/>
        <v>37.43</v>
      </c>
      <c r="P27" s="53">
        <f t="shared" si="5"/>
        <v>37.99</v>
      </c>
      <c r="Q27" s="54">
        <f t="shared" si="6"/>
        <v>7</v>
      </c>
      <c r="R27" s="57">
        <f t="shared" si="2"/>
        <v>37.24</v>
      </c>
      <c r="S27" s="56">
        <f t="shared" si="0"/>
        <v>7</v>
      </c>
      <c r="T27" s="24">
        <f t="shared" si="7"/>
        <v>3.5504420000000159</v>
      </c>
      <c r="Y27" s="42">
        <f>SUM(AG$3:AG26)</f>
        <v>168</v>
      </c>
      <c r="Z27" s="45" t="s">
        <v>38</v>
      </c>
      <c r="AA27" s="46">
        <f t="shared" si="3"/>
        <v>277.77777777777777</v>
      </c>
      <c r="AB27" s="47">
        <f t="shared" si="15"/>
        <v>-5.0000000000000001E-3</v>
      </c>
      <c r="AC27" s="48">
        <f t="shared" si="8"/>
        <v>37.43</v>
      </c>
      <c r="AD27" s="48">
        <f t="shared" si="9"/>
        <v>37.99</v>
      </c>
      <c r="AE27" s="42">
        <f t="shared" si="10"/>
        <v>7</v>
      </c>
      <c r="AF27" s="49">
        <f t="shared" si="11"/>
        <v>37.24</v>
      </c>
      <c r="AG27" s="42">
        <f t="shared" si="12"/>
        <v>7</v>
      </c>
      <c r="AH27" s="43">
        <f t="shared" si="13"/>
        <v>3.5504420000000159</v>
      </c>
    </row>
    <row r="28" spans="3:34" ht="15.95" customHeight="1" x14ac:dyDescent="0.3">
      <c r="K28" s="5" t="s">
        <v>39</v>
      </c>
      <c r="L28" s="6">
        <f>SUM(S$3:S27)</f>
        <v>175</v>
      </c>
      <c r="M28" s="15">
        <f t="shared" si="1"/>
        <v>277.77777777777777</v>
      </c>
      <c r="N28" s="19">
        <f t="shared" si="14"/>
        <v>-5.0000000000000001E-3</v>
      </c>
      <c r="O28" s="7">
        <f t="shared" si="4"/>
        <v>37.24</v>
      </c>
      <c r="P28" s="53">
        <f t="shared" si="5"/>
        <v>37.799999999999997</v>
      </c>
      <c r="Q28" s="54">
        <f t="shared" si="6"/>
        <v>7</v>
      </c>
      <c r="R28" s="57">
        <f t="shared" si="2"/>
        <v>37.049999999999997</v>
      </c>
      <c r="S28" s="56">
        <f t="shared" si="0"/>
        <v>7</v>
      </c>
      <c r="T28" s="24">
        <f t="shared" si="7"/>
        <v>3.5523039999999662</v>
      </c>
      <c r="Y28" s="42">
        <f>SUM(AG$3:AG27)</f>
        <v>175</v>
      </c>
      <c r="Z28" s="45" t="s">
        <v>39</v>
      </c>
      <c r="AA28" s="46">
        <f t="shared" si="3"/>
        <v>277.77777777777777</v>
      </c>
      <c r="AB28" s="47">
        <f t="shared" si="15"/>
        <v>-5.0000000000000001E-3</v>
      </c>
      <c r="AC28" s="48">
        <f t="shared" si="8"/>
        <v>37.24</v>
      </c>
      <c r="AD28" s="48">
        <f t="shared" si="9"/>
        <v>37.799999999999997</v>
      </c>
      <c r="AE28" s="42">
        <f t="shared" si="10"/>
        <v>7</v>
      </c>
      <c r="AF28" s="49">
        <f t="shared" si="11"/>
        <v>37.049999999999997</v>
      </c>
      <c r="AG28" s="42">
        <f t="shared" si="12"/>
        <v>7</v>
      </c>
      <c r="AH28" s="43">
        <f t="shared" si="13"/>
        <v>3.5523039999999662</v>
      </c>
    </row>
    <row r="29" spans="3:34" ht="15.95" customHeight="1" x14ac:dyDescent="0.3">
      <c r="K29" s="5" t="s">
        <v>40</v>
      </c>
      <c r="L29" s="6">
        <f>SUM(S$3:S28)</f>
        <v>182</v>
      </c>
      <c r="M29" s="15">
        <f t="shared" si="1"/>
        <v>277.77777777777777</v>
      </c>
      <c r="N29" s="19">
        <f t="shared" si="14"/>
        <v>-5.0000000000000001E-3</v>
      </c>
      <c r="O29" s="7">
        <f t="shared" si="4"/>
        <v>37.049999999999997</v>
      </c>
      <c r="P29" s="53">
        <f t="shared" si="5"/>
        <v>37.61</v>
      </c>
      <c r="Q29" s="54">
        <f t="shared" si="6"/>
        <v>7</v>
      </c>
      <c r="R29" s="57">
        <f t="shared" si="2"/>
        <v>36.86</v>
      </c>
      <c r="S29" s="56">
        <f t="shared" si="0"/>
        <v>8</v>
      </c>
      <c r="T29" s="24">
        <f t="shared" si="7"/>
        <v>3.5541660000000159</v>
      </c>
      <c r="Y29" s="42">
        <f>SUM(AG$3:AG28)</f>
        <v>182</v>
      </c>
      <c r="Z29" s="45" t="s">
        <v>40</v>
      </c>
      <c r="AA29" s="46">
        <f t="shared" si="3"/>
        <v>277.77777777777777</v>
      </c>
      <c r="AB29" s="47">
        <f t="shared" si="15"/>
        <v>-5.0000000000000001E-3</v>
      </c>
      <c r="AC29" s="48">
        <f t="shared" si="8"/>
        <v>37.049999999999997</v>
      </c>
      <c r="AD29" s="48">
        <f t="shared" si="9"/>
        <v>37.61</v>
      </c>
      <c r="AE29" s="42">
        <f t="shared" si="10"/>
        <v>7</v>
      </c>
      <c r="AF29" s="49">
        <f t="shared" si="11"/>
        <v>36.86</v>
      </c>
      <c r="AG29" s="42">
        <f t="shared" si="12"/>
        <v>8</v>
      </c>
      <c r="AH29" s="43">
        <f t="shared" si="13"/>
        <v>3.5541660000000159</v>
      </c>
    </row>
    <row r="30" spans="3:34" ht="15.95" customHeight="1" x14ac:dyDescent="0.3">
      <c r="K30" s="5" t="s">
        <v>41</v>
      </c>
      <c r="L30" s="6">
        <f>SUM(S$3:S29)</f>
        <v>190</v>
      </c>
      <c r="M30" s="15">
        <f t="shared" si="1"/>
        <v>277.77777777777777</v>
      </c>
      <c r="N30" s="19">
        <f t="shared" si="14"/>
        <v>-5.0000000000000001E-3</v>
      </c>
      <c r="O30" s="7">
        <f t="shared" si="4"/>
        <v>36.86</v>
      </c>
      <c r="P30" s="53">
        <f t="shared" si="5"/>
        <v>37.409999999999997</v>
      </c>
      <c r="Q30" s="54">
        <f t="shared" si="6"/>
        <v>8</v>
      </c>
      <c r="R30" s="57">
        <f t="shared" si="2"/>
        <v>36.68</v>
      </c>
      <c r="S30" s="56">
        <f t="shared" si="0"/>
        <v>8</v>
      </c>
      <c r="T30" s="24">
        <f t="shared" si="7"/>
        <v>3.9840879999999772</v>
      </c>
      <c r="Y30" s="42">
        <f>SUM(AG$3:AG29)</f>
        <v>190</v>
      </c>
      <c r="Z30" s="45" t="s">
        <v>41</v>
      </c>
      <c r="AA30" s="46">
        <f t="shared" si="3"/>
        <v>277.77777777777777</v>
      </c>
      <c r="AB30" s="47">
        <f t="shared" si="15"/>
        <v>-5.0000000000000001E-3</v>
      </c>
      <c r="AC30" s="48">
        <f t="shared" si="8"/>
        <v>36.86</v>
      </c>
      <c r="AD30" s="48">
        <f t="shared" si="9"/>
        <v>37.409999999999997</v>
      </c>
      <c r="AE30" s="42">
        <f t="shared" si="10"/>
        <v>8</v>
      </c>
      <c r="AF30" s="49">
        <f t="shared" si="11"/>
        <v>36.68</v>
      </c>
      <c r="AG30" s="42">
        <f t="shared" si="12"/>
        <v>8</v>
      </c>
      <c r="AH30" s="43">
        <f t="shared" si="13"/>
        <v>3.9840879999999772</v>
      </c>
    </row>
    <row r="31" spans="3:34" ht="15.95" customHeight="1" x14ac:dyDescent="0.3">
      <c r="K31" s="5" t="s">
        <v>42</v>
      </c>
      <c r="L31" s="6">
        <f>SUM(S$3:S30)</f>
        <v>198</v>
      </c>
      <c r="M31" s="15">
        <f t="shared" si="1"/>
        <v>277.77777777777777</v>
      </c>
      <c r="N31" s="19">
        <f t="shared" si="14"/>
        <v>-5.0000000000000001E-3</v>
      </c>
      <c r="O31" s="7">
        <f t="shared" si="4"/>
        <v>36.68</v>
      </c>
      <c r="P31" s="53">
        <f t="shared" si="5"/>
        <v>37.229999999999997</v>
      </c>
      <c r="Q31" s="54">
        <f t="shared" si="6"/>
        <v>8</v>
      </c>
      <c r="R31" s="57">
        <f t="shared" si="2"/>
        <v>36.5</v>
      </c>
      <c r="S31" s="56">
        <f t="shared" si="0"/>
        <v>8</v>
      </c>
      <c r="T31" s="24">
        <f t="shared" si="7"/>
        <v>3.986103999999977</v>
      </c>
      <c r="Y31" s="42">
        <f>SUM(AG$3:AG30)</f>
        <v>198</v>
      </c>
      <c r="Z31" s="45" t="s">
        <v>42</v>
      </c>
      <c r="AA31" s="46">
        <f t="shared" si="3"/>
        <v>277.77777777777777</v>
      </c>
      <c r="AB31" s="47">
        <f t="shared" si="15"/>
        <v>-5.0000000000000001E-3</v>
      </c>
      <c r="AC31" s="48">
        <f t="shared" si="8"/>
        <v>36.68</v>
      </c>
      <c r="AD31" s="48">
        <f t="shared" si="9"/>
        <v>37.229999999999997</v>
      </c>
      <c r="AE31" s="42">
        <f t="shared" si="10"/>
        <v>8</v>
      </c>
      <c r="AF31" s="49">
        <f t="shared" si="11"/>
        <v>36.5</v>
      </c>
      <c r="AG31" s="42">
        <f t="shared" si="12"/>
        <v>8</v>
      </c>
      <c r="AH31" s="43">
        <f t="shared" si="13"/>
        <v>3.986103999999977</v>
      </c>
    </row>
    <row r="32" spans="3:34" ht="15.95" customHeight="1" x14ac:dyDescent="0.3">
      <c r="K32" s="5" t="s">
        <v>43</v>
      </c>
      <c r="L32" s="6">
        <f>SUM(S$3:S31)</f>
        <v>206</v>
      </c>
      <c r="M32" s="15">
        <f t="shared" si="1"/>
        <v>277.77777777777777</v>
      </c>
      <c r="N32" s="19">
        <f t="shared" si="14"/>
        <v>-5.0000000000000001E-3</v>
      </c>
      <c r="O32" s="7">
        <f t="shared" si="4"/>
        <v>36.5</v>
      </c>
      <c r="P32" s="53">
        <f t="shared" si="5"/>
        <v>37.049999999999997</v>
      </c>
      <c r="Q32" s="54">
        <f t="shared" si="6"/>
        <v>8</v>
      </c>
      <c r="R32" s="57">
        <f t="shared" si="2"/>
        <v>36.32</v>
      </c>
      <c r="S32" s="56">
        <f t="shared" si="0"/>
        <v>8</v>
      </c>
      <c r="T32" s="24">
        <f t="shared" si="7"/>
        <v>3.9881199999999772</v>
      </c>
      <c r="Y32" s="42">
        <f>SUM(AG$3:AG31)</f>
        <v>206</v>
      </c>
      <c r="Z32" s="45" t="s">
        <v>43</v>
      </c>
      <c r="AA32" s="46">
        <f t="shared" si="3"/>
        <v>277.77777777777777</v>
      </c>
      <c r="AB32" s="47">
        <f t="shared" si="15"/>
        <v>-5.0000000000000001E-3</v>
      </c>
      <c r="AC32" s="48">
        <f t="shared" si="8"/>
        <v>36.5</v>
      </c>
      <c r="AD32" s="48">
        <f t="shared" si="9"/>
        <v>37.049999999999997</v>
      </c>
      <c r="AE32" s="42">
        <f t="shared" si="10"/>
        <v>8</v>
      </c>
      <c r="AF32" s="49">
        <f t="shared" si="11"/>
        <v>36.32</v>
      </c>
      <c r="AG32" s="42">
        <f t="shared" si="12"/>
        <v>8</v>
      </c>
      <c r="AH32" s="43">
        <f t="shared" si="13"/>
        <v>3.9881199999999772</v>
      </c>
    </row>
    <row r="33" spans="11:34" ht="15.95" customHeight="1" x14ac:dyDescent="0.3">
      <c r="K33" s="5" t="s">
        <v>44</v>
      </c>
      <c r="L33" s="6">
        <f>SUM(S$3:S32)</f>
        <v>214</v>
      </c>
      <c r="M33" s="15">
        <f t="shared" si="1"/>
        <v>277.77777777777777</v>
      </c>
      <c r="N33" s="19">
        <f t="shared" si="14"/>
        <v>-5.0000000000000001E-3</v>
      </c>
      <c r="O33" s="7">
        <f t="shared" si="4"/>
        <v>36.32</v>
      </c>
      <c r="P33" s="53">
        <f t="shared" si="5"/>
        <v>36.86</v>
      </c>
      <c r="Q33" s="54">
        <f t="shared" si="6"/>
        <v>8</v>
      </c>
      <c r="R33" s="57">
        <f t="shared" si="2"/>
        <v>36.14</v>
      </c>
      <c r="S33" s="56">
        <f t="shared" si="0"/>
        <v>8</v>
      </c>
      <c r="T33" s="24">
        <f t="shared" si="7"/>
        <v>3.9101919999999932</v>
      </c>
      <c r="Y33" s="42">
        <f>SUM(AG$3:AG32)</f>
        <v>214</v>
      </c>
      <c r="Z33" s="45" t="s">
        <v>44</v>
      </c>
      <c r="AA33" s="46">
        <f t="shared" si="3"/>
        <v>277.77777777777777</v>
      </c>
      <c r="AB33" s="47">
        <f t="shared" si="15"/>
        <v>-5.0000000000000001E-3</v>
      </c>
      <c r="AC33" s="48">
        <f t="shared" si="8"/>
        <v>36.32</v>
      </c>
      <c r="AD33" s="48">
        <f t="shared" si="9"/>
        <v>36.86</v>
      </c>
      <c r="AE33" s="42">
        <f t="shared" si="10"/>
        <v>8</v>
      </c>
      <c r="AF33" s="49">
        <f t="shared" si="11"/>
        <v>36.14</v>
      </c>
      <c r="AG33" s="42">
        <f t="shared" si="12"/>
        <v>8</v>
      </c>
      <c r="AH33" s="43">
        <f t="shared" si="13"/>
        <v>3.9101919999999932</v>
      </c>
    </row>
    <row r="34" spans="11:34" ht="15.95" customHeight="1" x14ac:dyDescent="0.3">
      <c r="K34" s="5" t="s">
        <v>45</v>
      </c>
      <c r="L34" s="6">
        <f>SUM(S$3:S33)</f>
        <v>222</v>
      </c>
      <c r="M34" s="15">
        <f t="shared" si="1"/>
        <v>277.77777777777777</v>
      </c>
      <c r="N34" s="19">
        <f t="shared" si="14"/>
        <v>-5.0000000000000001E-3</v>
      </c>
      <c r="O34" s="7">
        <f t="shared" si="4"/>
        <v>36.14</v>
      </c>
      <c r="P34" s="53">
        <f t="shared" si="5"/>
        <v>36.68</v>
      </c>
      <c r="Q34" s="54">
        <f t="shared" si="6"/>
        <v>8</v>
      </c>
      <c r="R34" s="57">
        <f t="shared" si="2"/>
        <v>35.96</v>
      </c>
      <c r="S34" s="56">
        <f t="shared" si="0"/>
        <v>8</v>
      </c>
      <c r="T34" s="24">
        <f t="shared" si="7"/>
        <v>3.912207999999993</v>
      </c>
      <c r="Y34" s="42">
        <f>SUM(AG$3:AG33)</f>
        <v>222</v>
      </c>
      <c r="Z34" s="45" t="s">
        <v>45</v>
      </c>
      <c r="AA34" s="46">
        <f t="shared" si="3"/>
        <v>277.77777777777777</v>
      </c>
      <c r="AB34" s="47">
        <f t="shared" si="15"/>
        <v>-5.0000000000000001E-3</v>
      </c>
      <c r="AC34" s="48">
        <f t="shared" si="8"/>
        <v>36.14</v>
      </c>
      <c r="AD34" s="48">
        <f t="shared" si="9"/>
        <v>36.68</v>
      </c>
      <c r="AE34" s="42">
        <f t="shared" si="10"/>
        <v>8</v>
      </c>
      <c r="AF34" s="49">
        <f t="shared" si="11"/>
        <v>35.96</v>
      </c>
      <c r="AG34" s="42">
        <f t="shared" si="12"/>
        <v>8</v>
      </c>
      <c r="AH34" s="43">
        <f t="shared" si="13"/>
        <v>3.912207999999993</v>
      </c>
    </row>
    <row r="35" spans="11:34" ht="15.95" customHeight="1" x14ac:dyDescent="0.3">
      <c r="K35" s="5" t="s">
        <v>46</v>
      </c>
      <c r="L35" s="6">
        <f>SUM(S$3:S34)</f>
        <v>230</v>
      </c>
      <c r="M35" s="15">
        <f t="shared" si="1"/>
        <v>277.77777777777777</v>
      </c>
      <c r="N35" s="19">
        <f t="shared" si="14"/>
        <v>-5.0000000000000001E-3</v>
      </c>
      <c r="O35" s="7">
        <f t="shared" si="4"/>
        <v>35.96</v>
      </c>
      <c r="P35" s="53">
        <f t="shared" si="5"/>
        <v>36.5</v>
      </c>
      <c r="Q35" s="54">
        <f t="shared" si="6"/>
        <v>8</v>
      </c>
      <c r="R35" s="57">
        <f t="shared" si="2"/>
        <v>35.78</v>
      </c>
      <c r="S35" s="56">
        <f t="shared" ref="S35:S66" si="16">ROUND(M36/R35,0)</f>
        <v>8</v>
      </c>
      <c r="T35" s="24">
        <f t="shared" si="7"/>
        <v>3.9142239999999933</v>
      </c>
      <c r="Y35" s="42">
        <f>SUM(AG$3:AG34)</f>
        <v>230</v>
      </c>
      <c r="Z35" s="45" t="s">
        <v>46</v>
      </c>
      <c r="AA35" s="46">
        <f t="shared" si="3"/>
        <v>277.77777777777777</v>
      </c>
      <c r="AB35" s="47">
        <f t="shared" si="15"/>
        <v>-5.0000000000000001E-3</v>
      </c>
      <c r="AC35" s="48">
        <f t="shared" si="8"/>
        <v>35.96</v>
      </c>
      <c r="AD35" s="48">
        <f t="shared" si="9"/>
        <v>36.5</v>
      </c>
      <c r="AE35" s="42">
        <f t="shared" si="10"/>
        <v>8</v>
      </c>
      <c r="AF35" s="49">
        <f t="shared" si="11"/>
        <v>35.78</v>
      </c>
      <c r="AG35" s="42">
        <f t="shared" si="12"/>
        <v>8</v>
      </c>
      <c r="AH35" s="43">
        <f t="shared" si="13"/>
        <v>3.9142239999999933</v>
      </c>
    </row>
    <row r="36" spans="11:34" ht="15.95" customHeight="1" x14ac:dyDescent="0.3">
      <c r="K36" s="5" t="s">
        <v>47</v>
      </c>
      <c r="L36" s="6">
        <f>SUM(S$3:S35)</f>
        <v>238</v>
      </c>
      <c r="M36" s="15">
        <f t="shared" ref="M36:M67" si="17">$D$7/72</f>
        <v>277.77777777777777</v>
      </c>
      <c r="N36" s="19">
        <f t="shared" si="14"/>
        <v>-5.0000000000000001E-3</v>
      </c>
      <c r="O36" s="7">
        <f t="shared" si="4"/>
        <v>35.78</v>
      </c>
      <c r="P36" s="53">
        <f t="shared" si="5"/>
        <v>36.32</v>
      </c>
      <c r="Q36" s="54">
        <f t="shared" si="6"/>
        <v>8</v>
      </c>
      <c r="R36" s="57">
        <f t="shared" ref="R36:R67" si="18">ROUND(O36*(N37+1),2)</f>
        <v>35.6</v>
      </c>
      <c r="S36" s="56">
        <f t="shared" si="16"/>
        <v>8</v>
      </c>
      <c r="T36" s="24">
        <f t="shared" si="7"/>
        <v>3.9162399999999931</v>
      </c>
      <c r="Y36" s="42">
        <f>SUM(AG$3:AG35)</f>
        <v>238</v>
      </c>
      <c r="Z36" s="45" t="s">
        <v>47</v>
      </c>
      <c r="AA36" s="46">
        <f t="shared" ref="AA36:AA67" si="19">$D$7/72</f>
        <v>277.77777777777777</v>
      </c>
      <c r="AB36" s="47">
        <f t="shared" si="15"/>
        <v>-5.0000000000000001E-3</v>
      </c>
      <c r="AC36" s="48">
        <f t="shared" si="8"/>
        <v>35.78</v>
      </c>
      <c r="AD36" s="48">
        <f t="shared" si="9"/>
        <v>36.32</v>
      </c>
      <c r="AE36" s="42">
        <f t="shared" si="10"/>
        <v>8</v>
      </c>
      <c r="AF36" s="49">
        <f t="shared" si="11"/>
        <v>35.6</v>
      </c>
      <c r="AG36" s="42">
        <f t="shared" si="12"/>
        <v>8</v>
      </c>
      <c r="AH36" s="43">
        <f t="shared" si="13"/>
        <v>3.9162399999999931</v>
      </c>
    </row>
    <row r="37" spans="11:34" ht="15.95" customHeight="1" x14ac:dyDescent="0.3">
      <c r="K37" s="5" t="s">
        <v>48</v>
      </c>
      <c r="L37" s="6">
        <f>SUM(S$3:S36)</f>
        <v>246</v>
      </c>
      <c r="M37" s="15">
        <f t="shared" si="17"/>
        <v>277.77777777777777</v>
      </c>
      <c r="N37" s="19">
        <f t="shared" si="14"/>
        <v>-5.0000000000000001E-3</v>
      </c>
      <c r="O37" s="7">
        <f t="shared" si="4"/>
        <v>35.6</v>
      </c>
      <c r="P37" s="53">
        <f t="shared" si="5"/>
        <v>36.130000000000003</v>
      </c>
      <c r="Q37" s="54">
        <f t="shared" si="6"/>
        <v>8</v>
      </c>
      <c r="R37" s="57">
        <f t="shared" si="18"/>
        <v>35.42</v>
      </c>
      <c r="S37" s="56">
        <f t="shared" si="16"/>
        <v>8</v>
      </c>
      <c r="T37" s="24">
        <f t="shared" si="7"/>
        <v>3.838312000000009</v>
      </c>
      <c r="Y37" s="42">
        <f>SUM(AG$3:AG36)</f>
        <v>246</v>
      </c>
      <c r="Z37" s="45" t="s">
        <v>48</v>
      </c>
      <c r="AA37" s="46">
        <f t="shared" si="19"/>
        <v>277.77777777777777</v>
      </c>
      <c r="AB37" s="47">
        <f t="shared" si="15"/>
        <v>-5.0000000000000001E-3</v>
      </c>
      <c r="AC37" s="48">
        <f t="shared" si="8"/>
        <v>35.6</v>
      </c>
      <c r="AD37" s="48">
        <f t="shared" si="9"/>
        <v>36.130000000000003</v>
      </c>
      <c r="AE37" s="42">
        <f t="shared" si="10"/>
        <v>8</v>
      </c>
      <c r="AF37" s="49">
        <f t="shared" si="11"/>
        <v>35.42</v>
      </c>
      <c r="AG37" s="42">
        <f t="shared" si="12"/>
        <v>8</v>
      </c>
      <c r="AH37" s="43">
        <f t="shared" si="13"/>
        <v>3.838312000000009</v>
      </c>
    </row>
    <row r="38" spans="11:34" ht="15.95" customHeight="1" x14ac:dyDescent="0.3">
      <c r="K38" s="5" t="s">
        <v>49</v>
      </c>
      <c r="L38" s="6">
        <f>SUM(S$3:S37)</f>
        <v>254</v>
      </c>
      <c r="M38" s="15">
        <f t="shared" si="17"/>
        <v>277.77777777777777</v>
      </c>
      <c r="N38" s="19">
        <f t="shared" si="14"/>
        <v>-5.0000000000000001E-3</v>
      </c>
      <c r="O38" s="7">
        <f t="shared" si="4"/>
        <v>35.42</v>
      </c>
      <c r="P38" s="53">
        <f t="shared" si="5"/>
        <v>35.950000000000003</v>
      </c>
      <c r="Q38" s="54">
        <f t="shared" si="6"/>
        <v>8</v>
      </c>
      <c r="R38" s="57">
        <f t="shared" si="18"/>
        <v>35.24</v>
      </c>
      <c r="S38" s="56">
        <f t="shared" si="16"/>
        <v>8</v>
      </c>
      <c r="T38" s="24">
        <f t="shared" si="7"/>
        <v>3.8403280000000088</v>
      </c>
      <c r="Y38" s="42">
        <f>SUM(AG$3:AG37)</f>
        <v>254</v>
      </c>
      <c r="Z38" s="45" t="s">
        <v>49</v>
      </c>
      <c r="AA38" s="46">
        <f t="shared" si="19"/>
        <v>277.77777777777777</v>
      </c>
      <c r="AB38" s="47">
        <f t="shared" si="15"/>
        <v>-5.0000000000000001E-3</v>
      </c>
      <c r="AC38" s="48">
        <f t="shared" si="8"/>
        <v>35.42</v>
      </c>
      <c r="AD38" s="48">
        <f t="shared" si="9"/>
        <v>35.950000000000003</v>
      </c>
      <c r="AE38" s="42">
        <f t="shared" si="10"/>
        <v>8</v>
      </c>
      <c r="AF38" s="49">
        <f t="shared" si="11"/>
        <v>35.24</v>
      </c>
      <c r="AG38" s="42">
        <f t="shared" si="12"/>
        <v>8</v>
      </c>
      <c r="AH38" s="43">
        <f t="shared" si="13"/>
        <v>3.8403280000000088</v>
      </c>
    </row>
    <row r="39" spans="11:34" ht="15.95" customHeight="1" x14ac:dyDescent="0.3">
      <c r="K39" s="5" t="s">
        <v>50</v>
      </c>
      <c r="L39" s="6">
        <f>SUM(S$3:S38)</f>
        <v>262</v>
      </c>
      <c r="M39" s="15">
        <f t="shared" si="17"/>
        <v>277.77777777777777</v>
      </c>
      <c r="N39" s="19">
        <f t="shared" si="14"/>
        <v>-5.0000000000000001E-3</v>
      </c>
      <c r="O39" s="7">
        <f t="shared" si="4"/>
        <v>35.24</v>
      </c>
      <c r="P39" s="53">
        <f t="shared" si="5"/>
        <v>35.770000000000003</v>
      </c>
      <c r="Q39" s="54">
        <f t="shared" si="6"/>
        <v>8</v>
      </c>
      <c r="R39" s="57">
        <f t="shared" si="18"/>
        <v>35.06</v>
      </c>
      <c r="S39" s="56">
        <f t="shared" si="16"/>
        <v>8</v>
      </c>
      <c r="T39" s="24">
        <f t="shared" si="7"/>
        <v>3.8423440000000091</v>
      </c>
      <c r="Y39" s="42">
        <f>SUM(AG$3:AG38)</f>
        <v>262</v>
      </c>
      <c r="Z39" s="45" t="s">
        <v>50</v>
      </c>
      <c r="AA39" s="46">
        <f t="shared" si="19"/>
        <v>277.77777777777777</v>
      </c>
      <c r="AB39" s="47">
        <f t="shared" si="15"/>
        <v>-5.0000000000000001E-3</v>
      </c>
      <c r="AC39" s="48">
        <f t="shared" si="8"/>
        <v>35.24</v>
      </c>
      <c r="AD39" s="48">
        <f t="shared" si="9"/>
        <v>35.770000000000003</v>
      </c>
      <c r="AE39" s="42">
        <f t="shared" si="10"/>
        <v>8</v>
      </c>
      <c r="AF39" s="49">
        <f t="shared" si="11"/>
        <v>35.06</v>
      </c>
      <c r="AG39" s="42">
        <f t="shared" si="12"/>
        <v>8</v>
      </c>
      <c r="AH39" s="43">
        <f t="shared" si="13"/>
        <v>3.8423440000000091</v>
      </c>
    </row>
    <row r="40" spans="11:34" ht="15.95" customHeight="1" x14ac:dyDescent="0.3">
      <c r="K40" s="5" t="s">
        <v>51</v>
      </c>
      <c r="L40" s="6">
        <f>SUM(S$3:S39)</f>
        <v>270</v>
      </c>
      <c r="M40" s="15">
        <f t="shared" si="17"/>
        <v>277.77777777777777</v>
      </c>
      <c r="N40" s="19">
        <f t="shared" si="14"/>
        <v>-5.0000000000000001E-3</v>
      </c>
      <c r="O40" s="7">
        <f t="shared" si="4"/>
        <v>35.06</v>
      </c>
      <c r="P40" s="53">
        <f t="shared" si="5"/>
        <v>35.590000000000003</v>
      </c>
      <c r="Q40" s="54">
        <f t="shared" si="6"/>
        <v>8</v>
      </c>
      <c r="R40" s="57">
        <f t="shared" si="18"/>
        <v>34.880000000000003</v>
      </c>
      <c r="S40" s="56">
        <f t="shared" si="16"/>
        <v>8</v>
      </c>
      <c r="T40" s="24">
        <f t="shared" si="7"/>
        <v>3.8443600000000089</v>
      </c>
      <c r="Y40" s="42">
        <f>SUM(AG$3:AG39)</f>
        <v>270</v>
      </c>
      <c r="Z40" s="45" t="s">
        <v>51</v>
      </c>
      <c r="AA40" s="46">
        <f t="shared" si="19"/>
        <v>277.77777777777777</v>
      </c>
      <c r="AB40" s="47">
        <f t="shared" si="15"/>
        <v>-5.0000000000000001E-3</v>
      </c>
      <c r="AC40" s="48">
        <f t="shared" si="8"/>
        <v>35.06</v>
      </c>
      <c r="AD40" s="48">
        <f t="shared" si="9"/>
        <v>35.590000000000003</v>
      </c>
      <c r="AE40" s="42">
        <f t="shared" si="10"/>
        <v>8</v>
      </c>
      <c r="AF40" s="49">
        <f t="shared" si="11"/>
        <v>34.880000000000003</v>
      </c>
      <c r="AG40" s="42">
        <f t="shared" si="12"/>
        <v>8</v>
      </c>
      <c r="AH40" s="43">
        <f t="shared" si="13"/>
        <v>3.8443600000000089</v>
      </c>
    </row>
    <row r="41" spans="11:34" ht="15.95" customHeight="1" x14ac:dyDescent="0.3">
      <c r="K41" s="5" t="s">
        <v>52</v>
      </c>
      <c r="L41" s="6">
        <f>SUM(S$3:S40)</f>
        <v>278</v>
      </c>
      <c r="M41" s="15">
        <f t="shared" si="17"/>
        <v>277.77777777777777</v>
      </c>
      <c r="N41" s="19">
        <f t="shared" si="14"/>
        <v>-5.0000000000000001E-3</v>
      </c>
      <c r="O41" s="7">
        <f t="shared" si="4"/>
        <v>34.880000000000003</v>
      </c>
      <c r="P41" s="53">
        <f t="shared" si="5"/>
        <v>35.4</v>
      </c>
      <c r="Q41" s="54">
        <f t="shared" si="6"/>
        <v>8</v>
      </c>
      <c r="R41" s="57">
        <f t="shared" si="18"/>
        <v>34.71</v>
      </c>
      <c r="S41" s="56">
        <f t="shared" si="16"/>
        <v>8</v>
      </c>
      <c r="T41" s="24">
        <f t="shared" si="7"/>
        <v>3.766431999999968</v>
      </c>
      <c r="Y41" s="42">
        <f>SUM(AG$3:AG40)</f>
        <v>278</v>
      </c>
      <c r="Z41" s="45" t="s">
        <v>52</v>
      </c>
      <c r="AA41" s="46">
        <f t="shared" si="19"/>
        <v>277.77777777777777</v>
      </c>
      <c r="AB41" s="47">
        <f t="shared" si="15"/>
        <v>-5.0000000000000001E-3</v>
      </c>
      <c r="AC41" s="48">
        <f t="shared" si="8"/>
        <v>34.880000000000003</v>
      </c>
      <c r="AD41" s="48">
        <f t="shared" si="9"/>
        <v>35.4</v>
      </c>
      <c r="AE41" s="42">
        <f t="shared" si="10"/>
        <v>8</v>
      </c>
      <c r="AF41" s="49">
        <f t="shared" si="11"/>
        <v>34.71</v>
      </c>
      <c r="AG41" s="42">
        <f t="shared" si="12"/>
        <v>8</v>
      </c>
      <c r="AH41" s="43">
        <f t="shared" si="13"/>
        <v>3.766431999999968</v>
      </c>
    </row>
    <row r="42" spans="11:34" ht="15.95" customHeight="1" x14ac:dyDescent="0.3">
      <c r="K42" s="5" t="s">
        <v>53</v>
      </c>
      <c r="L42" s="6">
        <f>SUM(S$3:S41)</f>
        <v>286</v>
      </c>
      <c r="M42" s="15">
        <f t="shared" si="17"/>
        <v>277.77777777777777</v>
      </c>
      <c r="N42" s="19">
        <f t="shared" si="14"/>
        <v>-5.0000000000000001E-3</v>
      </c>
      <c r="O42" s="7">
        <f t="shared" si="4"/>
        <v>34.71</v>
      </c>
      <c r="P42" s="53">
        <f t="shared" si="5"/>
        <v>35.229999999999997</v>
      </c>
      <c r="Q42" s="54">
        <f t="shared" si="6"/>
        <v>8</v>
      </c>
      <c r="R42" s="57">
        <f t="shared" si="18"/>
        <v>34.54</v>
      </c>
      <c r="S42" s="56">
        <f t="shared" si="16"/>
        <v>8</v>
      </c>
      <c r="T42" s="24">
        <f t="shared" si="7"/>
        <v>3.7683359999999682</v>
      </c>
      <c r="Y42" s="42">
        <f>SUM(AG$3:AG41)</f>
        <v>286</v>
      </c>
      <c r="Z42" s="45" t="s">
        <v>53</v>
      </c>
      <c r="AA42" s="46">
        <f t="shared" si="19"/>
        <v>277.77777777777777</v>
      </c>
      <c r="AB42" s="47">
        <f t="shared" si="15"/>
        <v>-5.0000000000000001E-3</v>
      </c>
      <c r="AC42" s="48">
        <f t="shared" si="8"/>
        <v>34.71</v>
      </c>
      <c r="AD42" s="48">
        <f t="shared" si="9"/>
        <v>35.229999999999997</v>
      </c>
      <c r="AE42" s="42">
        <f t="shared" si="10"/>
        <v>8</v>
      </c>
      <c r="AF42" s="49">
        <f t="shared" si="11"/>
        <v>34.54</v>
      </c>
      <c r="AG42" s="42">
        <f t="shared" si="12"/>
        <v>8</v>
      </c>
      <c r="AH42" s="43">
        <f t="shared" si="13"/>
        <v>3.7683359999999682</v>
      </c>
    </row>
    <row r="43" spans="11:34" ht="15.95" customHeight="1" x14ac:dyDescent="0.3">
      <c r="K43" s="5" t="s">
        <v>54</v>
      </c>
      <c r="L43" s="6">
        <f>SUM(S$3:S42)</f>
        <v>294</v>
      </c>
      <c r="M43" s="15">
        <f t="shared" si="17"/>
        <v>277.77777777777777</v>
      </c>
      <c r="N43" s="19">
        <f t="shared" si="14"/>
        <v>-5.0000000000000001E-3</v>
      </c>
      <c r="O43" s="7">
        <f t="shared" si="4"/>
        <v>34.54</v>
      </c>
      <c r="P43" s="53">
        <f t="shared" si="5"/>
        <v>35.06</v>
      </c>
      <c r="Q43" s="54">
        <f t="shared" si="6"/>
        <v>8</v>
      </c>
      <c r="R43" s="57">
        <f t="shared" si="18"/>
        <v>34.369999999999997</v>
      </c>
      <c r="S43" s="56">
        <f t="shared" si="16"/>
        <v>8</v>
      </c>
      <c r="T43" s="24">
        <f t="shared" si="7"/>
        <v>3.7702400000000251</v>
      </c>
      <c r="Y43" s="42">
        <f>SUM(AG$3:AG42)</f>
        <v>294</v>
      </c>
      <c r="Z43" s="45" t="s">
        <v>54</v>
      </c>
      <c r="AA43" s="46">
        <f t="shared" si="19"/>
        <v>277.77777777777777</v>
      </c>
      <c r="AB43" s="47">
        <f t="shared" si="15"/>
        <v>-5.0000000000000001E-3</v>
      </c>
      <c r="AC43" s="48">
        <f t="shared" si="8"/>
        <v>34.54</v>
      </c>
      <c r="AD43" s="48">
        <f t="shared" si="9"/>
        <v>35.06</v>
      </c>
      <c r="AE43" s="42">
        <f t="shared" si="10"/>
        <v>8</v>
      </c>
      <c r="AF43" s="49">
        <f t="shared" si="11"/>
        <v>34.369999999999997</v>
      </c>
      <c r="AG43" s="42">
        <f t="shared" si="12"/>
        <v>8</v>
      </c>
      <c r="AH43" s="43">
        <f t="shared" si="13"/>
        <v>3.7702400000000251</v>
      </c>
    </row>
    <row r="44" spans="11:34" ht="15.95" customHeight="1" x14ac:dyDescent="0.3">
      <c r="K44" s="5" t="s">
        <v>55</v>
      </c>
      <c r="L44" s="6">
        <f>SUM(S$3:S43)</f>
        <v>302</v>
      </c>
      <c r="M44" s="15">
        <f t="shared" si="17"/>
        <v>277.77777777777777</v>
      </c>
      <c r="N44" s="19">
        <f t="shared" si="14"/>
        <v>-5.0000000000000001E-3</v>
      </c>
      <c r="O44" s="7">
        <f t="shared" si="4"/>
        <v>34.369999999999997</v>
      </c>
      <c r="P44" s="53">
        <f t="shared" si="5"/>
        <v>34.89</v>
      </c>
      <c r="Q44" s="54">
        <f t="shared" si="6"/>
        <v>8</v>
      </c>
      <c r="R44" s="57">
        <f t="shared" si="18"/>
        <v>34.200000000000003</v>
      </c>
      <c r="S44" s="56">
        <f t="shared" si="16"/>
        <v>8</v>
      </c>
      <c r="T44" s="24">
        <f t="shared" si="7"/>
        <v>3.7721440000000248</v>
      </c>
      <c r="Y44" s="42">
        <f>SUM(AG$3:AG43)</f>
        <v>302</v>
      </c>
      <c r="Z44" s="45" t="s">
        <v>55</v>
      </c>
      <c r="AA44" s="46">
        <f t="shared" si="19"/>
        <v>277.77777777777777</v>
      </c>
      <c r="AB44" s="47">
        <f t="shared" si="15"/>
        <v>-5.0000000000000001E-3</v>
      </c>
      <c r="AC44" s="48">
        <f t="shared" si="8"/>
        <v>34.369999999999997</v>
      </c>
      <c r="AD44" s="48">
        <f t="shared" si="9"/>
        <v>34.89</v>
      </c>
      <c r="AE44" s="42">
        <f t="shared" si="10"/>
        <v>8</v>
      </c>
      <c r="AF44" s="49">
        <f t="shared" si="11"/>
        <v>34.200000000000003</v>
      </c>
      <c r="AG44" s="42">
        <f t="shared" si="12"/>
        <v>8</v>
      </c>
      <c r="AH44" s="43">
        <f t="shared" si="13"/>
        <v>3.7721440000000248</v>
      </c>
    </row>
    <row r="45" spans="11:34" ht="15.95" customHeight="1" x14ac:dyDescent="0.3">
      <c r="K45" s="5" t="s">
        <v>56</v>
      </c>
      <c r="L45" s="6">
        <f>SUM(S$3:S44)</f>
        <v>310</v>
      </c>
      <c r="M45" s="15">
        <f t="shared" si="17"/>
        <v>277.77777777777777</v>
      </c>
      <c r="N45" s="19">
        <f t="shared" si="14"/>
        <v>-5.0000000000000001E-3</v>
      </c>
      <c r="O45" s="7">
        <f t="shared" si="4"/>
        <v>34.200000000000003</v>
      </c>
      <c r="P45" s="53">
        <f t="shared" si="5"/>
        <v>34.71</v>
      </c>
      <c r="Q45" s="54">
        <f t="shared" si="6"/>
        <v>8</v>
      </c>
      <c r="R45" s="57">
        <f t="shared" si="18"/>
        <v>34.03</v>
      </c>
      <c r="S45" s="56">
        <f t="shared" si="16"/>
        <v>8</v>
      </c>
      <c r="T45" s="24">
        <f t="shared" si="7"/>
        <v>3.6941039999999838</v>
      </c>
      <c r="Y45" s="42">
        <f>SUM(AG$3:AG44)</f>
        <v>310</v>
      </c>
      <c r="Z45" s="45" t="s">
        <v>56</v>
      </c>
      <c r="AA45" s="46">
        <f t="shared" si="19"/>
        <v>277.77777777777777</v>
      </c>
      <c r="AB45" s="47">
        <f t="shared" si="15"/>
        <v>-5.0000000000000001E-3</v>
      </c>
      <c r="AC45" s="48">
        <f t="shared" si="8"/>
        <v>34.200000000000003</v>
      </c>
      <c r="AD45" s="48">
        <f t="shared" si="9"/>
        <v>34.71</v>
      </c>
      <c r="AE45" s="42">
        <f t="shared" si="10"/>
        <v>8</v>
      </c>
      <c r="AF45" s="49">
        <f t="shared" si="11"/>
        <v>34.03</v>
      </c>
      <c r="AG45" s="42">
        <f t="shared" si="12"/>
        <v>8</v>
      </c>
      <c r="AH45" s="43">
        <f t="shared" si="13"/>
        <v>3.6941039999999838</v>
      </c>
    </row>
    <row r="46" spans="11:34" ht="15.95" customHeight="1" x14ac:dyDescent="0.3">
      <c r="K46" s="5" t="s">
        <v>57</v>
      </c>
      <c r="L46" s="6">
        <f>SUM(S$3:S45)</f>
        <v>318</v>
      </c>
      <c r="M46" s="15">
        <f t="shared" si="17"/>
        <v>277.77777777777777</v>
      </c>
      <c r="N46" s="19">
        <f t="shared" si="14"/>
        <v>-5.0000000000000001E-3</v>
      </c>
      <c r="O46" s="7">
        <f t="shared" si="4"/>
        <v>34.03</v>
      </c>
      <c r="P46" s="53">
        <f t="shared" si="5"/>
        <v>34.54</v>
      </c>
      <c r="Q46" s="54">
        <f t="shared" si="6"/>
        <v>8</v>
      </c>
      <c r="R46" s="57">
        <f t="shared" si="18"/>
        <v>33.86</v>
      </c>
      <c r="S46" s="56">
        <f t="shared" si="16"/>
        <v>8</v>
      </c>
      <c r="T46" s="24">
        <f t="shared" si="7"/>
        <v>3.696007999999984</v>
      </c>
      <c r="Y46" s="42">
        <f>SUM(AG$3:AG45)</f>
        <v>318</v>
      </c>
      <c r="Z46" s="45" t="s">
        <v>57</v>
      </c>
      <c r="AA46" s="46">
        <f t="shared" si="19"/>
        <v>277.77777777777777</v>
      </c>
      <c r="AB46" s="47">
        <f t="shared" si="15"/>
        <v>-5.0000000000000001E-3</v>
      </c>
      <c r="AC46" s="48">
        <f t="shared" si="8"/>
        <v>34.03</v>
      </c>
      <c r="AD46" s="48">
        <f t="shared" si="9"/>
        <v>34.54</v>
      </c>
      <c r="AE46" s="42">
        <f t="shared" si="10"/>
        <v>8</v>
      </c>
      <c r="AF46" s="49">
        <f t="shared" si="11"/>
        <v>33.86</v>
      </c>
      <c r="AG46" s="42">
        <f t="shared" si="12"/>
        <v>8</v>
      </c>
      <c r="AH46" s="43">
        <f t="shared" si="13"/>
        <v>3.696007999999984</v>
      </c>
    </row>
    <row r="47" spans="11:34" ht="15.95" customHeight="1" x14ac:dyDescent="0.3">
      <c r="K47" s="5" t="s">
        <v>58</v>
      </c>
      <c r="L47" s="6">
        <f>SUM(S$3:S46)</f>
        <v>326</v>
      </c>
      <c r="M47" s="15">
        <f t="shared" si="17"/>
        <v>277.77777777777777</v>
      </c>
      <c r="N47" s="19">
        <f t="shared" si="14"/>
        <v>-5.0000000000000001E-3</v>
      </c>
      <c r="O47" s="7">
        <f t="shared" si="4"/>
        <v>33.86</v>
      </c>
      <c r="P47" s="53">
        <f t="shared" si="5"/>
        <v>34.369999999999997</v>
      </c>
      <c r="Q47" s="54">
        <f t="shared" si="6"/>
        <v>8</v>
      </c>
      <c r="R47" s="57">
        <f t="shared" si="18"/>
        <v>33.69</v>
      </c>
      <c r="S47" s="56">
        <f t="shared" si="16"/>
        <v>8</v>
      </c>
      <c r="T47" s="24">
        <f t="shared" si="7"/>
        <v>3.6979119999999841</v>
      </c>
      <c r="Y47" s="42">
        <f>SUM(AG$3:AG46)</f>
        <v>326</v>
      </c>
      <c r="Z47" s="45" t="s">
        <v>58</v>
      </c>
      <c r="AA47" s="46">
        <f t="shared" si="19"/>
        <v>277.77777777777777</v>
      </c>
      <c r="AB47" s="47">
        <f t="shared" si="15"/>
        <v>-5.0000000000000001E-3</v>
      </c>
      <c r="AC47" s="48">
        <f t="shared" si="8"/>
        <v>33.86</v>
      </c>
      <c r="AD47" s="48">
        <f t="shared" si="9"/>
        <v>34.369999999999997</v>
      </c>
      <c r="AE47" s="42">
        <f t="shared" si="10"/>
        <v>8</v>
      </c>
      <c r="AF47" s="49">
        <f t="shared" si="11"/>
        <v>33.69</v>
      </c>
      <c r="AG47" s="42">
        <f t="shared" si="12"/>
        <v>8</v>
      </c>
      <c r="AH47" s="43">
        <f t="shared" si="13"/>
        <v>3.6979119999999841</v>
      </c>
    </row>
    <row r="48" spans="11:34" ht="15.95" customHeight="1" x14ac:dyDescent="0.3">
      <c r="K48" s="5" t="s">
        <v>59</v>
      </c>
      <c r="L48" s="6">
        <f>SUM(S$3:S47)</f>
        <v>334</v>
      </c>
      <c r="M48" s="15">
        <f t="shared" si="17"/>
        <v>277.77777777777777</v>
      </c>
      <c r="N48" s="19">
        <f t="shared" si="14"/>
        <v>-5.0000000000000001E-3</v>
      </c>
      <c r="O48" s="7">
        <f t="shared" si="4"/>
        <v>33.69</v>
      </c>
      <c r="P48" s="53">
        <f t="shared" si="5"/>
        <v>34.200000000000003</v>
      </c>
      <c r="Q48" s="54">
        <f t="shared" si="6"/>
        <v>8</v>
      </c>
      <c r="R48" s="57">
        <f t="shared" si="18"/>
        <v>33.520000000000003</v>
      </c>
      <c r="S48" s="56">
        <f t="shared" si="16"/>
        <v>8</v>
      </c>
      <c r="T48" s="24">
        <f t="shared" si="7"/>
        <v>3.6998160000000411</v>
      </c>
      <c r="Y48" s="42">
        <f>SUM(AG$3:AG47)</f>
        <v>334</v>
      </c>
      <c r="Z48" s="45" t="s">
        <v>59</v>
      </c>
      <c r="AA48" s="46">
        <f t="shared" si="19"/>
        <v>277.77777777777777</v>
      </c>
      <c r="AB48" s="47">
        <f t="shared" si="15"/>
        <v>-5.0000000000000001E-3</v>
      </c>
      <c r="AC48" s="48">
        <f t="shared" si="8"/>
        <v>33.69</v>
      </c>
      <c r="AD48" s="48">
        <f t="shared" si="9"/>
        <v>34.200000000000003</v>
      </c>
      <c r="AE48" s="42">
        <f t="shared" si="10"/>
        <v>8</v>
      </c>
      <c r="AF48" s="49">
        <f t="shared" si="11"/>
        <v>33.520000000000003</v>
      </c>
      <c r="AG48" s="42">
        <f t="shared" si="12"/>
        <v>8</v>
      </c>
      <c r="AH48" s="43">
        <f t="shared" si="13"/>
        <v>3.6998160000000411</v>
      </c>
    </row>
    <row r="49" spans="11:34" ht="15.95" customHeight="1" x14ac:dyDescent="0.3">
      <c r="K49" s="5" t="s">
        <v>60</v>
      </c>
      <c r="L49" s="6">
        <f>SUM(S$3:S48)</f>
        <v>342</v>
      </c>
      <c r="M49" s="15">
        <f t="shared" si="17"/>
        <v>277.77777777777777</v>
      </c>
      <c r="N49" s="19">
        <f t="shared" si="14"/>
        <v>-5.0000000000000001E-3</v>
      </c>
      <c r="O49" s="7">
        <f t="shared" si="4"/>
        <v>33.520000000000003</v>
      </c>
      <c r="P49" s="53">
        <f t="shared" si="5"/>
        <v>34.020000000000003</v>
      </c>
      <c r="Q49" s="54">
        <f t="shared" si="6"/>
        <v>8</v>
      </c>
      <c r="R49" s="57">
        <f t="shared" si="18"/>
        <v>33.35</v>
      </c>
      <c r="S49" s="56">
        <f t="shared" si="16"/>
        <v>8</v>
      </c>
      <c r="T49" s="24">
        <f t="shared" si="7"/>
        <v>3.6217759999999997</v>
      </c>
      <c r="Y49" s="42">
        <f>SUM(AG$3:AG48)</f>
        <v>342</v>
      </c>
      <c r="Z49" s="45" t="s">
        <v>60</v>
      </c>
      <c r="AA49" s="46">
        <f t="shared" si="19"/>
        <v>277.77777777777777</v>
      </c>
      <c r="AB49" s="47">
        <f t="shared" si="15"/>
        <v>-5.0000000000000001E-3</v>
      </c>
      <c r="AC49" s="48">
        <f t="shared" si="8"/>
        <v>33.520000000000003</v>
      </c>
      <c r="AD49" s="48">
        <f t="shared" si="9"/>
        <v>34.020000000000003</v>
      </c>
      <c r="AE49" s="42">
        <f t="shared" si="10"/>
        <v>8</v>
      </c>
      <c r="AF49" s="49">
        <f t="shared" si="11"/>
        <v>33.35</v>
      </c>
      <c r="AG49" s="42">
        <f t="shared" si="12"/>
        <v>8</v>
      </c>
      <c r="AH49" s="43">
        <f t="shared" si="13"/>
        <v>3.6217759999999997</v>
      </c>
    </row>
    <row r="50" spans="11:34" ht="15.95" customHeight="1" x14ac:dyDescent="0.3">
      <c r="K50" s="5" t="s">
        <v>61</v>
      </c>
      <c r="L50" s="6">
        <f>SUM(S$3:S49)</f>
        <v>350</v>
      </c>
      <c r="M50" s="15">
        <f t="shared" si="17"/>
        <v>277.77777777777777</v>
      </c>
      <c r="N50" s="19">
        <f t="shared" si="14"/>
        <v>-5.0000000000000001E-3</v>
      </c>
      <c r="O50" s="7">
        <f t="shared" si="4"/>
        <v>33.35</v>
      </c>
      <c r="P50" s="53">
        <f t="shared" si="5"/>
        <v>33.85</v>
      </c>
      <c r="Q50" s="54">
        <f t="shared" si="6"/>
        <v>8</v>
      </c>
      <c r="R50" s="57">
        <f t="shared" si="18"/>
        <v>33.18</v>
      </c>
      <c r="S50" s="56">
        <f t="shared" si="16"/>
        <v>8</v>
      </c>
      <c r="T50" s="24">
        <f t="shared" si="7"/>
        <v>3.6236799999999998</v>
      </c>
      <c r="Y50" s="42">
        <f>SUM(AG$3:AG49)</f>
        <v>350</v>
      </c>
      <c r="Z50" s="45" t="s">
        <v>61</v>
      </c>
      <c r="AA50" s="46">
        <f t="shared" si="19"/>
        <v>277.77777777777777</v>
      </c>
      <c r="AB50" s="47">
        <f t="shared" si="15"/>
        <v>-5.0000000000000001E-3</v>
      </c>
      <c r="AC50" s="48">
        <f t="shared" si="8"/>
        <v>33.35</v>
      </c>
      <c r="AD50" s="48">
        <f t="shared" si="9"/>
        <v>33.85</v>
      </c>
      <c r="AE50" s="42">
        <f t="shared" si="10"/>
        <v>8</v>
      </c>
      <c r="AF50" s="49">
        <f t="shared" si="11"/>
        <v>33.18</v>
      </c>
      <c r="AG50" s="42">
        <f t="shared" si="12"/>
        <v>8</v>
      </c>
      <c r="AH50" s="43">
        <f t="shared" si="13"/>
        <v>3.6236799999999998</v>
      </c>
    </row>
    <row r="51" spans="11:34" ht="15.95" customHeight="1" x14ac:dyDescent="0.3">
      <c r="K51" s="5" t="s">
        <v>62</v>
      </c>
      <c r="L51" s="6">
        <f>SUM(S$3:S50)</f>
        <v>358</v>
      </c>
      <c r="M51" s="15">
        <f t="shared" si="17"/>
        <v>277.77777777777777</v>
      </c>
      <c r="N51" s="19">
        <f t="shared" si="14"/>
        <v>-5.0000000000000001E-3</v>
      </c>
      <c r="O51" s="7">
        <f t="shared" si="4"/>
        <v>33.18</v>
      </c>
      <c r="P51" s="53">
        <f t="shared" si="5"/>
        <v>33.68</v>
      </c>
      <c r="Q51" s="54">
        <f t="shared" si="6"/>
        <v>8</v>
      </c>
      <c r="R51" s="57">
        <f t="shared" si="18"/>
        <v>33.01</v>
      </c>
      <c r="S51" s="56">
        <f t="shared" si="16"/>
        <v>8</v>
      </c>
      <c r="T51" s="24">
        <f t="shared" si="7"/>
        <v>3.6255839999999999</v>
      </c>
      <c r="Y51" s="42">
        <f>SUM(AG$3:AG50)</f>
        <v>358</v>
      </c>
      <c r="Z51" s="45" t="s">
        <v>62</v>
      </c>
      <c r="AA51" s="46">
        <f t="shared" si="19"/>
        <v>277.77777777777777</v>
      </c>
      <c r="AB51" s="47">
        <f t="shared" si="15"/>
        <v>-5.0000000000000001E-3</v>
      </c>
      <c r="AC51" s="48">
        <f t="shared" si="8"/>
        <v>33.18</v>
      </c>
      <c r="AD51" s="48">
        <f t="shared" si="9"/>
        <v>33.68</v>
      </c>
      <c r="AE51" s="42">
        <f t="shared" si="10"/>
        <v>8</v>
      </c>
      <c r="AF51" s="49">
        <f t="shared" si="11"/>
        <v>33.01</v>
      </c>
      <c r="AG51" s="42">
        <f t="shared" si="12"/>
        <v>8</v>
      </c>
      <c r="AH51" s="43">
        <f t="shared" si="13"/>
        <v>3.6255839999999999</v>
      </c>
    </row>
    <row r="52" spans="11:34" ht="15.95" customHeight="1" x14ac:dyDescent="0.3">
      <c r="K52" s="5" t="s">
        <v>63</v>
      </c>
      <c r="L52" s="6">
        <f>SUM(S$3:S51)</f>
        <v>366</v>
      </c>
      <c r="M52" s="15">
        <f t="shared" si="17"/>
        <v>277.77777777777777</v>
      </c>
      <c r="N52" s="19">
        <f t="shared" si="14"/>
        <v>-5.0000000000000001E-3</v>
      </c>
      <c r="O52" s="7">
        <f t="shared" si="4"/>
        <v>33.01</v>
      </c>
      <c r="P52" s="53">
        <f t="shared" si="5"/>
        <v>33.51</v>
      </c>
      <c r="Q52" s="54">
        <f t="shared" si="6"/>
        <v>8</v>
      </c>
      <c r="R52" s="57">
        <f t="shared" si="18"/>
        <v>32.840000000000003</v>
      </c>
      <c r="S52" s="56">
        <f t="shared" si="16"/>
        <v>8</v>
      </c>
      <c r="T52" s="24">
        <f t="shared" si="7"/>
        <v>3.627488</v>
      </c>
      <c r="Y52" s="42">
        <f>SUM(AG$3:AG51)</f>
        <v>366</v>
      </c>
      <c r="Z52" s="45" t="s">
        <v>63</v>
      </c>
      <c r="AA52" s="46">
        <f t="shared" si="19"/>
        <v>277.77777777777777</v>
      </c>
      <c r="AB52" s="47">
        <f t="shared" si="15"/>
        <v>-5.0000000000000001E-3</v>
      </c>
      <c r="AC52" s="48">
        <f t="shared" si="8"/>
        <v>33.01</v>
      </c>
      <c r="AD52" s="48">
        <f t="shared" si="9"/>
        <v>33.51</v>
      </c>
      <c r="AE52" s="42">
        <f t="shared" si="10"/>
        <v>8</v>
      </c>
      <c r="AF52" s="49">
        <f t="shared" si="11"/>
        <v>32.840000000000003</v>
      </c>
      <c r="AG52" s="42">
        <f t="shared" si="12"/>
        <v>8</v>
      </c>
      <c r="AH52" s="43">
        <f t="shared" si="13"/>
        <v>3.627488</v>
      </c>
    </row>
    <row r="53" spans="11:34" ht="15.95" customHeight="1" x14ac:dyDescent="0.3">
      <c r="K53" s="5" t="s">
        <v>64</v>
      </c>
      <c r="L53" s="6">
        <f>SUM(S$3:S52)</f>
        <v>374</v>
      </c>
      <c r="M53" s="15">
        <f t="shared" si="17"/>
        <v>277.77777777777777</v>
      </c>
      <c r="N53" s="19">
        <f t="shared" si="14"/>
        <v>-5.0000000000000001E-3</v>
      </c>
      <c r="O53" s="7">
        <f t="shared" si="4"/>
        <v>32.840000000000003</v>
      </c>
      <c r="P53" s="53">
        <f t="shared" si="5"/>
        <v>33.33</v>
      </c>
      <c r="Q53" s="54">
        <f t="shared" si="6"/>
        <v>8</v>
      </c>
      <c r="R53" s="57">
        <f t="shared" si="18"/>
        <v>32.68</v>
      </c>
      <c r="S53" s="56">
        <f t="shared" si="16"/>
        <v>8</v>
      </c>
      <c r="T53" s="24">
        <f t="shared" si="7"/>
        <v>3.5494479999999591</v>
      </c>
      <c r="Y53" s="42">
        <f>SUM(AG$3:AG52)</f>
        <v>374</v>
      </c>
      <c r="Z53" s="45" t="s">
        <v>64</v>
      </c>
      <c r="AA53" s="46">
        <f t="shared" si="19"/>
        <v>277.77777777777777</v>
      </c>
      <c r="AB53" s="47">
        <f t="shared" si="15"/>
        <v>-5.0000000000000001E-3</v>
      </c>
      <c r="AC53" s="48">
        <f t="shared" si="8"/>
        <v>32.840000000000003</v>
      </c>
      <c r="AD53" s="48">
        <f t="shared" si="9"/>
        <v>33.33</v>
      </c>
      <c r="AE53" s="42">
        <f t="shared" si="10"/>
        <v>8</v>
      </c>
      <c r="AF53" s="49">
        <f t="shared" si="11"/>
        <v>32.68</v>
      </c>
      <c r="AG53" s="42">
        <f t="shared" si="12"/>
        <v>8</v>
      </c>
      <c r="AH53" s="43">
        <f t="shared" si="13"/>
        <v>3.5494479999999591</v>
      </c>
    </row>
    <row r="54" spans="11:34" ht="15.95" customHeight="1" x14ac:dyDescent="0.3">
      <c r="K54" s="5" t="s">
        <v>67</v>
      </c>
      <c r="L54" s="6">
        <f>SUM(S$3:S53)</f>
        <v>382</v>
      </c>
      <c r="M54" s="15">
        <f t="shared" si="17"/>
        <v>277.77777777777777</v>
      </c>
      <c r="N54" s="19">
        <f t="shared" si="14"/>
        <v>-5.0000000000000001E-3</v>
      </c>
      <c r="O54" s="7">
        <f t="shared" si="4"/>
        <v>32.68</v>
      </c>
      <c r="P54" s="53">
        <f t="shared" si="5"/>
        <v>33.17</v>
      </c>
      <c r="Q54" s="54">
        <f t="shared" si="6"/>
        <v>8</v>
      </c>
      <c r="R54" s="57">
        <f t="shared" si="18"/>
        <v>32.520000000000003</v>
      </c>
      <c r="S54" s="56">
        <f t="shared" si="16"/>
        <v>9</v>
      </c>
      <c r="T54" s="24">
        <f t="shared" si="7"/>
        <v>3.5512400000000159</v>
      </c>
      <c r="Y54" s="42">
        <f>SUM(AG$3:AG53)</f>
        <v>382</v>
      </c>
      <c r="Z54" s="45" t="s">
        <v>67</v>
      </c>
      <c r="AA54" s="46">
        <f t="shared" si="19"/>
        <v>277.77777777777777</v>
      </c>
      <c r="AB54" s="47">
        <f t="shared" si="15"/>
        <v>-5.0000000000000001E-3</v>
      </c>
      <c r="AC54" s="48">
        <f t="shared" si="8"/>
        <v>32.68</v>
      </c>
      <c r="AD54" s="48">
        <f t="shared" si="9"/>
        <v>33.17</v>
      </c>
      <c r="AE54" s="42">
        <f t="shared" si="10"/>
        <v>8</v>
      </c>
      <c r="AF54" s="49">
        <f t="shared" si="11"/>
        <v>32.520000000000003</v>
      </c>
      <c r="AG54" s="42">
        <f t="shared" si="12"/>
        <v>9</v>
      </c>
      <c r="AH54" s="43">
        <f t="shared" si="13"/>
        <v>3.5512400000000159</v>
      </c>
    </row>
    <row r="55" spans="11:34" ht="15.95" customHeight="1" x14ac:dyDescent="0.3">
      <c r="K55" s="5" t="s">
        <v>68</v>
      </c>
      <c r="L55" s="6">
        <f>SUM(S$3:S54)</f>
        <v>391</v>
      </c>
      <c r="M55" s="15">
        <f t="shared" si="17"/>
        <v>277.77777777777777</v>
      </c>
      <c r="N55" s="19">
        <f t="shared" si="14"/>
        <v>-5.0000000000000001E-3</v>
      </c>
      <c r="O55" s="7">
        <f t="shared" si="4"/>
        <v>32.520000000000003</v>
      </c>
      <c r="P55" s="53">
        <f t="shared" si="5"/>
        <v>33.01</v>
      </c>
      <c r="Q55" s="54">
        <f t="shared" si="6"/>
        <v>9</v>
      </c>
      <c r="R55" s="57">
        <f t="shared" si="18"/>
        <v>32.36</v>
      </c>
      <c r="S55" s="56">
        <f t="shared" si="16"/>
        <v>9</v>
      </c>
      <c r="T55" s="24">
        <f t="shared" si="7"/>
        <v>3.997160999999954</v>
      </c>
      <c r="Y55" s="42">
        <f>SUM(AG$3:AG54)</f>
        <v>391</v>
      </c>
      <c r="Z55" s="45" t="s">
        <v>68</v>
      </c>
      <c r="AA55" s="46">
        <f t="shared" si="19"/>
        <v>277.77777777777777</v>
      </c>
      <c r="AB55" s="47">
        <f t="shared" si="15"/>
        <v>-5.0000000000000001E-3</v>
      </c>
      <c r="AC55" s="48">
        <f t="shared" si="8"/>
        <v>32.520000000000003</v>
      </c>
      <c r="AD55" s="48">
        <f t="shared" si="9"/>
        <v>33.01</v>
      </c>
      <c r="AE55" s="42">
        <f t="shared" si="10"/>
        <v>9</v>
      </c>
      <c r="AF55" s="49">
        <f t="shared" si="11"/>
        <v>32.36</v>
      </c>
      <c r="AG55" s="42">
        <f t="shared" si="12"/>
        <v>9</v>
      </c>
      <c r="AH55" s="43">
        <f t="shared" si="13"/>
        <v>3.997160999999954</v>
      </c>
    </row>
    <row r="56" spans="11:34" ht="15.95" customHeight="1" x14ac:dyDescent="0.3">
      <c r="K56" s="5" t="s">
        <v>69</v>
      </c>
      <c r="L56" s="6">
        <f>SUM(S$3:S55)</f>
        <v>400</v>
      </c>
      <c r="M56" s="15">
        <f t="shared" si="17"/>
        <v>277.77777777777777</v>
      </c>
      <c r="N56" s="19">
        <f t="shared" si="14"/>
        <v>-5.0000000000000001E-3</v>
      </c>
      <c r="O56" s="7">
        <f t="shared" si="4"/>
        <v>32.36</v>
      </c>
      <c r="P56" s="53">
        <f t="shared" si="5"/>
        <v>32.85</v>
      </c>
      <c r="Q56" s="54">
        <f t="shared" si="6"/>
        <v>9</v>
      </c>
      <c r="R56" s="57">
        <f t="shared" si="18"/>
        <v>32.200000000000003</v>
      </c>
      <c r="S56" s="56">
        <f t="shared" si="16"/>
        <v>9</v>
      </c>
      <c r="T56" s="24">
        <f t="shared" si="7"/>
        <v>3.9991770000000177</v>
      </c>
      <c r="Y56" s="42">
        <f>SUM(AG$3:AG55)</f>
        <v>400</v>
      </c>
      <c r="Z56" s="45" t="s">
        <v>69</v>
      </c>
      <c r="AA56" s="46">
        <f t="shared" si="19"/>
        <v>277.77777777777777</v>
      </c>
      <c r="AB56" s="47">
        <f t="shared" si="15"/>
        <v>-5.0000000000000001E-3</v>
      </c>
      <c r="AC56" s="48">
        <f t="shared" si="8"/>
        <v>32.36</v>
      </c>
      <c r="AD56" s="48">
        <f t="shared" si="9"/>
        <v>32.85</v>
      </c>
      <c r="AE56" s="42">
        <f t="shared" si="10"/>
        <v>9</v>
      </c>
      <c r="AF56" s="49">
        <f t="shared" si="11"/>
        <v>32.200000000000003</v>
      </c>
      <c r="AG56" s="42">
        <f t="shared" si="12"/>
        <v>9</v>
      </c>
      <c r="AH56" s="43">
        <f t="shared" si="13"/>
        <v>3.9991770000000177</v>
      </c>
    </row>
    <row r="57" spans="11:34" ht="15.95" customHeight="1" x14ac:dyDescent="0.3">
      <c r="K57" s="5" t="s">
        <v>70</v>
      </c>
      <c r="L57" s="6">
        <f>SUM(S$3:S56)</f>
        <v>409</v>
      </c>
      <c r="M57" s="15">
        <f t="shared" si="17"/>
        <v>277.77777777777777</v>
      </c>
      <c r="N57" s="19">
        <f t="shared" si="14"/>
        <v>-5.0000000000000001E-3</v>
      </c>
      <c r="O57" s="7">
        <f t="shared" si="4"/>
        <v>32.200000000000003</v>
      </c>
      <c r="P57" s="53">
        <f t="shared" si="5"/>
        <v>32.68</v>
      </c>
      <c r="Q57" s="54">
        <f t="shared" si="6"/>
        <v>9</v>
      </c>
      <c r="R57" s="57">
        <f t="shared" si="18"/>
        <v>32.04</v>
      </c>
      <c r="S57" s="56">
        <f t="shared" si="16"/>
        <v>9</v>
      </c>
      <c r="T57" s="24">
        <f t="shared" si="7"/>
        <v>3.9112559999999719</v>
      </c>
      <c r="Y57" s="42">
        <f>SUM(AG$3:AG56)</f>
        <v>409</v>
      </c>
      <c r="Z57" s="45" t="s">
        <v>70</v>
      </c>
      <c r="AA57" s="46">
        <f t="shared" si="19"/>
        <v>277.77777777777777</v>
      </c>
      <c r="AB57" s="47">
        <f t="shared" si="15"/>
        <v>-5.0000000000000001E-3</v>
      </c>
      <c r="AC57" s="48">
        <f t="shared" si="8"/>
        <v>32.200000000000003</v>
      </c>
      <c r="AD57" s="48">
        <f t="shared" si="9"/>
        <v>32.68</v>
      </c>
      <c r="AE57" s="42">
        <f t="shared" si="10"/>
        <v>9</v>
      </c>
      <c r="AF57" s="49">
        <f t="shared" si="11"/>
        <v>32.04</v>
      </c>
      <c r="AG57" s="42">
        <f t="shared" si="12"/>
        <v>9</v>
      </c>
      <c r="AH57" s="43">
        <f t="shared" si="13"/>
        <v>3.9112559999999719</v>
      </c>
    </row>
    <row r="58" spans="11:34" ht="15.95" customHeight="1" x14ac:dyDescent="0.3">
      <c r="K58" s="5" t="s">
        <v>71</v>
      </c>
      <c r="L58" s="6">
        <f>SUM(S$3:S57)</f>
        <v>418</v>
      </c>
      <c r="M58" s="15">
        <f t="shared" si="17"/>
        <v>277.77777777777777</v>
      </c>
      <c r="N58" s="19">
        <f t="shared" si="14"/>
        <v>-5.0000000000000001E-3</v>
      </c>
      <c r="O58" s="7">
        <f t="shared" si="4"/>
        <v>32.04</v>
      </c>
      <c r="P58" s="53">
        <f t="shared" si="5"/>
        <v>32.520000000000003</v>
      </c>
      <c r="Q58" s="54">
        <f t="shared" si="6"/>
        <v>9</v>
      </c>
      <c r="R58" s="57">
        <f t="shared" si="18"/>
        <v>31.88</v>
      </c>
      <c r="S58" s="56">
        <f t="shared" si="16"/>
        <v>9</v>
      </c>
      <c r="T58" s="24">
        <f t="shared" si="7"/>
        <v>3.9132720000000356</v>
      </c>
      <c r="Y58" s="42">
        <f>SUM(AG$3:AG57)</f>
        <v>418</v>
      </c>
      <c r="Z58" s="45" t="s">
        <v>71</v>
      </c>
      <c r="AA58" s="46">
        <f t="shared" si="19"/>
        <v>277.77777777777777</v>
      </c>
      <c r="AB58" s="47">
        <f t="shared" si="15"/>
        <v>-5.0000000000000001E-3</v>
      </c>
      <c r="AC58" s="48">
        <f t="shared" si="8"/>
        <v>32.04</v>
      </c>
      <c r="AD58" s="48">
        <f t="shared" si="9"/>
        <v>32.520000000000003</v>
      </c>
      <c r="AE58" s="42">
        <f t="shared" si="10"/>
        <v>9</v>
      </c>
      <c r="AF58" s="49">
        <f t="shared" si="11"/>
        <v>31.88</v>
      </c>
      <c r="AG58" s="42">
        <f t="shared" si="12"/>
        <v>9</v>
      </c>
      <c r="AH58" s="43">
        <f t="shared" si="13"/>
        <v>3.9132720000000356</v>
      </c>
    </row>
    <row r="59" spans="11:34" ht="15.95" customHeight="1" x14ac:dyDescent="0.3">
      <c r="K59" s="5" t="s">
        <v>72</v>
      </c>
      <c r="L59" s="6">
        <f>SUM(S$3:S58)</f>
        <v>427</v>
      </c>
      <c r="M59" s="15">
        <f t="shared" si="17"/>
        <v>277.77777777777777</v>
      </c>
      <c r="N59" s="19">
        <f t="shared" si="14"/>
        <v>-5.0000000000000001E-3</v>
      </c>
      <c r="O59" s="7">
        <f t="shared" si="4"/>
        <v>31.88</v>
      </c>
      <c r="P59" s="53">
        <f t="shared" si="5"/>
        <v>32.36</v>
      </c>
      <c r="Q59" s="54">
        <f t="shared" si="6"/>
        <v>9</v>
      </c>
      <c r="R59" s="57">
        <f t="shared" si="18"/>
        <v>31.72</v>
      </c>
      <c r="S59" s="56">
        <f t="shared" si="16"/>
        <v>9</v>
      </c>
      <c r="T59" s="24">
        <f t="shared" si="7"/>
        <v>3.9152880000000039</v>
      </c>
      <c r="Y59" s="42">
        <f>SUM(AG$3:AG58)</f>
        <v>427</v>
      </c>
      <c r="Z59" s="45" t="s">
        <v>72</v>
      </c>
      <c r="AA59" s="46">
        <f t="shared" si="19"/>
        <v>277.77777777777777</v>
      </c>
      <c r="AB59" s="47">
        <f t="shared" si="15"/>
        <v>-5.0000000000000001E-3</v>
      </c>
      <c r="AC59" s="48">
        <f t="shared" si="8"/>
        <v>31.88</v>
      </c>
      <c r="AD59" s="48">
        <f t="shared" si="9"/>
        <v>32.36</v>
      </c>
      <c r="AE59" s="42">
        <f t="shared" si="10"/>
        <v>9</v>
      </c>
      <c r="AF59" s="49">
        <f t="shared" si="11"/>
        <v>31.72</v>
      </c>
      <c r="AG59" s="42">
        <f t="shared" si="12"/>
        <v>9</v>
      </c>
      <c r="AH59" s="43">
        <f t="shared" si="13"/>
        <v>3.9152880000000039</v>
      </c>
    </row>
    <row r="60" spans="11:34" ht="15.95" customHeight="1" x14ac:dyDescent="0.3">
      <c r="K60" s="5" t="s">
        <v>73</v>
      </c>
      <c r="L60" s="6">
        <f>SUM(S$3:S59)</f>
        <v>436</v>
      </c>
      <c r="M60" s="15">
        <f t="shared" si="17"/>
        <v>277.77777777777777</v>
      </c>
      <c r="N60" s="19">
        <f t="shared" si="14"/>
        <v>-5.0000000000000001E-3</v>
      </c>
      <c r="O60" s="7">
        <f t="shared" si="4"/>
        <v>31.72</v>
      </c>
      <c r="P60" s="53">
        <f t="shared" si="5"/>
        <v>32.200000000000003</v>
      </c>
      <c r="Q60" s="54">
        <f t="shared" si="6"/>
        <v>9</v>
      </c>
      <c r="R60" s="57">
        <f t="shared" si="18"/>
        <v>31.56</v>
      </c>
      <c r="S60" s="56">
        <f t="shared" si="16"/>
        <v>9</v>
      </c>
      <c r="T60" s="24">
        <f t="shared" si="7"/>
        <v>3.9173040000000356</v>
      </c>
      <c r="Y60" s="42">
        <f>SUM(AG$3:AG59)</f>
        <v>436</v>
      </c>
      <c r="Z60" s="45" t="s">
        <v>73</v>
      </c>
      <c r="AA60" s="46">
        <f t="shared" si="19"/>
        <v>277.77777777777777</v>
      </c>
      <c r="AB60" s="47">
        <f t="shared" si="15"/>
        <v>-5.0000000000000001E-3</v>
      </c>
      <c r="AC60" s="48">
        <f t="shared" si="8"/>
        <v>31.72</v>
      </c>
      <c r="AD60" s="48">
        <f t="shared" si="9"/>
        <v>32.200000000000003</v>
      </c>
      <c r="AE60" s="42">
        <f t="shared" si="10"/>
        <v>9</v>
      </c>
      <c r="AF60" s="49">
        <f t="shared" si="11"/>
        <v>31.56</v>
      </c>
      <c r="AG60" s="42">
        <f t="shared" si="12"/>
        <v>9</v>
      </c>
      <c r="AH60" s="43">
        <f t="shared" si="13"/>
        <v>3.9173040000000356</v>
      </c>
    </row>
    <row r="61" spans="11:34" ht="15.95" customHeight="1" x14ac:dyDescent="0.3">
      <c r="K61" s="5" t="s">
        <v>74</v>
      </c>
      <c r="L61" s="6">
        <f>SUM(S$3:S60)</f>
        <v>445</v>
      </c>
      <c r="M61" s="15">
        <f t="shared" si="17"/>
        <v>277.77777777777777</v>
      </c>
      <c r="N61" s="19">
        <f t="shared" si="14"/>
        <v>-5.0000000000000001E-3</v>
      </c>
      <c r="O61" s="7">
        <f t="shared" si="4"/>
        <v>31.56</v>
      </c>
      <c r="P61" s="53">
        <f t="shared" si="5"/>
        <v>32.03</v>
      </c>
      <c r="Q61" s="54">
        <f t="shared" si="6"/>
        <v>9</v>
      </c>
      <c r="R61" s="57">
        <f t="shared" si="18"/>
        <v>31.4</v>
      </c>
      <c r="S61" s="56">
        <f t="shared" si="16"/>
        <v>9</v>
      </c>
      <c r="T61" s="24">
        <f t="shared" si="7"/>
        <v>3.8293830000000217</v>
      </c>
      <c r="Y61" s="42">
        <f>SUM(AG$3:AG60)</f>
        <v>445</v>
      </c>
      <c r="Z61" s="45" t="s">
        <v>74</v>
      </c>
      <c r="AA61" s="46">
        <f t="shared" si="19"/>
        <v>277.77777777777777</v>
      </c>
      <c r="AB61" s="47">
        <f t="shared" si="15"/>
        <v>-5.0000000000000001E-3</v>
      </c>
      <c r="AC61" s="48">
        <f t="shared" si="8"/>
        <v>31.56</v>
      </c>
      <c r="AD61" s="48">
        <f t="shared" si="9"/>
        <v>32.03</v>
      </c>
      <c r="AE61" s="42">
        <f t="shared" si="10"/>
        <v>9</v>
      </c>
      <c r="AF61" s="49">
        <f t="shared" si="11"/>
        <v>31.4</v>
      </c>
      <c r="AG61" s="42">
        <f t="shared" si="12"/>
        <v>9</v>
      </c>
      <c r="AH61" s="43">
        <f t="shared" si="13"/>
        <v>3.8293830000000217</v>
      </c>
    </row>
    <row r="62" spans="11:34" ht="15.95" customHeight="1" x14ac:dyDescent="0.3">
      <c r="K62" s="5" t="s">
        <v>75</v>
      </c>
      <c r="L62" s="6">
        <f>SUM(S$3:S61)</f>
        <v>454</v>
      </c>
      <c r="M62" s="15">
        <f t="shared" si="17"/>
        <v>277.77777777777777</v>
      </c>
      <c r="N62" s="19">
        <f t="shared" si="14"/>
        <v>-5.0000000000000001E-3</v>
      </c>
      <c r="O62" s="7">
        <f t="shared" si="4"/>
        <v>31.4</v>
      </c>
      <c r="P62" s="53">
        <f t="shared" si="5"/>
        <v>31.87</v>
      </c>
      <c r="Q62" s="54">
        <f t="shared" si="6"/>
        <v>9</v>
      </c>
      <c r="R62" s="57">
        <f t="shared" si="18"/>
        <v>31.24</v>
      </c>
      <c r="S62" s="56">
        <f t="shared" si="16"/>
        <v>9</v>
      </c>
      <c r="T62" s="24">
        <f t="shared" si="7"/>
        <v>3.8313990000000215</v>
      </c>
      <c r="Y62" s="42">
        <f>SUM(AG$3:AG61)</f>
        <v>454</v>
      </c>
      <c r="Z62" s="45" t="s">
        <v>75</v>
      </c>
      <c r="AA62" s="46">
        <f t="shared" si="19"/>
        <v>277.77777777777777</v>
      </c>
      <c r="AB62" s="47">
        <f t="shared" si="15"/>
        <v>-5.0000000000000001E-3</v>
      </c>
      <c r="AC62" s="48">
        <f t="shared" si="8"/>
        <v>31.4</v>
      </c>
      <c r="AD62" s="48">
        <f t="shared" si="9"/>
        <v>31.87</v>
      </c>
      <c r="AE62" s="42">
        <f t="shared" si="10"/>
        <v>9</v>
      </c>
      <c r="AF62" s="49">
        <f t="shared" si="11"/>
        <v>31.24</v>
      </c>
      <c r="AG62" s="42">
        <f t="shared" si="12"/>
        <v>9</v>
      </c>
      <c r="AH62" s="43">
        <f t="shared" si="13"/>
        <v>3.8313990000000215</v>
      </c>
    </row>
    <row r="63" spans="11:34" ht="15.95" customHeight="1" x14ac:dyDescent="0.3">
      <c r="K63" s="5" t="s">
        <v>76</v>
      </c>
      <c r="L63" s="6">
        <f>SUM(S$3:S62)</f>
        <v>463</v>
      </c>
      <c r="M63" s="15">
        <f t="shared" si="17"/>
        <v>277.77777777777777</v>
      </c>
      <c r="N63" s="19">
        <f t="shared" si="14"/>
        <v>-5.0000000000000001E-3</v>
      </c>
      <c r="O63" s="7">
        <f t="shared" si="4"/>
        <v>31.24</v>
      </c>
      <c r="P63" s="53">
        <f t="shared" si="5"/>
        <v>31.71</v>
      </c>
      <c r="Q63" s="54">
        <f t="shared" si="6"/>
        <v>9</v>
      </c>
      <c r="R63" s="57">
        <f t="shared" si="18"/>
        <v>31.08</v>
      </c>
      <c r="S63" s="56">
        <f t="shared" si="16"/>
        <v>9</v>
      </c>
      <c r="T63" s="24">
        <f t="shared" si="7"/>
        <v>3.8334150000000218</v>
      </c>
      <c r="Y63" s="42">
        <f>SUM(AG$3:AG62)</f>
        <v>463</v>
      </c>
      <c r="Z63" s="45" t="s">
        <v>76</v>
      </c>
      <c r="AA63" s="46">
        <f t="shared" si="19"/>
        <v>277.77777777777777</v>
      </c>
      <c r="AB63" s="47">
        <f t="shared" si="15"/>
        <v>-5.0000000000000001E-3</v>
      </c>
      <c r="AC63" s="48">
        <f t="shared" si="8"/>
        <v>31.24</v>
      </c>
      <c r="AD63" s="48">
        <f t="shared" si="9"/>
        <v>31.71</v>
      </c>
      <c r="AE63" s="42">
        <f t="shared" si="10"/>
        <v>9</v>
      </c>
      <c r="AF63" s="49">
        <f t="shared" si="11"/>
        <v>31.08</v>
      </c>
      <c r="AG63" s="42">
        <f t="shared" si="12"/>
        <v>9</v>
      </c>
      <c r="AH63" s="43">
        <f t="shared" si="13"/>
        <v>3.8334150000000218</v>
      </c>
    </row>
    <row r="64" spans="11:34" ht="15.95" customHeight="1" x14ac:dyDescent="0.3">
      <c r="K64" s="5" t="s">
        <v>77</v>
      </c>
      <c r="L64" s="6">
        <f>SUM(S$3:S63)</f>
        <v>472</v>
      </c>
      <c r="M64" s="15">
        <f t="shared" si="17"/>
        <v>277.77777777777777</v>
      </c>
      <c r="N64" s="19">
        <f t="shared" si="14"/>
        <v>-5.0000000000000001E-3</v>
      </c>
      <c r="O64" s="7">
        <f t="shared" si="4"/>
        <v>31.08</v>
      </c>
      <c r="P64" s="53">
        <f t="shared" si="5"/>
        <v>31.55</v>
      </c>
      <c r="Q64" s="54">
        <f t="shared" si="6"/>
        <v>9</v>
      </c>
      <c r="R64" s="57">
        <f t="shared" si="18"/>
        <v>30.92</v>
      </c>
      <c r="S64" s="56">
        <f t="shared" si="16"/>
        <v>9</v>
      </c>
      <c r="T64" s="24">
        <f t="shared" si="7"/>
        <v>3.8354310000000216</v>
      </c>
      <c r="Y64" s="42">
        <f>SUM(AG$3:AG63)</f>
        <v>472</v>
      </c>
      <c r="Z64" s="45" t="s">
        <v>77</v>
      </c>
      <c r="AA64" s="46">
        <f t="shared" si="19"/>
        <v>277.77777777777777</v>
      </c>
      <c r="AB64" s="47">
        <f t="shared" si="15"/>
        <v>-5.0000000000000001E-3</v>
      </c>
      <c r="AC64" s="48">
        <f t="shared" si="8"/>
        <v>31.08</v>
      </c>
      <c r="AD64" s="48">
        <f t="shared" si="9"/>
        <v>31.55</v>
      </c>
      <c r="AE64" s="42">
        <f t="shared" si="10"/>
        <v>9</v>
      </c>
      <c r="AF64" s="49">
        <f t="shared" si="11"/>
        <v>30.92</v>
      </c>
      <c r="AG64" s="42">
        <f t="shared" si="12"/>
        <v>9</v>
      </c>
      <c r="AH64" s="43">
        <f t="shared" si="13"/>
        <v>3.8354310000000216</v>
      </c>
    </row>
    <row r="65" spans="11:34" ht="15.95" customHeight="1" x14ac:dyDescent="0.3">
      <c r="K65" s="5" t="s">
        <v>78</v>
      </c>
      <c r="L65" s="6">
        <f>SUM(S$3:S64)</f>
        <v>481</v>
      </c>
      <c r="M65" s="15">
        <f t="shared" si="17"/>
        <v>277.77777777777777</v>
      </c>
      <c r="N65" s="19">
        <f t="shared" si="14"/>
        <v>-5.0000000000000001E-3</v>
      </c>
      <c r="O65" s="7">
        <f t="shared" si="4"/>
        <v>30.92</v>
      </c>
      <c r="P65" s="53">
        <f t="shared" si="5"/>
        <v>31.38</v>
      </c>
      <c r="Q65" s="54">
        <f t="shared" si="6"/>
        <v>9</v>
      </c>
      <c r="R65" s="57">
        <f t="shared" si="18"/>
        <v>30.77</v>
      </c>
      <c r="S65" s="56">
        <f t="shared" si="16"/>
        <v>9</v>
      </c>
      <c r="T65" s="24">
        <f t="shared" si="7"/>
        <v>3.7475099999999757</v>
      </c>
      <c r="Y65" s="42">
        <f>SUM(AG$3:AG64)</f>
        <v>481</v>
      </c>
      <c r="Z65" s="45" t="s">
        <v>78</v>
      </c>
      <c r="AA65" s="46">
        <f t="shared" si="19"/>
        <v>277.77777777777777</v>
      </c>
      <c r="AB65" s="47">
        <f t="shared" si="15"/>
        <v>-5.0000000000000001E-3</v>
      </c>
      <c r="AC65" s="48">
        <f t="shared" si="8"/>
        <v>30.92</v>
      </c>
      <c r="AD65" s="48">
        <f t="shared" si="9"/>
        <v>31.38</v>
      </c>
      <c r="AE65" s="42">
        <f t="shared" si="10"/>
        <v>9</v>
      </c>
      <c r="AF65" s="49">
        <f t="shared" si="11"/>
        <v>30.77</v>
      </c>
      <c r="AG65" s="42">
        <f t="shared" si="12"/>
        <v>9</v>
      </c>
      <c r="AH65" s="43">
        <f t="shared" si="13"/>
        <v>3.7475099999999757</v>
      </c>
    </row>
    <row r="66" spans="11:34" ht="15.95" customHeight="1" x14ac:dyDescent="0.3">
      <c r="K66" s="5" t="s">
        <v>79</v>
      </c>
      <c r="L66" s="6">
        <f>SUM(S$3:S65)</f>
        <v>490</v>
      </c>
      <c r="M66" s="15">
        <f t="shared" si="17"/>
        <v>277.77777777777777</v>
      </c>
      <c r="N66" s="19">
        <f t="shared" si="14"/>
        <v>-5.0000000000000001E-3</v>
      </c>
      <c r="O66" s="7">
        <f t="shared" si="4"/>
        <v>30.77</v>
      </c>
      <c r="P66" s="53">
        <f t="shared" si="5"/>
        <v>31.23</v>
      </c>
      <c r="Q66" s="54">
        <f t="shared" si="6"/>
        <v>9</v>
      </c>
      <c r="R66" s="57">
        <f t="shared" si="18"/>
        <v>30.62</v>
      </c>
      <c r="S66" s="56">
        <f t="shared" si="16"/>
        <v>9</v>
      </c>
      <c r="T66" s="24">
        <f t="shared" si="7"/>
        <v>3.7494000000000076</v>
      </c>
      <c r="Y66" s="42">
        <f>SUM(AG$3:AG65)</f>
        <v>490</v>
      </c>
      <c r="Z66" s="45" t="s">
        <v>79</v>
      </c>
      <c r="AA66" s="46">
        <f t="shared" si="19"/>
        <v>277.77777777777777</v>
      </c>
      <c r="AB66" s="47">
        <f t="shared" si="15"/>
        <v>-5.0000000000000001E-3</v>
      </c>
      <c r="AC66" s="48">
        <f t="shared" si="8"/>
        <v>30.77</v>
      </c>
      <c r="AD66" s="48">
        <f t="shared" si="9"/>
        <v>31.23</v>
      </c>
      <c r="AE66" s="42">
        <f t="shared" si="10"/>
        <v>9</v>
      </c>
      <c r="AF66" s="49">
        <f t="shared" si="11"/>
        <v>30.62</v>
      </c>
      <c r="AG66" s="42">
        <f t="shared" si="12"/>
        <v>9</v>
      </c>
      <c r="AH66" s="43">
        <f t="shared" si="13"/>
        <v>3.7494000000000076</v>
      </c>
    </row>
    <row r="67" spans="11:34" ht="15.95" customHeight="1" x14ac:dyDescent="0.3">
      <c r="K67" s="5" t="s">
        <v>80</v>
      </c>
      <c r="L67" s="6">
        <f>SUM(S$3:S66)</f>
        <v>499</v>
      </c>
      <c r="M67" s="15">
        <f t="shared" si="17"/>
        <v>277.77777777777777</v>
      </c>
      <c r="N67" s="19">
        <f t="shared" si="14"/>
        <v>-5.0000000000000001E-3</v>
      </c>
      <c r="O67" s="7">
        <f t="shared" si="4"/>
        <v>30.62</v>
      </c>
      <c r="P67" s="53">
        <f t="shared" si="5"/>
        <v>31.08</v>
      </c>
      <c r="Q67" s="54">
        <f t="shared" si="6"/>
        <v>9</v>
      </c>
      <c r="R67" s="57">
        <f t="shared" si="18"/>
        <v>30.47</v>
      </c>
      <c r="S67" s="56">
        <f t="shared" ref="S67:S74" si="20">ROUND(M68/R67,0)</f>
        <v>9</v>
      </c>
      <c r="T67" s="24">
        <f t="shared" si="7"/>
        <v>3.7512899999999756</v>
      </c>
      <c r="Y67" s="42">
        <f>SUM(AG$3:AG66)</f>
        <v>499</v>
      </c>
      <c r="Z67" s="45" t="s">
        <v>80</v>
      </c>
      <c r="AA67" s="46">
        <f t="shared" si="19"/>
        <v>277.77777777777777</v>
      </c>
      <c r="AB67" s="47">
        <f t="shared" si="15"/>
        <v>-5.0000000000000001E-3</v>
      </c>
      <c r="AC67" s="48">
        <f t="shared" si="8"/>
        <v>30.62</v>
      </c>
      <c r="AD67" s="48">
        <f t="shared" si="9"/>
        <v>31.08</v>
      </c>
      <c r="AE67" s="42">
        <f t="shared" si="10"/>
        <v>9</v>
      </c>
      <c r="AF67" s="49">
        <f t="shared" si="11"/>
        <v>30.47</v>
      </c>
      <c r="AG67" s="42">
        <f t="shared" si="12"/>
        <v>9</v>
      </c>
      <c r="AH67" s="43">
        <f t="shared" si="13"/>
        <v>3.7512899999999756</v>
      </c>
    </row>
    <row r="68" spans="11:34" ht="15.95" customHeight="1" x14ac:dyDescent="0.3">
      <c r="K68" s="5" t="s">
        <v>81</v>
      </c>
      <c r="L68" s="6">
        <f>SUM(S$3:S67)</f>
        <v>508</v>
      </c>
      <c r="M68" s="15">
        <f t="shared" ref="M68:M75" si="21">$D$7/72</f>
        <v>277.77777777777777</v>
      </c>
      <c r="N68" s="19">
        <f t="shared" si="14"/>
        <v>-5.0000000000000001E-3</v>
      </c>
      <c r="O68" s="7">
        <f t="shared" si="4"/>
        <v>30.47</v>
      </c>
      <c r="P68" s="53">
        <f t="shared" si="5"/>
        <v>30.93</v>
      </c>
      <c r="Q68" s="54">
        <f t="shared" si="6"/>
        <v>9</v>
      </c>
      <c r="R68" s="57">
        <f t="shared" ref="R68:R74" si="22">ROUND(O68*(N69+1),2)</f>
        <v>30.32</v>
      </c>
      <c r="S68" s="56">
        <f t="shared" si="20"/>
        <v>9</v>
      </c>
      <c r="T68" s="24">
        <f t="shared" si="7"/>
        <v>3.7531800000000075</v>
      </c>
      <c r="Y68" s="42">
        <f>SUM(AG$3:AG67)</f>
        <v>508</v>
      </c>
      <c r="Z68" s="45" t="s">
        <v>81</v>
      </c>
      <c r="AA68" s="46">
        <f t="shared" ref="AA68:AA75" si="23">$D$7/72</f>
        <v>277.77777777777777</v>
      </c>
      <c r="AB68" s="47">
        <f t="shared" si="15"/>
        <v>-5.0000000000000001E-3</v>
      </c>
      <c r="AC68" s="48">
        <f t="shared" si="8"/>
        <v>30.47</v>
      </c>
      <c r="AD68" s="48">
        <f t="shared" si="9"/>
        <v>30.93</v>
      </c>
      <c r="AE68" s="42">
        <f t="shared" si="10"/>
        <v>9</v>
      </c>
      <c r="AF68" s="49">
        <f t="shared" si="11"/>
        <v>30.32</v>
      </c>
      <c r="AG68" s="42">
        <f t="shared" si="12"/>
        <v>9</v>
      </c>
      <c r="AH68" s="43">
        <f t="shared" si="13"/>
        <v>3.7531800000000075</v>
      </c>
    </row>
    <row r="69" spans="11:34" ht="15.95" customHeight="1" x14ac:dyDescent="0.3">
      <c r="K69" s="5" t="s">
        <v>82</v>
      </c>
      <c r="L69" s="6">
        <f>SUM(S$3:S68)</f>
        <v>517</v>
      </c>
      <c r="M69" s="15">
        <f t="shared" si="21"/>
        <v>277.77777777777777</v>
      </c>
      <c r="N69" s="19">
        <f t="shared" si="14"/>
        <v>-5.0000000000000001E-3</v>
      </c>
      <c r="O69" s="7">
        <f t="shared" ref="O69:O75" si="24">R68</f>
        <v>30.32</v>
      </c>
      <c r="P69" s="53">
        <f t="shared" ref="P69:P75" si="25">ROUND(O69*($W$4+1),2)</f>
        <v>30.77</v>
      </c>
      <c r="Q69" s="54">
        <f t="shared" ref="Q69:Q75" si="26">S68</f>
        <v>9</v>
      </c>
      <c r="R69" s="57">
        <f t="shared" si="22"/>
        <v>30.17</v>
      </c>
      <c r="S69" s="56">
        <f t="shared" si="20"/>
        <v>9</v>
      </c>
      <c r="T69" s="24">
        <f t="shared" ref="T69:T75" si="27">(P69-O69)*Q69-(O69*0.07%+P69*0.07%)*Q69</f>
        <v>3.6651329999999938</v>
      </c>
      <c r="Y69" s="42">
        <f>SUM(AG$3:AG68)</f>
        <v>517</v>
      </c>
      <c r="Z69" s="45" t="s">
        <v>82</v>
      </c>
      <c r="AA69" s="46">
        <f t="shared" si="23"/>
        <v>277.77777777777777</v>
      </c>
      <c r="AB69" s="47">
        <f t="shared" si="15"/>
        <v>-5.0000000000000001E-3</v>
      </c>
      <c r="AC69" s="48">
        <f t="shared" ref="AC69:AC75" si="28">AF68</f>
        <v>30.32</v>
      </c>
      <c r="AD69" s="48">
        <f t="shared" ref="AD69:AD75" si="29">ROUND(AC69*($W$4+1),2)</f>
        <v>30.77</v>
      </c>
      <c r="AE69" s="42">
        <f t="shared" ref="AE69:AE75" si="30">AG68</f>
        <v>9</v>
      </c>
      <c r="AF69" s="49">
        <f t="shared" ref="AF69:AF74" si="31">ROUND(AC69*(AB70+1),2)</f>
        <v>30.17</v>
      </c>
      <c r="AG69" s="42">
        <f t="shared" ref="AG69:AG74" si="32">ROUND(AA70/AF69,0)</f>
        <v>9</v>
      </c>
      <c r="AH69" s="43">
        <f t="shared" ref="AH69:AH75" si="33">(AD69-AC69)*AE69-(AC69*0.07%+AD69*0.07%)*AE69</f>
        <v>3.6651329999999938</v>
      </c>
    </row>
    <row r="70" spans="11:34" ht="15.95" customHeight="1" x14ac:dyDescent="0.3">
      <c r="K70" s="5" t="s">
        <v>83</v>
      </c>
      <c r="L70" s="6">
        <f>SUM(S$3:S69)</f>
        <v>526</v>
      </c>
      <c r="M70" s="15">
        <f t="shared" si="21"/>
        <v>277.77777777777777</v>
      </c>
      <c r="N70" s="19">
        <f t="shared" si="14"/>
        <v>-5.0000000000000001E-3</v>
      </c>
      <c r="O70" s="7">
        <f t="shared" si="24"/>
        <v>30.17</v>
      </c>
      <c r="P70" s="53">
        <f t="shared" si="25"/>
        <v>30.62</v>
      </c>
      <c r="Q70" s="54">
        <f t="shared" si="26"/>
        <v>9</v>
      </c>
      <c r="R70" s="57">
        <f t="shared" si="22"/>
        <v>30.02</v>
      </c>
      <c r="S70" s="56">
        <f t="shared" si="20"/>
        <v>9</v>
      </c>
      <c r="T70" s="24">
        <f t="shared" si="27"/>
        <v>3.6670229999999937</v>
      </c>
      <c r="Y70" s="42">
        <f>SUM(AG$3:AG69)</f>
        <v>526</v>
      </c>
      <c r="Z70" s="45" t="s">
        <v>83</v>
      </c>
      <c r="AA70" s="46">
        <f t="shared" si="23"/>
        <v>277.77777777777777</v>
      </c>
      <c r="AB70" s="47">
        <f t="shared" si="15"/>
        <v>-5.0000000000000001E-3</v>
      </c>
      <c r="AC70" s="48">
        <f t="shared" si="28"/>
        <v>30.17</v>
      </c>
      <c r="AD70" s="48">
        <f t="shared" si="29"/>
        <v>30.62</v>
      </c>
      <c r="AE70" s="42">
        <f t="shared" si="30"/>
        <v>9</v>
      </c>
      <c r="AF70" s="49">
        <f t="shared" si="31"/>
        <v>30.02</v>
      </c>
      <c r="AG70" s="42">
        <f t="shared" si="32"/>
        <v>9</v>
      </c>
      <c r="AH70" s="43">
        <f t="shared" si="33"/>
        <v>3.6670229999999937</v>
      </c>
    </row>
    <row r="71" spans="11:34" ht="15.95" customHeight="1" x14ac:dyDescent="0.3">
      <c r="K71" s="5" t="s">
        <v>84</v>
      </c>
      <c r="L71" s="6">
        <f>SUM(S$3:S70)</f>
        <v>535</v>
      </c>
      <c r="M71" s="15">
        <f t="shared" si="21"/>
        <v>277.77777777777777</v>
      </c>
      <c r="N71" s="19">
        <f t="shared" ref="N71:N75" si="34">N70</f>
        <v>-5.0000000000000001E-3</v>
      </c>
      <c r="O71" s="7">
        <f t="shared" si="24"/>
        <v>30.02</v>
      </c>
      <c r="P71" s="53">
        <f t="shared" si="25"/>
        <v>30.47</v>
      </c>
      <c r="Q71" s="54">
        <f t="shared" si="26"/>
        <v>9</v>
      </c>
      <c r="R71" s="57">
        <f t="shared" si="22"/>
        <v>29.87</v>
      </c>
      <c r="S71" s="56">
        <f t="shared" si="20"/>
        <v>9</v>
      </c>
      <c r="T71" s="24">
        <f t="shared" si="27"/>
        <v>3.6689129999999937</v>
      </c>
      <c r="Y71" s="42">
        <f>SUM(AG$3:AG70)</f>
        <v>535</v>
      </c>
      <c r="Z71" s="45" t="s">
        <v>84</v>
      </c>
      <c r="AA71" s="46">
        <f t="shared" si="23"/>
        <v>277.77777777777777</v>
      </c>
      <c r="AB71" s="47">
        <f t="shared" ref="AB71:AB75" si="35">AB70</f>
        <v>-5.0000000000000001E-3</v>
      </c>
      <c r="AC71" s="48">
        <f t="shared" si="28"/>
        <v>30.02</v>
      </c>
      <c r="AD71" s="48">
        <f t="shared" si="29"/>
        <v>30.47</v>
      </c>
      <c r="AE71" s="42">
        <f t="shared" si="30"/>
        <v>9</v>
      </c>
      <c r="AF71" s="49">
        <f t="shared" si="31"/>
        <v>29.87</v>
      </c>
      <c r="AG71" s="42">
        <f t="shared" si="32"/>
        <v>9</v>
      </c>
      <c r="AH71" s="43">
        <f t="shared" si="33"/>
        <v>3.6689129999999937</v>
      </c>
    </row>
    <row r="72" spans="11:34" ht="15.95" customHeight="1" x14ac:dyDescent="0.3">
      <c r="K72" s="5" t="s">
        <v>85</v>
      </c>
      <c r="L72" s="6">
        <f>SUM(S$3:S71)</f>
        <v>544</v>
      </c>
      <c r="M72" s="15">
        <f t="shared" si="21"/>
        <v>277.77777777777777</v>
      </c>
      <c r="N72" s="19">
        <f t="shared" si="34"/>
        <v>-5.0000000000000001E-3</v>
      </c>
      <c r="O72" s="7">
        <f t="shared" si="24"/>
        <v>29.87</v>
      </c>
      <c r="P72" s="53">
        <f t="shared" si="25"/>
        <v>30.32</v>
      </c>
      <c r="Q72" s="54">
        <f t="shared" si="26"/>
        <v>9</v>
      </c>
      <c r="R72" s="57">
        <f t="shared" si="22"/>
        <v>29.72</v>
      </c>
      <c r="S72" s="56">
        <f t="shared" si="20"/>
        <v>9</v>
      </c>
      <c r="T72" s="24">
        <f t="shared" si="27"/>
        <v>3.6708029999999936</v>
      </c>
      <c r="Y72" s="42">
        <f>SUM(AG$3:AG71)</f>
        <v>544</v>
      </c>
      <c r="Z72" s="45" t="s">
        <v>85</v>
      </c>
      <c r="AA72" s="46">
        <f t="shared" si="23"/>
        <v>277.77777777777777</v>
      </c>
      <c r="AB72" s="47">
        <f t="shared" si="35"/>
        <v>-5.0000000000000001E-3</v>
      </c>
      <c r="AC72" s="48">
        <f t="shared" si="28"/>
        <v>29.87</v>
      </c>
      <c r="AD72" s="48">
        <f t="shared" si="29"/>
        <v>30.32</v>
      </c>
      <c r="AE72" s="42">
        <f t="shared" si="30"/>
        <v>9</v>
      </c>
      <c r="AF72" s="49">
        <f t="shared" si="31"/>
        <v>29.72</v>
      </c>
      <c r="AG72" s="42">
        <f t="shared" si="32"/>
        <v>9</v>
      </c>
      <c r="AH72" s="43">
        <f t="shared" si="33"/>
        <v>3.6708029999999936</v>
      </c>
    </row>
    <row r="73" spans="11:34" ht="15.95" customHeight="1" x14ac:dyDescent="0.3">
      <c r="K73" s="5" t="s">
        <v>86</v>
      </c>
      <c r="L73" s="6">
        <f>SUM(S$3:S72)</f>
        <v>553</v>
      </c>
      <c r="M73" s="15">
        <f t="shared" si="21"/>
        <v>277.77777777777777</v>
      </c>
      <c r="N73" s="19">
        <f t="shared" si="34"/>
        <v>-5.0000000000000001E-3</v>
      </c>
      <c r="O73" s="7">
        <f t="shared" si="24"/>
        <v>29.72</v>
      </c>
      <c r="P73" s="53">
        <f t="shared" si="25"/>
        <v>30.17</v>
      </c>
      <c r="Q73" s="54">
        <f t="shared" si="26"/>
        <v>9</v>
      </c>
      <c r="R73" s="57">
        <f t="shared" si="22"/>
        <v>29.57</v>
      </c>
      <c r="S73" s="56">
        <f t="shared" si="20"/>
        <v>9</v>
      </c>
      <c r="T73" s="24">
        <f t="shared" si="27"/>
        <v>3.6726930000000255</v>
      </c>
      <c r="Y73" s="42">
        <f>SUM(AG$3:AG72)</f>
        <v>553</v>
      </c>
      <c r="Z73" s="45" t="s">
        <v>86</v>
      </c>
      <c r="AA73" s="46">
        <f t="shared" si="23"/>
        <v>277.77777777777777</v>
      </c>
      <c r="AB73" s="47">
        <f t="shared" si="35"/>
        <v>-5.0000000000000001E-3</v>
      </c>
      <c r="AC73" s="48">
        <f t="shared" si="28"/>
        <v>29.72</v>
      </c>
      <c r="AD73" s="48">
        <f t="shared" si="29"/>
        <v>30.17</v>
      </c>
      <c r="AE73" s="42">
        <f t="shared" si="30"/>
        <v>9</v>
      </c>
      <c r="AF73" s="49">
        <f t="shared" si="31"/>
        <v>29.57</v>
      </c>
      <c r="AG73" s="42">
        <f t="shared" si="32"/>
        <v>9</v>
      </c>
      <c r="AH73" s="43">
        <f t="shared" si="33"/>
        <v>3.6726930000000255</v>
      </c>
    </row>
    <row r="74" spans="11:34" ht="15.95" customHeight="1" x14ac:dyDescent="0.3">
      <c r="K74" s="5" t="s">
        <v>87</v>
      </c>
      <c r="L74" s="6">
        <f>SUM(S$3:S73)</f>
        <v>562</v>
      </c>
      <c r="M74" s="15">
        <f t="shared" si="21"/>
        <v>277.77777777777777</v>
      </c>
      <c r="N74" s="19">
        <f t="shared" si="34"/>
        <v>-5.0000000000000001E-3</v>
      </c>
      <c r="O74" s="7">
        <f t="shared" si="24"/>
        <v>29.57</v>
      </c>
      <c r="P74" s="53">
        <f t="shared" si="25"/>
        <v>30.01</v>
      </c>
      <c r="Q74" s="54">
        <f t="shared" si="26"/>
        <v>9</v>
      </c>
      <c r="R74" s="57">
        <f t="shared" si="22"/>
        <v>29.42</v>
      </c>
      <c r="S74" s="56">
        <f t="shared" si="20"/>
        <v>9</v>
      </c>
      <c r="T74" s="24">
        <f t="shared" si="27"/>
        <v>3.5846460000000113</v>
      </c>
      <c r="Y74" s="42">
        <f>SUM(AG$3:AG73)</f>
        <v>562</v>
      </c>
      <c r="Z74" s="45" t="s">
        <v>87</v>
      </c>
      <c r="AA74" s="46">
        <f t="shared" si="23"/>
        <v>277.77777777777777</v>
      </c>
      <c r="AB74" s="47">
        <f t="shared" si="35"/>
        <v>-5.0000000000000001E-3</v>
      </c>
      <c r="AC74" s="48">
        <f t="shared" si="28"/>
        <v>29.57</v>
      </c>
      <c r="AD74" s="48">
        <f t="shared" si="29"/>
        <v>30.01</v>
      </c>
      <c r="AE74" s="42">
        <f t="shared" si="30"/>
        <v>9</v>
      </c>
      <c r="AF74" s="49">
        <f t="shared" si="31"/>
        <v>29.42</v>
      </c>
      <c r="AG74" s="42">
        <f t="shared" si="32"/>
        <v>9</v>
      </c>
      <c r="AH74" s="43">
        <f t="shared" si="33"/>
        <v>3.5846460000000113</v>
      </c>
    </row>
    <row r="75" spans="11:34" ht="15.95" customHeight="1" x14ac:dyDescent="0.3">
      <c r="K75" s="5" t="s">
        <v>88</v>
      </c>
      <c r="L75" s="6">
        <f>SUM(S$3:S74)</f>
        <v>571</v>
      </c>
      <c r="M75" s="15">
        <f t="shared" si="21"/>
        <v>277.77777777777777</v>
      </c>
      <c r="N75" s="19">
        <f t="shared" si="34"/>
        <v>-5.0000000000000001E-3</v>
      </c>
      <c r="O75" s="7">
        <f t="shared" si="24"/>
        <v>29.42</v>
      </c>
      <c r="P75" s="53">
        <f t="shared" si="25"/>
        <v>29.86</v>
      </c>
      <c r="Q75" s="54">
        <f t="shared" si="26"/>
        <v>9</v>
      </c>
      <c r="R75" s="57">
        <f>ROUND(O75*(AF91+1),2)</f>
        <v>29.42</v>
      </c>
      <c r="S75" s="56">
        <f>ROUND(AE91/R75,0)</f>
        <v>0</v>
      </c>
      <c r="T75" s="24">
        <f t="shared" si="27"/>
        <v>3.5865359999999793</v>
      </c>
      <c r="Y75" s="42">
        <f>SUM(AG$3:AG74)</f>
        <v>571</v>
      </c>
      <c r="Z75" s="45" t="s">
        <v>88</v>
      </c>
      <c r="AA75" s="46">
        <f t="shared" si="23"/>
        <v>277.77777777777777</v>
      </c>
      <c r="AB75" s="47">
        <f t="shared" si="35"/>
        <v>-5.0000000000000001E-3</v>
      </c>
      <c r="AC75" s="48">
        <f t="shared" si="28"/>
        <v>29.42</v>
      </c>
      <c r="AD75" s="48">
        <f t="shared" si="29"/>
        <v>29.86</v>
      </c>
      <c r="AE75" s="42">
        <f t="shared" si="30"/>
        <v>9</v>
      </c>
      <c r="AF75" s="49">
        <f>ROUND(AC75*(F92+1),2)</f>
        <v>29.42</v>
      </c>
      <c r="AG75" s="42">
        <f>ROUND(E92/AF75,0)</f>
        <v>0</v>
      </c>
      <c r="AH75" s="43">
        <f t="shared" si="33"/>
        <v>3.5865359999999793</v>
      </c>
    </row>
  </sheetData>
  <mergeCells count="7">
    <mergeCell ref="D3:D4"/>
    <mergeCell ref="F3:F4"/>
    <mergeCell ref="H3:H4"/>
    <mergeCell ref="D17:F17"/>
    <mergeCell ref="D21:H21"/>
    <mergeCell ref="D20:H20"/>
    <mergeCell ref="D19:H19"/>
  </mergeCells>
  <phoneticPr fontId="1" type="noConversion"/>
  <dataValidations count="1">
    <dataValidation type="list" allowBlank="1" showInputMessage="1" showErrorMessage="1" sqref="D10" xr:uid="{B64C4D09-7AD5-4201-9DC6-ED427D2D3D27}">
      <formula1>$Z$4:$Z$13</formula1>
    </dataValidation>
  </dataValidations>
  <hyperlinks>
    <hyperlink ref="D24" r:id="rId1" display="https://blog.naver.com/eliase" xr:uid="{FAF2D549-060E-49BF-A29F-C1749BA92BD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workbookViewId="0">
      <selection activeCell="M17" sqref="M17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20000</v>
      </c>
    </row>
    <row r="3" spans="2:28" ht="13.5" x14ac:dyDescent="0.25">
      <c r="B3" s="11" t="s">
        <v>11</v>
      </c>
      <c r="D3" s="2" t="s">
        <v>8</v>
      </c>
      <c r="E3" s="13">
        <v>114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114</v>
      </c>
      <c r="L6" s="16">
        <f t="shared" ref="L6:L12" si="0">ROUND(F7/K6,0)</f>
        <v>29</v>
      </c>
    </row>
    <row r="7" spans="2:28" ht="20.100000000000001" customHeight="1" x14ac:dyDescent="0.3">
      <c r="D7" s="5">
        <f>SUM(L$6:L6)</f>
        <v>29</v>
      </c>
      <c r="E7" s="6" t="s">
        <v>15</v>
      </c>
      <c r="F7" s="15">
        <f>$E$2/6</f>
        <v>3333.3333333333335</v>
      </c>
      <c r="G7" s="19" t="s">
        <v>65</v>
      </c>
      <c r="H7" s="7">
        <f>K6</f>
        <v>114</v>
      </c>
      <c r="I7" s="22">
        <f>ROUND(H7*(5%+1),2)</f>
        <v>119.7</v>
      </c>
      <c r="J7" s="23">
        <f>L6</f>
        <v>29</v>
      </c>
      <c r="K7" s="18">
        <f>ROUND(H7*(G8+1),2)</f>
        <v>108.3</v>
      </c>
      <c r="L7" s="16">
        <f t="shared" si="0"/>
        <v>31</v>
      </c>
    </row>
    <row r="8" spans="2:28" ht="20.100000000000001" customHeight="1" x14ac:dyDescent="0.3">
      <c r="D8" s="5">
        <f>SUM(L$6:L7)</f>
        <v>60</v>
      </c>
      <c r="E8" s="6" t="s">
        <v>16</v>
      </c>
      <c r="F8" s="15">
        <f t="shared" ref="F8:F11" si="1">$E$2/6</f>
        <v>3333.3333333333335</v>
      </c>
      <c r="G8" s="20">
        <v>-0.05</v>
      </c>
      <c r="H8" s="7">
        <f t="shared" ref="H8:H13" si="2">K7</f>
        <v>108.3</v>
      </c>
      <c r="I8" s="22">
        <f>H7</f>
        <v>114</v>
      </c>
      <c r="J8" s="23">
        <f t="shared" ref="J8:J11" si="3">L7</f>
        <v>31</v>
      </c>
      <c r="K8" s="18">
        <f t="shared" ref="K8:K12" si="4">ROUND(H8*(G9+1),2)</f>
        <v>102.89</v>
      </c>
      <c r="L8" s="16">
        <f t="shared" si="0"/>
        <v>32</v>
      </c>
    </row>
    <row r="9" spans="2:28" ht="20.100000000000001" customHeight="1" x14ac:dyDescent="0.3">
      <c r="D9" s="5">
        <f>SUM(L$6:L8)</f>
        <v>92</v>
      </c>
      <c r="E9" s="6" t="s">
        <v>17</v>
      </c>
      <c r="F9" s="15">
        <f t="shared" si="1"/>
        <v>3333.3333333333335</v>
      </c>
      <c r="G9" s="20">
        <v>-0.05</v>
      </c>
      <c r="H9" s="7">
        <f t="shared" si="2"/>
        <v>102.89</v>
      </c>
      <c r="I9" s="22">
        <f t="shared" ref="I9:I11" si="5">H8</f>
        <v>108.3</v>
      </c>
      <c r="J9" s="23">
        <f t="shared" si="3"/>
        <v>32</v>
      </c>
      <c r="K9" s="18">
        <f t="shared" si="4"/>
        <v>95.69</v>
      </c>
      <c r="L9" s="16">
        <f t="shared" si="0"/>
        <v>35</v>
      </c>
    </row>
    <row r="10" spans="2:28" ht="20.100000000000001" customHeight="1" x14ac:dyDescent="0.3">
      <c r="D10" s="5">
        <f>SUM(L$6:L9)</f>
        <v>127</v>
      </c>
      <c r="E10" s="6" t="s">
        <v>18</v>
      </c>
      <c r="F10" s="15">
        <f t="shared" si="1"/>
        <v>3333.3333333333335</v>
      </c>
      <c r="G10" s="20">
        <v>-7.0000000000000007E-2</v>
      </c>
      <c r="H10" s="7">
        <f t="shared" si="2"/>
        <v>95.69</v>
      </c>
      <c r="I10" s="22">
        <f t="shared" si="5"/>
        <v>102.89</v>
      </c>
      <c r="J10" s="23">
        <f t="shared" si="3"/>
        <v>35</v>
      </c>
      <c r="K10" s="18">
        <f t="shared" si="4"/>
        <v>88.99</v>
      </c>
      <c r="L10" s="16">
        <f t="shared" si="0"/>
        <v>37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164</v>
      </c>
      <c r="E11" s="6" t="s">
        <v>19</v>
      </c>
      <c r="F11" s="15">
        <f t="shared" si="1"/>
        <v>3333.3333333333335</v>
      </c>
      <c r="G11" s="20">
        <v>-7.0000000000000007E-2</v>
      </c>
      <c r="H11" s="7">
        <f t="shared" si="2"/>
        <v>88.99</v>
      </c>
      <c r="I11" s="22">
        <f t="shared" si="5"/>
        <v>95.69</v>
      </c>
      <c r="J11" s="23">
        <f t="shared" si="3"/>
        <v>37</v>
      </c>
      <c r="K11" s="18">
        <f t="shared" si="4"/>
        <v>75.64</v>
      </c>
      <c r="L11" s="16">
        <f t="shared" si="0"/>
        <v>22</v>
      </c>
    </row>
    <row r="12" spans="2:28" ht="20.100000000000001" customHeight="1" x14ac:dyDescent="0.3">
      <c r="D12" s="5">
        <f>SUM(L$6:L11)</f>
        <v>186</v>
      </c>
      <c r="E12" s="6" t="s">
        <v>20</v>
      </c>
      <c r="F12" s="15">
        <f>$E$2/6/2</f>
        <v>1666.6666666666667</v>
      </c>
      <c r="G12" s="20">
        <v>-0.15</v>
      </c>
      <c r="H12" s="7">
        <f t="shared" si="2"/>
        <v>75.64</v>
      </c>
      <c r="I12" s="22">
        <f>I11</f>
        <v>95.69</v>
      </c>
      <c r="J12" s="23">
        <f>L11+J11</f>
        <v>59</v>
      </c>
      <c r="K12" s="18">
        <f t="shared" si="4"/>
        <v>60.51</v>
      </c>
      <c r="L12" s="16">
        <f t="shared" si="0"/>
        <v>28</v>
      </c>
    </row>
    <row r="13" spans="2:28" ht="20.100000000000001" customHeight="1" x14ac:dyDescent="0.3">
      <c r="D13" s="5">
        <f>SUM(L$6:L12)</f>
        <v>214</v>
      </c>
      <c r="E13" s="6" t="s">
        <v>21</v>
      </c>
      <c r="F13" s="15">
        <f>$E$2/6/2</f>
        <v>1666.6666666666667</v>
      </c>
      <c r="G13" s="20">
        <v>-0.2</v>
      </c>
      <c r="H13" s="7">
        <f t="shared" si="2"/>
        <v>60.51</v>
      </c>
      <c r="I13" s="22">
        <f>I12</f>
        <v>95.69</v>
      </c>
      <c r="J13" s="23">
        <f>L12+J12</f>
        <v>87</v>
      </c>
      <c r="K13" s="18">
        <f>ROUND(H13*(G14+1),2)</f>
        <v>60.51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048C-7164-4AA8-AC31-7444F83E0F43}">
  <dimension ref="B2:M56"/>
  <sheetViews>
    <sheetView workbookViewId="0">
      <selection activeCell="M17" sqref="M17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7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20000</v>
      </c>
    </row>
    <row r="3" spans="2:13" ht="13.5" x14ac:dyDescent="0.25">
      <c r="B3" s="11" t="s">
        <v>11</v>
      </c>
      <c r="D3" s="2" t="s">
        <v>8</v>
      </c>
      <c r="E3" s="13">
        <v>100</v>
      </c>
    </row>
    <row r="4" spans="2:13" ht="20.100000000000001" customHeight="1" x14ac:dyDescent="0.25">
      <c r="B4" s="12" t="s">
        <v>12</v>
      </c>
    </row>
    <row r="5" spans="2:13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>ROUND(F7/K6,0)</f>
        <v>4</v>
      </c>
    </row>
    <row r="7" spans="2:13" ht="20.100000000000001" customHeight="1" x14ac:dyDescent="0.3">
      <c r="D7" s="5">
        <f>SUM(L$6:L6)</f>
        <v>4</v>
      </c>
      <c r="E7" s="6" t="s">
        <v>15</v>
      </c>
      <c r="F7" s="15">
        <f>$E$2/50</f>
        <v>400</v>
      </c>
      <c r="G7" s="19" t="s">
        <v>65</v>
      </c>
      <c r="H7" s="7">
        <f>K6</f>
        <v>100</v>
      </c>
      <c r="I7" s="22">
        <f t="shared" ref="I7:I38" si="0">ROUND(H7*(2.5%+1),2)</f>
        <v>102.5</v>
      </c>
      <c r="J7" s="23">
        <f>L6</f>
        <v>4</v>
      </c>
      <c r="K7" s="18">
        <f>ROUND(H7*(G8+1),2)</f>
        <v>98.5</v>
      </c>
      <c r="L7" s="16">
        <f>ROUND(F8/K7,0)</f>
        <v>4</v>
      </c>
    </row>
    <row r="8" spans="2:13" ht="20.100000000000001" customHeight="1" x14ac:dyDescent="0.3">
      <c r="D8" s="5">
        <f>SUM(L$6:L7)</f>
        <v>8</v>
      </c>
      <c r="E8" s="6" t="s">
        <v>16</v>
      </c>
      <c r="F8" s="15">
        <f t="shared" ref="F8:F56" si="1">$E$2/50</f>
        <v>400</v>
      </c>
      <c r="G8" s="19">
        <v>-1.4999999999999999E-2</v>
      </c>
      <c r="H8" s="7">
        <f t="shared" ref="H8:H56" si="2">K7</f>
        <v>98.5</v>
      </c>
      <c r="I8" s="22">
        <f t="shared" si="0"/>
        <v>100.96</v>
      </c>
      <c r="J8" s="23">
        <f t="shared" ref="J8:J56" si="3">L7</f>
        <v>4</v>
      </c>
      <c r="K8" s="18">
        <f t="shared" ref="K8:K56" si="4">ROUND(H8*(G9+1),2)</f>
        <v>97.02</v>
      </c>
      <c r="L8" s="16">
        <f t="shared" ref="L8:L56" si="5">ROUND(F9/K8,0)</f>
        <v>4</v>
      </c>
    </row>
    <row r="9" spans="2:13" ht="20.100000000000001" customHeight="1" x14ac:dyDescent="0.3">
      <c r="D9" s="5">
        <f>SUM(L$6:L8)</f>
        <v>12</v>
      </c>
      <c r="E9" s="6" t="s">
        <v>17</v>
      </c>
      <c r="F9" s="15">
        <f t="shared" si="1"/>
        <v>400</v>
      </c>
      <c r="G9" s="19">
        <v>-1.4999999999999999E-2</v>
      </c>
      <c r="H9" s="7">
        <f t="shared" si="2"/>
        <v>97.02</v>
      </c>
      <c r="I9" s="22">
        <f t="shared" si="0"/>
        <v>99.45</v>
      </c>
      <c r="J9" s="23">
        <f t="shared" si="3"/>
        <v>4</v>
      </c>
      <c r="K9" s="18">
        <f t="shared" si="4"/>
        <v>95.56</v>
      </c>
      <c r="L9" s="16">
        <f t="shared" si="5"/>
        <v>4</v>
      </c>
    </row>
    <row r="10" spans="2:13" ht="20.100000000000001" customHeight="1" x14ac:dyDescent="0.3">
      <c r="D10" s="5">
        <f>SUM(L$6:L9)</f>
        <v>16</v>
      </c>
      <c r="E10" s="6" t="s">
        <v>18</v>
      </c>
      <c r="F10" s="15">
        <f t="shared" si="1"/>
        <v>400</v>
      </c>
      <c r="G10" s="19">
        <v>-1.4999999999999999E-2</v>
      </c>
      <c r="H10" s="7">
        <f t="shared" si="2"/>
        <v>95.56</v>
      </c>
      <c r="I10" s="22">
        <f t="shared" si="0"/>
        <v>97.95</v>
      </c>
      <c r="J10" s="23">
        <f t="shared" si="3"/>
        <v>4</v>
      </c>
      <c r="K10" s="18">
        <f t="shared" si="4"/>
        <v>94.13</v>
      </c>
      <c r="L10" s="16">
        <f t="shared" si="5"/>
        <v>4</v>
      </c>
      <c r="M10" s="14"/>
    </row>
    <row r="11" spans="2:13" ht="20.100000000000001" customHeight="1" x14ac:dyDescent="0.3">
      <c r="D11" s="5">
        <f>SUM(L$6:L10)</f>
        <v>20</v>
      </c>
      <c r="E11" s="6" t="s">
        <v>19</v>
      </c>
      <c r="F11" s="15">
        <f t="shared" si="1"/>
        <v>400</v>
      </c>
      <c r="G11" s="19">
        <v>-1.4999999999999999E-2</v>
      </c>
      <c r="H11" s="7">
        <f t="shared" si="2"/>
        <v>94.13</v>
      </c>
      <c r="I11" s="22">
        <f t="shared" si="0"/>
        <v>96.48</v>
      </c>
      <c r="J11" s="23">
        <f t="shared" si="3"/>
        <v>4</v>
      </c>
      <c r="K11" s="18">
        <f t="shared" si="4"/>
        <v>92.72</v>
      </c>
      <c r="L11" s="16">
        <f t="shared" si="5"/>
        <v>4</v>
      </c>
    </row>
    <row r="12" spans="2:13" ht="20.100000000000001" customHeight="1" x14ac:dyDescent="0.3">
      <c r="D12" s="5">
        <f>SUM(L$6:L11)</f>
        <v>24</v>
      </c>
      <c r="E12" s="6" t="s">
        <v>20</v>
      </c>
      <c r="F12" s="15">
        <f t="shared" si="1"/>
        <v>400</v>
      </c>
      <c r="G12" s="19">
        <v>-1.4999999999999999E-2</v>
      </c>
      <c r="H12" s="7">
        <f t="shared" si="2"/>
        <v>92.72</v>
      </c>
      <c r="I12" s="22">
        <f t="shared" si="0"/>
        <v>95.04</v>
      </c>
      <c r="J12" s="23">
        <f t="shared" si="3"/>
        <v>4</v>
      </c>
      <c r="K12" s="18">
        <f t="shared" si="4"/>
        <v>91.33</v>
      </c>
      <c r="L12" s="16">
        <f t="shared" si="5"/>
        <v>4</v>
      </c>
    </row>
    <row r="13" spans="2:13" ht="20.100000000000001" customHeight="1" x14ac:dyDescent="0.3">
      <c r="D13" s="5">
        <f>SUM(L$6:L12)</f>
        <v>28</v>
      </c>
      <c r="E13" s="6" t="s">
        <v>21</v>
      </c>
      <c r="F13" s="15">
        <f t="shared" si="1"/>
        <v>400</v>
      </c>
      <c r="G13" s="19">
        <v>-1.4999999999999999E-2</v>
      </c>
      <c r="H13" s="7">
        <f t="shared" si="2"/>
        <v>91.33</v>
      </c>
      <c r="I13" s="22">
        <f t="shared" si="0"/>
        <v>93.61</v>
      </c>
      <c r="J13" s="23">
        <f t="shared" si="3"/>
        <v>4</v>
      </c>
      <c r="K13" s="18">
        <f t="shared" si="4"/>
        <v>89.96</v>
      </c>
      <c r="L13" s="16">
        <f t="shared" si="5"/>
        <v>4</v>
      </c>
    </row>
    <row r="14" spans="2:13" ht="20.100000000000001" customHeight="1" x14ac:dyDescent="0.3">
      <c r="D14" s="5">
        <f>SUM(L$6:L13)</f>
        <v>32</v>
      </c>
      <c r="E14" s="6" t="s">
        <v>22</v>
      </c>
      <c r="F14" s="15">
        <f t="shared" si="1"/>
        <v>400</v>
      </c>
      <c r="G14" s="19">
        <v>-1.4999999999999999E-2</v>
      </c>
      <c r="H14" s="7">
        <f t="shared" si="2"/>
        <v>89.96</v>
      </c>
      <c r="I14" s="22">
        <f t="shared" si="0"/>
        <v>92.21</v>
      </c>
      <c r="J14" s="23">
        <f t="shared" si="3"/>
        <v>4</v>
      </c>
      <c r="K14" s="18">
        <f t="shared" si="4"/>
        <v>88.61</v>
      </c>
      <c r="L14" s="16">
        <f t="shared" si="5"/>
        <v>5</v>
      </c>
    </row>
    <row r="15" spans="2:13" ht="20.100000000000001" customHeight="1" x14ac:dyDescent="0.3">
      <c r="D15" s="5">
        <f>SUM(L$6:L14)</f>
        <v>37</v>
      </c>
      <c r="E15" s="6" t="s">
        <v>23</v>
      </c>
      <c r="F15" s="15">
        <f t="shared" si="1"/>
        <v>400</v>
      </c>
      <c r="G15" s="19">
        <v>-1.4999999999999999E-2</v>
      </c>
      <c r="H15" s="7">
        <f t="shared" si="2"/>
        <v>88.61</v>
      </c>
      <c r="I15" s="22">
        <f t="shared" si="0"/>
        <v>90.83</v>
      </c>
      <c r="J15" s="23">
        <f t="shared" si="3"/>
        <v>5</v>
      </c>
      <c r="K15" s="18">
        <f t="shared" si="4"/>
        <v>87.28</v>
      </c>
      <c r="L15" s="16">
        <f t="shared" si="5"/>
        <v>5</v>
      </c>
    </row>
    <row r="16" spans="2:13" ht="20.100000000000001" customHeight="1" x14ac:dyDescent="0.3">
      <c r="D16" s="5">
        <f>SUM(L$6:L15)</f>
        <v>42</v>
      </c>
      <c r="E16" s="6" t="s">
        <v>24</v>
      </c>
      <c r="F16" s="15">
        <f t="shared" si="1"/>
        <v>400</v>
      </c>
      <c r="G16" s="19">
        <v>-1.4999999999999999E-2</v>
      </c>
      <c r="H16" s="7">
        <f t="shared" si="2"/>
        <v>87.28</v>
      </c>
      <c r="I16" s="22">
        <f t="shared" si="0"/>
        <v>89.46</v>
      </c>
      <c r="J16" s="23">
        <f t="shared" si="3"/>
        <v>5</v>
      </c>
      <c r="K16" s="18">
        <f t="shared" si="4"/>
        <v>85.97</v>
      </c>
      <c r="L16" s="16">
        <f t="shared" si="5"/>
        <v>5</v>
      </c>
    </row>
    <row r="17" spans="4:12" ht="20.100000000000001" customHeight="1" x14ac:dyDescent="0.3">
      <c r="D17" s="5">
        <f>SUM(L$6:L16)</f>
        <v>47</v>
      </c>
      <c r="E17" s="6" t="s">
        <v>25</v>
      </c>
      <c r="F17" s="15">
        <f t="shared" si="1"/>
        <v>400</v>
      </c>
      <c r="G17" s="19">
        <v>-1.4999999999999999E-2</v>
      </c>
      <c r="H17" s="7">
        <f t="shared" si="2"/>
        <v>85.97</v>
      </c>
      <c r="I17" s="22">
        <f t="shared" si="0"/>
        <v>88.12</v>
      </c>
      <c r="J17" s="23">
        <f t="shared" si="3"/>
        <v>5</v>
      </c>
      <c r="K17" s="18">
        <f t="shared" si="4"/>
        <v>84.68</v>
      </c>
      <c r="L17" s="16">
        <f t="shared" si="5"/>
        <v>5</v>
      </c>
    </row>
    <row r="18" spans="4:12" ht="20.100000000000001" customHeight="1" x14ac:dyDescent="0.3">
      <c r="D18" s="5">
        <f>SUM(L$6:L17)</f>
        <v>52</v>
      </c>
      <c r="E18" s="6" t="s">
        <v>26</v>
      </c>
      <c r="F18" s="15">
        <f t="shared" si="1"/>
        <v>400</v>
      </c>
      <c r="G18" s="19">
        <v>-1.4999999999999999E-2</v>
      </c>
      <c r="H18" s="7">
        <f t="shared" si="2"/>
        <v>84.68</v>
      </c>
      <c r="I18" s="22">
        <f t="shared" si="0"/>
        <v>86.8</v>
      </c>
      <c r="J18" s="23">
        <f t="shared" si="3"/>
        <v>5</v>
      </c>
      <c r="K18" s="18">
        <f t="shared" si="4"/>
        <v>83.41</v>
      </c>
      <c r="L18" s="16">
        <f t="shared" si="5"/>
        <v>5</v>
      </c>
    </row>
    <row r="19" spans="4:12" ht="20.100000000000001" customHeight="1" x14ac:dyDescent="0.3">
      <c r="D19" s="5">
        <f>SUM(L$6:L18)</f>
        <v>57</v>
      </c>
      <c r="E19" s="6" t="s">
        <v>27</v>
      </c>
      <c r="F19" s="15">
        <f t="shared" si="1"/>
        <v>400</v>
      </c>
      <c r="G19" s="19">
        <v>-1.4999999999999999E-2</v>
      </c>
      <c r="H19" s="7">
        <f t="shared" si="2"/>
        <v>83.41</v>
      </c>
      <c r="I19" s="22">
        <f t="shared" si="0"/>
        <v>85.5</v>
      </c>
      <c r="J19" s="23">
        <f t="shared" si="3"/>
        <v>5</v>
      </c>
      <c r="K19" s="18">
        <f t="shared" si="4"/>
        <v>82.16</v>
      </c>
      <c r="L19" s="16">
        <f t="shared" si="5"/>
        <v>5</v>
      </c>
    </row>
    <row r="20" spans="4:12" ht="20.100000000000001" customHeight="1" x14ac:dyDescent="0.3">
      <c r="D20" s="5">
        <f>SUM(L$6:L19)</f>
        <v>62</v>
      </c>
      <c r="E20" s="6" t="s">
        <v>28</v>
      </c>
      <c r="F20" s="15">
        <f t="shared" si="1"/>
        <v>400</v>
      </c>
      <c r="G20" s="19">
        <v>-1.4999999999999999E-2</v>
      </c>
      <c r="H20" s="7">
        <f t="shared" si="2"/>
        <v>82.16</v>
      </c>
      <c r="I20" s="22">
        <f t="shared" si="0"/>
        <v>84.21</v>
      </c>
      <c r="J20" s="23">
        <f t="shared" si="3"/>
        <v>5</v>
      </c>
      <c r="K20" s="18">
        <f t="shared" si="4"/>
        <v>80.930000000000007</v>
      </c>
      <c r="L20" s="16">
        <f t="shared" si="5"/>
        <v>5</v>
      </c>
    </row>
    <row r="21" spans="4:12" ht="20.100000000000001" customHeight="1" x14ac:dyDescent="0.3">
      <c r="D21" s="5">
        <f>SUM(L$6:L20)</f>
        <v>67</v>
      </c>
      <c r="E21" s="6" t="s">
        <v>29</v>
      </c>
      <c r="F21" s="15">
        <f t="shared" si="1"/>
        <v>400</v>
      </c>
      <c r="G21" s="19">
        <v>-1.4999999999999999E-2</v>
      </c>
      <c r="H21" s="7">
        <f t="shared" si="2"/>
        <v>80.930000000000007</v>
      </c>
      <c r="I21" s="22">
        <f t="shared" si="0"/>
        <v>82.95</v>
      </c>
      <c r="J21" s="23">
        <f t="shared" si="3"/>
        <v>5</v>
      </c>
      <c r="K21" s="18">
        <f t="shared" si="4"/>
        <v>79.72</v>
      </c>
      <c r="L21" s="16">
        <f t="shared" si="5"/>
        <v>5</v>
      </c>
    </row>
    <row r="22" spans="4:12" ht="20.100000000000001" customHeight="1" x14ac:dyDescent="0.3">
      <c r="D22" s="5">
        <f>SUM(L$6:L21)</f>
        <v>72</v>
      </c>
      <c r="E22" s="6" t="s">
        <v>30</v>
      </c>
      <c r="F22" s="15">
        <f t="shared" si="1"/>
        <v>400</v>
      </c>
      <c r="G22" s="19">
        <v>-1.4999999999999999E-2</v>
      </c>
      <c r="H22" s="7">
        <f t="shared" si="2"/>
        <v>79.72</v>
      </c>
      <c r="I22" s="22">
        <f t="shared" si="0"/>
        <v>81.709999999999994</v>
      </c>
      <c r="J22" s="23">
        <f t="shared" si="3"/>
        <v>5</v>
      </c>
      <c r="K22" s="18">
        <f t="shared" si="4"/>
        <v>78.52</v>
      </c>
      <c r="L22" s="16">
        <f t="shared" si="5"/>
        <v>5</v>
      </c>
    </row>
    <row r="23" spans="4:12" ht="20.100000000000001" customHeight="1" x14ac:dyDescent="0.3">
      <c r="D23" s="5">
        <f>SUM(L$6:L22)</f>
        <v>77</v>
      </c>
      <c r="E23" s="6" t="s">
        <v>31</v>
      </c>
      <c r="F23" s="15">
        <f t="shared" si="1"/>
        <v>400</v>
      </c>
      <c r="G23" s="19">
        <v>-1.4999999999999999E-2</v>
      </c>
      <c r="H23" s="7">
        <f t="shared" si="2"/>
        <v>78.52</v>
      </c>
      <c r="I23" s="22">
        <f t="shared" si="0"/>
        <v>80.48</v>
      </c>
      <c r="J23" s="23">
        <f t="shared" si="3"/>
        <v>5</v>
      </c>
      <c r="K23" s="18">
        <f t="shared" si="4"/>
        <v>77.34</v>
      </c>
      <c r="L23" s="16">
        <f t="shared" si="5"/>
        <v>5</v>
      </c>
    </row>
    <row r="24" spans="4:12" ht="20.100000000000001" customHeight="1" x14ac:dyDescent="0.3">
      <c r="D24" s="5">
        <f>SUM(L$6:L23)</f>
        <v>82</v>
      </c>
      <c r="E24" s="6" t="s">
        <v>32</v>
      </c>
      <c r="F24" s="15">
        <f t="shared" si="1"/>
        <v>400</v>
      </c>
      <c r="G24" s="19">
        <v>-1.4999999999999999E-2</v>
      </c>
      <c r="H24" s="7">
        <f t="shared" si="2"/>
        <v>77.34</v>
      </c>
      <c r="I24" s="22">
        <f t="shared" si="0"/>
        <v>79.27</v>
      </c>
      <c r="J24" s="23">
        <f t="shared" si="3"/>
        <v>5</v>
      </c>
      <c r="K24" s="18">
        <f t="shared" si="4"/>
        <v>76.180000000000007</v>
      </c>
      <c r="L24" s="16">
        <f t="shared" si="5"/>
        <v>5</v>
      </c>
    </row>
    <row r="25" spans="4:12" ht="20.100000000000001" customHeight="1" x14ac:dyDescent="0.3">
      <c r="D25" s="5">
        <f>SUM(L$6:L24)</f>
        <v>87</v>
      </c>
      <c r="E25" s="6" t="s">
        <v>33</v>
      </c>
      <c r="F25" s="15">
        <f t="shared" si="1"/>
        <v>400</v>
      </c>
      <c r="G25" s="19">
        <v>-1.4999999999999999E-2</v>
      </c>
      <c r="H25" s="7">
        <f t="shared" si="2"/>
        <v>76.180000000000007</v>
      </c>
      <c r="I25" s="22">
        <f t="shared" si="0"/>
        <v>78.08</v>
      </c>
      <c r="J25" s="23">
        <f t="shared" si="3"/>
        <v>5</v>
      </c>
      <c r="K25" s="18">
        <f t="shared" si="4"/>
        <v>75.040000000000006</v>
      </c>
      <c r="L25" s="16">
        <f t="shared" si="5"/>
        <v>5</v>
      </c>
    </row>
    <row r="26" spans="4:12" ht="20.100000000000001" customHeight="1" x14ac:dyDescent="0.3">
      <c r="D26" s="5">
        <f>SUM(L$6:L25)</f>
        <v>92</v>
      </c>
      <c r="E26" s="6" t="s">
        <v>34</v>
      </c>
      <c r="F26" s="15">
        <f t="shared" si="1"/>
        <v>400</v>
      </c>
      <c r="G26" s="19">
        <v>-1.4999999999999999E-2</v>
      </c>
      <c r="H26" s="7">
        <f t="shared" si="2"/>
        <v>75.040000000000006</v>
      </c>
      <c r="I26" s="22">
        <f t="shared" si="0"/>
        <v>76.92</v>
      </c>
      <c r="J26" s="23">
        <f t="shared" si="3"/>
        <v>5</v>
      </c>
      <c r="K26" s="18">
        <f t="shared" si="4"/>
        <v>73.91</v>
      </c>
      <c r="L26" s="16">
        <f t="shared" si="5"/>
        <v>5</v>
      </c>
    </row>
    <row r="27" spans="4:12" ht="20.100000000000001" customHeight="1" x14ac:dyDescent="0.3">
      <c r="D27" s="5">
        <f>SUM(L$6:L26)</f>
        <v>97</v>
      </c>
      <c r="E27" s="6" t="s">
        <v>35</v>
      </c>
      <c r="F27" s="15">
        <f t="shared" si="1"/>
        <v>400</v>
      </c>
      <c r="G27" s="19">
        <v>-1.4999999999999999E-2</v>
      </c>
      <c r="H27" s="7">
        <f t="shared" si="2"/>
        <v>73.91</v>
      </c>
      <c r="I27" s="22">
        <f t="shared" si="0"/>
        <v>75.760000000000005</v>
      </c>
      <c r="J27" s="23">
        <f t="shared" si="3"/>
        <v>5</v>
      </c>
      <c r="K27" s="18">
        <f t="shared" si="4"/>
        <v>72.8</v>
      </c>
      <c r="L27" s="16">
        <f t="shared" si="5"/>
        <v>5</v>
      </c>
    </row>
    <row r="28" spans="4:12" ht="20.100000000000001" customHeight="1" x14ac:dyDescent="0.3">
      <c r="D28" s="5">
        <f>SUM(L$6:L27)</f>
        <v>102</v>
      </c>
      <c r="E28" s="6" t="s">
        <v>36</v>
      </c>
      <c r="F28" s="15">
        <f t="shared" si="1"/>
        <v>400</v>
      </c>
      <c r="G28" s="19">
        <v>-1.4999999999999999E-2</v>
      </c>
      <c r="H28" s="7">
        <f t="shared" si="2"/>
        <v>72.8</v>
      </c>
      <c r="I28" s="22">
        <f t="shared" si="0"/>
        <v>74.62</v>
      </c>
      <c r="J28" s="23">
        <f t="shared" si="3"/>
        <v>5</v>
      </c>
      <c r="K28" s="18">
        <f t="shared" si="4"/>
        <v>71.709999999999994</v>
      </c>
      <c r="L28" s="16">
        <f t="shared" si="5"/>
        <v>6</v>
      </c>
    </row>
    <row r="29" spans="4:12" ht="20.100000000000001" customHeight="1" x14ac:dyDescent="0.3">
      <c r="D29" s="5">
        <f>SUM(L$6:L28)</f>
        <v>108</v>
      </c>
      <c r="E29" s="6" t="s">
        <v>37</v>
      </c>
      <c r="F29" s="15">
        <f t="shared" si="1"/>
        <v>400</v>
      </c>
      <c r="G29" s="19">
        <v>-1.4999999999999999E-2</v>
      </c>
      <c r="H29" s="7">
        <f t="shared" si="2"/>
        <v>71.709999999999994</v>
      </c>
      <c r="I29" s="22">
        <f t="shared" si="0"/>
        <v>73.5</v>
      </c>
      <c r="J29" s="23">
        <f t="shared" si="3"/>
        <v>6</v>
      </c>
      <c r="K29" s="18">
        <f t="shared" si="4"/>
        <v>70.63</v>
      </c>
      <c r="L29" s="16">
        <f t="shared" si="5"/>
        <v>6</v>
      </c>
    </row>
    <row r="30" spans="4:12" ht="20.100000000000001" customHeight="1" x14ac:dyDescent="0.3">
      <c r="D30" s="5">
        <f>SUM(L$6:L29)</f>
        <v>114</v>
      </c>
      <c r="E30" s="6" t="s">
        <v>38</v>
      </c>
      <c r="F30" s="15">
        <f t="shared" si="1"/>
        <v>400</v>
      </c>
      <c r="G30" s="19">
        <v>-1.4999999999999999E-2</v>
      </c>
      <c r="H30" s="7">
        <f t="shared" si="2"/>
        <v>70.63</v>
      </c>
      <c r="I30" s="22">
        <f t="shared" si="0"/>
        <v>72.400000000000006</v>
      </c>
      <c r="J30" s="23">
        <f t="shared" si="3"/>
        <v>6</v>
      </c>
      <c r="K30" s="18">
        <f t="shared" si="4"/>
        <v>69.569999999999993</v>
      </c>
      <c r="L30" s="16">
        <f t="shared" si="5"/>
        <v>6</v>
      </c>
    </row>
    <row r="31" spans="4:12" ht="20.100000000000001" customHeight="1" x14ac:dyDescent="0.3">
      <c r="D31" s="5">
        <f>SUM(L$6:L30)</f>
        <v>120</v>
      </c>
      <c r="E31" s="6" t="s">
        <v>39</v>
      </c>
      <c r="F31" s="15">
        <f t="shared" si="1"/>
        <v>400</v>
      </c>
      <c r="G31" s="19">
        <v>-1.4999999999999999E-2</v>
      </c>
      <c r="H31" s="7">
        <f t="shared" si="2"/>
        <v>69.569999999999993</v>
      </c>
      <c r="I31" s="22">
        <f t="shared" si="0"/>
        <v>71.31</v>
      </c>
      <c r="J31" s="23">
        <f t="shared" si="3"/>
        <v>6</v>
      </c>
      <c r="K31" s="18">
        <f t="shared" si="4"/>
        <v>68.53</v>
      </c>
      <c r="L31" s="16">
        <f t="shared" si="5"/>
        <v>6</v>
      </c>
    </row>
    <row r="32" spans="4:12" ht="20.100000000000001" customHeight="1" x14ac:dyDescent="0.3">
      <c r="D32" s="5">
        <f>SUM(L$6:L31)</f>
        <v>126</v>
      </c>
      <c r="E32" s="6" t="s">
        <v>40</v>
      </c>
      <c r="F32" s="15">
        <f t="shared" si="1"/>
        <v>400</v>
      </c>
      <c r="G32" s="19">
        <v>-1.4999999999999999E-2</v>
      </c>
      <c r="H32" s="7">
        <f t="shared" si="2"/>
        <v>68.53</v>
      </c>
      <c r="I32" s="22">
        <f t="shared" si="0"/>
        <v>70.239999999999995</v>
      </c>
      <c r="J32" s="23">
        <f t="shared" si="3"/>
        <v>6</v>
      </c>
      <c r="K32" s="18">
        <f t="shared" si="4"/>
        <v>67.5</v>
      </c>
      <c r="L32" s="16">
        <f t="shared" si="5"/>
        <v>6</v>
      </c>
    </row>
    <row r="33" spans="4:12" ht="20.100000000000001" customHeight="1" x14ac:dyDescent="0.3">
      <c r="D33" s="5">
        <f>SUM(L$6:L32)</f>
        <v>132</v>
      </c>
      <c r="E33" s="6" t="s">
        <v>41</v>
      </c>
      <c r="F33" s="15">
        <f t="shared" si="1"/>
        <v>400</v>
      </c>
      <c r="G33" s="19">
        <v>-1.4999999999999999E-2</v>
      </c>
      <c r="H33" s="7">
        <f t="shared" si="2"/>
        <v>67.5</v>
      </c>
      <c r="I33" s="22">
        <f t="shared" si="0"/>
        <v>69.19</v>
      </c>
      <c r="J33" s="23">
        <f t="shared" si="3"/>
        <v>6</v>
      </c>
      <c r="K33" s="18">
        <f t="shared" si="4"/>
        <v>66.489999999999995</v>
      </c>
      <c r="L33" s="16">
        <f t="shared" si="5"/>
        <v>6</v>
      </c>
    </row>
    <row r="34" spans="4:12" ht="20.100000000000001" customHeight="1" x14ac:dyDescent="0.3">
      <c r="D34" s="5">
        <f>SUM(L$6:L33)</f>
        <v>138</v>
      </c>
      <c r="E34" s="6" t="s">
        <v>42</v>
      </c>
      <c r="F34" s="15">
        <f t="shared" si="1"/>
        <v>400</v>
      </c>
      <c r="G34" s="19">
        <v>-1.4999999999999999E-2</v>
      </c>
      <c r="H34" s="7">
        <f t="shared" si="2"/>
        <v>66.489999999999995</v>
      </c>
      <c r="I34" s="22">
        <f t="shared" si="0"/>
        <v>68.150000000000006</v>
      </c>
      <c r="J34" s="23">
        <f t="shared" si="3"/>
        <v>6</v>
      </c>
      <c r="K34" s="18">
        <f t="shared" si="4"/>
        <v>65.489999999999995</v>
      </c>
      <c r="L34" s="16">
        <f t="shared" si="5"/>
        <v>6</v>
      </c>
    </row>
    <row r="35" spans="4:12" ht="20.100000000000001" customHeight="1" x14ac:dyDescent="0.3">
      <c r="D35" s="5">
        <f>SUM(L$6:L34)</f>
        <v>144</v>
      </c>
      <c r="E35" s="6" t="s">
        <v>43</v>
      </c>
      <c r="F35" s="15">
        <f t="shared" si="1"/>
        <v>400</v>
      </c>
      <c r="G35" s="19">
        <v>-1.4999999999999999E-2</v>
      </c>
      <c r="H35" s="7">
        <f t="shared" si="2"/>
        <v>65.489999999999995</v>
      </c>
      <c r="I35" s="22">
        <f t="shared" si="0"/>
        <v>67.13</v>
      </c>
      <c r="J35" s="23">
        <f t="shared" si="3"/>
        <v>6</v>
      </c>
      <c r="K35" s="18">
        <f t="shared" si="4"/>
        <v>64.510000000000005</v>
      </c>
      <c r="L35" s="16">
        <f t="shared" si="5"/>
        <v>6</v>
      </c>
    </row>
    <row r="36" spans="4:12" ht="20.100000000000001" customHeight="1" x14ac:dyDescent="0.3">
      <c r="D36" s="5">
        <f>SUM(L$6:L35)</f>
        <v>150</v>
      </c>
      <c r="E36" s="6" t="s">
        <v>44</v>
      </c>
      <c r="F36" s="15">
        <f t="shared" si="1"/>
        <v>400</v>
      </c>
      <c r="G36" s="19">
        <v>-1.4999999999999999E-2</v>
      </c>
      <c r="H36" s="7">
        <f t="shared" si="2"/>
        <v>64.510000000000005</v>
      </c>
      <c r="I36" s="22">
        <f t="shared" si="0"/>
        <v>66.12</v>
      </c>
      <c r="J36" s="23">
        <f t="shared" si="3"/>
        <v>6</v>
      </c>
      <c r="K36" s="18">
        <f t="shared" si="4"/>
        <v>63.54</v>
      </c>
      <c r="L36" s="16">
        <f t="shared" si="5"/>
        <v>6</v>
      </c>
    </row>
    <row r="37" spans="4:12" ht="20.100000000000001" customHeight="1" x14ac:dyDescent="0.3">
      <c r="D37" s="5">
        <f>SUM(L$6:L36)</f>
        <v>156</v>
      </c>
      <c r="E37" s="6" t="s">
        <v>45</v>
      </c>
      <c r="F37" s="15">
        <f t="shared" si="1"/>
        <v>400</v>
      </c>
      <c r="G37" s="19">
        <v>-1.4999999999999999E-2</v>
      </c>
      <c r="H37" s="7">
        <f t="shared" si="2"/>
        <v>63.54</v>
      </c>
      <c r="I37" s="22">
        <f t="shared" si="0"/>
        <v>65.13</v>
      </c>
      <c r="J37" s="23">
        <f t="shared" si="3"/>
        <v>6</v>
      </c>
      <c r="K37" s="18">
        <f t="shared" si="4"/>
        <v>62.59</v>
      </c>
      <c r="L37" s="16">
        <f t="shared" si="5"/>
        <v>6</v>
      </c>
    </row>
    <row r="38" spans="4:12" ht="20.100000000000001" customHeight="1" x14ac:dyDescent="0.3">
      <c r="D38" s="5">
        <f>SUM(L$6:L37)</f>
        <v>162</v>
      </c>
      <c r="E38" s="6" t="s">
        <v>46</v>
      </c>
      <c r="F38" s="15">
        <f t="shared" si="1"/>
        <v>400</v>
      </c>
      <c r="G38" s="19">
        <v>-1.4999999999999999E-2</v>
      </c>
      <c r="H38" s="7">
        <f t="shared" si="2"/>
        <v>62.59</v>
      </c>
      <c r="I38" s="22">
        <f t="shared" si="0"/>
        <v>64.150000000000006</v>
      </c>
      <c r="J38" s="23">
        <f t="shared" si="3"/>
        <v>6</v>
      </c>
      <c r="K38" s="18">
        <f t="shared" si="4"/>
        <v>61.65</v>
      </c>
      <c r="L38" s="16">
        <f t="shared" si="5"/>
        <v>6</v>
      </c>
    </row>
    <row r="39" spans="4:12" ht="20.100000000000001" customHeight="1" x14ac:dyDescent="0.3">
      <c r="D39" s="5">
        <f>SUM(L$6:L38)</f>
        <v>168</v>
      </c>
      <c r="E39" s="6" t="s">
        <v>47</v>
      </c>
      <c r="F39" s="15">
        <f t="shared" si="1"/>
        <v>400</v>
      </c>
      <c r="G39" s="19">
        <v>-1.4999999999999999E-2</v>
      </c>
      <c r="H39" s="7">
        <f t="shared" si="2"/>
        <v>61.65</v>
      </c>
      <c r="I39" s="22">
        <f t="shared" ref="I39:I56" si="6">ROUND(H39*(2.5%+1),2)</f>
        <v>63.19</v>
      </c>
      <c r="J39" s="23">
        <f t="shared" si="3"/>
        <v>6</v>
      </c>
      <c r="K39" s="18">
        <f t="shared" si="4"/>
        <v>60.73</v>
      </c>
      <c r="L39" s="16">
        <f t="shared" si="5"/>
        <v>7</v>
      </c>
    </row>
    <row r="40" spans="4:12" ht="20.100000000000001" customHeight="1" x14ac:dyDescent="0.3">
      <c r="D40" s="5">
        <f>SUM(L$6:L39)</f>
        <v>175</v>
      </c>
      <c r="E40" s="6" t="s">
        <v>48</v>
      </c>
      <c r="F40" s="15">
        <f t="shared" si="1"/>
        <v>400</v>
      </c>
      <c r="G40" s="19">
        <v>-1.4999999999999999E-2</v>
      </c>
      <c r="H40" s="7">
        <f t="shared" si="2"/>
        <v>60.73</v>
      </c>
      <c r="I40" s="22">
        <f t="shared" si="6"/>
        <v>62.25</v>
      </c>
      <c r="J40" s="23">
        <f t="shared" si="3"/>
        <v>7</v>
      </c>
      <c r="K40" s="18">
        <f t="shared" si="4"/>
        <v>59.82</v>
      </c>
      <c r="L40" s="16">
        <f t="shared" si="5"/>
        <v>7</v>
      </c>
    </row>
    <row r="41" spans="4:12" ht="20.100000000000001" customHeight="1" x14ac:dyDescent="0.3">
      <c r="D41" s="5">
        <f>SUM(L$6:L40)</f>
        <v>182</v>
      </c>
      <c r="E41" s="6" t="s">
        <v>49</v>
      </c>
      <c r="F41" s="15">
        <f t="shared" si="1"/>
        <v>400</v>
      </c>
      <c r="G41" s="19">
        <v>-1.4999999999999999E-2</v>
      </c>
      <c r="H41" s="7">
        <f t="shared" si="2"/>
        <v>59.82</v>
      </c>
      <c r="I41" s="22">
        <f t="shared" si="6"/>
        <v>61.32</v>
      </c>
      <c r="J41" s="23">
        <f t="shared" si="3"/>
        <v>7</v>
      </c>
      <c r="K41" s="18">
        <f t="shared" si="4"/>
        <v>58.92</v>
      </c>
      <c r="L41" s="16">
        <f t="shared" si="5"/>
        <v>7</v>
      </c>
    </row>
    <row r="42" spans="4:12" ht="20.100000000000001" customHeight="1" x14ac:dyDescent="0.3">
      <c r="D42" s="5">
        <f>SUM(L$6:L41)</f>
        <v>189</v>
      </c>
      <c r="E42" s="6" t="s">
        <v>50</v>
      </c>
      <c r="F42" s="15">
        <f t="shared" si="1"/>
        <v>400</v>
      </c>
      <c r="G42" s="19">
        <v>-1.4999999999999999E-2</v>
      </c>
      <c r="H42" s="7">
        <f t="shared" si="2"/>
        <v>58.92</v>
      </c>
      <c r="I42" s="22">
        <f t="shared" si="6"/>
        <v>60.39</v>
      </c>
      <c r="J42" s="23">
        <f t="shared" si="3"/>
        <v>7</v>
      </c>
      <c r="K42" s="18">
        <f t="shared" si="4"/>
        <v>58.04</v>
      </c>
      <c r="L42" s="16">
        <f t="shared" si="5"/>
        <v>7</v>
      </c>
    </row>
    <row r="43" spans="4:12" ht="20.100000000000001" customHeight="1" x14ac:dyDescent="0.3">
      <c r="D43" s="5">
        <f>SUM(L$6:L42)</f>
        <v>196</v>
      </c>
      <c r="E43" s="6" t="s">
        <v>51</v>
      </c>
      <c r="F43" s="15">
        <f t="shared" si="1"/>
        <v>400</v>
      </c>
      <c r="G43" s="19">
        <v>-1.4999999999999999E-2</v>
      </c>
      <c r="H43" s="7">
        <f t="shared" si="2"/>
        <v>58.04</v>
      </c>
      <c r="I43" s="22">
        <f t="shared" si="6"/>
        <v>59.49</v>
      </c>
      <c r="J43" s="23">
        <f t="shared" si="3"/>
        <v>7</v>
      </c>
      <c r="K43" s="18">
        <f t="shared" si="4"/>
        <v>57.17</v>
      </c>
      <c r="L43" s="16">
        <f t="shared" si="5"/>
        <v>7</v>
      </c>
    </row>
    <row r="44" spans="4:12" ht="20.100000000000001" customHeight="1" x14ac:dyDescent="0.3">
      <c r="D44" s="5">
        <f>SUM(L$6:L43)</f>
        <v>203</v>
      </c>
      <c r="E44" s="6" t="s">
        <v>52</v>
      </c>
      <c r="F44" s="15">
        <f t="shared" si="1"/>
        <v>400</v>
      </c>
      <c r="G44" s="19">
        <v>-1.4999999999999999E-2</v>
      </c>
      <c r="H44" s="7">
        <f t="shared" si="2"/>
        <v>57.17</v>
      </c>
      <c r="I44" s="22">
        <f t="shared" si="6"/>
        <v>58.6</v>
      </c>
      <c r="J44" s="23">
        <f t="shared" si="3"/>
        <v>7</v>
      </c>
      <c r="K44" s="18">
        <f t="shared" si="4"/>
        <v>56.31</v>
      </c>
      <c r="L44" s="16">
        <f t="shared" si="5"/>
        <v>7</v>
      </c>
    </row>
    <row r="45" spans="4:12" ht="20.100000000000001" customHeight="1" x14ac:dyDescent="0.3">
      <c r="D45" s="5">
        <f>SUM(L$6:L44)</f>
        <v>210</v>
      </c>
      <c r="E45" s="6" t="s">
        <v>53</v>
      </c>
      <c r="F45" s="15">
        <f t="shared" si="1"/>
        <v>400</v>
      </c>
      <c r="G45" s="19">
        <v>-1.4999999999999999E-2</v>
      </c>
      <c r="H45" s="7">
        <f t="shared" si="2"/>
        <v>56.31</v>
      </c>
      <c r="I45" s="22">
        <f t="shared" si="6"/>
        <v>57.72</v>
      </c>
      <c r="J45" s="23">
        <f t="shared" si="3"/>
        <v>7</v>
      </c>
      <c r="K45" s="18">
        <f t="shared" si="4"/>
        <v>55.47</v>
      </c>
      <c r="L45" s="16">
        <f t="shared" si="5"/>
        <v>7</v>
      </c>
    </row>
    <row r="46" spans="4:12" ht="20.100000000000001" customHeight="1" x14ac:dyDescent="0.3">
      <c r="D46" s="5">
        <f>SUM(L$6:L45)</f>
        <v>217</v>
      </c>
      <c r="E46" s="6" t="s">
        <v>54</v>
      </c>
      <c r="F46" s="15">
        <f t="shared" si="1"/>
        <v>400</v>
      </c>
      <c r="G46" s="19">
        <v>-1.4999999999999999E-2</v>
      </c>
      <c r="H46" s="7">
        <f t="shared" si="2"/>
        <v>55.47</v>
      </c>
      <c r="I46" s="22">
        <f t="shared" si="6"/>
        <v>56.86</v>
      </c>
      <c r="J46" s="23">
        <f t="shared" si="3"/>
        <v>7</v>
      </c>
      <c r="K46" s="18">
        <f t="shared" si="4"/>
        <v>54.64</v>
      </c>
      <c r="L46" s="16">
        <f t="shared" si="5"/>
        <v>7</v>
      </c>
    </row>
    <row r="47" spans="4:12" ht="20.100000000000001" customHeight="1" x14ac:dyDescent="0.3">
      <c r="D47" s="5">
        <f>SUM(L$6:L46)</f>
        <v>224</v>
      </c>
      <c r="E47" s="6" t="s">
        <v>55</v>
      </c>
      <c r="F47" s="15">
        <f t="shared" si="1"/>
        <v>400</v>
      </c>
      <c r="G47" s="19">
        <v>-1.4999999999999999E-2</v>
      </c>
      <c r="H47" s="7">
        <f t="shared" si="2"/>
        <v>54.64</v>
      </c>
      <c r="I47" s="22">
        <f t="shared" si="6"/>
        <v>56.01</v>
      </c>
      <c r="J47" s="23">
        <f t="shared" si="3"/>
        <v>7</v>
      </c>
      <c r="K47" s="18">
        <f t="shared" si="4"/>
        <v>53.82</v>
      </c>
      <c r="L47" s="16">
        <f t="shared" si="5"/>
        <v>7</v>
      </c>
    </row>
    <row r="48" spans="4:12" ht="20.100000000000001" customHeight="1" x14ac:dyDescent="0.3">
      <c r="D48" s="5">
        <f>SUM(L$6:L47)</f>
        <v>231</v>
      </c>
      <c r="E48" s="6" t="s">
        <v>56</v>
      </c>
      <c r="F48" s="15">
        <f t="shared" si="1"/>
        <v>400</v>
      </c>
      <c r="G48" s="19">
        <v>-1.4999999999999999E-2</v>
      </c>
      <c r="H48" s="7">
        <f t="shared" si="2"/>
        <v>53.82</v>
      </c>
      <c r="I48" s="22">
        <f t="shared" si="6"/>
        <v>55.17</v>
      </c>
      <c r="J48" s="23">
        <f t="shared" si="3"/>
        <v>7</v>
      </c>
      <c r="K48" s="18">
        <f t="shared" si="4"/>
        <v>53.01</v>
      </c>
      <c r="L48" s="16">
        <f t="shared" si="5"/>
        <v>8</v>
      </c>
    </row>
    <row r="49" spans="4:12" ht="20.100000000000001" customHeight="1" x14ac:dyDescent="0.3">
      <c r="D49" s="5">
        <f>SUM(L$6:L48)</f>
        <v>239</v>
      </c>
      <c r="E49" s="6" t="s">
        <v>57</v>
      </c>
      <c r="F49" s="15">
        <f t="shared" si="1"/>
        <v>400</v>
      </c>
      <c r="G49" s="19">
        <v>-1.4999999999999999E-2</v>
      </c>
      <c r="H49" s="7">
        <f t="shared" si="2"/>
        <v>53.01</v>
      </c>
      <c r="I49" s="22">
        <f t="shared" si="6"/>
        <v>54.34</v>
      </c>
      <c r="J49" s="23">
        <f t="shared" si="3"/>
        <v>8</v>
      </c>
      <c r="K49" s="18">
        <f t="shared" si="4"/>
        <v>52.21</v>
      </c>
      <c r="L49" s="16">
        <f t="shared" si="5"/>
        <v>8</v>
      </c>
    </row>
    <row r="50" spans="4:12" ht="20.100000000000001" customHeight="1" x14ac:dyDescent="0.3">
      <c r="D50" s="5">
        <f>SUM(L$6:L49)</f>
        <v>247</v>
      </c>
      <c r="E50" s="6" t="s">
        <v>58</v>
      </c>
      <c r="F50" s="15">
        <f t="shared" si="1"/>
        <v>400</v>
      </c>
      <c r="G50" s="19">
        <v>-1.4999999999999999E-2</v>
      </c>
      <c r="H50" s="7">
        <f t="shared" si="2"/>
        <v>52.21</v>
      </c>
      <c r="I50" s="22">
        <f t="shared" si="6"/>
        <v>53.52</v>
      </c>
      <c r="J50" s="23">
        <f t="shared" si="3"/>
        <v>8</v>
      </c>
      <c r="K50" s="18">
        <f t="shared" si="4"/>
        <v>51.43</v>
      </c>
      <c r="L50" s="16">
        <f t="shared" si="5"/>
        <v>8</v>
      </c>
    </row>
    <row r="51" spans="4:12" ht="20.100000000000001" customHeight="1" x14ac:dyDescent="0.3">
      <c r="D51" s="5">
        <f>SUM(L$6:L50)</f>
        <v>255</v>
      </c>
      <c r="E51" s="6" t="s">
        <v>59</v>
      </c>
      <c r="F51" s="15">
        <f t="shared" si="1"/>
        <v>400</v>
      </c>
      <c r="G51" s="19">
        <v>-1.4999999999999999E-2</v>
      </c>
      <c r="H51" s="7">
        <f t="shared" si="2"/>
        <v>51.43</v>
      </c>
      <c r="I51" s="22">
        <f t="shared" si="6"/>
        <v>52.72</v>
      </c>
      <c r="J51" s="23">
        <f t="shared" si="3"/>
        <v>8</v>
      </c>
      <c r="K51" s="18">
        <f t="shared" si="4"/>
        <v>50.66</v>
      </c>
      <c r="L51" s="16">
        <f t="shared" si="5"/>
        <v>8</v>
      </c>
    </row>
    <row r="52" spans="4:12" ht="20.100000000000001" customHeight="1" x14ac:dyDescent="0.3">
      <c r="D52" s="5">
        <f>SUM(L$6:L51)</f>
        <v>263</v>
      </c>
      <c r="E52" s="6" t="s">
        <v>60</v>
      </c>
      <c r="F52" s="15">
        <f t="shared" si="1"/>
        <v>400</v>
      </c>
      <c r="G52" s="19">
        <v>-1.4999999999999999E-2</v>
      </c>
      <c r="H52" s="7">
        <f t="shared" si="2"/>
        <v>50.66</v>
      </c>
      <c r="I52" s="22">
        <f t="shared" si="6"/>
        <v>51.93</v>
      </c>
      <c r="J52" s="23">
        <f t="shared" si="3"/>
        <v>8</v>
      </c>
      <c r="K52" s="18">
        <f t="shared" si="4"/>
        <v>49.9</v>
      </c>
      <c r="L52" s="16">
        <f t="shared" si="5"/>
        <v>8</v>
      </c>
    </row>
    <row r="53" spans="4:12" ht="20.100000000000001" customHeight="1" x14ac:dyDescent="0.3">
      <c r="D53" s="5">
        <f>SUM(L$6:L52)</f>
        <v>271</v>
      </c>
      <c r="E53" s="6" t="s">
        <v>61</v>
      </c>
      <c r="F53" s="15">
        <f t="shared" si="1"/>
        <v>400</v>
      </c>
      <c r="G53" s="19">
        <v>-1.4999999999999999E-2</v>
      </c>
      <c r="H53" s="7">
        <f t="shared" si="2"/>
        <v>49.9</v>
      </c>
      <c r="I53" s="22">
        <f t="shared" si="6"/>
        <v>51.15</v>
      </c>
      <c r="J53" s="23">
        <f t="shared" si="3"/>
        <v>8</v>
      </c>
      <c r="K53" s="18">
        <f t="shared" si="4"/>
        <v>49.15</v>
      </c>
      <c r="L53" s="16">
        <f t="shared" si="5"/>
        <v>8</v>
      </c>
    </row>
    <row r="54" spans="4:12" ht="20.100000000000001" customHeight="1" x14ac:dyDescent="0.3">
      <c r="D54" s="5">
        <f>SUM(L$6:L53)</f>
        <v>279</v>
      </c>
      <c r="E54" s="6" t="s">
        <v>62</v>
      </c>
      <c r="F54" s="15">
        <f t="shared" si="1"/>
        <v>400</v>
      </c>
      <c r="G54" s="19">
        <v>-1.4999999999999999E-2</v>
      </c>
      <c r="H54" s="7">
        <f t="shared" si="2"/>
        <v>49.15</v>
      </c>
      <c r="I54" s="22">
        <f t="shared" si="6"/>
        <v>50.38</v>
      </c>
      <c r="J54" s="23">
        <f t="shared" si="3"/>
        <v>8</v>
      </c>
      <c r="K54" s="18">
        <f t="shared" si="4"/>
        <v>48.41</v>
      </c>
      <c r="L54" s="16">
        <f t="shared" si="5"/>
        <v>8</v>
      </c>
    </row>
    <row r="55" spans="4:12" ht="20.100000000000001" customHeight="1" x14ac:dyDescent="0.3">
      <c r="D55" s="5">
        <f>SUM(L$6:L54)</f>
        <v>287</v>
      </c>
      <c r="E55" s="6" t="s">
        <v>63</v>
      </c>
      <c r="F55" s="15">
        <f t="shared" si="1"/>
        <v>400</v>
      </c>
      <c r="G55" s="19">
        <v>-1.4999999999999999E-2</v>
      </c>
      <c r="H55" s="7">
        <f t="shared" si="2"/>
        <v>48.41</v>
      </c>
      <c r="I55" s="22">
        <f t="shared" si="6"/>
        <v>49.62</v>
      </c>
      <c r="J55" s="23">
        <f t="shared" si="3"/>
        <v>8</v>
      </c>
      <c r="K55" s="18">
        <f t="shared" si="4"/>
        <v>47.68</v>
      </c>
      <c r="L55" s="16">
        <f t="shared" si="5"/>
        <v>8</v>
      </c>
    </row>
    <row r="56" spans="4:12" ht="20.100000000000001" customHeight="1" x14ac:dyDescent="0.3">
      <c r="D56" s="5">
        <f>SUM(L$6:L55)</f>
        <v>295</v>
      </c>
      <c r="E56" s="6" t="s">
        <v>64</v>
      </c>
      <c r="F56" s="15">
        <f t="shared" si="1"/>
        <v>400</v>
      </c>
      <c r="G56" s="19">
        <v>-1.4999999999999999E-2</v>
      </c>
      <c r="H56" s="7">
        <f t="shared" si="2"/>
        <v>47.68</v>
      </c>
      <c r="I56" s="22">
        <f t="shared" si="6"/>
        <v>48.87</v>
      </c>
      <c r="J56" s="23">
        <f t="shared" si="3"/>
        <v>8</v>
      </c>
      <c r="K56" s="18">
        <f t="shared" si="4"/>
        <v>47.68</v>
      </c>
      <c r="L56" s="16">
        <f t="shared" si="5"/>
        <v>0</v>
      </c>
    </row>
  </sheetData>
  <phoneticPr fontId="1" type="noConversion"/>
  <hyperlinks>
    <hyperlink ref="B4" r:id="rId1" xr:uid="{367011A8-40E0-4753-A59D-7411B09FCD7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커스텀</vt:lpstr>
      <vt:lpstr>7티어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2021-06-18T14:52:14Z</dcterms:modified>
</cp:coreProperties>
</file>