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24789EEF-DFF8-47AA-A410-AD6FAB5FA3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J10" i="4"/>
  <c r="I10" i="4"/>
  <c r="L9" i="4"/>
  <c r="J9" i="4"/>
  <c r="I9" i="4"/>
  <c r="L7" i="4"/>
  <c r="J7" i="4"/>
  <c r="I7" i="4"/>
  <c r="L6" i="4"/>
  <c r="J6" i="4"/>
  <c r="I6" i="4"/>
  <c r="L4" i="4"/>
  <c r="J4" i="4"/>
  <c r="I4" i="4"/>
  <c r="L3" i="4"/>
  <c r="J3" i="4"/>
  <c r="I3" i="4"/>
  <c r="F10" i="4"/>
  <c r="E10" i="4"/>
  <c r="F9" i="4"/>
  <c r="E9" i="4"/>
  <c r="F7" i="4"/>
  <c r="E7" i="4"/>
  <c r="F6" i="4"/>
  <c r="E6" i="4"/>
  <c r="F4" i="4"/>
  <c r="F3" i="4"/>
  <c r="E4" i="4"/>
  <c r="E3" i="4"/>
  <c r="G9" i="4"/>
  <c r="G10" i="4"/>
  <c r="G6" i="4"/>
  <c r="G7" i="4"/>
  <c r="G3" i="4"/>
  <c r="G4" i="4"/>
  <c r="H10" i="4"/>
  <c r="H9" i="4"/>
  <c r="H7" i="4"/>
  <c r="H6" i="4"/>
  <c r="H4" i="4"/>
  <c r="H3" i="4"/>
  <c r="B10" i="4"/>
  <c r="B6" i="4"/>
  <c r="B3" i="4"/>
  <c r="C10" i="4"/>
  <c r="C6" i="4"/>
  <c r="C3" i="4"/>
  <c r="L11" i="4" l="1"/>
  <c r="L8" i="4"/>
  <c r="L5" i="4"/>
  <c r="H11" i="4"/>
  <c r="H8" i="4"/>
  <c r="H5" i="4"/>
</calcChain>
</file>

<file path=xl/sharedStrings.xml><?xml version="1.0" encoding="utf-8"?>
<sst xmlns="http://schemas.openxmlformats.org/spreadsheetml/2006/main" count="334" uniqueCount="35">
  <si>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</si>
  <si>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</si>
  <si>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</si>
  <si>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</si>
  <si>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</si>
  <si>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</si>
  <si>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</si>
  <si>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</si>
  <si>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</si>
  <si>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</si>
  <si>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</si>
  <si>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</si>
  <si>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</si>
  <si>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</si>
  <si>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</si>
  <si>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</si>
  <si>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</si>
  <si>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</si>
  <si>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</si>
  <si>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</si>
  <si>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</si>
  <si>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</si>
  <si>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</si>
  <si>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</si>
  <si>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</si>
  <si>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</si>
  <si>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</si>
  <si>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8</t>
  </si>
  <si>
    <t>e</t>
  </si>
  <si>
    <t>Lp,</t>
  </si>
  <si>
    <t>Wyniki odstające</t>
  </si>
  <si>
    <t>Liczba wywłań funkcji celu</t>
  </si>
  <si>
    <t>Minimum lkalne/glbalne</t>
  </si>
  <si>
    <t>Pzykład bez metdy ekspansji</t>
  </si>
  <si>
    <t>Metda Fibonacciego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</si>
</sst>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1" xfId="0" applyBorder="1" applyAlignment="1">
      <alignment horizontal="center" vertical="center" wrapText="1"/>
    </xf>
    <xf numFmtId="2" fontId="0" fillId="0" borderId="0" xfId="0" applyNumberFormat="1"/>
    <xf numFmtId="2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right"/>
    </xf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8" xfId="0" applyNumberFormat="1" applyBorder="1"/>
    <xf numFmtId="2" fontId="0" fillId="3" borderId="8" xfId="0" applyNumberFormat="1" applyFill="1" applyBorder="1"/>
    <xf numFmtId="2" fontId="0" fillId="3" borderId="16" xfId="0" applyNumberFormat="1" applyFill="1" applyBorder="1"/>
    <xf numFmtId="2" fontId="0" fillId="0" borderId="16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0" borderId="57" xfId="0" applyNumberFormat="1" applyBorder="1"/>
    <xf numFmtId="2" fontId="0" fillId="3" borderId="58" xfId="0" applyNumberFormat="1" applyFill="1" applyBorder="1"/>
    <xf numFmtId="2" fontId="0" fillId="3" borderId="14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3" borderId="6" xfId="0" applyNumberFormat="1" applyFill="1" applyBorder="1"/>
    <xf numFmtId="2" fontId="0" fillId="0" borderId="9" xfId="0" applyNumberFormat="1" applyBorder="1"/>
    <xf numFmtId="2" fontId="0" fillId="3" borderId="12" xfId="0" applyNumberFormat="1" applyFill="1" applyBorder="1"/>
    <xf numFmtId="2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2" fontId="0" fillId="0" borderId="20" xfId="0" applyNumberFormat="1" applyBorder="1" applyAlignment="1">
      <alignment horizontal="center" vertical="center"/>
    </xf>
    <xf numFmtId="2" fontId="0" fillId="4" borderId="25" xfId="0" applyNumberFormat="1" applyFill="1" applyBorder="1"/>
    <xf numFmtId="2" fontId="0" fillId="4" borderId="26" xfId="0" applyNumberFormat="1" applyFill="1" applyBorder="1"/>
    <xf numFmtId="2" fontId="0" fillId="4" borderId="27" xfId="0" applyNumberFormat="1" applyFill="1" applyBorder="1"/>
    <xf numFmtId="2" fontId="0" fillId="4" borderId="8" xfId="0" applyNumberFormat="1" applyFill="1" applyBorder="1"/>
    <xf numFmtId="2" fontId="0" fillId="4" borderId="28" xfId="0" applyNumberFormat="1" applyFill="1" applyBorder="1" applyAlignment="1">
      <alignment vertical="top"/>
    </xf>
    <xf numFmtId="2" fontId="0" fillId="4" borderId="26" xfId="0" applyNumberFormat="1" applyFill="1" applyBorder="1" applyAlignment="1">
      <alignment vertical="top"/>
    </xf>
    <xf numFmtId="2" fontId="0" fillId="4" borderId="29" xfId="0" applyNumberFormat="1" applyFill="1" applyBorder="1" applyAlignment="1">
      <alignment vertical="top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2" fontId="0" fillId="4" borderId="55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64" fontId="0" fillId="2" borderId="52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2" fontId="0" fillId="2" borderId="5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4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6"/>
  <sheetViews>
    <sheetView tabSelected="1" topLeftCell="D282" zoomScaleNormal="100" workbookViewId="0">
      <selection activeCell="I305" sqref="I305"/>
    </sheetView>
  </sheetViews>
  <sheetFormatPr defaultRowHeight="14.4" x14ac:dyDescent="0.3"/>
  <cols>
    <col min="1" max="1" width="15.6640625" customWidth="1"/>
    <col min="2" max="2" width="5.6640625" customWidth="1"/>
    <col min="3" max="11" width="17.6640625" style="44" customWidth="1"/>
    <col min="12" max="14" width="17.6640625" customWidth="1"/>
  </cols>
  <sheetData>
    <row r="1" spans="1:14" ht="30" customHeight="1" x14ac:dyDescent="0.3">
      <c r="A1" s="86" t="s">
        <v>5</v>
      </c>
      <c r="B1" s="87"/>
      <c r="C1" s="87"/>
      <c r="D1" s="87"/>
      <c r="E1" s="87"/>
      <c r="F1" s="88"/>
      <c r="G1" s="86" t="s">
        <v>34</v>
      </c>
      <c r="H1" s="87"/>
      <c r="I1" s="88"/>
      <c r="J1" s="94"/>
      <c r="K1" s="82" t="s">
        <v>7</v>
      </c>
      <c r="L1" s="83"/>
      <c r="M1" s="84"/>
      <c r="N1" s="85"/>
    </row>
    <row r="2" spans="1:14" ht="30" customHeight="1" thickBot="1" x14ac:dyDescent="0.35">
      <c r="A2" s="5" t="s">
        <v>0</v>
      </c>
      <c r="B2" s="6" t="s">
        <v>29</v>
      </c>
      <c r="C2" s="19" t="s">
        <v>1</v>
      </c>
      <c r="D2" s="43" t="s">
        <v>3</v>
      </c>
      <c r="E2" s="43" t="s">
        <v>4</v>
      </c>
      <c r="F2" s="34" t="s">
        <v>2</v>
      </c>
      <c r="G2" s="20" t="s">
        <v>8</v>
      </c>
      <c r="H2" s="19" t="s">
        <v>9</v>
      </c>
      <c r="I2" s="34" t="s">
        <v>2</v>
      </c>
      <c r="J2" s="21" t="s">
        <v>22</v>
      </c>
      <c r="K2" s="71" t="s">
        <v>8</v>
      </c>
      <c r="L2" s="19" t="s">
        <v>9</v>
      </c>
      <c r="M2" s="34" t="s">
        <v>31</v>
      </c>
      <c r="N2" s="21" t="s">
        <v>32</v>
      </c>
    </row>
    <row r="3" spans="1:14" x14ac:dyDescent="0.3">
      <c r="A3" s="89">
        <v>2</v>
      </c>
      <c r="B3" s="12">
        <v>1</v>
      </c>
      <c r="C3" s="45">
        <v>-79</v>
      </c>
      <c r="D3" s="45">
        <v>-47</v>
      </c>
      <c r="E3" s="45">
        <v>49</v>
      </c>
      <c r="F3" s="56">
        <v>19</v>
      </c>
      <c r="G3" s="52">
        <v>3.2149275551722899E-6</v>
      </c>
      <c r="H3" s="45">
        <v>1.99557988949949E-16</v>
      </c>
      <c r="I3" s="45">
        <v>66</v>
      </c>
      <c r="J3" s="45">
        <v>3.2149275551722899E-6</v>
      </c>
      <c r="K3" s="46">
        <v>9.7974275159267901</v>
      </c>
      <c r="L3" s="46">
        <v>1.9197917182572799E-3</v>
      </c>
      <c r="M3" s="46" t="s">
        <v>27</v>
      </c>
      <c r="N3" s="46">
        <v>9.7974275159267901</v>
      </c>
    </row>
    <row r="4" spans="1:14" x14ac:dyDescent="0.3">
      <c r="A4" s="90"/>
      <c r="B4" s="1">
        <v>2</v>
      </c>
      <c r="C4" s="46">
        <v>96</v>
      </c>
      <c r="D4" s="46">
        <v>32</v>
      </c>
      <c r="E4" s="46">
        <v>80</v>
      </c>
      <c r="F4" s="57">
        <v>19</v>
      </c>
      <c r="G4" s="53">
        <v>62.748182104958403</v>
      </c>
      <c r="H4" s="46">
        <v>-0.92114830549530702</v>
      </c>
      <c r="I4" s="46">
        <v>62</v>
      </c>
      <c r="J4" s="62">
        <v>62.748182104958403</v>
      </c>
      <c r="K4" s="52">
        <v>54.623676080468798</v>
      </c>
      <c r="L4" s="45">
        <v>-0.28781484226457799</v>
      </c>
      <c r="M4" s="45" t="s">
        <v>27</v>
      </c>
      <c r="N4" s="45">
        <v>54.623676080468798</v>
      </c>
    </row>
    <row r="5" spans="1:14" x14ac:dyDescent="0.3">
      <c r="A5" s="90"/>
      <c r="B5" s="1">
        <v>3</v>
      </c>
      <c r="C5" s="45">
        <v>-50</v>
      </c>
      <c r="D5" s="45">
        <v>-18</v>
      </c>
      <c r="E5" s="45">
        <v>78</v>
      </c>
      <c r="F5" s="56">
        <v>19</v>
      </c>
      <c r="G5" s="52">
        <v>2.4851785736181099E-15</v>
      </c>
      <c r="H5" s="45">
        <v>-7.1571658351860694E-18</v>
      </c>
      <c r="I5" s="45">
        <v>66</v>
      </c>
      <c r="J5" s="63">
        <v>2.4851785736181099E-15</v>
      </c>
      <c r="K5" s="53">
        <v>-0.38829763133057998</v>
      </c>
      <c r="L5" s="46">
        <v>3.0155010099343899E-6</v>
      </c>
      <c r="M5" s="46" t="s">
        <v>27</v>
      </c>
      <c r="N5" s="46">
        <v>-0.38829763133057998</v>
      </c>
    </row>
    <row r="6" spans="1:14" x14ac:dyDescent="0.3">
      <c r="A6" s="90"/>
      <c r="B6" s="1">
        <v>4</v>
      </c>
      <c r="C6" s="46">
        <v>31</v>
      </c>
      <c r="D6" s="46">
        <v>-33</v>
      </c>
      <c r="E6" s="46">
        <v>15</v>
      </c>
      <c r="F6" s="57">
        <v>19</v>
      </c>
      <c r="G6" s="53">
        <v>1.57814805110595E-6</v>
      </c>
      <c r="H6" s="46">
        <v>4.2653845395190198E-17</v>
      </c>
      <c r="I6" s="46">
        <v>62</v>
      </c>
      <c r="J6" s="62">
        <v>1.57814805110595E-6</v>
      </c>
      <c r="K6" s="52">
        <v>7.4682921589080196E-9</v>
      </c>
      <c r="L6" s="45">
        <v>-7.1560503946001807E-18</v>
      </c>
      <c r="M6" s="45" t="s">
        <v>27</v>
      </c>
      <c r="N6" s="45">
        <v>7.4682921589080196E-9</v>
      </c>
    </row>
    <row r="7" spans="1:14" x14ac:dyDescent="0.3">
      <c r="A7" s="90"/>
      <c r="B7" s="1">
        <v>5</v>
      </c>
      <c r="C7" s="45">
        <v>92</v>
      </c>
      <c r="D7" s="45">
        <v>28</v>
      </c>
      <c r="E7" s="45">
        <v>76</v>
      </c>
      <c r="F7" s="56">
        <v>19</v>
      </c>
      <c r="G7" s="52">
        <v>62.748177195164402</v>
      </c>
      <c r="H7" s="45">
        <v>-0.92114830549515303</v>
      </c>
      <c r="I7" s="45">
        <v>62</v>
      </c>
      <c r="J7" s="63">
        <v>62.748177195164402</v>
      </c>
      <c r="K7" s="53">
        <v>49.5214046351619</v>
      </c>
      <c r="L7" s="46">
        <v>8.6678200149600607E-3</v>
      </c>
      <c r="M7" s="46" t="s">
        <v>27</v>
      </c>
      <c r="N7" s="46">
        <v>49.5214046351619</v>
      </c>
    </row>
    <row r="8" spans="1:14" x14ac:dyDescent="0.3">
      <c r="A8" s="90"/>
      <c r="B8" s="1">
        <v>6</v>
      </c>
      <c r="C8" s="46">
        <v>51</v>
      </c>
      <c r="D8" s="46">
        <v>50</v>
      </c>
      <c r="E8" s="46">
        <v>52</v>
      </c>
      <c r="F8" s="57">
        <v>5</v>
      </c>
      <c r="G8" s="53">
        <v>51.999993706951599</v>
      </c>
      <c r="H8" s="46">
        <v>-9.0854050690939894E-2</v>
      </c>
      <c r="I8" s="46">
        <v>50</v>
      </c>
      <c r="J8" s="62">
        <v>51.999993706951599</v>
      </c>
      <c r="K8" s="52" t="s">
        <v>28</v>
      </c>
      <c r="L8" s="45"/>
      <c r="M8" s="45"/>
      <c r="N8" s="45"/>
    </row>
    <row r="9" spans="1:14" x14ac:dyDescent="0.3">
      <c r="A9" s="90"/>
      <c r="B9" s="1">
        <v>7</v>
      </c>
      <c r="C9" s="45">
        <v>60</v>
      </c>
      <c r="D9" s="45">
        <v>59</v>
      </c>
      <c r="E9" s="45">
        <v>61</v>
      </c>
      <c r="F9" s="56">
        <v>5</v>
      </c>
      <c r="G9" s="52">
        <v>60.999993706951599</v>
      </c>
      <c r="H9" s="45">
        <v>-0.87640019561985905</v>
      </c>
      <c r="I9" s="45">
        <v>50</v>
      </c>
      <c r="J9" s="63">
        <v>60.999993706951599</v>
      </c>
      <c r="K9" s="53" t="s">
        <v>28</v>
      </c>
      <c r="L9" s="46"/>
      <c r="M9" s="46"/>
      <c r="N9" s="46"/>
    </row>
    <row r="10" spans="1:14" x14ac:dyDescent="0.3">
      <c r="A10" s="90"/>
      <c r="B10" s="1">
        <v>8</v>
      </c>
      <c r="C10" s="46">
        <v>88</v>
      </c>
      <c r="D10" s="46">
        <v>24</v>
      </c>
      <c r="E10" s="46">
        <v>72</v>
      </c>
      <c r="F10" s="57">
        <v>19</v>
      </c>
      <c r="G10" s="53">
        <v>62.748180702160099</v>
      </c>
      <c r="H10" s="46">
        <v>-0.92114830549533699</v>
      </c>
      <c r="I10" s="46">
        <v>62</v>
      </c>
      <c r="J10" s="62">
        <v>62.748180702160099</v>
      </c>
      <c r="K10" s="52" t="s">
        <v>28</v>
      </c>
      <c r="L10" s="45"/>
      <c r="M10" s="45"/>
      <c r="N10" s="45"/>
    </row>
    <row r="11" spans="1:14" x14ac:dyDescent="0.3">
      <c r="A11" s="90"/>
      <c r="B11" s="1">
        <v>9</v>
      </c>
      <c r="C11" s="45">
        <v>-41</v>
      </c>
      <c r="D11" s="45">
        <v>-25</v>
      </c>
      <c r="E11" s="45">
        <v>23</v>
      </c>
      <c r="F11" s="56">
        <v>17</v>
      </c>
      <c r="G11" s="52">
        <v>2.9809463197971699E-6</v>
      </c>
      <c r="H11" s="45">
        <v>1.7056362658449901E-16</v>
      </c>
      <c r="I11" s="45">
        <v>62</v>
      </c>
      <c r="J11" s="63">
        <v>2.9809463197971699E-6</v>
      </c>
      <c r="K11" s="53">
        <v>-4.8383710517376001E-5</v>
      </c>
      <c r="L11" s="46">
        <v>4.6812512137897897E-14</v>
      </c>
      <c r="M11" s="46" t="s">
        <v>27</v>
      </c>
      <c r="N11" s="46">
        <v>-4.8383710517376001E-5</v>
      </c>
    </row>
    <row r="12" spans="1:14" x14ac:dyDescent="0.3">
      <c r="A12" s="90"/>
      <c r="B12" s="1">
        <v>10</v>
      </c>
      <c r="C12" s="46">
        <v>-37</v>
      </c>
      <c r="D12" s="46">
        <v>-21</v>
      </c>
      <c r="E12" s="46">
        <v>27</v>
      </c>
      <c r="F12" s="57">
        <v>17</v>
      </c>
      <c r="G12" s="53">
        <v>-5.2604935185465498E-7</v>
      </c>
      <c r="H12" s="46">
        <v>-1.62260269218673E-18</v>
      </c>
      <c r="I12" s="46">
        <v>62</v>
      </c>
      <c r="J12" s="62">
        <v>-5.2604935185465498E-7</v>
      </c>
      <c r="K12" s="52">
        <v>-9.3738244230419897E-4</v>
      </c>
      <c r="L12" s="45">
        <v>1.7573709714063799E-11</v>
      </c>
      <c r="M12" s="45" t="s">
        <v>27</v>
      </c>
      <c r="N12" s="45">
        <v>-9.3738244230419897E-4</v>
      </c>
    </row>
    <row r="13" spans="1:14" x14ac:dyDescent="0.3">
      <c r="A13" s="90"/>
      <c r="B13" s="1">
        <v>11</v>
      </c>
      <c r="C13" s="45">
        <v>61</v>
      </c>
      <c r="D13" s="45">
        <v>60</v>
      </c>
      <c r="E13" s="45">
        <v>62</v>
      </c>
      <c r="F13" s="56">
        <v>5</v>
      </c>
      <c r="G13" s="52">
        <v>61.999993706951599</v>
      </c>
      <c r="H13" s="45">
        <v>-0.91278989379271003</v>
      </c>
      <c r="I13" s="45">
        <v>50</v>
      </c>
      <c r="J13" s="63">
        <v>61.999993706951599</v>
      </c>
      <c r="K13" s="53" t="s">
        <v>28</v>
      </c>
      <c r="L13" s="46"/>
      <c r="M13" s="46"/>
      <c r="N13" s="46"/>
    </row>
    <row r="14" spans="1:14" x14ac:dyDescent="0.3">
      <c r="A14" s="90"/>
      <c r="B14" s="1">
        <v>12</v>
      </c>
      <c r="C14" s="46">
        <v>83</v>
      </c>
      <c r="D14" s="46">
        <v>51</v>
      </c>
      <c r="E14" s="46">
        <v>75</v>
      </c>
      <c r="F14" s="57">
        <v>17</v>
      </c>
      <c r="G14" s="53">
        <v>62.748177512314903</v>
      </c>
      <c r="H14" s="46">
        <v>-0.921148305495185</v>
      </c>
      <c r="I14" s="46">
        <v>60</v>
      </c>
      <c r="J14" s="62">
        <v>62.748177512314903</v>
      </c>
      <c r="K14" s="52">
        <v>62.755009763756</v>
      </c>
      <c r="L14" s="45">
        <v>-0.921147605213125</v>
      </c>
      <c r="M14" s="45" t="s">
        <v>27</v>
      </c>
      <c r="N14" s="45">
        <v>62.755009763756</v>
      </c>
    </row>
    <row r="15" spans="1:14" x14ac:dyDescent="0.3">
      <c r="A15" s="90"/>
      <c r="B15" s="1">
        <v>13</v>
      </c>
      <c r="C15" s="45">
        <v>1</v>
      </c>
      <c r="D15" s="45">
        <v>-1</v>
      </c>
      <c r="E15" s="47">
        <v>1</v>
      </c>
      <c r="F15" s="56">
        <v>9</v>
      </c>
      <c r="G15" s="52">
        <v>3.1465241919824799E-6</v>
      </c>
      <c r="H15" s="45">
        <v>1.9085509567966701E-16</v>
      </c>
      <c r="I15" s="45">
        <v>50</v>
      </c>
      <c r="J15" s="63">
        <v>3.1465241919824799E-6</v>
      </c>
      <c r="K15" s="53">
        <v>2.8460307027753301E-13</v>
      </c>
      <c r="L15" s="46">
        <v>-7.1571658351869908E-18</v>
      </c>
      <c r="M15" s="46" t="s">
        <v>27</v>
      </c>
      <c r="N15" s="46">
        <v>2.8460307027753301E-13</v>
      </c>
    </row>
    <row r="16" spans="1:14" x14ac:dyDescent="0.3">
      <c r="A16" s="90"/>
      <c r="B16" s="1">
        <v>14</v>
      </c>
      <c r="C16" s="46">
        <v>-26</v>
      </c>
      <c r="D16" s="46">
        <v>-10</v>
      </c>
      <c r="E16" s="46">
        <v>38</v>
      </c>
      <c r="F16" s="57">
        <v>17</v>
      </c>
      <c r="G16" s="53">
        <v>-3.8576952359838704E-6</v>
      </c>
      <c r="H16" s="46">
        <v>2.9047911953534101E-16</v>
      </c>
      <c r="I16" s="46">
        <v>62</v>
      </c>
      <c r="J16" s="62">
        <v>-3.8576952359838704E-6</v>
      </c>
      <c r="K16" s="52">
        <v>0.13444183857907099</v>
      </c>
      <c r="L16" s="45">
        <v>3.6149215920195202E-7</v>
      </c>
      <c r="M16" s="45" t="s">
        <v>27</v>
      </c>
      <c r="N16" s="45">
        <v>0.13444183857907099</v>
      </c>
    </row>
    <row r="17" spans="1:14" x14ac:dyDescent="0.3">
      <c r="A17" s="90"/>
      <c r="B17" s="1">
        <v>15</v>
      </c>
      <c r="C17" s="45">
        <v>72</v>
      </c>
      <c r="D17" s="45">
        <v>56</v>
      </c>
      <c r="E17" s="45">
        <v>68</v>
      </c>
      <c r="F17" s="56">
        <v>15</v>
      </c>
      <c r="G17" s="52">
        <v>62.748178855785802</v>
      </c>
      <c r="H17" s="45">
        <v>-0.92114830549528603</v>
      </c>
      <c r="I17" s="45">
        <v>56</v>
      </c>
      <c r="J17" s="63">
        <v>62.748178855785802</v>
      </c>
      <c r="K17" s="53">
        <v>62.541240331159898</v>
      </c>
      <c r="L17" s="46">
        <v>-0.92050577140216505</v>
      </c>
      <c r="M17" s="46" t="s">
        <v>27</v>
      </c>
      <c r="N17" s="46">
        <v>62.541240331159898</v>
      </c>
    </row>
    <row r="18" spans="1:14" x14ac:dyDescent="0.3">
      <c r="A18" s="90"/>
      <c r="B18" s="1">
        <v>16</v>
      </c>
      <c r="C18" s="46">
        <v>76</v>
      </c>
      <c r="D18" s="46">
        <v>44</v>
      </c>
      <c r="E18" s="46">
        <v>68</v>
      </c>
      <c r="F18" s="57">
        <v>17</v>
      </c>
      <c r="G18" s="53">
        <v>62.748178079758702</v>
      </c>
      <c r="H18" s="46">
        <v>-0.92114830549523397</v>
      </c>
      <c r="I18" s="46">
        <v>60</v>
      </c>
      <c r="J18" s="62">
        <v>62.748178079758702</v>
      </c>
      <c r="K18" s="52">
        <v>67.579140572628802</v>
      </c>
      <c r="L18" s="45">
        <v>-0.618614014095209</v>
      </c>
      <c r="M18" s="45" t="s">
        <v>27</v>
      </c>
      <c r="N18" s="45">
        <v>67.579140572628802</v>
      </c>
    </row>
    <row r="19" spans="1:14" x14ac:dyDescent="0.3">
      <c r="A19" s="90"/>
      <c r="B19" s="1">
        <v>17</v>
      </c>
      <c r="C19" s="45">
        <v>10</v>
      </c>
      <c r="D19" s="45">
        <v>-6</v>
      </c>
      <c r="E19" s="45">
        <v>6</v>
      </c>
      <c r="F19" s="56">
        <v>15</v>
      </c>
      <c r="G19" s="52">
        <v>4.4567616124625998E-6</v>
      </c>
      <c r="H19" s="45">
        <v>3.9009727548717399E-16</v>
      </c>
      <c r="I19" s="45">
        <v>56</v>
      </c>
      <c r="J19" s="63">
        <v>4.4567616124625998E-6</v>
      </c>
      <c r="K19" s="53">
        <v>1.6154411591940699E-11</v>
      </c>
      <c r="L19" s="46">
        <v>-7.1571658301120606E-18</v>
      </c>
      <c r="M19" s="46" t="s">
        <v>27</v>
      </c>
      <c r="N19" s="46">
        <v>1.6154411591940699E-11</v>
      </c>
    </row>
    <row r="20" spans="1:14" x14ac:dyDescent="0.3">
      <c r="A20" s="90"/>
      <c r="B20" s="1">
        <v>18</v>
      </c>
      <c r="C20" s="46">
        <v>-76</v>
      </c>
      <c r="D20" s="46">
        <v>-12</v>
      </c>
      <c r="E20" s="46">
        <v>180</v>
      </c>
      <c r="F20" s="57">
        <v>21</v>
      </c>
      <c r="G20" s="53">
        <v>62.748181758310302</v>
      </c>
      <c r="H20" s="46">
        <v>-0.92114830549532001</v>
      </c>
      <c r="I20" s="46">
        <v>68</v>
      </c>
      <c r="J20" s="62">
        <v>62.748181758310302</v>
      </c>
      <c r="K20" s="52">
        <v>-2.7679855132379898</v>
      </c>
      <c r="L20" s="45">
        <v>1.5323487602990799E-4</v>
      </c>
      <c r="M20" s="45" t="s">
        <v>27</v>
      </c>
      <c r="N20" s="45">
        <v>-2.7679855132379898</v>
      </c>
    </row>
    <row r="21" spans="1:14" x14ac:dyDescent="0.3">
      <c r="A21" s="90"/>
      <c r="B21" s="1">
        <v>19</v>
      </c>
      <c r="C21" s="45">
        <v>-65</v>
      </c>
      <c r="D21" s="45">
        <v>-1</v>
      </c>
      <c r="E21" s="45">
        <v>191</v>
      </c>
      <c r="F21" s="56">
        <v>21</v>
      </c>
      <c r="G21" s="52">
        <v>62.748178570936197</v>
      </c>
      <c r="H21" s="45">
        <v>-0.92114830549526905</v>
      </c>
      <c r="I21" s="45">
        <v>68</v>
      </c>
      <c r="J21" s="63">
        <v>62.748178570936197</v>
      </c>
      <c r="K21" s="53">
        <v>-1.64801877171083E-2</v>
      </c>
      <c r="L21" s="46">
        <v>5.4319317368121603E-9</v>
      </c>
      <c r="M21" s="46" t="s">
        <v>27</v>
      </c>
      <c r="N21" s="46">
        <v>-1.64801877171083E-2</v>
      </c>
    </row>
    <row r="22" spans="1:14" x14ac:dyDescent="0.3">
      <c r="A22" s="90"/>
      <c r="B22" s="1">
        <v>20</v>
      </c>
      <c r="C22" s="46">
        <v>-28</v>
      </c>
      <c r="D22" s="46">
        <v>-12</v>
      </c>
      <c r="E22" s="46">
        <v>36</v>
      </c>
      <c r="F22" s="57">
        <v>17</v>
      </c>
      <c r="G22" s="53">
        <v>2.10419739850065E-6</v>
      </c>
      <c r="H22" s="46">
        <v>8.1395749076860895E-17</v>
      </c>
      <c r="I22" s="46">
        <v>62</v>
      </c>
      <c r="J22" s="62">
        <v>2.10419739850065E-6</v>
      </c>
      <c r="K22" s="52">
        <v>2.20182837814245E-9</v>
      </c>
      <c r="L22" s="45">
        <v>-7.1570688940251193E-18</v>
      </c>
      <c r="M22" s="45" t="s">
        <v>27</v>
      </c>
      <c r="N22" s="45">
        <v>2.20182837814245E-9</v>
      </c>
    </row>
    <row r="23" spans="1:14" x14ac:dyDescent="0.3">
      <c r="A23" s="90"/>
      <c r="B23" s="1">
        <v>21</v>
      </c>
      <c r="C23" s="45">
        <v>20</v>
      </c>
      <c r="D23" s="45">
        <v>-12</v>
      </c>
      <c r="E23" s="45">
        <v>12</v>
      </c>
      <c r="F23" s="56">
        <v>17</v>
      </c>
      <c r="G23" s="52">
        <v>1.2142674696681901E-15</v>
      </c>
      <c r="H23" s="45">
        <v>-7.1571658351860694E-18</v>
      </c>
      <c r="I23" s="45">
        <v>60</v>
      </c>
      <c r="J23" s="63">
        <v>1.2142674696681901E-15</v>
      </c>
      <c r="K23" s="53">
        <v>2.2658432012933898E-9</v>
      </c>
      <c r="L23" s="46">
        <v>-7.1570631746567193E-18</v>
      </c>
      <c r="M23" s="46" t="s">
        <v>27</v>
      </c>
      <c r="N23" s="46">
        <v>2.2658432012933898E-9</v>
      </c>
    </row>
    <row r="24" spans="1:14" x14ac:dyDescent="0.3">
      <c r="A24" s="90"/>
      <c r="B24" s="1">
        <v>22</v>
      </c>
      <c r="C24" s="46">
        <v>-12</v>
      </c>
      <c r="D24" s="46">
        <v>-4</v>
      </c>
      <c r="E24" s="46">
        <v>20</v>
      </c>
      <c r="F24" s="57">
        <v>15</v>
      </c>
      <c r="G24" s="53">
        <v>2.2697752743913201E-6</v>
      </c>
      <c r="H24" s="46">
        <v>9.5880409675282004E-17</v>
      </c>
      <c r="I24" s="46">
        <v>60</v>
      </c>
      <c r="J24" s="62">
        <v>2.2697752743913201E-6</v>
      </c>
      <c r="K24" s="52">
        <v>1.55766856745186E-6</v>
      </c>
      <c r="L24" s="45">
        <v>4.1369447475742603E-17</v>
      </c>
      <c r="M24" s="45" t="s">
        <v>27</v>
      </c>
      <c r="N24" s="45">
        <v>1.55766856745186E-6</v>
      </c>
    </row>
    <row r="25" spans="1:14" x14ac:dyDescent="0.3">
      <c r="A25" s="90"/>
      <c r="B25" s="1">
        <v>23</v>
      </c>
      <c r="C25" s="45">
        <v>-25</v>
      </c>
      <c r="D25" s="45">
        <v>-9</v>
      </c>
      <c r="E25" s="45">
        <v>39</v>
      </c>
      <c r="F25" s="56">
        <v>17</v>
      </c>
      <c r="G25" s="52">
        <v>-2.6302467523439602E-6</v>
      </c>
      <c r="H25" s="45">
        <v>1.3120681738542801E-16</v>
      </c>
      <c r="I25" s="45">
        <v>62</v>
      </c>
      <c r="J25" s="63">
        <v>-2.6302467523439602E-6</v>
      </c>
      <c r="K25" s="53">
        <v>0.29143763499727598</v>
      </c>
      <c r="L25" s="46">
        <v>1.6987179018458001E-6</v>
      </c>
      <c r="M25" s="46" t="s">
        <v>27</v>
      </c>
      <c r="N25" s="46">
        <v>0.29143763499727598</v>
      </c>
    </row>
    <row r="26" spans="1:14" x14ac:dyDescent="0.3">
      <c r="A26" s="90"/>
      <c r="B26" s="1">
        <v>24</v>
      </c>
      <c r="C26" s="46">
        <v>-58</v>
      </c>
      <c r="D26" s="46">
        <v>6</v>
      </c>
      <c r="E26" s="46">
        <v>198</v>
      </c>
      <c r="F26" s="57">
        <v>21</v>
      </c>
      <c r="G26" s="53">
        <v>62.748184490345203</v>
      </c>
      <c r="H26" s="46">
        <v>-0.92114830549511995</v>
      </c>
      <c r="I26" s="46">
        <v>68</v>
      </c>
      <c r="J26" s="62">
        <v>62.748184490345203</v>
      </c>
      <c r="K26" s="52"/>
      <c r="L26" s="45"/>
      <c r="M26" s="45"/>
      <c r="N26" s="45"/>
    </row>
    <row r="27" spans="1:14" x14ac:dyDescent="0.3">
      <c r="A27" s="90"/>
      <c r="B27" s="1">
        <v>25</v>
      </c>
      <c r="C27" s="45">
        <v>25</v>
      </c>
      <c r="D27" s="45">
        <v>-39</v>
      </c>
      <c r="E27" s="45">
        <v>9</v>
      </c>
      <c r="F27" s="56">
        <v>19</v>
      </c>
      <c r="G27" s="52">
        <v>2.6302467523439602E-6</v>
      </c>
      <c r="H27" s="45">
        <v>1.3120677007276101E-16</v>
      </c>
      <c r="I27" s="45">
        <v>62</v>
      </c>
      <c r="J27" s="63">
        <v>2.6302467523439602E-6</v>
      </c>
      <c r="K27" s="53">
        <v>1.89284030837448E-10</v>
      </c>
      <c r="L27" s="46">
        <v>-7.1571651203195498E-18</v>
      </c>
      <c r="M27" s="46" t="s">
        <v>27</v>
      </c>
      <c r="N27" s="46">
        <v>1.89284030837448E-10</v>
      </c>
    </row>
    <row r="28" spans="1:14" x14ac:dyDescent="0.3">
      <c r="A28" s="90"/>
      <c r="B28" s="1">
        <v>26</v>
      </c>
      <c r="C28" s="46">
        <v>34</v>
      </c>
      <c r="D28" s="46">
        <v>-30</v>
      </c>
      <c r="E28" s="46">
        <v>18</v>
      </c>
      <c r="F28" s="57">
        <v>19</v>
      </c>
      <c r="G28" s="53">
        <v>-3.1562960990837801E-6</v>
      </c>
      <c r="H28" s="46">
        <v>1.9208696385418901E-16</v>
      </c>
      <c r="I28" s="46">
        <v>62</v>
      </c>
      <c r="J28" s="62">
        <v>-3.1562960990837801E-6</v>
      </c>
      <c r="K28" s="52">
        <v>-3.3138974076415301E-7</v>
      </c>
      <c r="L28" s="45">
        <v>-4.9607796490059702E-18</v>
      </c>
      <c r="M28" s="45" t="s">
        <v>27</v>
      </c>
      <c r="N28" s="45">
        <v>-3.3138974076415301E-7</v>
      </c>
    </row>
    <row r="29" spans="1:14" x14ac:dyDescent="0.3">
      <c r="A29" s="90"/>
      <c r="B29" s="1">
        <v>27</v>
      </c>
      <c r="C29" s="45">
        <v>-81</v>
      </c>
      <c r="D29" s="45">
        <v>-49</v>
      </c>
      <c r="E29" s="45">
        <v>47</v>
      </c>
      <c r="F29" s="56">
        <v>19</v>
      </c>
      <c r="G29" s="52">
        <v>3.2149275480429398E-6</v>
      </c>
      <c r="H29" s="45">
        <v>1.99557988033135E-16</v>
      </c>
      <c r="I29" s="45">
        <v>66</v>
      </c>
      <c r="J29" s="63">
        <v>3.2149275480429398E-6</v>
      </c>
      <c r="K29" s="53">
        <v>-0.27110537033436199</v>
      </c>
      <c r="L29" s="46">
        <v>1.46996243647754E-6</v>
      </c>
      <c r="M29" s="46" t="s">
        <v>27</v>
      </c>
      <c r="N29" s="46">
        <v>-0.27110537033436199</v>
      </c>
    </row>
    <row r="30" spans="1:14" x14ac:dyDescent="0.3">
      <c r="A30" s="90"/>
      <c r="B30" s="1">
        <v>28</v>
      </c>
      <c r="C30" s="46">
        <v>-1</v>
      </c>
      <c r="D30" s="46">
        <v>-1</v>
      </c>
      <c r="E30" s="46">
        <v>1</v>
      </c>
      <c r="F30" s="57">
        <v>7</v>
      </c>
      <c r="G30" s="53">
        <v>3.1465241919824799E-6</v>
      </c>
      <c r="H30" s="46">
        <v>1.9085509567966701E-16</v>
      </c>
      <c r="I30" s="46">
        <v>50</v>
      </c>
      <c r="J30" s="62">
        <v>3.1465241919824799E-6</v>
      </c>
      <c r="K30" s="52">
        <v>2.8460307027753301E-13</v>
      </c>
      <c r="L30" s="45">
        <v>-7.1571658351869908E-18</v>
      </c>
      <c r="M30" s="45" t="s">
        <v>27</v>
      </c>
      <c r="N30" s="45">
        <v>2.8460307027753301E-13</v>
      </c>
    </row>
    <row r="31" spans="1:14" x14ac:dyDescent="0.3">
      <c r="A31" s="90"/>
      <c r="B31" s="1">
        <v>29</v>
      </c>
      <c r="C31" s="45">
        <v>-56</v>
      </c>
      <c r="D31" s="45">
        <v>8</v>
      </c>
      <c r="E31" s="45">
        <v>200</v>
      </c>
      <c r="F31" s="56">
        <v>21</v>
      </c>
      <c r="G31" s="52">
        <v>62.748183910822704</v>
      </c>
      <c r="H31" s="45">
        <v>-0.92114830549518101</v>
      </c>
      <c r="I31" s="45">
        <v>68</v>
      </c>
      <c r="J31" s="63">
        <v>62.748183910822704</v>
      </c>
      <c r="K31" s="53"/>
      <c r="L31" s="46"/>
      <c r="M31" s="46"/>
      <c r="N31" s="46"/>
    </row>
    <row r="32" spans="1:14" x14ac:dyDescent="0.3">
      <c r="A32" s="90"/>
      <c r="B32" s="1">
        <v>30</v>
      </c>
      <c r="C32" s="46">
        <v>26</v>
      </c>
      <c r="D32" s="46">
        <v>-38</v>
      </c>
      <c r="E32" s="46">
        <v>10</v>
      </c>
      <c r="F32" s="57">
        <v>19</v>
      </c>
      <c r="G32" s="53">
        <v>3.8576952359838704E-6</v>
      </c>
      <c r="H32" s="46">
        <v>2.9047905014342898E-16</v>
      </c>
      <c r="I32" s="46">
        <v>62</v>
      </c>
      <c r="J32" s="62">
        <v>3.8576952359838704E-6</v>
      </c>
      <c r="K32" s="52">
        <v>4.6034180198013001E-10</v>
      </c>
      <c r="L32" s="45">
        <v>-7.1571616010348598E-18</v>
      </c>
      <c r="M32" s="45" t="s">
        <v>27</v>
      </c>
      <c r="N32" s="45">
        <v>4.6034180198013001E-10</v>
      </c>
    </row>
    <row r="33" spans="1:14" x14ac:dyDescent="0.3">
      <c r="A33" s="90"/>
      <c r="B33" s="1">
        <v>31</v>
      </c>
      <c r="C33" s="45">
        <v>78</v>
      </c>
      <c r="D33" s="45">
        <v>46</v>
      </c>
      <c r="E33" s="45">
        <v>70</v>
      </c>
      <c r="F33" s="56">
        <v>17</v>
      </c>
      <c r="G33" s="52">
        <v>62.748183754196901</v>
      </c>
      <c r="H33" s="45">
        <v>-0.921148305495196</v>
      </c>
      <c r="I33" s="45">
        <v>60</v>
      </c>
      <c r="J33" s="63">
        <v>62.748183754196901</v>
      </c>
      <c r="K33" s="53">
        <v>60.502396582306197</v>
      </c>
      <c r="L33" s="46">
        <v>-0.84838872725943104</v>
      </c>
      <c r="M33" s="46" t="s">
        <v>27</v>
      </c>
      <c r="N33" s="46">
        <v>60.502396582306197</v>
      </c>
    </row>
    <row r="34" spans="1:14" x14ac:dyDescent="0.3">
      <c r="A34" s="90"/>
      <c r="B34" s="1">
        <v>32</v>
      </c>
      <c r="C34" s="46">
        <v>-45</v>
      </c>
      <c r="D34" s="46">
        <v>-29</v>
      </c>
      <c r="E34" s="46">
        <v>19</v>
      </c>
      <c r="F34" s="57">
        <v>17</v>
      </c>
      <c r="G34" s="53">
        <v>-1.9288476149949899E-6</v>
      </c>
      <c r="H34" s="46">
        <v>6.7251913950208999E-17</v>
      </c>
      <c r="I34" s="46">
        <v>62</v>
      </c>
      <c r="J34" s="62">
        <v>-1.9288476149949899E-6</v>
      </c>
      <c r="K34" s="52">
        <v>-1.0808275287230301E-6</v>
      </c>
      <c r="L34" s="45">
        <v>1.6206606822637401E-17</v>
      </c>
      <c r="M34" s="45" t="s">
        <v>27</v>
      </c>
      <c r="N34" s="45">
        <v>-1.0808275287230301E-6</v>
      </c>
    </row>
    <row r="35" spans="1:14" x14ac:dyDescent="0.3">
      <c r="A35" s="90"/>
      <c r="B35" s="1">
        <v>33</v>
      </c>
      <c r="C35" s="45">
        <v>22</v>
      </c>
      <c r="D35" s="45">
        <v>-10</v>
      </c>
      <c r="E35" s="45">
        <v>14</v>
      </c>
      <c r="F35" s="56">
        <v>17</v>
      </c>
      <c r="G35" s="52">
        <v>-1.13488763801811E-6</v>
      </c>
      <c r="H35" s="45">
        <v>1.86022433904672E-17</v>
      </c>
      <c r="I35" s="45">
        <v>60</v>
      </c>
      <c r="J35" s="63">
        <v>-1.13488763801811E-6</v>
      </c>
      <c r="K35" s="53">
        <v>5.2004240016912698E-9</v>
      </c>
      <c r="L35" s="46">
        <v>-7.1566249937625302E-18</v>
      </c>
      <c r="M35" s="46" t="s">
        <v>27</v>
      </c>
      <c r="N35" s="46">
        <v>5.2004240016912698E-9</v>
      </c>
    </row>
    <row r="36" spans="1:14" x14ac:dyDescent="0.3">
      <c r="A36" s="90"/>
      <c r="B36" s="1">
        <v>34</v>
      </c>
      <c r="C36" s="46">
        <v>71</v>
      </c>
      <c r="D36" s="46">
        <v>55</v>
      </c>
      <c r="E36" s="46">
        <v>67</v>
      </c>
      <c r="F36" s="57">
        <v>15</v>
      </c>
      <c r="G36" s="53">
        <v>62.7481781129922</v>
      </c>
      <c r="H36" s="46">
        <v>-0.92114830549523696</v>
      </c>
      <c r="I36" s="46">
        <v>56</v>
      </c>
      <c r="J36" s="62">
        <v>62.7481781129922</v>
      </c>
      <c r="K36" s="52">
        <v>62.420628514613597</v>
      </c>
      <c r="L36" s="45">
        <v>-0.919539694773026</v>
      </c>
      <c r="M36" s="45" t="s">
        <v>27</v>
      </c>
      <c r="N36" s="45">
        <v>62.420628514613597</v>
      </c>
    </row>
    <row r="37" spans="1:14" x14ac:dyDescent="0.3">
      <c r="A37" s="90"/>
      <c r="B37" s="1">
        <v>35</v>
      </c>
      <c r="C37" s="45">
        <v>88</v>
      </c>
      <c r="D37" s="45">
        <v>24</v>
      </c>
      <c r="E37" s="45">
        <v>72</v>
      </c>
      <c r="F37" s="56">
        <v>19</v>
      </c>
      <c r="G37" s="52">
        <v>62.748180702160099</v>
      </c>
      <c r="H37" s="45">
        <v>-0.92114830549533699</v>
      </c>
      <c r="I37" s="45">
        <v>62</v>
      </c>
      <c r="J37" s="63">
        <v>62.748180702160099</v>
      </c>
      <c r="K37" s="53"/>
      <c r="L37" s="46"/>
      <c r="M37" s="46"/>
      <c r="N37" s="46"/>
    </row>
    <row r="38" spans="1:14" x14ac:dyDescent="0.3">
      <c r="A38" s="90"/>
      <c r="B38" s="1">
        <v>36</v>
      </c>
      <c r="C38" s="46">
        <v>-54</v>
      </c>
      <c r="D38" s="46">
        <v>10</v>
      </c>
      <c r="E38" s="46">
        <v>202</v>
      </c>
      <c r="F38" s="57">
        <v>21</v>
      </c>
      <c r="G38" s="53">
        <v>62.748183331300098</v>
      </c>
      <c r="H38" s="46">
        <v>-0.92114830549523197</v>
      </c>
      <c r="I38" s="46">
        <v>68</v>
      </c>
      <c r="J38" s="62">
        <v>62.748183331300098</v>
      </c>
      <c r="K38" s="52"/>
      <c r="L38" s="45"/>
      <c r="M38" s="45"/>
      <c r="N38" s="45"/>
    </row>
    <row r="39" spans="1:14" x14ac:dyDescent="0.3">
      <c r="A39" s="90"/>
      <c r="B39" s="1">
        <v>37</v>
      </c>
      <c r="C39" s="45">
        <v>91</v>
      </c>
      <c r="D39" s="45">
        <v>27</v>
      </c>
      <c r="E39" s="45">
        <v>75</v>
      </c>
      <c r="F39" s="56">
        <v>19</v>
      </c>
      <c r="G39" s="52">
        <v>62.7481843845055</v>
      </c>
      <c r="H39" s="45">
        <v>-0.92114830549513205</v>
      </c>
      <c r="I39" s="45">
        <v>62</v>
      </c>
      <c r="J39" s="63">
        <v>62.7481843845055</v>
      </c>
      <c r="K39" s="53">
        <v>49.248842615793002</v>
      </c>
      <c r="L39" s="46">
        <v>1.51808666723924E-2</v>
      </c>
      <c r="M39" s="46" t="s">
        <v>27</v>
      </c>
      <c r="N39" s="46">
        <v>49.248842615793002</v>
      </c>
    </row>
    <row r="40" spans="1:14" x14ac:dyDescent="0.3">
      <c r="A40" s="90"/>
      <c r="B40" s="1">
        <v>38</v>
      </c>
      <c r="C40" s="46">
        <v>50</v>
      </c>
      <c r="D40" s="46">
        <v>49</v>
      </c>
      <c r="E40" s="46">
        <v>51</v>
      </c>
      <c r="F40" s="57">
        <v>5</v>
      </c>
      <c r="G40" s="53">
        <v>50.999993706951599</v>
      </c>
      <c r="H40" s="46">
        <v>-4.1194654661579601E-2</v>
      </c>
      <c r="I40" s="46">
        <v>50</v>
      </c>
      <c r="J40" s="62">
        <v>50.999993706951599</v>
      </c>
      <c r="K40" s="52"/>
      <c r="L40" s="45"/>
      <c r="M40" s="45"/>
      <c r="N40" s="45"/>
    </row>
    <row r="41" spans="1:14" x14ac:dyDescent="0.3">
      <c r="A41" s="90"/>
      <c r="B41" s="1">
        <v>39</v>
      </c>
      <c r="C41" s="45">
        <v>-11</v>
      </c>
      <c r="D41" s="45">
        <v>-7</v>
      </c>
      <c r="E41" s="45">
        <v>5</v>
      </c>
      <c r="F41" s="56">
        <v>13</v>
      </c>
      <c r="G41" s="52">
        <v>3.7139680108783399E-6</v>
      </c>
      <c r="H41" s="45">
        <v>2.6871396847800999E-16</v>
      </c>
      <c r="I41" s="45">
        <v>56</v>
      </c>
      <c r="J41" s="63">
        <v>3.7139680108783399E-6</v>
      </c>
      <c r="K41" s="53">
        <v>7.2737511252425699E-12</v>
      </c>
      <c r="L41" s="46">
        <v>-7.1571658341933696E-18</v>
      </c>
      <c r="M41" s="46" t="s">
        <v>27</v>
      </c>
      <c r="N41" s="46">
        <v>7.2737511252425699E-12</v>
      </c>
    </row>
    <row r="42" spans="1:14" x14ac:dyDescent="0.3">
      <c r="A42" s="90"/>
      <c r="B42" s="1">
        <v>40</v>
      </c>
      <c r="C42" s="46">
        <v>39</v>
      </c>
      <c r="D42" s="46">
        <v>-25</v>
      </c>
      <c r="E42" s="46">
        <v>23</v>
      </c>
      <c r="F42" s="57">
        <v>19</v>
      </c>
      <c r="G42" s="53">
        <v>2.9809463197971699E-6</v>
      </c>
      <c r="H42" s="46">
        <v>1.7056362658449901E-16</v>
      </c>
      <c r="I42" s="46">
        <v>62</v>
      </c>
      <c r="J42" s="62">
        <v>2.9809463197971699E-6</v>
      </c>
      <c r="K42" s="52">
        <v>-4.8383710517376001E-5</v>
      </c>
      <c r="L42" s="45">
        <v>4.6812512137897897E-14</v>
      </c>
      <c r="M42" s="45" t="s">
        <v>27</v>
      </c>
      <c r="N42" s="45">
        <v>-4.8383710517376001E-5</v>
      </c>
    </row>
    <row r="43" spans="1:14" x14ac:dyDescent="0.3">
      <c r="A43" s="90"/>
      <c r="B43" s="1">
        <v>41</v>
      </c>
      <c r="C43" s="45">
        <v>74</v>
      </c>
      <c r="D43" s="45">
        <v>58</v>
      </c>
      <c r="E43" s="45">
        <v>70</v>
      </c>
      <c r="F43" s="56">
        <v>15</v>
      </c>
      <c r="G43" s="52">
        <v>62.748180341373001</v>
      </c>
      <c r="H43" s="45">
        <v>-0.921148305495335</v>
      </c>
      <c r="I43" s="45">
        <v>56</v>
      </c>
      <c r="J43" s="63">
        <v>62.748180341373001</v>
      </c>
      <c r="K43" s="53">
        <v>62.958141645375697</v>
      </c>
      <c r="L43" s="46">
        <v>-0.92048624244838395</v>
      </c>
      <c r="M43" s="46" t="s">
        <v>27</v>
      </c>
      <c r="N43" s="46">
        <v>62.958141645375697</v>
      </c>
    </row>
    <row r="44" spans="1:14" x14ac:dyDescent="0.3">
      <c r="A44" s="90"/>
      <c r="B44" s="1">
        <v>42</v>
      </c>
      <c r="C44" s="46">
        <v>-87</v>
      </c>
      <c r="D44" s="46">
        <v>-55</v>
      </c>
      <c r="E44" s="46">
        <v>41</v>
      </c>
      <c r="F44" s="57">
        <v>19</v>
      </c>
      <c r="G44" s="53">
        <v>3.2149275495855702E-6</v>
      </c>
      <c r="H44" s="46">
        <v>1.9955798823151301E-16</v>
      </c>
      <c r="I44" s="46">
        <v>66</v>
      </c>
      <c r="J44" s="62">
        <v>3.2149275495855702E-6</v>
      </c>
      <c r="K44" s="52">
        <v>-1.56282912847306</v>
      </c>
      <c r="L44" s="45">
        <v>4.8848697696076399E-5</v>
      </c>
      <c r="M44" s="45" t="s">
        <v>27</v>
      </c>
      <c r="N44" s="45">
        <v>-1.56282912847306</v>
      </c>
    </row>
    <row r="45" spans="1:14" x14ac:dyDescent="0.3">
      <c r="A45" s="90"/>
      <c r="B45" s="1">
        <v>43</v>
      </c>
      <c r="C45" s="45">
        <v>16</v>
      </c>
      <c r="D45" s="45">
        <v>-16</v>
      </c>
      <c r="E45" s="45">
        <v>8</v>
      </c>
      <c r="F45" s="56">
        <v>17</v>
      </c>
      <c r="G45" s="52">
        <v>2.26977527541871E-6</v>
      </c>
      <c r="H45" s="45">
        <v>9.5880409768559506E-17</v>
      </c>
      <c r="I45" s="45">
        <v>60</v>
      </c>
      <c r="J45" s="63">
        <v>2.26977527541871E-6</v>
      </c>
      <c r="K45" s="53">
        <v>1.06028848735713E-10</v>
      </c>
      <c r="L45" s="46">
        <v>-7.1571656112973605E-18</v>
      </c>
      <c r="M45" s="46" t="s">
        <v>27</v>
      </c>
      <c r="N45" s="46">
        <v>1.06028848735713E-10</v>
      </c>
    </row>
    <row r="46" spans="1:14" x14ac:dyDescent="0.3">
      <c r="A46" s="90"/>
      <c r="B46" s="1">
        <v>44</v>
      </c>
      <c r="C46" s="46">
        <v>-46</v>
      </c>
      <c r="D46" s="46">
        <v>-30</v>
      </c>
      <c r="E46" s="46">
        <v>18</v>
      </c>
      <c r="F46" s="57">
        <v>17</v>
      </c>
      <c r="G46" s="53">
        <v>-3.1562960990837801E-6</v>
      </c>
      <c r="H46" s="46">
        <v>1.9208696385418901E-16</v>
      </c>
      <c r="I46" s="46">
        <v>62</v>
      </c>
      <c r="J46" s="62">
        <v>-3.1562960990837801E-6</v>
      </c>
      <c r="K46" s="52">
        <v>-3.3138974076415301E-7</v>
      </c>
      <c r="L46" s="45">
        <v>-4.9607796490059702E-18</v>
      </c>
      <c r="M46" s="45" t="s">
        <v>27</v>
      </c>
      <c r="N46" s="45">
        <v>-3.3138974076415301E-7</v>
      </c>
    </row>
    <row r="47" spans="1:14" x14ac:dyDescent="0.3">
      <c r="A47" s="90"/>
      <c r="B47" s="1">
        <v>45</v>
      </c>
      <c r="C47" s="45">
        <v>82</v>
      </c>
      <c r="D47" s="45">
        <v>50</v>
      </c>
      <c r="E47" s="45">
        <v>74</v>
      </c>
      <c r="F47" s="56">
        <v>17</v>
      </c>
      <c r="G47" s="52">
        <v>62.7481814844216</v>
      </c>
      <c r="H47" s="45">
        <v>-0.921148305495327</v>
      </c>
      <c r="I47" s="45">
        <v>60</v>
      </c>
      <c r="J47" s="63">
        <v>62.7481814844216</v>
      </c>
      <c r="K47" s="53">
        <v>62.039249655292899</v>
      </c>
      <c r="L47" s="46">
        <v>-0.91364032413277496</v>
      </c>
      <c r="M47" s="46" t="s">
        <v>27</v>
      </c>
      <c r="N47" s="46">
        <v>62.039249655292899</v>
      </c>
    </row>
    <row r="48" spans="1:14" x14ac:dyDescent="0.3">
      <c r="A48" s="90"/>
      <c r="B48" s="1">
        <v>46</v>
      </c>
      <c r="C48" s="46">
        <v>-88</v>
      </c>
      <c r="D48" s="46">
        <v>-56</v>
      </c>
      <c r="E48" s="46">
        <v>40</v>
      </c>
      <c r="F48" s="57">
        <v>19</v>
      </c>
      <c r="G48" s="53">
        <v>-4.2710204879617203E-15</v>
      </c>
      <c r="H48" s="46">
        <v>-7.1571658351860694E-18</v>
      </c>
      <c r="I48" s="46">
        <v>66</v>
      </c>
      <c r="J48" s="62">
        <v>-4.2710204879617203E-15</v>
      </c>
      <c r="K48" s="52">
        <v>-1.1899850392978399</v>
      </c>
      <c r="L48" s="45">
        <v>2.8321287875052201E-5</v>
      </c>
      <c r="M48" s="45" t="s">
        <v>27</v>
      </c>
      <c r="N48" s="45">
        <v>-1.1899850392978399</v>
      </c>
    </row>
    <row r="49" spans="1:14" x14ac:dyDescent="0.3">
      <c r="A49" s="90"/>
      <c r="B49" s="1">
        <v>47</v>
      </c>
      <c r="C49" s="45">
        <v>-37</v>
      </c>
      <c r="D49" s="45">
        <v>-21</v>
      </c>
      <c r="E49" s="45">
        <v>27</v>
      </c>
      <c r="F49" s="56">
        <v>17</v>
      </c>
      <c r="G49" s="52">
        <v>-5.2604935185465498E-7</v>
      </c>
      <c r="H49" s="45">
        <v>-1.62260269218673E-18</v>
      </c>
      <c r="I49" s="45">
        <v>62</v>
      </c>
      <c r="J49" s="63">
        <v>-5.2604935185465498E-7</v>
      </c>
      <c r="K49" s="53">
        <v>-9.3738244230419897E-4</v>
      </c>
      <c r="L49" s="46">
        <v>1.7573709714063799E-11</v>
      </c>
      <c r="M49" s="46" t="s">
        <v>27</v>
      </c>
      <c r="N49" s="46">
        <v>-9.3738244230419897E-4</v>
      </c>
    </row>
    <row r="50" spans="1:14" x14ac:dyDescent="0.3">
      <c r="A50" s="90"/>
      <c r="B50" s="1">
        <v>48</v>
      </c>
      <c r="C50" s="46">
        <v>-57</v>
      </c>
      <c r="D50" s="46">
        <v>7</v>
      </c>
      <c r="E50" s="46">
        <v>199</v>
      </c>
      <c r="F50" s="57">
        <v>21</v>
      </c>
      <c r="G50" s="53">
        <v>62.748184200583999</v>
      </c>
      <c r="H50" s="46">
        <v>-0.92114830549515203</v>
      </c>
      <c r="I50" s="46">
        <v>68</v>
      </c>
      <c r="J50" s="62">
        <v>62.748184200583999</v>
      </c>
      <c r="K50" s="52"/>
      <c r="L50" s="45"/>
      <c r="M50" s="45"/>
      <c r="N50" s="45"/>
    </row>
    <row r="51" spans="1:14" x14ac:dyDescent="0.3">
      <c r="A51" s="90"/>
      <c r="B51" s="1">
        <v>49</v>
      </c>
      <c r="C51" s="45">
        <v>8</v>
      </c>
      <c r="D51" s="45">
        <v>-8</v>
      </c>
      <c r="E51" s="45">
        <v>4</v>
      </c>
      <c r="F51" s="56">
        <v>15</v>
      </c>
      <c r="G51" s="52">
        <v>2.9711744085267799E-6</v>
      </c>
      <c r="H51" s="45">
        <v>1.6940035475983099E-16</v>
      </c>
      <c r="I51" s="45">
        <v>56</v>
      </c>
      <c r="J51" s="63">
        <v>2.9711744085267799E-6</v>
      </c>
      <c r="K51" s="53">
        <v>2.9711908007897499E-12</v>
      </c>
      <c r="L51" s="46">
        <v>-7.1571658350362598E-18</v>
      </c>
      <c r="M51" s="46" t="s">
        <v>27</v>
      </c>
      <c r="N51" s="46">
        <v>2.9711908007897499E-12</v>
      </c>
    </row>
    <row r="52" spans="1:14" x14ac:dyDescent="0.3">
      <c r="A52" s="90"/>
      <c r="B52" s="1">
        <v>50</v>
      </c>
      <c r="C52" s="46">
        <v>25</v>
      </c>
      <c r="D52" s="46">
        <v>-39</v>
      </c>
      <c r="E52" s="46">
        <v>9</v>
      </c>
      <c r="F52" s="57">
        <v>19</v>
      </c>
      <c r="G52" s="53">
        <v>2.6302467523439602E-6</v>
      </c>
      <c r="H52" s="46">
        <v>1.3120677007276101E-16</v>
      </c>
      <c r="I52" s="46">
        <v>62</v>
      </c>
      <c r="J52" s="62">
        <v>2.6302467523439602E-6</v>
      </c>
      <c r="K52" s="52">
        <v>1.89284030837448E-10</v>
      </c>
      <c r="L52" s="45">
        <v>-7.1571651203195498E-18</v>
      </c>
      <c r="M52" s="45" t="s">
        <v>27</v>
      </c>
      <c r="N52" s="45">
        <v>1.89284030837448E-10</v>
      </c>
    </row>
    <row r="53" spans="1:14" x14ac:dyDescent="0.3">
      <c r="A53" s="90"/>
      <c r="B53" s="1">
        <v>51</v>
      </c>
      <c r="C53" s="45">
        <v>86</v>
      </c>
      <c r="D53" s="45">
        <v>54</v>
      </c>
      <c r="E53" s="45">
        <v>78</v>
      </c>
      <c r="F53" s="56">
        <v>17</v>
      </c>
      <c r="G53" s="52">
        <v>62.748179214646399</v>
      </c>
      <c r="H53" s="45">
        <v>-0.92114830549530402</v>
      </c>
      <c r="I53" s="45">
        <v>60</v>
      </c>
      <c r="J53" s="63">
        <v>62.748179214646399</v>
      </c>
      <c r="K53" s="53">
        <v>64.534442896458401</v>
      </c>
      <c r="L53" s="46">
        <v>-0.874088160898152</v>
      </c>
      <c r="M53" s="46" t="s">
        <v>27</v>
      </c>
      <c r="N53" s="46">
        <v>64.534442896458401</v>
      </c>
    </row>
    <row r="54" spans="1:14" x14ac:dyDescent="0.3">
      <c r="A54" s="90"/>
      <c r="B54" s="1">
        <v>52</v>
      </c>
      <c r="C54" s="46">
        <v>1</v>
      </c>
      <c r="D54" s="46">
        <v>-1</v>
      </c>
      <c r="E54" s="46" t="s">
        <v>25</v>
      </c>
      <c r="F54" s="57">
        <v>9</v>
      </c>
      <c r="G54" s="53">
        <v>3.1465241919824799E-6</v>
      </c>
      <c r="H54" s="46">
        <v>1.9085509567966701E-16</v>
      </c>
      <c r="I54" s="46">
        <v>50</v>
      </c>
      <c r="J54" s="62">
        <v>3.1465241919824799E-6</v>
      </c>
      <c r="K54" s="52">
        <v>2.8460307027753301E-13</v>
      </c>
      <c r="L54" s="45">
        <v>-7.1571658351869908E-18</v>
      </c>
      <c r="M54" s="45" t="s">
        <v>27</v>
      </c>
      <c r="N54" s="45">
        <v>2.8460307027753301E-13</v>
      </c>
    </row>
    <row r="55" spans="1:14" x14ac:dyDescent="0.3">
      <c r="A55" s="90"/>
      <c r="B55" s="1">
        <v>53</v>
      </c>
      <c r="C55" s="45">
        <v>30</v>
      </c>
      <c r="D55" s="45">
        <v>-34</v>
      </c>
      <c r="E55" s="45">
        <v>14</v>
      </c>
      <c r="F55" s="56">
        <v>19</v>
      </c>
      <c r="G55" s="52">
        <v>3.5069956901513098E-7</v>
      </c>
      <c r="H55" s="45">
        <v>-4.6973652352166E-18</v>
      </c>
      <c r="I55" s="45">
        <v>62</v>
      </c>
      <c r="J55" s="63">
        <v>3.5069956901513098E-7</v>
      </c>
      <c r="K55" s="53">
        <v>7.1505040691370598E-9</v>
      </c>
      <c r="L55" s="46">
        <v>-7.1561433053285492E-18</v>
      </c>
      <c r="M55" s="46" t="s">
        <v>27</v>
      </c>
      <c r="N55" s="46">
        <v>7.1505040691370598E-9</v>
      </c>
    </row>
    <row r="56" spans="1:14" x14ac:dyDescent="0.3">
      <c r="A56" s="90"/>
      <c r="B56" s="1">
        <v>54</v>
      </c>
      <c r="C56" s="46">
        <v>88</v>
      </c>
      <c r="D56" s="46">
        <v>24</v>
      </c>
      <c r="E56" s="46">
        <v>72</v>
      </c>
      <c r="F56" s="57">
        <v>19</v>
      </c>
      <c r="G56" s="53">
        <v>62.748180702160099</v>
      </c>
      <c r="H56" s="46">
        <v>-0.92114830549533699</v>
      </c>
      <c r="I56" s="46">
        <v>62</v>
      </c>
      <c r="J56" s="62">
        <v>62.748180702160099</v>
      </c>
      <c r="K56" s="52"/>
      <c r="L56" s="45"/>
      <c r="M56" s="45"/>
      <c r="N56" s="45"/>
    </row>
    <row r="57" spans="1:14" x14ac:dyDescent="0.3">
      <c r="A57" s="90"/>
      <c r="B57" s="1">
        <v>55</v>
      </c>
      <c r="C57" s="45">
        <v>91</v>
      </c>
      <c r="D57" s="45">
        <v>27</v>
      </c>
      <c r="E57" s="45">
        <v>75</v>
      </c>
      <c r="F57" s="56">
        <v>19</v>
      </c>
      <c r="G57" s="52">
        <v>62.7481843845055</v>
      </c>
      <c r="H57" s="45">
        <v>-0.92114830549513205</v>
      </c>
      <c r="I57" s="45">
        <v>62</v>
      </c>
      <c r="J57" s="63">
        <v>62.7481843845055</v>
      </c>
      <c r="K57" s="53">
        <v>49.248842615793002</v>
      </c>
      <c r="L57" s="46">
        <v>1.51808666723924E-2</v>
      </c>
      <c r="M57" s="46" t="s">
        <v>27</v>
      </c>
      <c r="N57" s="46">
        <v>49.248842615793002</v>
      </c>
    </row>
    <row r="58" spans="1:14" x14ac:dyDescent="0.3">
      <c r="A58" s="90"/>
      <c r="B58" s="1">
        <v>56</v>
      </c>
      <c r="C58" s="46">
        <v>-65</v>
      </c>
      <c r="D58" s="46">
        <v>-1</v>
      </c>
      <c r="E58" s="46">
        <v>191</v>
      </c>
      <c r="F58" s="57">
        <v>21</v>
      </c>
      <c r="G58" s="53">
        <v>62.748178570936197</v>
      </c>
      <c r="H58" s="46">
        <v>-0.92114830549526905</v>
      </c>
      <c r="I58" s="46">
        <v>68</v>
      </c>
      <c r="J58" s="62">
        <v>62.748178570936197</v>
      </c>
      <c r="K58" s="52">
        <v>-1.64801877171083E-2</v>
      </c>
      <c r="L58" s="45">
        <v>5.4319317368121603E-9</v>
      </c>
      <c r="M58" s="45" t="s">
        <v>27</v>
      </c>
      <c r="N58" s="45">
        <v>-1.64801877171083E-2</v>
      </c>
    </row>
    <row r="59" spans="1:14" x14ac:dyDescent="0.3">
      <c r="A59" s="90"/>
      <c r="B59" s="1">
        <v>57</v>
      </c>
      <c r="C59" s="45">
        <v>17</v>
      </c>
      <c r="D59" s="45">
        <v>-15</v>
      </c>
      <c r="E59" s="45">
        <v>9</v>
      </c>
      <c r="F59" s="56">
        <v>17</v>
      </c>
      <c r="G59" s="52">
        <v>-1.70233145612214E-6</v>
      </c>
      <c r="H59" s="45">
        <v>5.08014972055577E-17</v>
      </c>
      <c r="I59" s="45">
        <v>60</v>
      </c>
      <c r="J59" s="63">
        <v>-1.70233145612214E-6</v>
      </c>
      <c r="K59" s="53">
        <v>2.5238053152370799E-10</v>
      </c>
      <c r="L59" s="46">
        <v>-7.1571645635373706E-18</v>
      </c>
      <c r="M59" s="46" t="s">
        <v>27</v>
      </c>
      <c r="N59" s="46">
        <v>2.5238053152370799E-10</v>
      </c>
    </row>
    <row r="60" spans="1:14" x14ac:dyDescent="0.3">
      <c r="A60" s="90"/>
      <c r="B60" s="1">
        <v>58</v>
      </c>
      <c r="C60" s="46">
        <v>-72</v>
      </c>
      <c r="D60" s="46">
        <v>-8</v>
      </c>
      <c r="E60" s="46">
        <v>184</v>
      </c>
      <c r="F60" s="57">
        <v>21</v>
      </c>
      <c r="G60" s="53">
        <v>62.748180599265197</v>
      </c>
      <c r="H60" s="46">
        <v>-0.921148305495336</v>
      </c>
      <c r="I60" s="46">
        <v>68</v>
      </c>
      <c r="J60" s="62">
        <v>62.748180599265197</v>
      </c>
      <c r="K60" s="52">
        <v>-0.69248292459758098</v>
      </c>
      <c r="L60" s="45">
        <v>9.5906520171814008E-6</v>
      </c>
      <c r="M60" s="45" t="s">
        <v>27</v>
      </c>
      <c r="N60" s="45">
        <v>-0.69248292459758098</v>
      </c>
    </row>
    <row r="61" spans="1:14" x14ac:dyDescent="0.3">
      <c r="A61" s="90"/>
      <c r="B61" s="1">
        <v>59</v>
      </c>
      <c r="C61" s="45">
        <v>54</v>
      </c>
      <c r="D61" s="45">
        <v>53</v>
      </c>
      <c r="E61" s="45">
        <v>55</v>
      </c>
      <c r="F61" s="56">
        <v>5</v>
      </c>
      <c r="G61" s="52">
        <v>54.999993706951599</v>
      </c>
      <c r="H61" s="45">
        <v>-0.32325673676636102</v>
      </c>
      <c r="I61" s="45">
        <v>50</v>
      </c>
      <c r="J61" s="63">
        <v>54.999993706951599</v>
      </c>
      <c r="K61" s="53"/>
      <c r="L61" s="46"/>
      <c r="M61" s="46"/>
      <c r="N61" s="46"/>
    </row>
    <row r="62" spans="1:14" x14ac:dyDescent="0.3">
      <c r="A62" s="90"/>
      <c r="B62" s="1">
        <v>60</v>
      </c>
      <c r="C62" s="46">
        <v>26</v>
      </c>
      <c r="D62" s="46">
        <v>-38</v>
      </c>
      <c r="E62" s="46">
        <v>10</v>
      </c>
      <c r="F62" s="57">
        <v>19</v>
      </c>
      <c r="G62" s="53">
        <v>3.8576952359838704E-6</v>
      </c>
      <c r="H62" s="46">
        <v>2.9047905014342898E-16</v>
      </c>
      <c r="I62" s="46">
        <v>62</v>
      </c>
      <c r="J62" s="62">
        <v>3.8576952359838704E-6</v>
      </c>
      <c r="K62" s="52">
        <v>4.6034180198013001E-10</v>
      </c>
      <c r="L62" s="45">
        <v>-7.1571616010348598E-18</v>
      </c>
      <c r="M62" s="45" t="s">
        <v>27</v>
      </c>
      <c r="N62" s="45">
        <v>4.6034180198013001E-10</v>
      </c>
    </row>
    <row r="63" spans="1:14" x14ac:dyDescent="0.3">
      <c r="A63" s="90"/>
      <c r="B63" s="1">
        <v>61</v>
      </c>
      <c r="C63" s="45">
        <v>-84</v>
      </c>
      <c r="D63" s="45">
        <v>-52</v>
      </c>
      <c r="E63" s="45">
        <v>44</v>
      </c>
      <c r="F63" s="56">
        <v>19</v>
      </c>
      <c r="G63" s="52">
        <v>-4.1961241406995998E-15</v>
      </c>
      <c r="H63" s="45">
        <v>-7.1571658351860694E-18</v>
      </c>
      <c r="I63" s="45">
        <v>66</v>
      </c>
      <c r="J63" s="63">
        <v>-4.1961241406995998E-15</v>
      </c>
      <c r="K63" s="53">
        <v>-2.45574632115353</v>
      </c>
      <c r="L63" s="46">
        <v>1.20613799877181E-4</v>
      </c>
      <c r="M63" s="46" t="s">
        <v>27</v>
      </c>
      <c r="N63" s="46">
        <v>-2.45574632115353</v>
      </c>
    </row>
    <row r="64" spans="1:14" x14ac:dyDescent="0.3">
      <c r="A64" s="90"/>
      <c r="B64" s="1">
        <v>62</v>
      </c>
      <c r="C64" s="46">
        <v>-50</v>
      </c>
      <c r="D64" s="46">
        <v>-18</v>
      </c>
      <c r="E64" s="46">
        <v>78</v>
      </c>
      <c r="F64" s="57">
        <v>19</v>
      </c>
      <c r="G64" s="53">
        <v>2.4851785736181099E-15</v>
      </c>
      <c r="H64" s="46">
        <v>-7.1571658351860694E-18</v>
      </c>
      <c r="I64" s="46">
        <v>66</v>
      </c>
      <c r="J64" s="62">
        <v>2.4851785736181099E-15</v>
      </c>
      <c r="K64" s="52">
        <v>-0.38829763133057998</v>
      </c>
      <c r="L64" s="45">
        <v>3.0155010099343899E-6</v>
      </c>
      <c r="M64" s="45" t="s">
        <v>27</v>
      </c>
      <c r="N64" s="45">
        <v>-0.38829763133057998</v>
      </c>
    </row>
    <row r="65" spans="1:14" x14ac:dyDescent="0.3">
      <c r="A65" s="90"/>
      <c r="B65" s="1">
        <v>63</v>
      </c>
      <c r="C65" s="45">
        <v>-52</v>
      </c>
      <c r="D65" s="45">
        <v>-20</v>
      </c>
      <c r="E65" s="45">
        <v>76</v>
      </c>
      <c r="F65" s="56">
        <v>19</v>
      </c>
      <c r="G65" s="52">
        <v>1.8901116701506001E-16</v>
      </c>
      <c r="H65" s="45">
        <v>-7.1571658351860694E-18</v>
      </c>
      <c r="I65" s="45">
        <v>66</v>
      </c>
      <c r="J65" s="63">
        <v>1.8901116701506001E-16</v>
      </c>
      <c r="K65" s="53">
        <v>-3.7199275117599999</v>
      </c>
      <c r="L65" s="46">
        <v>2.7675721385497998E-4</v>
      </c>
      <c r="M65" s="46" t="s">
        <v>27</v>
      </c>
      <c r="N65" s="46">
        <v>-3.7199275117599999</v>
      </c>
    </row>
    <row r="66" spans="1:14" x14ac:dyDescent="0.3">
      <c r="A66" s="90"/>
      <c r="B66" s="1">
        <v>64</v>
      </c>
      <c r="C66" s="46">
        <v>5</v>
      </c>
      <c r="D66" s="46">
        <v>-3</v>
      </c>
      <c r="E66" s="46">
        <v>3</v>
      </c>
      <c r="F66" s="57">
        <v>13</v>
      </c>
      <c r="G66" s="53">
        <v>2.6815792560650198E-16</v>
      </c>
      <c r="H66" s="46">
        <v>-7.1571658351860694E-18</v>
      </c>
      <c r="I66" s="46">
        <v>54</v>
      </c>
      <c r="J66" s="62">
        <v>2.6815792560650198E-16</v>
      </c>
      <c r="K66" s="52">
        <v>1.12887531755631E-12</v>
      </c>
      <c r="L66" s="45">
        <v>-7.1571658351707498E-18</v>
      </c>
      <c r="M66" s="45" t="s">
        <v>27</v>
      </c>
      <c r="N66" s="45">
        <v>1.12887531755631E-12</v>
      </c>
    </row>
    <row r="67" spans="1:14" x14ac:dyDescent="0.3">
      <c r="A67" s="90"/>
      <c r="B67" s="1">
        <v>65</v>
      </c>
      <c r="C67" s="45">
        <v>7</v>
      </c>
      <c r="D67" s="45">
        <v>-9</v>
      </c>
      <c r="E67" s="45">
        <v>3</v>
      </c>
      <c r="F67" s="56">
        <v>15</v>
      </c>
      <c r="G67" s="52">
        <v>2.2283808059910199E-6</v>
      </c>
      <c r="H67" s="45">
        <v>9.2156434453003494E-17</v>
      </c>
      <c r="I67" s="45">
        <v>56</v>
      </c>
      <c r="J67" s="63">
        <v>2.2283808059910199E-6</v>
      </c>
      <c r="K67" s="53">
        <v>1.1288753175557201E-12</v>
      </c>
      <c r="L67" s="46">
        <v>-7.1571658351707498E-18</v>
      </c>
      <c r="M67" s="46" t="s">
        <v>27</v>
      </c>
      <c r="N67" s="46">
        <v>1.1288753175557201E-12</v>
      </c>
    </row>
    <row r="68" spans="1:14" x14ac:dyDescent="0.3">
      <c r="A68" s="90"/>
      <c r="B68" s="1">
        <v>66</v>
      </c>
      <c r="C68" s="46">
        <v>36</v>
      </c>
      <c r="D68" s="46">
        <v>-28</v>
      </c>
      <c r="E68" s="46">
        <v>20</v>
      </c>
      <c r="F68" s="57">
        <v>19</v>
      </c>
      <c r="G68" s="53">
        <v>-7.0139913113996202E-7</v>
      </c>
      <c r="H68" s="46">
        <v>2.6820552964446901E-18</v>
      </c>
      <c r="I68" s="46">
        <v>62</v>
      </c>
      <c r="J68" s="62">
        <v>-7.0139913113996202E-7</v>
      </c>
      <c r="K68" s="52">
        <v>-3.11499966222611E-6</v>
      </c>
      <c r="L68" s="45">
        <v>1.8690732009431799E-16</v>
      </c>
      <c r="M68" s="45" t="s">
        <v>27</v>
      </c>
      <c r="N68" s="45">
        <v>-3.11499966222611E-6</v>
      </c>
    </row>
    <row r="69" spans="1:14" x14ac:dyDescent="0.3">
      <c r="A69" s="90"/>
      <c r="B69" s="1">
        <v>67</v>
      </c>
      <c r="C69" s="45">
        <v>75</v>
      </c>
      <c r="D69" s="45">
        <v>43</v>
      </c>
      <c r="E69" s="45">
        <v>67</v>
      </c>
      <c r="F69" s="56">
        <v>17</v>
      </c>
      <c r="G69" s="52">
        <v>62.748182051865399</v>
      </c>
      <c r="H69" s="45">
        <v>-0.92114830549530902</v>
      </c>
      <c r="I69" s="45">
        <v>60</v>
      </c>
      <c r="J69" s="63">
        <v>62.748182051865399</v>
      </c>
      <c r="K69" s="53"/>
      <c r="L69" s="46"/>
      <c r="M69" s="46"/>
      <c r="N69" s="46"/>
    </row>
    <row r="70" spans="1:14" x14ac:dyDescent="0.3">
      <c r="A70" s="90"/>
      <c r="B70" s="1">
        <v>68</v>
      </c>
      <c r="C70" s="46">
        <v>-22</v>
      </c>
      <c r="D70" s="46">
        <v>-14</v>
      </c>
      <c r="E70" s="46">
        <v>10</v>
      </c>
      <c r="F70" s="57">
        <v>15</v>
      </c>
      <c r="G70" s="53">
        <v>1.13488763801811E-6</v>
      </c>
      <c r="H70" s="46">
        <v>1.86022229761995E-17</v>
      </c>
      <c r="I70" s="46">
        <v>60</v>
      </c>
      <c r="J70" s="62">
        <v>1.13488763801811E-6</v>
      </c>
      <c r="K70" s="52">
        <v>5.6657383199062797E-10</v>
      </c>
      <c r="L70" s="45">
        <v>-7.1571594201637293E-18</v>
      </c>
      <c r="M70" s="45" t="s">
        <v>27</v>
      </c>
      <c r="N70" s="45">
        <v>5.6657383199062797E-10</v>
      </c>
    </row>
    <row r="71" spans="1:14" x14ac:dyDescent="0.3">
      <c r="A71" s="90"/>
      <c r="B71" s="1">
        <v>69</v>
      </c>
      <c r="C71" s="45">
        <v>-77</v>
      </c>
      <c r="D71" s="45">
        <v>-13</v>
      </c>
      <c r="E71" s="45">
        <v>179</v>
      </c>
      <c r="F71" s="56">
        <v>21</v>
      </c>
      <c r="G71" s="52">
        <v>62.748182048071598</v>
      </c>
      <c r="H71" s="45">
        <v>-0.92114830549530902</v>
      </c>
      <c r="I71" s="45">
        <v>68</v>
      </c>
      <c r="J71" s="63">
        <v>62.748182048071598</v>
      </c>
      <c r="K71" s="53">
        <v>-3.4642573995458301</v>
      </c>
      <c r="L71" s="46">
        <v>2.4002158660616101E-4</v>
      </c>
      <c r="M71" s="46" t="s">
        <v>27</v>
      </c>
      <c r="N71" s="46">
        <v>-3.4642573995458301</v>
      </c>
    </row>
    <row r="72" spans="1:14" x14ac:dyDescent="0.3">
      <c r="A72" s="90"/>
      <c r="B72" s="1">
        <v>70</v>
      </c>
      <c r="C72" s="46">
        <v>23</v>
      </c>
      <c r="D72" s="46">
        <v>-9</v>
      </c>
      <c r="E72" s="46">
        <v>15</v>
      </c>
      <c r="F72" s="57">
        <v>17</v>
      </c>
      <c r="G72" s="53">
        <v>1.70233145612214E-6</v>
      </c>
      <c r="H72" s="46">
        <v>5.0801466584156101E-17</v>
      </c>
      <c r="I72" s="46">
        <v>60</v>
      </c>
      <c r="J72" s="62">
        <v>1.70233145612214E-6</v>
      </c>
      <c r="K72" s="52">
        <v>4.2678775061270604E-9</v>
      </c>
      <c r="L72" s="45">
        <v>-7.1568015780030196E-18</v>
      </c>
      <c r="M72" s="45" t="s">
        <v>27</v>
      </c>
      <c r="N72" s="45">
        <v>4.2678775061270604E-9</v>
      </c>
    </row>
    <row r="73" spans="1:14" x14ac:dyDescent="0.3">
      <c r="A73" s="90"/>
      <c r="B73" s="1">
        <v>71</v>
      </c>
      <c r="C73" s="45">
        <v>-69</v>
      </c>
      <c r="D73" s="45">
        <v>-5</v>
      </c>
      <c r="E73" s="45">
        <v>187</v>
      </c>
      <c r="F73" s="56">
        <v>21</v>
      </c>
      <c r="G73" s="52">
        <v>62.748179729981302</v>
      </c>
      <c r="H73" s="45">
        <v>-0.92114830549532301</v>
      </c>
      <c r="I73" s="45">
        <v>68</v>
      </c>
      <c r="J73" s="63">
        <v>62.748179729981302</v>
      </c>
      <c r="K73" s="53">
        <v>-0.16790537869994501</v>
      </c>
      <c r="L73" s="46">
        <v>5.6384432392164899E-7</v>
      </c>
      <c r="M73" s="46" t="s">
        <v>27</v>
      </c>
      <c r="N73" s="46">
        <v>-0.16790537869994501</v>
      </c>
    </row>
    <row r="74" spans="1:14" x14ac:dyDescent="0.3">
      <c r="A74" s="90"/>
      <c r="B74" s="1">
        <v>72</v>
      </c>
      <c r="C74" s="46">
        <v>-91</v>
      </c>
      <c r="D74" s="46">
        <v>-59</v>
      </c>
      <c r="E74" s="46">
        <v>37</v>
      </c>
      <c r="F74" s="57">
        <v>19</v>
      </c>
      <c r="G74" s="53">
        <v>3.2149275494273902E-6</v>
      </c>
      <c r="H74" s="46">
        <v>1.99557988211171E-16</v>
      </c>
      <c r="I74" s="46">
        <v>66</v>
      </c>
      <c r="J74" s="62">
        <v>3.2149275494273902E-6</v>
      </c>
      <c r="K74" s="52">
        <v>-0.40268611489286199</v>
      </c>
      <c r="L74" s="45">
        <v>3.24312214254585E-6</v>
      </c>
      <c r="M74" s="45" t="s">
        <v>27</v>
      </c>
      <c r="N74" s="45">
        <v>-0.40268611489286199</v>
      </c>
    </row>
    <row r="75" spans="1:14" x14ac:dyDescent="0.3">
      <c r="A75" s="90"/>
      <c r="B75" s="1">
        <v>73</v>
      </c>
      <c r="C75" s="45">
        <v>93</v>
      </c>
      <c r="D75" s="45">
        <v>29</v>
      </c>
      <c r="E75" s="45">
        <v>77</v>
      </c>
      <c r="F75" s="56">
        <v>19</v>
      </c>
      <c r="G75" s="52">
        <v>62.748178422612902</v>
      </c>
      <c r="H75" s="45">
        <v>-0.92114830549525895</v>
      </c>
      <c r="I75" s="45">
        <v>62</v>
      </c>
      <c r="J75" s="63">
        <v>62.748178422612902</v>
      </c>
      <c r="K75" s="53">
        <v>50.704323264565602</v>
      </c>
      <c r="L75" s="46">
        <v>-2.90950530760756E-2</v>
      </c>
      <c r="M75" s="46" t="s">
        <v>27</v>
      </c>
      <c r="N75" s="46">
        <v>50.704323264565602</v>
      </c>
    </row>
    <row r="76" spans="1:14" x14ac:dyDescent="0.3">
      <c r="A76" s="90"/>
      <c r="B76" s="1">
        <v>74</v>
      </c>
      <c r="C76" s="46">
        <v>12</v>
      </c>
      <c r="D76" s="46">
        <v>-4</v>
      </c>
      <c r="E76" s="46">
        <v>8</v>
      </c>
      <c r="F76" s="57">
        <v>15</v>
      </c>
      <c r="G76" s="53">
        <v>-2.9711744085267799E-6</v>
      </c>
      <c r="H76" s="46">
        <v>1.6940040820507801E-16</v>
      </c>
      <c r="I76" s="46">
        <v>56</v>
      </c>
      <c r="J76" s="62">
        <v>-2.9711744085267799E-6</v>
      </c>
      <c r="K76" s="52">
        <v>4.2642524752923799E-11</v>
      </c>
      <c r="L76" s="45">
        <v>-7.1571657992018695E-18</v>
      </c>
      <c r="M76" s="45" t="s">
        <v>27</v>
      </c>
      <c r="N76" s="45">
        <v>4.2642524752923799E-11</v>
      </c>
    </row>
    <row r="77" spans="1:14" x14ac:dyDescent="0.3">
      <c r="A77" s="90"/>
      <c r="B77" s="1">
        <v>75</v>
      </c>
      <c r="C77" s="45">
        <v>62</v>
      </c>
      <c r="D77" s="45">
        <v>61</v>
      </c>
      <c r="E77" s="45">
        <v>63</v>
      </c>
      <c r="F77" s="56">
        <v>5</v>
      </c>
      <c r="G77" s="52">
        <v>62.748183668910102</v>
      </c>
      <c r="H77" s="45">
        <v>-0.92114830549520399</v>
      </c>
      <c r="I77" s="45">
        <v>50</v>
      </c>
      <c r="J77" s="63">
        <v>62.748183668910102</v>
      </c>
      <c r="K77" s="53">
        <v>62.755522266007702</v>
      </c>
      <c r="L77" s="46">
        <v>-0.92114749615976599</v>
      </c>
      <c r="M77" s="46" t="s">
        <v>27</v>
      </c>
      <c r="N77" s="46">
        <v>62.755522266007702</v>
      </c>
    </row>
    <row r="78" spans="1:14" x14ac:dyDescent="0.3">
      <c r="A78" s="90"/>
      <c r="B78" s="1">
        <v>76</v>
      </c>
      <c r="C78" s="46">
        <v>78</v>
      </c>
      <c r="D78" s="46">
        <v>46</v>
      </c>
      <c r="E78" s="46">
        <v>70</v>
      </c>
      <c r="F78" s="57">
        <v>17</v>
      </c>
      <c r="G78" s="53">
        <v>62.748183754196901</v>
      </c>
      <c r="H78" s="46">
        <v>-0.921148305495196</v>
      </c>
      <c r="I78" s="46">
        <v>60</v>
      </c>
      <c r="J78" s="62">
        <v>62.748183754196901</v>
      </c>
      <c r="K78" s="52">
        <v>60.502396582306197</v>
      </c>
      <c r="L78" s="45">
        <v>-0.84838872725943104</v>
      </c>
      <c r="M78" s="45" t="s">
        <v>27</v>
      </c>
      <c r="N78" s="45">
        <v>60.502396582306197</v>
      </c>
    </row>
    <row r="79" spans="1:14" x14ac:dyDescent="0.3">
      <c r="A79" s="90"/>
      <c r="B79" s="1">
        <v>77</v>
      </c>
      <c r="C79" s="45">
        <v>99</v>
      </c>
      <c r="D79" s="45">
        <v>35</v>
      </c>
      <c r="E79" s="45">
        <v>83</v>
      </c>
      <c r="F79" s="56">
        <v>19</v>
      </c>
      <c r="G79" s="52">
        <v>62.748177370514199</v>
      </c>
      <c r="H79" s="45">
        <v>-0.92114830549517102</v>
      </c>
      <c r="I79" s="45">
        <v>62</v>
      </c>
      <c r="J79" s="63">
        <v>62.748177370514199</v>
      </c>
      <c r="K79" s="53">
        <v>58.115991969248199</v>
      </c>
      <c r="L79" s="46">
        <v>-0.64566447645697</v>
      </c>
      <c r="M79" s="46" t="s">
        <v>27</v>
      </c>
      <c r="N79" s="46">
        <v>58.115991969248199</v>
      </c>
    </row>
    <row r="80" spans="1:14" x14ac:dyDescent="0.3">
      <c r="A80" s="90"/>
      <c r="B80" s="1">
        <v>78</v>
      </c>
      <c r="C80" s="46">
        <v>24</v>
      </c>
      <c r="D80" s="46">
        <v>-8</v>
      </c>
      <c r="E80" s="46">
        <v>16</v>
      </c>
      <c r="F80" s="57">
        <v>17</v>
      </c>
      <c r="G80" s="53">
        <v>-2.26977527541871E-6</v>
      </c>
      <c r="H80" s="46">
        <v>9.5880450597094795E-17</v>
      </c>
      <c r="I80" s="46">
        <v>60</v>
      </c>
      <c r="J80" s="62">
        <v>-2.26977527541871E-6</v>
      </c>
      <c r="K80" s="52">
        <v>-3.0253000137978502E-9</v>
      </c>
      <c r="L80" s="45">
        <v>-7.1569827591731397E-18</v>
      </c>
      <c r="M80" s="45" t="s">
        <v>27</v>
      </c>
      <c r="N80" s="45">
        <v>-3.0253000137978502E-9</v>
      </c>
    </row>
    <row r="81" spans="1:14" x14ac:dyDescent="0.3">
      <c r="A81" s="90"/>
      <c r="B81" s="1">
        <v>79</v>
      </c>
      <c r="C81" s="45">
        <v>-21</v>
      </c>
      <c r="D81" s="45">
        <v>-13</v>
      </c>
      <c r="E81" s="45">
        <v>11</v>
      </c>
      <c r="F81" s="56">
        <v>15</v>
      </c>
      <c r="G81" s="52">
        <v>-2.83721909325212E-6</v>
      </c>
      <c r="H81" s="45">
        <v>1.53839103344891E-16</v>
      </c>
      <c r="I81" s="45">
        <v>60</v>
      </c>
      <c r="J81" s="63">
        <v>-2.83721909325212E-6</v>
      </c>
      <c r="K81" s="53">
        <v>1.18534617849254E-9</v>
      </c>
      <c r="L81" s="46">
        <v>-7.1571377449357394E-18</v>
      </c>
      <c r="M81" s="46" t="s">
        <v>27</v>
      </c>
      <c r="N81" s="46">
        <v>1.18534617849254E-9</v>
      </c>
    </row>
    <row r="82" spans="1:14" x14ac:dyDescent="0.3">
      <c r="A82" s="90"/>
      <c r="B82" s="1">
        <v>80</v>
      </c>
      <c r="C82" s="46">
        <v>-81</v>
      </c>
      <c r="D82" s="46">
        <v>-49</v>
      </c>
      <c r="E82" s="46">
        <v>47</v>
      </c>
      <c r="F82" s="57">
        <v>19</v>
      </c>
      <c r="G82" s="53">
        <v>3.2149275480429398E-6</v>
      </c>
      <c r="H82" s="46">
        <v>1.99557988033135E-16</v>
      </c>
      <c r="I82" s="46">
        <v>66</v>
      </c>
      <c r="J82" s="62">
        <v>3.2149275480429398E-6</v>
      </c>
      <c r="K82" s="52">
        <v>-0.27110537033436199</v>
      </c>
      <c r="L82" s="45">
        <v>1.46996243647754E-6</v>
      </c>
      <c r="M82" s="45" t="s">
        <v>27</v>
      </c>
      <c r="N82" s="45">
        <v>-0.27110537033436199</v>
      </c>
    </row>
    <row r="83" spans="1:14" x14ac:dyDescent="0.3">
      <c r="A83" s="90"/>
      <c r="B83" s="1">
        <v>81</v>
      </c>
      <c r="C83" s="45">
        <v>54</v>
      </c>
      <c r="D83" s="45">
        <v>53</v>
      </c>
      <c r="E83" s="45">
        <v>55</v>
      </c>
      <c r="F83" s="56">
        <v>5</v>
      </c>
      <c r="G83" s="52">
        <v>54.999993706951599</v>
      </c>
      <c r="H83" s="45">
        <v>-0.32325673676636102</v>
      </c>
      <c r="I83" s="45">
        <v>50</v>
      </c>
      <c r="J83" s="63">
        <v>54.999993706951599</v>
      </c>
      <c r="K83" s="53"/>
      <c r="L83" s="46"/>
      <c r="M83" s="46"/>
      <c r="N83" s="46"/>
    </row>
    <row r="84" spans="1:14" x14ac:dyDescent="0.3">
      <c r="A84" s="90"/>
      <c r="B84" s="1">
        <v>82</v>
      </c>
      <c r="C84" s="46">
        <v>-60</v>
      </c>
      <c r="D84" s="46">
        <v>4</v>
      </c>
      <c r="E84" s="46">
        <v>196</v>
      </c>
      <c r="F84" s="57">
        <v>21</v>
      </c>
      <c r="G84" s="53">
        <v>62.748177122129803</v>
      </c>
      <c r="H84" s="46">
        <v>-0.92114830549514504</v>
      </c>
      <c r="I84" s="46">
        <v>68</v>
      </c>
      <c r="J84" s="62">
        <v>62.748177122129803</v>
      </c>
      <c r="K84" s="52"/>
      <c r="L84" s="45"/>
      <c r="M84" s="45"/>
      <c r="N84" s="45"/>
    </row>
    <row r="85" spans="1:14" x14ac:dyDescent="0.3">
      <c r="A85" s="90"/>
      <c r="B85" s="1">
        <v>83</v>
      </c>
      <c r="C85" s="45">
        <v>-35</v>
      </c>
      <c r="D85" s="45">
        <v>-19</v>
      </c>
      <c r="E85" s="45">
        <v>29</v>
      </c>
      <c r="F85" s="56">
        <v>17</v>
      </c>
      <c r="G85" s="52">
        <v>1.9288476149949899E-6</v>
      </c>
      <c r="H85" s="45">
        <v>6.7251879254252996E-17</v>
      </c>
      <c r="I85" s="45">
        <v>62</v>
      </c>
      <c r="J85" s="63">
        <v>1.9288476149949899E-6</v>
      </c>
      <c r="K85" s="53">
        <v>-3.1529030639177299E-3</v>
      </c>
      <c r="L85" s="46">
        <v>1.98815947480373E-10</v>
      </c>
      <c r="M85" s="46" t="s">
        <v>27</v>
      </c>
      <c r="N85" s="46">
        <v>-3.1529030639177299E-3</v>
      </c>
    </row>
    <row r="86" spans="1:14" x14ac:dyDescent="0.3">
      <c r="A86" s="90"/>
      <c r="B86" s="1">
        <v>84</v>
      </c>
      <c r="C86" s="46">
        <v>-64</v>
      </c>
      <c r="D86" s="46">
        <v>0</v>
      </c>
      <c r="E86" s="46">
        <v>192</v>
      </c>
      <c r="F86" s="57">
        <v>21</v>
      </c>
      <c r="G86" s="53">
        <v>62.748178281174901</v>
      </c>
      <c r="H86" s="46">
        <v>-0.92114830549524895</v>
      </c>
      <c r="I86" s="46">
        <v>68</v>
      </c>
      <c r="J86" s="62">
        <v>62.748178281174901</v>
      </c>
      <c r="K86" s="52"/>
      <c r="L86" s="45"/>
      <c r="M86" s="45"/>
      <c r="N86" s="45"/>
    </row>
    <row r="87" spans="1:14" x14ac:dyDescent="0.3">
      <c r="A87" s="90"/>
      <c r="B87" s="1">
        <v>85</v>
      </c>
      <c r="C87" s="45">
        <v>92</v>
      </c>
      <c r="D87" s="45">
        <v>28</v>
      </c>
      <c r="E87" s="45">
        <v>76</v>
      </c>
      <c r="F87" s="56">
        <v>19</v>
      </c>
      <c r="G87" s="52">
        <v>62.748177195164402</v>
      </c>
      <c r="H87" s="45">
        <v>-0.92114830549515303</v>
      </c>
      <c r="I87" s="45">
        <v>62</v>
      </c>
      <c r="J87" s="63">
        <v>62.748177195164402</v>
      </c>
      <c r="K87" s="53">
        <v>49.5214046351619</v>
      </c>
      <c r="L87" s="46">
        <v>8.6678200149600607E-3</v>
      </c>
      <c r="M87" s="46" t="s">
        <v>27</v>
      </c>
      <c r="N87" s="46">
        <v>49.5214046351619</v>
      </c>
    </row>
    <row r="88" spans="1:14" x14ac:dyDescent="0.3">
      <c r="A88" s="90"/>
      <c r="B88" s="1">
        <v>86</v>
      </c>
      <c r="C88" s="46">
        <v>19</v>
      </c>
      <c r="D88" s="46">
        <v>-13</v>
      </c>
      <c r="E88" s="46">
        <v>11</v>
      </c>
      <c r="F88" s="57">
        <v>17</v>
      </c>
      <c r="G88" s="53">
        <v>-2.83721909325212E-6</v>
      </c>
      <c r="H88" s="46">
        <v>1.53839103344891E-16</v>
      </c>
      <c r="I88" s="46">
        <v>60</v>
      </c>
      <c r="J88" s="62">
        <v>-2.83721909325212E-6</v>
      </c>
      <c r="K88" s="52">
        <v>1.18534617849254E-9</v>
      </c>
      <c r="L88" s="45">
        <v>-7.1571377449357394E-18</v>
      </c>
      <c r="M88" s="45" t="s">
        <v>27</v>
      </c>
      <c r="N88" s="45">
        <v>1.18534617849254E-9</v>
      </c>
    </row>
    <row r="89" spans="1:14" x14ac:dyDescent="0.3">
      <c r="A89" s="90"/>
      <c r="B89" s="1">
        <v>87</v>
      </c>
      <c r="C89" s="45">
        <v>12</v>
      </c>
      <c r="D89" s="45">
        <v>-4</v>
      </c>
      <c r="E89" s="45">
        <v>8</v>
      </c>
      <c r="F89" s="56">
        <v>15</v>
      </c>
      <c r="G89" s="52">
        <v>-2.9711744085267799E-6</v>
      </c>
      <c r="H89" s="45">
        <v>1.6940040820507801E-16</v>
      </c>
      <c r="I89" s="45">
        <v>56</v>
      </c>
      <c r="J89" s="63">
        <v>-2.9711744085267799E-6</v>
      </c>
      <c r="K89" s="53">
        <v>4.2642524752923799E-11</v>
      </c>
      <c r="L89" s="46">
        <v>-7.1571657992018695E-18</v>
      </c>
      <c r="M89" s="46" t="s">
        <v>27</v>
      </c>
      <c r="N89" s="46">
        <v>4.2642524752923799E-11</v>
      </c>
    </row>
    <row r="90" spans="1:14" x14ac:dyDescent="0.3">
      <c r="A90" s="90"/>
      <c r="B90" s="1">
        <v>88</v>
      </c>
      <c r="C90" s="46">
        <v>30</v>
      </c>
      <c r="D90" s="46">
        <v>-34</v>
      </c>
      <c r="E90" s="46">
        <v>14</v>
      </c>
      <c r="F90" s="57">
        <v>19</v>
      </c>
      <c r="G90" s="53">
        <v>3.5069956901513098E-7</v>
      </c>
      <c r="H90" s="46">
        <v>-4.6973652352166E-18</v>
      </c>
      <c r="I90" s="46">
        <v>62</v>
      </c>
      <c r="J90" s="62">
        <v>3.5069956901513098E-7</v>
      </c>
      <c r="K90" s="52">
        <v>7.1505040691370598E-9</v>
      </c>
      <c r="L90" s="45">
        <v>-7.1561433053285492E-18</v>
      </c>
      <c r="M90" s="45" t="s">
        <v>27</v>
      </c>
      <c r="N90" s="45">
        <v>7.1505040691370598E-9</v>
      </c>
    </row>
    <row r="91" spans="1:14" x14ac:dyDescent="0.3">
      <c r="A91" s="90"/>
      <c r="B91" s="1">
        <v>89</v>
      </c>
      <c r="C91" s="45">
        <v>-21</v>
      </c>
      <c r="D91" s="45">
        <v>-13</v>
      </c>
      <c r="E91" s="45">
        <v>11</v>
      </c>
      <c r="F91" s="56">
        <v>15</v>
      </c>
      <c r="G91" s="52">
        <v>-2.83721909325212E-6</v>
      </c>
      <c r="H91" s="45">
        <v>1.53839103344891E-16</v>
      </c>
      <c r="I91" s="45">
        <v>60</v>
      </c>
      <c r="J91" s="63">
        <v>-2.83721909325212E-6</v>
      </c>
      <c r="K91" s="53">
        <v>1.18534617849254E-9</v>
      </c>
      <c r="L91" s="46">
        <v>-7.1571377449357394E-18</v>
      </c>
      <c r="M91" s="46" t="s">
        <v>27</v>
      </c>
      <c r="N91" s="46">
        <v>1.18534617849254E-9</v>
      </c>
    </row>
    <row r="92" spans="1:14" x14ac:dyDescent="0.3">
      <c r="A92" s="90"/>
      <c r="B92" s="1">
        <v>90</v>
      </c>
      <c r="C92" s="46">
        <v>17</v>
      </c>
      <c r="D92" s="46">
        <v>-15</v>
      </c>
      <c r="E92" s="46">
        <v>9</v>
      </c>
      <c r="F92" s="57">
        <v>17</v>
      </c>
      <c r="G92" s="53">
        <v>-1.70233145612214E-6</v>
      </c>
      <c r="H92" s="46">
        <v>5.08014972055577E-17</v>
      </c>
      <c r="I92" s="46">
        <v>60</v>
      </c>
      <c r="J92" s="62">
        <v>-1.70233145612214E-6</v>
      </c>
      <c r="K92" s="52">
        <v>2.5238053152370799E-10</v>
      </c>
      <c r="L92" s="45">
        <v>-7.1571645635373706E-18</v>
      </c>
      <c r="M92" s="45" t="s">
        <v>27</v>
      </c>
      <c r="N92" s="45">
        <v>2.5238053152370799E-10</v>
      </c>
    </row>
    <row r="93" spans="1:14" x14ac:dyDescent="0.3">
      <c r="A93" s="90"/>
      <c r="B93" s="1">
        <v>91</v>
      </c>
      <c r="C93" s="45">
        <v>-36</v>
      </c>
      <c r="D93" s="45">
        <v>-20</v>
      </c>
      <c r="E93" s="45">
        <v>28</v>
      </c>
      <c r="F93" s="56">
        <v>17</v>
      </c>
      <c r="G93" s="52">
        <v>7.0139913113996202E-7</v>
      </c>
      <c r="H93" s="45">
        <v>2.6820426797334301E-18</v>
      </c>
      <c r="I93" s="45">
        <v>62</v>
      </c>
      <c r="J93" s="63">
        <v>7.0139913113996202E-7</v>
      </c>
      <c r="K93" s="53">
        <v>-1.76016284987759E-3</v>
      </c>
      <c r="L93" s="46">
        <v>6.1963458020431999E-11</v>
      </c>
      <c r="M93" s="46" t="s">
        <v>27</v>
      </c>
      <c r="N93" s="46">
        <v>-1.76016284987759E-3</v>
      </c>
    </row>
    <row r="94" spans="1:14" x14ac:dyDescent="0.3">
      <c r="A94" s="90"/>
      <c r="B94" s="1">
        <v>92</v>
      </c>
      <c r="C94" s="46">
        <v>-41</v>
      </c>
      <c r="D94" s="46">
        <v>-25</v>
      </c>
      <c r="E94" s="46">
        <v>23</v>
      </c>
      <c r="F94" s="57">
        <v>17</v>
      </c>
      <c r="G94" s="53">
        <v>2.9809463197971699E-6</v>
      </c>
      <c r="H94" s="46">
        <v>1.7056362658449901E-16</v>
      </c>
      <c r="I94" s="46">
        <v>62</v>
      </c>
      <c r="J94" s="62">
        <v>2.9809463197971699E-6</v>
      </c>
      <c r="K94" s="52">
        <v>-4.8383710517376001E-5</v>
      </c>
      <c r="L94" s="45">
        <v>4.6812512137897897E-14</v>
      </c>
      <c r="M94" s="45" t="s">
        <v>27</v>
      </c>
      <c r="N94" s="45">
        <v>-4.8383710517376001E-5</v>
      </c>
    </row>
    <row r="95" spans="1:14" x14ac:dyDescent="0.3">
      <c r="A95" s="90"/>
      <c r="B95" s="1">
        <v>93</v>
      </c>
      <c r="C95" s="45">
        <v>-39</v>
      </c>
      <c r="D95" s="45">
        <v>-23</v>
      </c>
      <c r="E95" s="45">
        <v>25</v>
      </c>
      <c r="F95" s="56">
        <v>17</v>
      </c>
      <c r="G95" s="52">
        <v>-2.9809463197971699E-6</v>
      </c>
      <c r="H95" s="45">
        <v>1.7056368020552199E-16</v>
      </c>
      <c r="I95" s="45">
        <v>62</v>
      </c>
      <c r="J95" s="63">
        <v>-2.9809463197971699E-6</v>
      </c>
      <c r="K95" s="53">
        <v>-2.32688814080425E-4</v>
      </c>
      <c r="L95" s="46">
        <v>1.08287452888975E-12</v>
      </c>
      <c r="M95" s="46" t="s">
        <v>27</v>
      </c>
      <c r="N95" s="46">
        <v>-2.32688814080425E-4</v>
      </c>
    </row>
    <row r="96" spans="1:14" x14ac:dyDescent="0.3">
      <c r="A96" s="90"/>
      <c r="B96" s="1">
        <v>94</v>
      </c>
      <c r="C96" s="46">
        <v>3</v>
      </c>
      <c r="D96" s="46">
        <v>-1</v>
      </c>
      <c r="E96" s="46">
        <v>2</v>
      </c>
      <c r="F96" s="57">
        <v>11</v>
      </c>
      <c r="G96" s="53">
        <v>3.6105626409661801E-16</v>
      </c>
      <c r="H96" s="46">
        <v>-7.1571658351860694E-18</v>
      </c>
      <c r="I96" s="46">
        <v>50</v>
      </c>
      <c r="J96" s="62">
        <v>3.6105626409661801E-16</v>
      </c>
      <c r="K96" s="52">
        <v>3.5177592015400298E-13</v>
      </c>
      <c r="L96" s="45">
        <v>-7.1571658351867997E-18</v>
      </c>
      <c r="M96" s="45" t="s">
        <v>27</v>
      </c>
      <c r="N96" s="45">
        <v>3.5177592015400298E-13</v>
      </c>
    </row>
    <row r="97" spans="1:14" x14ac:dyDescent="0.3">
      <c r="A97" s="90"/>
      <c r="B97" s="1">
        <v>95</v>
      </c>
      <c r="C97" s="45">
        <v>2</v>
      </c>
      <c r="D97" s="45">
        <v>-2</v>
      </c>
      <c r="E97" s="45">
        <v>1</v>
      </c>
      <c r="F97" s="56">
        <v>11</v>
      </c>
      <c r="G97" s="52">
        <v>-3.6105626409661801E-16</v>
      </c>
      <c r="H97" s="45">
        <v>-7.1571658351860694E-18</v>
      </c>
      <c r="I97" s="45">
        <v>50</v>
      </c>
      <c r="J97" s="63">
        <v>-3.6105626409661801E-16</v>
      </c>
      <c r="K97" s="53">
        <v>3.0030141423328301E-13</v>
      </c>
      <c r="L97" s="46">
        <v>-7.1571658351869599E-18</v>
      </c>
      <c r="M97" s="46" t="s">
        <v>27</v>
      </c>
      <c r="N97" s="46">
        <v>3.0030141423328301E-13</v>
      </c>
    </row>
    <row r="98" spans="1:14" x14ac:dyDescent="0.3">
      <c r="A98" s="90"/>
      <c r="B98" s="1">
        <v>96</v>
      </c>
      <c r="C98" s="46">
        <v>-34</v>
      </c>
      <c r="D98" s="46">
        <v>-18</v>
      </c>
      <c r="E98" s="46">
        <v>30</v>
      </c>
      <c r="F98" s="57">
        <v>17</v>
      </c>
      <c r="G98" s="53">
        <v>3.1562960990837801E-6</v>
      </c>
      <c r="H98" s="46">
        <v>1.9208690707898799E-16</v>
      </c>
      <c r="I98" s="46">
        <v>62</v>
      </c>
      <c r="J98" s="62">
        <v>3.1562960990837801E-6</v>
      </c>
      <c r="K98" s="52">
        <v>-5.3643759559081098E-3</v>
      </c>
      <c r="L98" s="45">
        <v>5.7553058081742399E-10</v>
      </c>
      <c r="M98" s="45" t="s">
        <v>27</v>
      </c>
      <c r="N98" s="45">
        <v>-5.3643759559081098E-3</v>
      </c>
    </row>
    <row r="99" spans="1:14" x14ac:dyDescent="0.3">
      <c r="A99" s="90"/>
      <c r="B99" s="1">
        <v>97</v>
      </c>
      <c r="C99" s="45">
        <v>-94</v>
      </c>
      <c r="D99" s="45">
        <v>-62</v>
      </c>
      <c r="E99" s="45">
        <v>34</v>
      </c>
      <c r="F99" s="56">
        <v>19</v>
      </c>
      <c r="G99" s="52">
        <v>-2.77877543972951E-15</v>
      </c>
      <c r="H99" s="45">
        <v>-7.1571658351860694E-18</v>
      </c>
      <c r="I99" s="45">
        <v>66</v>
      </c>
      <c r="J99" s="63">
        <v>-2.77877543972951E-15</v>
      </c>
      <c r="K99" s="53">
        <v>-9.7560901329172098E-2</v>
      </c>
      <c r="L99" s="46">
        <v>1.90362589356878E-7</v>
      </c>
      <c r="M99" s="46" t="s">
        <v>27</v>
      </c>
      <c r="N99" s="46">
        <v>-9.7560901329172098E-2</v>
      </c>
    </row>
    <row r="100" spans="1:14" x14ac:dyDescent="0.3">
      <c r="A100" s="90"/>
      <c r="B100" s="1">
        <v>98</v>
      </c>
      <c r="C100" s="46">
        <v>69</v>
      </c>
      <c r="D100" s="46">
        <v>53</v>
      </c>
      <c r="E100" s="46">
        <v>65</v>
      </c>
      <c r="F100" s="57">
        <v>15</v>
      </c>
      <c r="G100" s="53">
        <v>62.748176627405002</v>
      </c>
      <c r="H100" s="46">
        <v>-0.92114830549508797</v>
      </c>
      <c r="I100" s="46">
        <v>56</v>
      </c>
      <c r="J100" s="62">
        <v>62.748176627405002</v>
      </c>
      <c r="K100" s="52">
        <v>63.511976618553803</v>
      </c>
      <c r="L100" s="45">
        <v>-0.912408298960804</v>
      </c>
      <c r="M100" s="45" t="s">
        <v>27</v>
      </c>
      <c r="N100" s="45">
        <v>63.511976618553803</v>
      </c>
    </row>
    <row r="101" spans="1:14" x14ac:dyDescent="0.3">
      <c r="A101" s="90"/>
      <c r="B101" s="1">
        <v>99</v>
      </c>
      <c r="C101" s="45">
        <v>94</v>
      </c>
      <c r="D101" s="45">
        <v>30</v>
      </c>
      <c r="E101" s="45">
        <v>78</v>
      </c>
      <c r="F101" s="56">
        <v>19</v>
      </c>
      <c r="G101" s="52">
        <v>62.748179650061402</v>
      </c>
      <c r="H101" s="45">
        <v>-0.92114830549532001</v>
      </c>
      <c r="I101" s="45">
        <v>62</v>
      </c>
      <c r="J101" s="63">
        <v>62.748179650061402</v>
      </c>
      <c r="K101" s="53">
        <v>52.033414954884002</v>
      </c>
      <c r="L101" s="46">
        <v>-9.2755246173966105E-2</v>
      </c>
      <c r="M101" s="46" t="s">
        <v>27</v>
      </c>
      <c r="N101" s="46">
        <v>52.033414954884002</v>
      </c>
    </row>
    <row r="102" spans="1:14" ht="15" thickBot="1" x14ac:dyDescent="0.35">
      <c r="A102" s="91"/>
      <c r="B102" s="3">
        <v>100</v>
      </c>
      <c r="C102" s="50">
        <v>25</v>
      </c>
      <c r="D102" s="50">
        <v>-39</v>
      </c>
      <c r="E102" s="50">
        <v>9</v>
      </c>
      <c r="F102" s="58">
        <v>19</v>
      </c>
      <c r="G102" s="54">
        <v>2.6302467523439602E-6</v>
      </c>
      <c r="H102" s="50">
        <v>1.3120677007276101E-16</v>
      </c>
      <c r="I102" s="50">
        <v>62</v>
      </c>
      <c r="J102" s="64">
        <v>2.6302467523439602E-6</v>
      </c>
      <c r="K102" s="60">
        <v>1.89284030837448E-10</v>
      </c>
      <c r="L102" s="51">
        <v>-7.1571651203195498E-18</v>
      </c>
      <c r="M102" s="51" t="s">
        <v>27</v>
      </c>
      <c r="N102" s="51">
        <v>1.89284030837448E-10</v>
      </c>
    </row>
    <row r="103" spans="1:14" x14ac:dyDescent="0.3">
      <c r="A103" s="92">
        <v>1.5</v>
      </c>
      <c r="B103" s="4">
        <v>1</v>
      </c>
      <c r="C103" s="48">
        <v>89</v>
      </c>
      <c r="D103" s="48">
        <v>50.556640625</v>
      </c>
      <c r="E103" s="48">
        <v>71.9140625</v>
      </c>
      <c r="F103" s="59">
        <v>25</v>
      </c>
      <c r="G103" s="55">
        <v>62.748184755210303</v>
      </c>
      <c r="H103" s="48">
        <v>-0.92114830549508897</v>
      </c>
      <c r="I103" s="48">
        <v>58</v>
      </c>
      <c r="J103" s="65">
        <v>62.748184755210303</v>
      </c>
      <c r="K103" s="61">
        <v>61.716036786433698</v>
      </c>
      <c r="L103" s="49">
        <v>-0.905307515457485</v>
      </c>
      <c r="M103" s="49" t="s">
        <v>27</v>
      </c>
      <c r="N103" s="49">
        <v>61.716036786433698</v>
      </c>
    </row>
    <row r="104" spans="1:14" x14ac:dyDescent="0.3">
      <c r="A104" s="90"/>
      <c r="B104" s="1">
        <v>2</v>
      </c>
      <c r="C104" s="46">
        <v>97</v>
      </c>
      <c r="D104" s="46">
        <v>39.3349609375</v>
      </c>
      <c r="E104" s="46">
        <v>71.37109375</v>
      </c>
      <c r="F104" s="57">
        <v>27</v>
      </c>
      <c r="G104" s="53">
        <v>62.748179294720202</v>
      </c>
      <c r="H104" s="46">
        <v>-0.92114830549530702</v>
      </c>
      <c r="I104" s="46">
        <v>60</v>
      </c>
      <c r="J104" s="62">
        <v>62.748179294720202</v>
      </c>
      <c r="K104" s="52">
        <v>59.08202135114</v>
      </c>
      <c r="L104" s="45">
        <v>-0.73864088504110004</v>
      </c>
      <c r="M104" s="45" t="s">
        <v>27</v>
      </c>
      <c r="N104" s="45">
        <v>59.08202135114</v>
      </c>
    </row>
    <row r="105" spans="1:14" x14ac:dyDescent="0.3">
      <c r="A105" s="90"/>
      <c r="B105" s="1">
        <v>3</v>
      </c>
      <c r="C105" s="45">
        <v>-5</v>
      </c>
      <c r="D105" s="45">
        <v>-1.625</v>
      </c>
      <c r="E105" s="45">
        <v>2.59375</v>
      </c>
      <c r="F105" s="56">
        <v>15</v>
      </c>
      <c r="G105" s="52">
        <v>-3.22084129865849E-6</v>
      </c>
      <c r="H105" s="45">
        <v>2.0031923655575601E-16</v>
      </c>
      <c r="I105" s="45">
        <v>52</v>
      </c>
      <c r="J105" s="63">
        <v>-3.22084129865849E-6</v>
      </c>
      <c r="K105" s="53">
        <v>6.0308862455640301E-13</v>
      </c>
      <c r="L105" s="46">
        <v>-7.1571658351842405E-18</v>
      </c>
      <c r="M105" s="46" t="s">
        <v>27</v>
      </c>
      <c r="N105" s="46">
        <v>6.0308862455640301E-13</v>
      </c>
    </row>
    <row r="106" spans="1:14" x14ac:dyDescent="0.3">
      <c r="A106" s="90"/>
      <c r="B106" s="1">
        <v>4</v>
      </c>
      <c r="C106" s="46">
        <v>-12</v>
      </c>
      <c r="D106" s="46">
        <v>-4.40625</v>
      </c>
      <c r="E106" s="46">
        <v>5.0859375</v>
      </c>
      <c r="F106" s="57">
        <v>19</v>
      </c>
      <c r="G106" s="53">
        <v>1.7931501804024101E-6</v>
      </c>
      <c r="H106" s="46">
        <v>5.7150569426819494E-17</v>
      </c>
      <c r="I106" s="46">
        <v>56</v>
      </c>
      <c r="J106" s="62">
        <v>1.7931501804024101E-6</v>
      </c>
      <c r="K106" s="52">
        <v>6.5056870741356902E-12</v>
      </c>
      <c r="L106" s="45">
        <v>-7.1571658343980698E-18</v>
      </c>
      <c r="M106" s="45" t="s">
        <v>27</v>
      </c>
      <c r="N106" s="45">
        <v>6.5056870741356902E-12</v>
      </c>
    </row>
    <row r="107" spans="1:14" x14ac:dyDescent="0.3">
      <c r="A107" s="90"/>
      <c r="B107" s="1">
        <v>5</v>
      </c>
      <c r="C107" s="45">
        <v>33</v>
      </c>
      <c r="D107" s="45">
        <v>-24.6650390625</v>
      </c>
      <c r="E107" s="45">
        <v>7.37109375</v>
      </c>
      <c r="F107" s="56">
        <v>27</v>
      </c>
      <c r="G107" s="52">
        <v>1.31581577039206E-6</v>
      </c>
      <c r="H107" s="45">
        <v>2.7470245162659401E-17</v>
      </c>
      <c r="I107" s="45">
        <v>60</v>
      </c>
      <c r="J107" s="63">
        <v>1.31581577039206E-6</v>
      </c>
      <c r="K107" s="53">
        <v>5.2640085757457897E-11</v>
      </c>
      <c r="L107" s="46">
        <v>-7.1571657802399598E-18</v>
      </c>
      <c r="M107" s="46" t="s">
        <v>27</v>
      </c>
      <c r="N107" s="46">
        <v>5.2640085757457897E-11</v>
      </c>
    </row>
    <row r="108" spans="1:14" x14ac:dyDescent="0.3">
      <c r="A108" s="90"/>
      <c r="B108" s="1">
        <v>6</v>
      </c>
      <c r="C108" s="46">
        <v>-49</v>
      </c>
      <c r="D108" s="46">
        <v>-10.556640625</v>
      </c>
      <c r="E108" s="46">
        <v>37.49755859375</v>
      </c>
      <c r="F108" s="57">
        <v>27</v>
      </c>
      <c r="G108" s="53">
        <v>-3.2728249356473701E-6</v>
      </c>
      <c r="H108" s="46">
        <v>2.07070524788315E-16</v>
      </c>
      <c r="I108" s="46">
        <v>62</v>
      </c>
      <c r="J108" s="62">
        <v>-3.2728249356473701E-6</v>
      </c>
      <c r="K108" s="52">
        <v>7.9846854178502805E-2</v>
      </c>
      <c r="L108" s="45">
        <v>1.27510402436149E-7</v>
      </c>
      <c r="M108" s="45" t="s">
        <v>27</v>
      </c>
      <c r="N108" s="45">
        <v>7.9846854178502805E-2</v>
      </c>
    </row>
    <row r="109" spans="1:14" x14ac:dyDescent="0.3">
      <c r="A109" s="90"/>
      <c r="B109" s="1">
        <v>7</v>
      </c>
      <c r="C109" s="45">
        <v>-16</v>
      </c>
      <c r="D109" s="45">
        <v>-4.609375</v>
      </c>
      <c r="E109" s="45">
        <v>9.62890625</v>
      </c>
      <c r="F109" s="56">
        <v>21</v>
      </c>
      <c r="G109" s="52">
        <v>-2.9588605201589098E-6</v>
      </c>
      <c r="H109" s="45">
        <v>1.67939972331739E-16</v>
      </c>
      <c r="I109" s="45">
        <v>58</v>
      </c>
      <c r="J109" s="63">
        <v>-2.9588605201589098E-6</v>
      </c>
      <c r="K109" s="53">
        <v>1.5104002035175601E-10</v>
      </c>
      <c r="L109" s="46">
        <v>-7.1571653802828001E-18</v>
      </c>
      <c r="M109" s="46" t="s">
        <v>27</v>
      </c>
      <c r="N109" s="46">
        <v>1.5104002035175601E-10</v>
      </c>
    </row>
    <row r="110" spans="1:14" x14ac:dyDescent="0.3">
      <c r="A110" s="90"/>
      <c r="B110" s="1">
        <v>8</v>
      </c>
      <c r="C110" s="46">
        <v>-78</v>
      </c>
      <c r="D110" s="46">
        <v>8.49755859375</v>
      </c>
      <c r="E110" s="46">
        <v>116.619506835937</v>
      </c>
      <c r="F110" s="57">
        <v>31</v>
      </c>
      <c r="G110" s="53">
        <v>62.748179789511902</v>
      </c>
      <c r="H110" s="46">
        <v>-0.921148305495324</v>
      </c>
      <c r="I110" s="46">
        <v>66</v>
      </c>
      <c r="J110" s="62">
        <v>62.748179789511902</v>
      </c>
      <c r="K110" s="52">
        <v>59.100150495313798</v>
      </c>
      <c r="L110" s="45">
        <v>-0.74027166213576401</v>
      </c>
      <c r="M110" s="45" t="s">
        <v>27</v>
      </c>
      <c r="N110" s="45">
        <v>59.100150495313798</v>
      </c>
    </row>
    <row r="111" spans="1:14" x14ac:dyDescent="0.3">
      <c r="A111" s="90"/>
      <c r="B111" s="1">
        <v>9</v>
      </c>
      <c r="C111" s="45">
        <v>100</v>
      </c>
      <c r="D111" s="45">
        <v>42.3349609375</v>
      </c>
      <c r="E111" s="45">
        <v>74.37109375</v>
      </c>
      <c r="F111" s="56">
        <v>27</v>
      </c>
      <c r="G111" s="52">
        <v>62.748183876385703</v>
      </c>
      <c r="H111" s="45">
        <v>-0.921148305495185</v>
      </c>
      <c r="I111" s="45">
        <v>60</v>
      </c>
      <c r="J111" s="63">
        <v>62.748183876385703</v>
      </c>
      <c r="K111" s="53">
        <v>58.5787787440945</v>
      </c>
      <c r="L111" s="46">
        <v>-0.69155399835250897</v>
      </c>
      <c r="M111" s="46" t="s">
        <v>27</v>
      </c>
      <c r="N111" s="46">
        <v>58.5787787440945</v>
      </c>
    </row>
    <row r="112" spans="1:14" x14ac:dyDescent="0.3">
      <c r="A112" s="90"/>
      <c r="B112" s="1">
        <v>10</v>
      </c>
      <c r="C112" s="46">
        <v>-94</v>
      </c>
      <c r="D112" s="46">
        <v>-36.3349609375</v>
      </c>
      <c r="E112" s="46">
        <v>35.746337890625</v>
      </c>
      <c r="F112" s="57">
        <v>29</v>
      </c>
      <c r="G112" s="53">
        <v>2.3596601699826602E-6</v>
      </c>
      <c r="H112" s="46">
        <v>1.04202735298146E-16</v>
      </c>
      <c r="I112" s="46">
        <v>64</v>
      </c>
      <c r="J112" s="62">
        <v>2.3596601699826602E-6</v>
      </c>
      <c r="K112" s="52">
        <v>-0.206102834935107</v>
      </c>
      <c r="L112" s="45">
        <v>8.4956757136023896E-7</v>
      </c>
      <c r="M112" s="45" t="s">
        <v>27</v>
      </c>
      <c r="N112" s="45">
        <v>-0.206102834935107</v>
      </c>
    </row>
    <row r="113" spans="1:14" x14ac:dyDescent="0.3">
      <c r="A113" s="90"/>
      <c r="B113" s="1">
        <v>11</v>
      </c>
      <c r="C113" s="45">
        <v>-88</v>
      </c>
      <c r="D113" s="45">
        <v>-30.3349609375</v>
      </c>
      <c r="E113" s="45">
        <v>41.746337890625</v>
      </c>
      <c r="F113" s="56">
        <v>29</v>
      </c>
      <c r="G113" s="52">
        <v>3.37247389071761E-6</v>
      </c>
      <c r="H113" s="45">
        <v>2.2031440670429599E-16</v>
      </c>
      <c r="I113" s="45">
        <v>64</v>
      </c>
      <c r="J113" s="63">
        <v>3.37247389071761E-6</v>
      </c>
      <c r="K113" s="53">
        <v>-1.27599551330001</v>
      </c>
      <c r="L113" s="46">
        <v>3.2563290999233702E-5</v>
      </c>
      <c r="M113" s="46" t="s">
        <v>27</v>
      </c>
      <c r="N113" s="46">
        <v>-1.27599551330001</v>
      </c>
    </row>
    <row r="114" spans="1:14" x14ac:dyDescent="0.3">
      <c r="A114" s="90"/>
      <c r="B114" s="1">
        <v>12</v>
      </c>
      <c r="C114" s="46">
        <v>12</v>
      </c>
      <c r="D114" s="46">
        <v>-5.0859375</v>
      </c>
      <c r="E114" s="46">
        <v>4.40625</v>
      </c>
      <c r="F114" s="57">
        <v>21</v>
      </c>
      <c r="G114" s="53">
        <v>-1.7931501804024101E-6</v>
      </c>
      <c r="H114" s="46">
        <v>5.7150601681860896E-17</v>
      </c>
      <c r="I114" s="46">
        <v>56</v>
      </c>
      <c r="J114" s="62">
        <v>-1.7931501804024101E-6</v>
      </c>
      <c r="K114" s="52">
        <v>4.07256480081732E-12</v>
      </c>
      <c r="L114" s="45">
        <v>-7.15716583489102E-18</v>
      </c>
      <c r="M114" s="45" t="s">
        <v>27</v>
      </c>
      <c r="N114" s="45">
        <v>4.07256480081732E-12</v>
      </c>
    </row>
    <row r="115" spans="1:14" x14ac:dyDescent="0.3">
      <c r="A115" s="90"/>
      <c r="B115" s="1">
        <v>13</v>
      </c>
      <c r="C115" s="45">
        <v>-57</v>
      </c>
      <c r="D115" s="45">
        <v>-18.556640625</v>
      </c>
      <c r="E115" s="45">
        <v>29.49755859375</v>
      </c>
      <c r="F115" s="56">
        <v>27</v>
      </c>
      <c r="G115" s="52">
        <v>3.9656620671002901E-6</v>
      </c>
      <c r="H115" s="45">
        <v>3.0737231110648498E-16</v>
      </c>
      <c r="I115" s="45">
        <v>62</v>
      </c>
      <c r="J115" s="63">
        <v>3.9656620671002901E-6</v>
      </c>
      <c r="K115" s="53">
        <v>-4.15175062385135E-3</v>
      </c>
      <c r="L115" s="46">
        <v>3.4474065773308101E-10</v>
      </c>
      <c r="M115" s="46" t="s">
        <v>27</v>
      </c>
      <c r="N115" s="46">
        <v>-4.15175062385135E-3</v>
      </c>
    </row>
    <row r="116" spans="1:14" x14ac:dyDescent="0.3">
      <c r="A116" s="90"/>
      <c r="B116" s="1">
        <v>14</v>
      </c>
      <c r="C116" s="46">
        <v>-57</v>
      </c>
      <c r="D116" s="46">
        <v>-18.556640625</v>
      </c>
      <c r="E116" s="46">
        <v>29.49755859375</v>
      </c>
      <c r="F116" s="57">
        <v>27</v>
      </c>
      <c r="G116" s="53">
        <v>3.9656620671002901E-6</v>
      </c>
      <c r="H116" s="46">
        <v>3.0737231110648498E-16</v>
      </c>
      <c r="I116" s="46">
        <v>62</v>
      </c>
      <c r="J116" s="62">
        <v>3.9656620671002901E-6</v>
      </c>
      <c r="K116" s="52">
        <v>-4.15175062385135E-3</v>
      </c>
      <c r="L116" s="45">
        <v>3.4474065773308101E-10</v>
      </c>
      <c r="M116" s="45" t="s">
        <v>27</v>
      </c>
      <c r="N116" s="45">
        <v>-4.15175062385135E-3</v>
      </c>
    </row>
    <row r="117" spans="1:14" x14ac:dyDescent="0.3">
      <c r="A117" s="90"/>
      <c r="B117" s="1">
        <v>15</v>
      </c>
      <c r="C117" s="45">
        <v>-27</v>
      </c>
      <c r="D117" s="45">
        <v>-9.9140625</v>
      </c>
      <c r="E117" s="45">
        <v>11.443359375</v>
      </c>
      <c r="F117" s="56">
        <v>23</v>
      </c>
      <c r="G117" s="52">
        <v>3.3408225124443101E-6</v>
      </c>
      <c r="H117" s="45">
        <v>2.16064705310623E-16</v>
      </c>
      <c r="I117" s="45">
        <v>58</v>
      </c>
      <c r="J117" s="63">
        <v>3.3408225124443101E-6</v>
      </c>
      <c r="K117" s="53">
        <v>1.40977973138109E-9</v>
      </c>
      <c r="L117" s="46">
        <v>-7.1571260982877499E-18</v>
      </c>
      <c r="M117" s="46" t="s">
        <v>27</v>
      </c>
      <c r="N117" s="46">
        <v>1.40977973138109E-9</v>
      </c>
    </row>
    <row r="118" spans="1:14" x14ac:dyDescent="0.3">
      <c r="A118" s="90"/>
      <c r="B118" s="1">
        <v>16</v>
      </c>
      <c r="C118" s="46">
        <v>-44</v>
      </c>
      <c r="D118" s="46">
        <v>-18.37109375</v>
      </c>
      <c r="E118" s="46">
        <v>13.6650390625</v>
      </c>
      <c r="F118" s="57">
        <v>25</v>
      </c>
      <c r="G118" s="53">
        <v>-2.9663347289309998E-6</v>
      </c>
      <c r="H118" s="46">
        <v>1.68825695325103E-16</v>
      </c>
      <c r="I118" s="46">
        <v>60</v>
      </c>
      <c r="J118" s="62">
        <v>-2.9663347289309998E-6</v>
      </c>
      <c r="K118" s="52">
        <v>6.4992638246004901E-9</v>
      </c>
      <c r="L118" s="45">
        <v>-7.15632108503493E-18</v>
      </c>
      <c r="M118" s="45" t="s">
        <v>27</v>
      </c>
      <c r="N118" s="45">
        <v>6.4992638246004901E-9</v>
      </c>
    </row>
    <row r="119" spans="1:14" x14ac:dyDescent="0.3">
      <c r="A119" s="90"/>
      <c r="B119" s="1">
        <v>17</v>
      </c>
      <c r="C119" s="45">
        <v>83</v>
      </c>
      <c r="D119" s="45">
        <v>57.37109375</v>
      </c>
      <c r="E119" s="45">
        <v>71.609375</v>
      </c>
      <c r="F119" s="56">
        <v>23</v>
      </c>
      <c r="G119" s="52">
        <v>62.748178089704503</v>
      </c>
      <c r="H119" s="45">
        <v>-0.92114830549523496</v>
      </c>
      <c r="I119" s="45">
        <v>58</v>
      </c>
      <c r="J119" s="63">
        <v>62.748178089704503</v>
      </c>
      <c r="K119" s="53">
        <v>63.142534719344901</v>
      </c>
      <c r="L119" s="46">
        <v>-0.91881352996940402</v>
      </c>
      <c r="M119" s="46" t="s">
        <v>27</v>
      </c>
      <c r="N119" s="46">
        <v>63.142534719344901</v>
      </c>
    </row>
    <row r="120" spans="1:14" x14ac:dyDescent="0.3">
      <c r="A120" s="90"/>
      <c r="B120" s="1">
        <v>18</v>
      </c>
      <c r="C120" s="46">
        <v>70</v>
      </c>
      <c r="D120" s="46">
        <v>58.609375</v>
      </c>
      <c r="E120" s="46">
        <v>64.9375</v>
      </c>
      <c r="F120" s="57">
        <v>19</v>
      </c>
      <c r="G120" s="53">
        <v>62.748180488618303</v>
      </c>
      <c r="H120" s="46">
        <v>-0.921148305495336</v>
      </c>
      <c r="I120" s="46">
        <v>54</v>
      </c>
      <c r="J120" s="62">
        <v>62.748180488618303</v>
      </c>
      <c r="K120" s="52">
        <v>62.697015016671998</v>
      </c>
      <c r="L120" s="45">
        <v>-0.92110900107388005</v>
      </c>
      <c r="M120" s="45" t="s">
        <v>27</v>
      </c>
      <c r="N120" s="45">
        <v>62.697015016671998</v>
      </c>
    </row>
    <row r="121" spans="1:14" x14ac:dyDescent="0.3">
      <c r="A121" s="90"/>
      <c r="B121" s="1">
        <v>19</v>
      </c>
      <c r="C121" s="45">
        <v>13</v>
      </c>
      <c r="D121" s="45">
        <v>-4.0859375</v>
      </c>
      <c r="E121" s="45">
        <v>5.40625</v>
      </c>
      <c r="F121" s="56">
        <v>21</v>
      </c>
      <c r="G121" s="52">
        <v>-6.4994440185796797E-7</v>
      </c>
      <c r="H121" s="45">
        <v>1.2913945205156599E-18</v>
      </c>
      <c r="I121" s="45">
        <v>56</v>
      </c>
      <c r="J121" s="63">
        <v>-6.4994440185796797E-7</v>
      </c>
      <c r="K121" s="53">
        <v>7.7944182105823001E-12</v>
      </c>
      <c r="L121" s="46">
        <v>-7.1571658340411395E-18</v>
      </c>
      <c r="M121" s="46" t="s">
        <v>27</v>
      </c>
      <c r="N121" s="46">
        <v>7.7944182105823001E-12</v>
      </c>
    </row>
    <row r="122" spans="1:14" x14ac:dyDescent="0.3">
      <c r="A122" s="90"/>
      <c r="B122" s="1">
        <v>20</v>
      </c>
      <c r="C122" s="46">
        <v>-67</v>
      </c>
      <c r="D122" s="46">
        <v>-28.556640625</v>
      </c>
      <c r="E122" s="46">
        <v>19.49755859375</v>
      </c>
      <c r="F122" s="57">
        <v>27</v>
      </c>
      <c r="G122" s="53">
        <v>3.7433069117297001E-7</v>
      </c>
      <c r="H122" s="46">
        <v>-4.3546998748214003E-18</v>
      </c>
      <c r="I122" s="46">
        <v>62</v>
      </c>
      <c r="J122" s="62">
        <v>3.7433069117297001E-7</v>
      </c>
      <c r="K122" s="52">
        <v>-1.85291131004061E-6</v>
      </c>
      <c r="L122" s="45">
        <v>6.15084572873333E-17</v>
      </c>
      <c r="M122" s="45" t="s">
        <v>27</v>
      </c>
      <c r="N122" s="45">
        <v>-1.85291131004061E-6</v>
      </c>
    </row>
    <row r="123" spans="1:14" x14ac:dyDescent="0.3">
      <c r="A123" s="90"/>
      <c r="B123" s="1">
        <v>21</v>
      </c>
      <c r="C123" s="45">
        <v>-69</v>
      </c>
      <c r="D123" s="45">
        <v>-30.556640625</v>
      </c>
      <c r="E123" s="45">
        <v>17.49755859375</v>
      </c>
      <c r="F123" s="56">
        <v>27</v>
      </c>
      <c r="G123" s="52">
        <v>-2.0291942688013101E-6</v>
      </c>
      <c r="H123" s="45">
        <v>7.5195440026005097E-17</v>
      </c>
      <c r="I123" s="45">
        <v>62</v>
      </c>
      <c r="J123" s="63">
        <v>-2.0291942688013101E-6</v>
      </c>
      <c r="K123" s="53">
        <v>-1.69644981757098E-7</v>
      </c>
      <c r="L123" s="46">
        <v>-6.5815759126987703E-18</v>
      </c>
      <c r="M123" s="46" t="s">
        <v>27</v>
      </c>
      <c r="N123" s="46">
        <v>-1.69644981757098E-7</v>
      </c>
    </row>
    <row r="124" spans="1:14" x14ac:dyDescent="0.3">
      <c r="A124" s="90"/>
      <c r="B124" s="1">
        <v>22</v>
      </c>
      <c r="C124" s="46">
        <v>26</v>
      </c>
      <c r="D124" s="46">
        <v>-12.443359375</v>
      </c>
      <c r="E124" s="46">
        <v>8.9140625</v>
      </c>
      <c r="F124" s="57">
        <v>25</v>
      </c>
      <c r="G124" s="53">
        <v>-4.01598068618787E-6</v>
      </c>
      <c r="H124" s="46">
        <v>3.1540488772097302E-16</v>
      </c>
      <c r="I124" s="46">
        <v>58</v>
      </c>
      <c r="J124" s="62">
        <v>-4.01598068618787E-6</v>
      </c>
      <c r="K124" s="52">
        <v>2.3178602163747701E-10</v>
      </c>
      <c r="L124" s="45">
        <v>-7.1571647627755598E-18</v>
      </c>
      <c r="M124" s="45" t="s">
        <v>27</v>
      </c>
      <c r="N124" s="45">
        <v>2.3178602163747701E-10</v>
      </c>
    </row>
    <row r="125" spans="1:14" x14ac:dyDescent="0.3">
      <c r="A125" s="90"/>
      <c r="B125" s="1">
        <v>23</v>
      </c>
      <c r="C125" s="45">
        <v>-35</v>
      </c>
      <c r="D125" s="45">
        <v>-9.37109375</v>
      </c>
      <c r="E125" s="45">
        <v>22.6650390625</v>
      </c>
      <c r="F125" s="56">
        <v>25</v>
      </c>
      <c r="G125" s="52">
        <v>1.6893090619520301E-6</v>
      </c>
      <c r="H125" s="45">
        <v>4.9918121107085698E-17</v>
      </c>
      <c r="I125" s="45">
        <v>60</v>
      </c>
      <c r="J125" s="63">
        <v>1.6893090619520301E-6</v>
      </c>
      <c r="K125" s="53">
        <v>-8.3739931501151301E-6</v>
      </c>
      <c r="L125" s="46">
        <v>1.39531813504328E-15</v>
      </c>
      <c r="M125" s="46" t="s">
        <v>27</v>
      </c>
      <c r="N125" s="46">
        <v>-8.3739931501151301E-6</v>
      </c>
    </row>
    <row r="126" spans="1:14" x14ac:dyDescent="0.3">
      <c r="A126" s="90"/>
      <c r="B126" s="1">
        <v>24</v>
      </c>
      <c r="C126" s="46">
        <v>72</v>
      </c>
      <c r="D126" s="46">
        <v>60.609375</v>
      </c>
      <c r="E126" s="46">
        <v>66.9375</v>
      </c>
      <c r="F126" s="57">
        <v>19</v>
      </c>
      <c r="G126" s="53">
        <v>62.748178422912297</v>
      </c>
      <c r="H126" s="46">
        <v>-0.92114830549525895</v>
      </c>
      <c r="I126" s="46">
        <v>54</v>
      </c>
      <c r="J126" s="62">
        <v>62.748178422912297</v>
      </c>
      <c r="K126" s="52">
        <v>62.781411158914104</v>
      </c>
      <c r="L126" s="45">
        <v>-0.921131723133637</v>
      </c>
      <c r="M126" s="45" t="s">
        <v>27</v>
      </c>
      <c r="N126" s="45">
        <v>62.781411158914104</v>
      </c>
    </row>
    <row r="127" spans="1:14" x14ac:dyDescent="0.3">
      <c r="A127" s="90"/>
      <c r="B127" s="1">
        <v>25</v>
      </c>
      <c r="C127" s="45">
        <v>33</v>
      </c>
      <c r="D127" s="45">
        <v>-24.6650390625</v>
      </c>
      <c r="E127" s="45">
        <v>7.37109375</v>
      </c>
      <c r="F127" s="56">
        <v>27</v>
      </c>
      <c r="G127" s="52">
        <v>1.31581577039206E-6</v>
      </c>
      <c r="H127" s="45">
        <v>2.7470245162659401E-17</v>
      </c>
      <c r="I127" s="45">
        <v>60</v>
      </c>
      <c r="J127" s="63">
        <v>1.31581577039206E-6</v>
      </c>
      <c r="K127" s="53">
        <v>5.2640085757457897E-11</v>
      </c>
      <c r="L127" s="46">
        <v>-7.1571657802399598E-18</v>
      </c>
      <c r="M127" s="46" t="s">
        <v>27</v>
      </c>
      <c r="N127" s="46">
        <v>5.2640085757457897E-11</v>
      </c>
    </row>
    <row r="128" spans="1:14" x14ac:dyDescent="0.3">
      <c r="A128" s="90"/>
      <c r="B128" s="1">
        <v>26</v>
      </c>
      <c r="C128" s="46">
        <v>29</v>
      </c>
      <c r="D128" s="46">
        <v>-9.443359375</v>
      </c>
      <c r="E128" s="46">
        <v>11.9140625</v>
      </c>
      <c r="F128" s="57">
        <v>25</v>
      </c>
      <c r="G128" s="53">
        <v>-1.9905061690524598E-6</v>
      </c>
      <c r="H128" s="46">
        <v>7.2085148248043001E-17</v>
      </c>
      <c r="I128" s="46">
        <v>58</v>
      </c>
      <c r="J128" s="62">
        <v>-1.9905061690524598E-6</v>
      </c>
      <c r="K128" s="52">
        <v>1.8328194604896901E-9</v>
      </c>
      <c r="L128" s="45">
        <v>-7.1570986671268806E-18</v>
      </c>
      <c r="M128" s="45" t="s">
        <v>27</v>
      </c>
      <c r="N128" s="45">
        <v>1.8328194604896901E-9</v>
      </c>
    </row>
    <row r="129" spans="1:14" x14ac:dyDescent="0.3">
      <c r="A129" s="90"/>
      <c r="B129" s="1">
        <v>27</v>
      </c>
      <c r="C129" s="45">
        <v>-87</v>
      </c>
      <c r="D129" s="45">
        <v>-29.3349609375</v>
      </c>
      <c r="E129" s="45">
        <v>42.746337890625</v>
      </c>
      <c r="F129" s="56">
        <v>29</v>
      </c>
      <c r="G129" s="52">
        <v>9.3740830964069697E-7</v>
      </c>
      <c r="H129" s="45">
        <v>1.04175125134649E-17</v>
      </c>
      <c r="I129" s="45">
        <v>64</v>
      </c>
      <c r="J129" s="63">
        <v>9.3740830964069697E-7</v>
      </c>
      <c r="K129" s="53">
        <v>-1.4276579690194</v>
      </c>
      <c r="L129" s="46">
        <v>4.0764145530090899E-5</v>
      </c>
      <c r="M129" s="46" t="s">
        <v>27</v>
      </c>
      <c r="N129" s="46">
        <v>-1.4276579690194</v>
      </c>
    </row>
    <row r="130" spans="1:14" x14ac:dyDescent="0.3">
      <c r="A130" s="90"/>
      <c r="B130" s="1">
        <v>28</v>
      </c>
      <c r="C130" s="46">
        <v>-38</v>
      </c>
      <c r="D130" s="46">
        <v>-12.37109375</v>
      </c>
      <c r="E130" s="46">
        <v>19.6650390625</v>
      </c>
      <c r="F130" s="57">
        <v>25</v>
      </c>
      <c r="G130" s="53">
        <v>-2.8923564573452002E-6</v>
      </c>
      <c r="H130" s="46">
        <v>1.6015737770543501E-16</v>
      </c>
      <c r="I130" s="46">
        <v>60</v>
      </c>
      <c r="J130" s="62">
        <v>-2.8923564573452002E-6</v>
      </c>
      <c r="K130" s="52">
        <v>-1.32392132587177E-6</v>
      </c>
      <c r="L130" s="45">
        <v>2.7898199614061202E-17</v>
      </c>
      <c r="M130" s="45" t="s">
        <v>27</v>
      </c>
      <c r="N130" s="45">
        <v>-1.32392132587177E-6</v>
      </c>
    </row>
    <row r="131" spans="1:14" x14ac:dyDescent="0.3">
      <c r="A131" s="90"/>
      <c r="B131" s="1">
        <v>29</v>
      </c>
      <c r="C131" s="45">
        <v>50</v>
      </c>
      <c r="D131" s="45">
        <v>49</v>
      </c>
      <c r="E131" s="45">
        <v>51</v>
      </c>
      <c r="F131" s="56">
        <v>5</v>
      </c>
      <c r="G131" s="52">
        <v>50.999993706951599</v>
      </c>
      <c r="H131" s="45">
        <v>-4.1194654661579601E-2</v>
      </c>
      <c r="I131" s="45">
        <v>50</v>
      </c>
      <c r="J131" s="63">
        <v>50.999993706951599</v>
      </c>
      <c r="K131" s="53"/>
      <c r="L131" s="46"/>
      <c r="M131" s="46"/>
      <c r="N131" s="46"/>
    </row>
    <row r="132" spans="1:14" x14ac:dyDescent="0.3">
      <c r="A132" s="90"/>
      <c r="B132" s="1">
        <v>30</v>
      </c>
      <c r="C132" s="46">
        <v>10</v>
      </c>
      <c r="D132" s="46">
        <v>-7.0859375</v>
      </c>
      <c r="E132" s="46">
        <v>2.40625</v>
      </c>
      <c r="F132" s="57">
        <v>21</v>
      </c>
      <c r="G132" s="53">
        <v>2.9711744084124698E-6</v>
      </c>
      <c r="H132" s="46">
        <v>1.6940035474624599E-16</v>
      </c>
      <c r="I132" s="46">
        <v>56</v>
      </c>
      <c r="J132" s="62">
        <v>2.9711744084124698E-6</v>
      </c>
      <c r="K132" s="52">
        <v>7.0392012158214804E-13</v>
      </c>
      <c r="L132" s="45">
        <v>-7.1571658351824702E-18</v>
      </c>
      <c r="M132" s="45" t="s">
        <v>27</v>
      </c>
      <c r="N132" s="45">
        <v>7.0392012158214804E-13</v>
      </c>
    </row>
    <row r="133" spans="1:14" x14ac:dyDescent="0.3">
      <c r="A133" s="90"/>
      <c r="B133" s="1">
        <v>31</v>
      </c>
      <c r="C133" s="45">
        <v>52</v>
      </c>
      <c r="D133" s="45">
        <v>51</v>
      </c>
      <c r="E133" s="45">
        <v>53</v>
      </c>
      <c r="F133" s="56">
        <v>5</v>
      </c>
      <c r="G133" s="52">
        <v>52.999993706951599</v>
      </c>
      <c r="H133" s="45">
        <v>-0.154677950936494</v>
      </c>
      <c r="I133" s="45">
        <v>50</v>
      </c>
      <c r="J133" s="63">
        <v>52.999993706951599</v>
      </c>
      <c r="K133" s="53"/>
      <c r="L133" s="46"/>
      <c r="M133" s="46"/>
      <c r="N133" s="46"/>
    </row>
    <row r="134" spans="1:14" x14ac:dyDescent="0.3">
      <c r="A134" s="90"/>
      <c r="B134" s="1">
        <v>32</v>
      </c>
      <c r="C134" s="46">
        <v>-5</v>
      </c>
      <c r="D134" s="46">
        <v>-1.625</v>
      </c>
      <c r="E134" s="46">
        <v>2.59375</v>
      </c>
      <c r="F134" s="57">
        <v>15</v>
      </c>
      <c r="G134" s="53">
        <v>-3.22084129865849E-6</v>
      </c>
      <c r="H134" s="46">
        <v>2.0031923655575601E-16</v>
      </c>
      <c r="I134" s="46">
        <v>52</v>
      </c>
      <c r="J134" s="62">
        <v>-3.22084129865849E-6</v>
      </c>
      <c r="K134" s="52">
        <v>6.0308862455640301E-13</v>
      </c>
      <c r="L134" s="45">
        <v>-7.1571658351842405E-18</v>
      </c>
      <c r="M134" s="45" t="s">
        <v>27</v>
      </c>
      <c r="N134" s="45">
        <v>6.0308862455640301E-13</v>
      </c>
    </row>
    <row r="135" spans="1:14" x14ac:dyDescent="0.3">
      <c r="A135" s="90"/>
      <c r="B135" s="1">
        <v>33</v>
      </c>
      <c r="C135" s="45">
        <v>-58</v>
      </c>
      <c r="D135" s="45">
        <v>-19.556640625</v>
      </c>
      <c r="E135" s="45">
        <v>28.49755859375</v>
      </c>
      <c r="F135" s="56">
        <v>27</v>
      </c>
      <c r="G135" s="52">
        <v>2.76389958685142E-6</v>
      </c>
      <c r="H135" s="45">
        <v>1.4562562783031801E-16</v>
      </c>
      <c r="I135" s="45">
        <v>62</v>
      </c>
      <c r="J135" s="63">
        <v>2.76389958685142E-6</v>
      </c>
      <c r="K135" s="53">
        <v>-2.37428942552677E-3</v>
      </c>
      <c r="L135" s="46">
        <v>1.12744998387522E-10</v>
      </c>
      <c r="M135" s="46" t="s">
        <v>27</v>
      </c>
      <c r="N135" s="46">
        <v>-2.37428942552677E-3</v>
      </c>
    </row>
    <row r="136" spans="1:14" x14ac:dyDescent="0.3">
      <c r="A136" s="90"/>
      <c r="B136" s="1">
        <v>34</v>
      </c>
      <c r="C136" s="46">
        <v>64</v>
      </c>
      <c r="D136" s="46">
        <v>61.75</v>
      </c>
      <c r="E136" s="46">
        <v>63</v>
      </c>
      <c r="F136" s="57">
        <v>11</v>
      </c>
      <c r="G136" s="53">
        <v>62.748183720432898</v>
      </c>
      <c r="H136" s="46">
        <v>-0.92114830549519899</v>
      </c>
      <c r="I136" s="46">
        <v>48</v>
      </c>
      <c r="J136" s="62">
        <v>62.748183720432898</v>
      </c>
      <c r="K136" s="52">
        <v>62.748644684477298</v>
      </c>
      <c r="L136" s="45">
        <v>-0.92114830226267896</v>
      </c>
      <c r="M136" s="45" t="s">
        <v>27</v>
      </c>
      <c r="N136" s="45">
        <v>62.748644684477298</v>
      </c>
    </row>
    <row r="137" spans="1:14" x14ac:dyDescent="0.3">
      <c r="A137" s="90"/>
      <c r="B137" s="1">
        <v>35</v>
      </c>
      <c r="C137" s="45">
        <v>58</v>
      </c>
      <c r="D137" s="45">
        <v>57</v>
      </c>
      <c r="E137" s="45">
        <v>59</v>
      </c>
      <c r="F137" s="56">
        <v>5</v>
      </c>
      <c r="G137" s="52">
        <v>58.999993706951599</v>
      </c>
      <c r="H137" s="45">
        <v>-0.73120131268977095</v>
      </c>
      <c r="I137" s="45">
        <v>50</v>
      </c>
      <c r="J137" s="63">
        <v>58.999993706951599</v>
      </c>
      <c r="K137" s="53"/>
      <c r="L137" s="46"/>
      <c r="M137" s="46"/>
      <c r="N137" s="46"/>
    </row>
    <row r="138" spans="1:14" x14ac:dyDescent="0.3">
      <c r="A138" s="90"/>
      <c r="B138" s="1">
        <v>36</v>
      </c>
      <c r="C138" s="46">
        <v>-65</v>
      </c>
      <c r="D138" s="46">
        <v>-26.556640625</v>
      </c>
      <c r="E138" s="46">
        <v>21.49755859375</v>
      </c>
      <c r="F138" s="57">
        <v>27</v>
      </c>
      <c r="G138" s="53">
        <v>2.7778556496441801E-6</v>
      </c>
      <c r="H138" s="46">
        <v>1.4717244938605E-16</v>
      </c>
      <c r="I138" s="46">
        <v>62</v>
      </c>
      <c r="J138" s="62">
        <v>2.7778556496441801E-6</v>
      </c>
      <c r="K138" s="52">
        <v>-1.3100192022969399E-5</v>
      </c>
      <c r="L138" s="45">
        <v>3.4251435727599198E-15</v>
      </c>
      <c r="M138" s="45" t="s">
        <v>27</v>
      </c>
      <c r="N138" s="45">
        <v>-1.3100192022969399E-5</v>
      </c>
    </row>
    <row r="139" spans="1:14" x14ac:dyDescent="0.3">
      <c r="A139" s="90"/>
      <c r="B139" s="1">
        <v>37</v>
      </c>
      <c r="C139" s="45">
        <v>99</v>
      </c>
      <c r="D139" s="45">
        <v>41.3349609375</v>
      </c>
      <c r="E139" s="45">
        <v>73.37109375</v>
      </c>
      <c r="F139" s="56">
        <v>27</v>
      </c>
      <c r="G139" s="52">
        <v>62.748176289595399</v>
      </c>
      <c r="H139" s="45">
        <v>-0.92114830549504501</v>
      </c>
      <c r="I139" s="45">
        <v>60</v>
      </c>
      <c r="J139" s="63">
        <v>62.748176289595399</v>
      </c>
      <c r="K139" s="53">
        <v>58.031201558356997</v>
      </c>
      <c r="L139" s="46">
        <v>-0.63704506476034795</v>
      </c>
      <c r="M139" s="46" t="s">
        <v>27</v>
      </c>
      <c r="N139" s="46">
        <v>58.031201558356997</v>
      </c>
    </row>
    <row r="140" spans="1:14" x14ac:dyDescent="0.3">
      <c r="A140" s="90"/>
      <c r="B140" s="1">
        <v>38</v>
      </c>
      <c r="C140" s="46">
        <v>96</v>
      </c>
      <c r="D140" s="46">
        <v>38.3349609375</v>
      </c>
      <c r="E140" s="46">
        <v>70.37109375</v>
      </c>
      <c r="F140" s="57">
        <v>27</v>
      </c>
      <c r="G140" s="53">
        <v>62.7481807972826</v>
      </c>
      <c r="H140" s="46">
        <v>-0.921148305495336</v>
      </c>
      <c r="I140" s="46">
        <v>60</v>
      </c>
      <c r="J140" s="62">
        <v>62.7481807972826</v>
      </c>
      <c r="K140" s="52">
        <v>65.684071172933997</v>
      </c>
      <c r="L140" s="45">
        <v>-0.79833746118730498</v>
      </c>
      <c r="M140" s="45" t="s">
        <v>27</v>
      </c>
      <c r="N140" s="45">
        <v>65.684071172933997</v>
      </c>
    </row>
    <row r="141" spans="1:14" x14ac:dyDescent="0.3">
      <c r="A141" s="90"/>
      <c r="B141" s="1">
        <v>39</v>
      </c>
      <c r="C141" s="45">
        <v>-18</v>
      </c>
      <c r="D141" s="45">
        <v>-6.609375</v>
      </c>
      <c r="E141" s="45">
        <v>7.62890625</v>
      </c>
      <c r="F141" s="56">
        <v>21</v>
      </c>
      <c r="G141" s="52">
        <v>2.2272150087340801E-6</v>
      </c>
      <c r="H141" s="45">
        <v>9.20525480359111E-17</v>
      </c>
      <c r="I141" s="45">
        <v>58</v>
      </c>
      <c r="J141" s="63">
        <v>2.2272150087340801E-6</v>
      </c>
      <c r="K141" s="53">
        <v>6.3373587361669801E-11</v>
      </c>
      <c r="L141" s="46">
        <v>-7.1571657554318205E-18</v>
      </c>
      <c r="M141" s="46" t="s">
        <v>27</v>
      </c>
      <c r="N141" s="46">
        <v>6.3373587361669801E-11</v>
      </c>
    </row>
    <row r="142" spans="1:14" x14ac:dyDescent="0.3">
      <c r="A142" s="90"/>
      <c r="B142" s="1">
        <v>40</v>
      </c>
      <c r="C142" s="46">
        <v>42</v>
      </c>
      <c r="D142" s="46">
        <v>-15.6650390625</v>
      </c>
      <c r="E142" s="46">
        <v>16.37109375</v>
      </c>
      <c r="F142" s="57">
        <v>27</v>
      </c>
      <c r="G142" s="53">
        <v>-3.11789320975745E-6</v>
      </c>
      <c r="H142" s="46">
        <v>1.8726802355599901E-16</v>
      </c>
      <c r="I142" s="46">
        <v>60</v>
      </c>
      <c r="J142" s="62">
        <v>-3.11789320975745E-6</v>
      </c>
      <c r="K142" s="52">
        <v>-2.0859921216239499E-8</v>
      </c>
      <c r="L142" s="45">
        <v>-7.1484629213098795E-18</v>
      </c>
      <c r="M142" s="45" t="s">
        <v>27</v>
      </c>
      <c r="N142" s="45">
        <v>-2.0859921216239499E-8</v>
      </c>
    </row>
    <row r="143" spans="1:14" x14ac:dyDescent="0.3">
      <c r="A143" s="90"/>
      <c r="B143" s="1">
        <v>41</v>
      </c>
      <c r="C143" s="45">
        <v>95</v>
      </c>
      <c r="D143" s="45">
        <v>37.3349609375</v>
      </c>
      <c r="E143" s="45">
        <v>69.37109375</v>
      </c>
      <c r="F143" s="56">
        <v>27</v>
      </c>
      <c r="G143" s="52">
        <v>62.748182299844999</v>
      </c>
      <c r="H143" s="45">
        <v>-0.92114830549529803</v>
      </c>
      <c r="I143" s="45">
        <v>60</v>
      </c>
      <c r="J143" s="63">
        <v>62.748182299844999</v>
      </c>
      <c r="K143" s="53"/>
      <c r="L143" s="46"/>
      <c r="M143" s="46"/>
      <c r="N143" s="46"/>
    </row>
    <row r="144" spans="1:14" x14ac:dyDescent="0.3">
      <c r="A144" s="90"/>
      <c r="B144" s="1">
        <v>42</v>
      </c>
      <c r="C144" s="46">
        <v>75</v>
      </c>
      <c r="D144" s="46">
        <v>57.9140625</v>
      </c>
      <c r="E144" s="46">
        <v>67.40625</v>
      </c>
      <c r="F144" s="57">
        <v>21</v>
      </c>
      <c r="G144" s="53">
        <v>62.748181165409697</v>
      </c>
      <c r="H144" s="46">
        <v>-0.921148305495333</v>
      </c>
      <c r="I144" s="46">
        <v>56</v>
      </c>
      <c r="J144" s="62">
        <v>62.748181165409697</v>
      </c>
      <c r="K144" s="52">
        <v>62.708713583939797</v>
      </c>
      <c r="L144" s="45">
        <v>-0.92112491875999902</v>
      </c>
      <c r="M144" s="45" t="s">
        <v>27</v>
      </c>
      <c r="N144" s="45">
        <v>62.708713583939797</v>
      </c>
    </row>
    <row r="145" spans="1:14" x14ac:dyDescent="0.3">
      <c r="A145" s="90"/>
      <c r="B145" s="1">
        <v>43</v>
      </c>
      <c r="C145" s="45">
        <v>11</v>
      </c>
      <c r="D145" s="45">
        <v>-6.0859375</v>
      </c>
      <c r="E145" s="45">
        <v>3.40625</v>
      </c>
      <c r="F145" s="56">
        <v>21</v>
      </c>
      <c r="G145" s="52">
        <v>-2.9363559582660798E-6</v>
      </c>
      <c r="H145" s="45">
        <v>1.6528658684712801E-16</v>
      </c>
      <c r="I145" s="45">
        <v>56</v>
      </c>
      <c r="J145" s="63">
        <v>-2.9363559582660798E-6</v>
      </c>
      <c r="K145" s="53">
        <v>1.78510329636839E-12</v>
      </c>
      <c r="L145" s="46">
        <v>-7.1571658351384096E-18</v>
      </c>
      <c r="M145" s="46" t="s">
        <v>27</v>
      </c>
      <c r="N145" s="46">
        <v>1.78510329636839E-12</v>
      </c>
    </row>
    <row r="146" spans="1:14" x14ac:dyDescent="0.3">
      <c r="A146" s="90"/>
      <c r="B146" s="1">
        <v>44</v>
      </c>
      <c r="C146" s="46">
        <v>-68</v>
      </c>
      <c r="D146" s="46">
        <v>-29.556640625</v>
      </c>
      <c r="E146" s="46">
        <v>18.49755859375</v>
      </c>
      <c r="F146" s="57">
        <v>27</v>
      </c>
      <c r="G146" s="53">
        <v>-8.2743178894748398E-7</v>
      </c>
      <c r="H146" s="46">
        <v>6.53570891391506E-18</v>
      </c>
      <c r="I146" s="46">
        <v>62</v>
      </c>
      <c r="J146" s="62">
        <v>-8.2743178894748398E-7</v>
      </c>
      <c r="K146" s="52">
        <v>-6.0862580425988802E-7</v>
      </c>
      <c r="L146" s="45">
        <v>2.5134703098785298E-19</v>
      </c>
      <c r="M146" s="45" t="s">
        <v>27</v>
      </c>
      <c r="N146" s="45">
        <v>-6.0862580425988802E-7</v>
      </c>
    </row>
    <row r="147" spans="1:14" x14ac:dyDescent="0.3">
      <c r="A147" s="90"/>
      <c r="B147" s="1">
        <v>45</v>
      </c>
      <c r="C147" s="45">
        <v>4</v>
      </c>
      <c r="D147" s="45">
        <v>-1.0625</v>
      </c>
      <c r="E147" s="45">
        <v>1.75</v>
      </c>
      <c r="F147" s="56">
        <v>15</v>
      </c>
      <c r="G147" s="52">
        <v>5.8997328613996303E-7</v>
      </c>
      <c r="H147" s="45">
        <v>-1.9580157420832099E-19</v>
      </c>
      <c r="I147" s="45">
        <v>50</v>
      </c>
      <c r="J147" s="63">
        <v>5.8997328613996303E-7</v>
      </c>
      <c r="K147" s="53">
        <v>3.5120131159311299E-13</v>
      </c>
      <c r="L147" s="46">
        <v>-7.1571658351868105E-18</v>
      </c>
      <c r="M147" s="46" t="s">
        <v>27</v>
      </c>
      <c r="N147" s="46">
        <v>3.5120131159311299E-13</v>
      </c>
    </row>
    <row r="148" spans="1:14" x14ac:dyDescent="0.3">
      <c r="A148" s="90"/>
      <c r="B148" s="1">
        <v>46</v>
      </c>
      <c r="C148" s="46">
        <v>57</v>
      </c>
      <c r="D148" s="46">
        <v>56</v>
      </c>
      <c r="E148" s="46">
        <v>58</v>
      </c>
      <c r="F148" s="57">
        <v>5</v>
      </c>
      <c r="G148" s="53">
        <v>57.999993706951599</v>
      </c>
      <c r="H148" s="46">
        <v>-0.63385856772156102</v>
      </c>
      <c r="I148" s="46">
        <v>50</v>
      </c>
      <c r="J148" s="62">
        <v>57.999993706951599</v>
      </c>
      <c r="K148" s="52"/>
      <c r="L148" s="45"/>
      <c r="M148" s="45"/>
      <c r="N148" s="45"/>
    </row>
    <row r="149" spans="1:14" x14ac:dyDescent="0.3">
      <c r="A149" s="90"/>
      <c r="B149" s="1">
        <v>47</v>
      </c>
      <c r="C149" s="45">
        <v>69</v>
      </c>
      <c r="D149" s="45">
        <v>61.40625</v>
      </c>
      <c r="E149" s="45">
        <v>65.625</v>
      </c>
      <c r="F149" s="56">
        <v>17</v>
      </c>
      <c r="G149" s="52">
        <v>62.7481831416547</v>
      </c>
      <c r="H149" s="45">
        <v>-0.92114830549524696</v>
      </c>
      <c r="I149" s="45">
        <v>52</v>
      </c>
      <c r="J149" s="63">
        <v>62.7481831416547</v>
      </c>
      <c r="K149" s="53">
        <v>62.756194530257403</v>
      </c>
      <c r="L149" s="46">
        <v>-0.92114734115109898</v>
      </c>
      <c r="M149" s="46" t="s">
        <v>27</v>
      </c>
      <c r="N149" s="46">
        <v>62.756194530257403</v>
      </c>
    </row>
    <row r="150" spans="1:14" x14ac:dyDescent="0.3">
      <c r="A150" s="90"/>
      <c r="B150" s="1">
        <v>48</v>
      </c>
      <c r="C150" s="46">
        <v>58</v>
      </c>
      <c r="D150" s="46">
        <v>57</v>
      </c>
      <c r="E150" s="46">
        <v>59</v>
      </c>
      <c r="F150" s="57">
        <v>5</v>
      </c>
      <c r="G150" s="53">
        <v>58.999993706951599</v>
      </c>
      <c r="H150" s="46">
        <v>-0.73120131268977095</v>
      </c>
      <c r="I150" s="46">
        <v>50</v>
      </c>
      <c r="J150" s="62">
        <v>58.999993706951599</v>
      </c>
      <c r="K150" s="52"/>
      <c r="L150" s="45"/>
      <c r="M150" s="45"/>
      <c r="N150" s="45"/>
    </row>
    <row r="151" spans="1:14" x14ac:dyDescent="0.3">
      <c r="A151" s="90"/>
      <c r="B151" s="1">
        <v>49</v>
      </c>
      <c r="C151" s="45">
        <v>18</v>
      </c>
      <c r="D151" s="45">
        <v>-7.62890625</v>
      </c>
      <c r="E151" s="45">
        <v>6.609375</v>
      </c>
      <c r="F151" s="56">
        <v>23</v>
      </c>
      <c r="G151" s="52">
        <v>-2.2272150087340801E-6</v>
      </c>
      <c r="H151" s="45">
        <v>9.2052588098875801E-17</v>
      </c>
      <c r="I151" s="45">
        <v>58</v>
      </c>
      <c r="J151" s="63">
        <v>-2.2272150087340801E-6</v>
      </c>
      <c r="K151" s="53">
        <v>2.9646636624289098E-11</v>
      </c>
      <c r="L151" s="46">
        <v>-7.1571658178742395E-18</v>
      </c>
      <c r="M151" s="46" t="s">
        <v>27</v>
      </c>
      <c r="N151" s="46">
        <v>2.9646636624289098E-11</v>
      </c>
    </row>
    <row r="152" spans="1:14" x14ac:dyDescent="0.3">
      <c r="A152" s="90"/>
      <c r="B152" s="1">
        <v>50</v>
      </c>
      <c r="C152" s="46">
        <v>91</v>
      </c>
      <c r="D152" s="46">
        <v>52.556640625</v>
      </c>
      <c r="E152" s="46">
        <v>73.9140625</v>
      </c>
      <c r="F152" s="57">
        <v>25</v>
      </c>
      <c r="G152" s="53">
        <v>62.748176300938802</v>
      </c>
      <c r="H152" s="46">
        <v>-0.921148305495047</v>
      </c>
      <c r="I152" s="46">
        <v>58</v>
      </c>
      <c r="J152" s="62">
        <v>62.748176300938802</v>
      </c>
      <c r="K152" s="52">
        <v>62.9091545759049</v>
      </c>
      <c r="L152" s="45">
        <v>-0.92075913629220196</v>
      </c>
      <c r="M152" s="45" t="s">
        <v>27</v>
      </c>
      <c r="N152" s="45">
        <v>62.9091545759049</v>
      </c>
    </row>
    <row r="153" spans="1:14" x14ac:dyDescent="0.3">
      <c r="A153" s="90"/>
      <c r="B153" s="1">
        <v>51</v>
      </c>
      <c r="C153" s="45">
        <v>-77</v>
      </c>
      <c r="D153" s="45">
        <v>9.49755859375</v>
      </c>
      <c r="E153" s="45">
        <v>117.619506835937</v>
      </c>
      <c r="F153" s="56">
        <v>31</v>
      </c>
      <c r="G153" s="52">
        <v>62.748180352869802</v>
      </c>
      <c r="H153" s="45">
        <v>-0.921148305495335</v>
      </c>
      <c r="I153" s="45">
        <v>66</v>
      </c>
      <c r="J153" s="63">
        <v>62.748180352869802</v>
      </c>
      <c r="K153" s="53">
        <v>60.0222187952686</v>
      </c>
      <c r="L153" s="46">
        <v>-0.81580669566500097</v>
      </c>
      <c r="M153" s="46" t="s">
        <v>27</v>
      </c>
      <c r="N153" s="46">
        <v>60.0222187952686</v>
      </c>
    </row>
    <row r="154" spans="1:14" x14ac:dyDescent="0.3">
      <c r="A154" s="90"/>
      <c r="B154" s="1">
        <v>52</v>
      </c>
      <c r="C154" s="46">
        <v>50</v>
      </c>
      <c r="D154" s="46">
        <v>49</v>
      </c>
      <c r="E154" s="46">
        <v>51</v>
      </c>
      <c r="F154" s="57">
        <v>5</v>
      </c>
      <c r="G154" s="53">
        <v>50.999993706951599</v>
      </c>
      <c r="H154" s="46">
        <v>-4.1194654661579601E-2</v>
      </c>
      <c r="I154" s="46">
        <v>50</v>
      </c>
      <c r="J154" s="62">
        <v>50.999993706951599</v>
      </c>
      <c r="K154" s="52"/>
      <c r="L154" s="45"/>
      <c r="M154" s="45"/>
      <c r="N154" s="45"/>
    </row>
    <row r="155" spans="1:14" x14ac:dyDescent="0.3">
      <c r="A155" s="90"/>
      <c r="B155" s="1">
        <v>53</v>
      </c>
      <c r="C155" s="45">
        <v>83</v>
      </c>
      <c r="D155" s="45">
        <v>57.37109375</v>
      </c>
      <c r="E155" s="45">
        <v>71.609375</v>
      </c>
      <c r="F155" s="56">
        <v>23</v>
      </c>
      <c r="G155" s="52">
        <v>62.748178089704503</v>
      </c>
      <c r="H155" s="45">
        <v>-0.92114830549523496</v>
      </c>
      <c r="I155" s="45">
        <v>58</v>
      </c>
      <c r="J155" s="63">
        <v>62.748178089704503</v>
      </c>
      <c r="K155" s="53">
        <v>63.142534719344901</v>
      </c>
      <c r="L155" s="46">
        <v>-0.91881352996940402</v>
      </c>
      <c r="M155" s="46" t="s">
        <v>27</v>
      </c>
      <c r="N155" s="46">
        <v>63.142534719344901</v>
      </c>
    </row>
    <row r="156" spans="1:14" x14ac:dyDescent="0.3">
      <c r="A156" s="90"/>
      <c r="B156" s="1">
        <v>54</v>
      </c>
      <c r="C156" s="46">
        <v>-55</v>
      </c>
      <c r="D156" s="46">
        <v>-16.556640625</v>
      </c>
      <c r="E156" s="46">
        <v>31.49755859375</v>
      </c>
      <c r="F156" s="57">
        <v>27</v>
      </c>
      <c r="G156" s="53">
        <v>-2.05710639438899E-6</v>
      </c>
      <c r="H156" s="46">
        <v>7.7476587023044604E-17</v>
      </c>
      <c r="I156" s="46">
        <v>62</v>
      </c>
      <c r="J156" s="62">
        <v>-2.05710639438899E-6</v>
      </c>
      <c r="K156" s="52">
        <v>-1.0685216028775899E-2</v>
      </c>
      <c r="L156" s="45">
        <v>2.2834768245705198E-9</v>
      </c>
      <c r="M156" s="45" t="s">
        <v>27</v>
      </c>
      <c r="N156" s="45">
        <v>-1.0685216028775899E-2</v>
      </c>
    </row>
    <row r="157" spans="1:14" x14ac:dyDescent="0.3">
      <c r="A157" s="90"/>
      <c r="B157" s="1">
        <v>55</v>
      </c>
      <c r="C157" s="45">
        <v>-18</v>
      </c>
      <c r="D157" s="45">
        <v>-6.609375</v>
      </c>
      <c r="E157" s="45">
        <v>7.62890625</v>
      </c>
      <c r="F157" s="56">
        <v>21</v>
      </c>
      <c r="G157" s="52">
        <v>2.2272150087340801E-6</v>
      </c>
      <c r="H157" s="45">
        <v>9.20525480359111E-17</v>
      </c>
      <c r="I157" s="45">
        <v>58</v>
      </c>
      <c r="J157" s="63">
        <v>2.2272150087340801E-6</v>
      </c>
      <c r="K157" s="53">
        <v>6.3373587361669801E-11</v>
      </c>
      <c r="L157" s="46">
        <v>-7.1571657554318205E-18</v>
      </c>
      <c r="M157" s="46" t="s">
        <v>27</v>
      </c>
      <c r="N157" s="46">
        <v>6.3373587361669801E-11</v>
      </c>
    </row>
    <row r="158" spans="1:14" x14ac:dyDescent="0.3">
      <c r="A158" s="90"/>
      <c r="B158" s="1">
        <v>56</v>
      </c>
      <c r="C158" s="46">
        <v>-85</v>
      </c>
      <c r="D158" s="46">
        <v>-27.3349609375</v>
      </c>
      <c r="E158" s="46">
        <v>44.746337890625</v>
      </c>
      <c r="F158" s="57">
        <v>29</v>
      </c>
      <c r="G158" s="53">
        <v>3.8788807495973901E-6</v>
      </c>
      <c r="H158" s="46">
        <v>2.9375711667017798E-16</v>
      </c>
      <c r="I158" s="46">
        <v>64</v>
      </c>
      <c r="J158" s="62">
        <v>3.8788807495973901E-6</v>
      </c>
      <c r="K158" s="52">
        <v>-1.3679109500772999</v>
      </c>
      <c r="L158" s="45">
        <v>3.7423607346826698E-5</v>
      </c>
      <c r="M158" s="45" t="s">
        <v>27</v>
      </c>
      <c r="N158" s="45">
        <v>-1.3679109500772999</v>
      </c>
    </row>
    <row r="159" spans="1:14" x14ac:dyDescent="0.3">
      <c r="A159" s="90"/>
      <c r="B159" s="1">
        <v>57</v>
      </c>
      <c r="C159" s="45">
        <v>28</v>
      </c>
      <c r="D159" s="45">
        <v>-10.443359375</v>
      </c>
      <c r="E159" s="45">
        <v>10.9140625</v>
      </c>
      <c r="F159" s="56">
        <v>25</v>
      </c>
      <c r="G159" s="52">
        <v>-2.6656643424795102E-6</v>
      </c>
      <c r="H159" s="45">
        <v>1.34958185874987E-16</v>
      </c>
      <c r="I159" s="45">
        <v>58</v>
      </c>
      <c r="J159" s="63">
        <v>-2.6656643424795102E-6</v>
      </c>
      <c r="K159" s="53">
        <v>1.0151214628043199E-9</v>
      </c>
      <c r="L159" s="46">
        <v>-7.1571452348843805E-18</v>
      </c>
      <c r="M159" s="46" t="s">
        <v>27</v>
      </c>
      <c r="N159" s="46">
        <v>1.0151214628043199E-9</v>
      </c>
    </row>
    <row r="160" spans="1:14" x14ac:dyDescent="0.3">
      <c r="A160" s="90"/>
      <c r="B160" s="1">
        <v>58</v>
      </c>
      <c r="C160" s="46">
        <v>19</v>
      </c>
      <c r="D160" s="46">
        <v>-6.62890625</v>
      </c>
      <c r="E160" s="46">
        <v>7.609375</v>
      </c>
      <c r="F160" s="57">
        <v>23</v>
      </c>
      <c r="G160" s="53">
        <v>1.7161391007419199E-6</v>
      </c>
      <c r="H160" s="46">
        <v>5.1745486991817101E-17</v>
      </c>
      <c r="I160" s="46">
        <v>58</v>
      </c>
      <c r="J160" s="62">
        <v>1.7161391007419199E-6</v>
      </c>
      <c r="K160" s="52">
        <v>6.2535133466147798E-11</v>
      </c>
      <c r="L160" s="45">
        <v>-7.1571657575356694E-18</v>
      </c>
      <c r="M160" s="45" t="s">
        <v>27</v>
      </c>
      <c r="N160" s="45">
        <v>6.2535133466147798E-11</v>
      </c>
    </row>
    <row r="161" spans="1:14" x14ac:dyDescent="0.3">
      <c r="A161" s="90"/>
      <c r="B161" s="1">
        <v>59</v>
      </c>
      <c r="C161" s="45">
        <v>57</v>
      </c>
      <c r="D161" s="45">
        <v>56</v>
      </c>
      <c r="E161" s="45">
        <v>58</v>
      </c>
      <c r="F161" s="56">
        <v>5</v>
      </c>
      <c r="G161" s="52">
        <v>57.999993706951599</v>
      </c>
      <c r="H161" s="45">
        <v>-0.63385856772156102</v>
      </c>
      <c r="I161" s="45">
        <v>50</v>
      </c>
      <c r="J161" s="63">
        <v>57.999993706951599</v>
      </c>
      <c r="K161" s="53"/>
      <c r="L161" s="46"/>
      <c r="M161" s="46"/>
      <c r="N161" s="46"/>
    </row>
    <row r="162" spans="1:14" x14ac:dyDescent="0.3">
      <c r="A162" s="90"/>
      <c r="B162" s="1">
        <v>60</v>
      </c>
      <c r="C162" s="46">
        <v>48</v>
      </c>
      <c r="D162" s="46">
        <v>47</v>
      </c>
      <c r="E162" s="46">
        <v>49</v>
      </c>
      <c r="F162" s="57">
        <v>5</v>
      </c>
      <c r="G162" s="53">
        <v>48.999993706951599</v>
      </c>
      <c r="H162" s="46">
        <v>2.04895859460693E-2</v>
      </c>
      <c r="I162" s="46">
        <v>50</v>
      </c>
      <c r="J162" s="62">
        <v>48.999993706951599</v>
      </c>
      <c r="K162" s="52"/>
      <c r="L162" s="45"/>
      <c r="M162" s="45"/>
      <c r="N162" s="45"/>
    </row>
    <row r="163" spans="1:14" x14ac:dyDescent="0.3">
      <c r="A163" s="90"/>
      <c r="B163" s="1">
        <v>61</v>
      </c>
      <c r="C163" s="45">
        <v>11</v>
      </c>
      <c r="D163" s="45">
        <v>-6.0859375</v>
      </c>
      <c r="E163" s="45">
        <v>3.40625</v>
      </c>
      <c r="F163" s="56">
        <v>21</v>
      </c>
      <c r="G163" s="52">
        <v>-2.9363559582660798E-6</v>
      </c>
      <c r="H163" s="45">
        <v>1.6528658684712801E-16</v>
      </c>
      <c r="I163" s="45">
        <v>56</v>
      </c>
      <c r="J163" s="63">
        <v>-2.9363559582660798E-6</v>
      </c>
      <c r="K163" s="53">
        <v>1.78510329636839E-12</v>
      </c>
      <c r="L163" s="46">
        <v>-7.1571658351384096E-18</v>
      </c>
      <c r="M163" s="46" t="s">
        <v>27</v>
      </c>
      <c r="N163" s="46">
        <v>1.78510329636839E-12</v>
      </c>
    </row>
    <row r="164" spans="1:14" x14ac:dyDescent="0.3">
      <c r="A164" s="90"/>
      <c r="B164" s="1">
        <v>62</v>
      </c>
      <c r="C164" s="46">
        <v>36</v>
      </c>
      <c r="D164" s="46">
        <v>-21.6650390625</v>
      </c>
      <c r="E164" s="46">
        <v>10.37109375</v>
      </c>
      <c r="F164" s="57">
        <v>27</v>
      </c>
      <c r="G164" s="53">
        <v>-3.1918714817596798E-6</v>
      </c>
      <c r="H164" s="46">
        <v>1.9660373399373699E-16</v>
      </c>
      <c r="I164" s="46">
        <v>60</v>
      </c>
      <c r="J164" s="62">
        <v>-3.1918714817596798E-6</v>
      </c>
      <c r="K164" s="52">
        <v>7.5537094730028198E-10</v>
      </c>
      <c r="L164" s="45">
        <v>-7.1571544302744895E-18</v>
      </c>
      <c r="M164" s="45" t="s">
        <v>27</v>
      </c>
      <c r="N164" s="45">
        <v>7.5537094730028198E-10</v>
      </c>
    </row>
    <row r="165" spans="1:14" x14ac:dyDescent="0.3">
      <c r="A165" s="90"/>
      <c r="B165" s="1">
        <v>63</v>
      </c>
      <c r="C165" s="45">
        <v>18</v>
      </c>
      <c r="D165" s="45">
        <v>-7.62890625</v>
      </c>
      <c r="E165" s="45">
        <v>6.609375</v>
      </c>
      <c r="F165" s="56">
        <v>23</v>
      </c>
      <c r="G165" s="52">
        <v>-2.2272150087340801E-6</v>
      </c>
      <c r="H165" s="45">
        <v>9.2052588098875801E-17</v>
      </c>
      <c r="I165" s="45">
        <v>58</v>
      </c>
      <c r="J165" s="63">
        <v>-2.2272150087340801E-6</v>
      </c>
      <c r="K165" s="53">
        <v>2.9646636624289098E-11</v>
      </c>
      <c r="L165" s="46">
        <v>-7.1571658178742395E-18</v>
      </c>
      <c r="M165" s="46" t="s">
        <v>27</v>
      </c>
      <c r="N165" s="46">
        <v>2.9646636624289098E-11</v>
      </c>
    </row>
    <row r="166" spans="1:14" x14ac:dyDescent="0.3">
      <c r="A166" s="90"/>
      <c r="B166" s="1">
        <v>64</v>
      </c>
      <c r="C166" s="46">
        <v>-61</v>
      </c>
      <c r="D166" s="46">
        <v>-22.556640625</v>
      </c>
      <c r="E166" s="46">
        <v>25.49755859375</v>
      </c>
      <c r="F166" s="57">
        <v>27</v>
      </c>
      <c r="G166" s="53">
        <v>-8.41387851746751E-7</v>
      </c>
      <c r="H166" s="46">
        <v>7.0015120735587799E-18</v>
      </c>
      <c r="I166" s="46">
        <v>62</v>
      </c>
      <c r="J166" s="62">
        <v>-8.41387851746751E-7</v>
      </c>
      <c r="K166" s="52">
        <v>-3.3505387732680298E-4</v>
      </c>
      <c r="L166" s="45">
        <v>2.2452148600814902E-12</v>
      </c>
      <c r="M166" s="45" t="s">
        <v>27</v>
      </c>
      <c r="N166" s="45">
        <v>-3.3505387732680298E-4</v>
      </c>
    </row>
    <row r="167" spans="1:14" x14ac:dyDescent="0.3">
      <c r="A167" s="90"/>
      <c r="B167" s="1">
        <v>65</v>
      </c>
      <c r="C167" s="45">
        <v>-77</v>
      </c>
      <c r="D167" s="45">
        <v>9.49755859375</v>
      </c>
      <c r="E167" s="45">
        <v>117.619506835937</v>
      </c>
      <c r="F167" s="56">
        <v>31</v>
      </c>
      <c r="G167" s="52">
        <v>62.748180352869802</v>
      </c>
      <c r="H167" s="45">
        <v>-0.921148305495335</v>
      </c>
      <c r="I167" s="45">
        <v>66</v>
      </c>
      <c r="J167" s="63">
        <v>62.748180352869802</v>
      </c>
      <c r="K167" s="53">
        <v>60.0222187952686</v>
      </c>
      <c r="L167" s="46">
        <v>-0.81580669566500097</v>
      </c>
      <c r="M167" s="46" t="s">
        <v>27</v>
      </c>
      <c r="N167" s="46">
        <v>60.0222187952686</v>
      </c>
    </row>
    <row r="168" spans="1:14" x14ac:dyDescent="0.3">
      <c r="A168" s="90"/>
      <c r="B168" s="1">
        <v>66</v>
      </c>
      <c r="C168" s="46">
        <v>-49</v>
      </c>
      <c r="D168" s="46">
        <v>-10.556640625</v>
      </c>
      <c r="E168" s="46">
        <v>37.49755859375</v>
      </c>
      <c r="F168" s="57">
        <v>27</v>
      </c>
      <c r="G168" s="53">
        <v>-3.2728249356473701E-6</v>
      </c>
      <c r="H168" s="46">
        <v>2.07070524788315E-16</v>
      </c>
      <c r="I168" s="46">
        <v>62</v>
      </c>
      <c r="J168" s="62">
        <v>-3.2728249356473701E-6</v>
      </c>
      <c r="K168" s="52">
        <v>7.9846854178502805E-2</v>
      </c>
      <c r="L168" s="45">
        <v>1.27510402436149E-7</v>
      </c>
      <c r="M168" s="45" t="s">
        <v>27</v>
      </c>
      <c r="N168" s="45">
        <v>7.9846854178502805E-2</v>
      </c>
    </row>
    <row r="169" spans="1:14" x14ac:dyDescent="0.3">
      <c r="A169" s="90"/>
      <c r="B169" s="1">
        <v>67</v>
      </c>
      <c r="C169" s="45">
        <v>72</v>
      </c>
      <c r="D169" s="45">
        <v>60.609375</v>
      </c>
      <c r="E169" s="45">
        <v>66.9375</v>
      </c>
      <c r="F169" s="56">
        <v>19</v>
      </c>
      <c r="G169" s="52">
        <v>62.748178422912297</v>
      </c>
      <c r="H169" s="45">
        <v>-0.92114830549525895</v>
      </c>
      <c r="I169" s="45">
        <v>54</v>
      </c>
      <c r="J169" s="63">
        <v>62.748178422912297</v>
      </c>
      <c r="K169" s="53">
        <v>62.781411158914104</v>
      </c>
      <c r="L169" s="46">
        <v>-0.921131723133637</v>
      </c>
      <c r="M169" s="46" t="s">
        <v>27</v>
      </c>
      <c r="N169" s="46">
        <v>62.781411158914104</v>
      </c>
    </row>
    <row r="170" spans="1:14" x14ac:dyDescent="0.3">
      <c r="A170" s="90"/>
      <c r="B170" s="1">
        <v>68</v>
      </c>
      <c r="C170" s="46">
        <v>-47</v>
      </c>
      <c r="D170" s="46">
        <v>-21.37109375</v>
      </c>
      <c r="E170" s="46">
        <v>10.6650390625</v>
      </c>
      <c r="F170" s="57">
        <v>25</v>
      </c>
      <c r="G170" s="53">
        <v>1.5413525206395401E-6</v>
      </c>
      <c r="H170" s="46">
        <v>4.0358172159575501E-17</v>
      </c>
      <c r="I170" s="46">
        <v>60</v>
      </c>
      <c r="J170" s="62">
        <v>1.5413525206395401E-6</v>
      </c>
      <c r="K170" s="52">
        <v>9.5481922565688809E-10</v>
      </c>
      <c r="L170" s="45">
        <v>-7.1571476101785796E-18</v>
      </c>
      <c r="M170" s="45" t="s">
        <v>27</v>
      </c>
      <c r="N170" s="45">
        <v>9.5481922565688809E-10</v>
      </c>
    </row>
    <row r="171" spans="1:14" x14ac:dyDescent="0.3">
      <c r="A171" s="90"/>
      <c r="B171" s="1">
        <v>69</v>
      </c>
      <c r="C171" s="45">
        <v>-14</v>
      </c>
      <c r="D171" s="45">
        <v>-6.40625</v>
      </c>
      <c r="E171" s="45">
        <v>3.0859375</v>
      </c>
      <c r="F171" s="56">
        <v>19</v>
      </c>
      <c r="G171" s="52">
        <v>-4.9326137645179401E-7</v>
      </c>
      <c r="H171" s="45">
        <v>-2.2910256888320102E-18</v>
      </c>
      <c r="I171" s="45">
        <v>56</v>
      </c>
      <c r="J171" s="63">
        <v>-4.9326137645179401E-7</v>
      </c>
      <c r="K171" s="53">
        <v>1.3378640316832399E-12</v>
      </c>
      <c r="L171" s="46">
        <v>-7.1571658351623296E-18</v>
      </c>
      <c r="M171" s="46" t="s">
        <v>27</v>
      </c>
      <c r="N171" s="46">
        <v>1.3378640316832399E-12</v>
      </c>
    </row>
    <row r="172" spans="1:14" x14ac:dyDescent="0.3">
      <c r="A172" s="90"/>
      <c r="B172" s="1">
        <v>70</v>
      </c>
      <c r="C172" s="46">
        <v>-1</v>
      </c>
      <c r="D172" s="46" t="s">
        <v>26</v>
      </c>
      <c r="E172" s="46">
        <v>0.5</v>
      </c>
      <c r="F172" s="57">
        <v>7</v>
      </c>
      <c r="G172" s="53">
        <v>-2.5455915445243901E-6</v>
      </c>
      <c r="H172" s="46">
        <v>1.2244358329080801E-16</v>
      </c>
      <c r="I172" s="46">
        <v>48</v>
      </c>
      <c r="J172" s="62">
        <v>-2.5455915445243901E-6</v>
      </c>
      <c r="K172" s="52">
        <v>2.4405528937652801E-13</v>
      </c>
      <c r="L172" s="45">
        <v>-7.1571658351870092E-18</v>
      </c>
      <c r="M172" s="45" t="s">
        <v>27</v>
      </c>
      <c r="N172" s="45">
        <v>2.4405528937652801E-13</v>
      </c>
    </row>
    <row r="173" spans="1:14" x14ac:dyDescent="0.3">
      <c r="A173" s="90"/>
      <c r="B173" s="1">
        <v>71</v>
      </c>
      <c r="C173" s="45">
        <v>37</v>
      </c>
      <c r="D173" s="45">
        <v>-20.6650390625</v>
      </c>
      <c r="E173" s="45">
        <v>11.37109375</v>
      </c>
      <c r="F173" s="56">
        <v>27</v>
      </c>
      <c r="G173" s="52">
        <v>4.3949188734065803E-6</v>
      </c>
      <c r="H173" s="45">
        <v>3.7914903271349E-16</v>
      </c>
      <c r="I173" s="45">
        <v>60</v>
      </c>
      <c r="J173" s="63">
        <v>4.3949188734065803E-6</v>
      </c>
      <c r="K173" s="53">
        <v>1.63479556580906E-9</v>
      </c>
      <c r="L173" s="46">
        <v>-7.1571123987585493E-18</v>
      </c>
      <c r="M173" s="46" t="s">
        <v>27</v>
      </c>
      <c r="N173" s="46">
        <v>1.63479556580906E-9</v>
      </c>
    </row>
    <row r="174" spans="1:14" x14ac:dyDescent="0.3">
      <c r="A174" s="90"/>
      <c r="B174" s="1">
        <v>72</v>
      </c>
      <c r="C174" s="46">
        <v>-33</v>
      </c>
      <c r="D174" s="46">
        <v>-7.37109375</v>
      </c>
      <c r="E174" s="46">
        <v>24.6650390625</v>
      </c>
      <c r="F174" s="57">
        <v>25</v>
      </c>
      <c r="G174" s="53">
        <v>-1.31581577039206E-6</v>
      </c>
      <c r="H174" s="46">
        <v>2.74702688314478E-17</v>
      </c>
      <c r="I174" s="46">
        <v>60</v>
      </c>
      <c r="J174" s="62">
        <v>-1.31581577039206E-6</v>
      </c>
      <c r="K174" s="52">
        <v>2.2885064981793301E-5</v>
      </c>
      <c r="L174" s="45">
        <v>1.04673666127526E-14</v>
      </c>
      <c r="M174" s="45" t="s">
        <v>27</v>
      </c>
      <c r="N174" s="45">
        <v>2.2885064981793301E-5</v>
      </c>
    </row>
    <row r="175" spans="1:14" x14ac:dyDescent="0.3">
      <c r="A175" s="90"/>
      <c r="B175" s="1">
        <v>73</v>
      </c>
      <c r="C175" s="45">
        <v>45</v>
      </c>
      <c r="D175" s="45">
        <v>-12.6650390625</v>
      </c>
      <c r="E175" s="45">
        <v>19.37109375</v>
      </c>
      <c r="F175" s="56">
        <v>27</v>
      </c>
      <c r="G175" s="52">
        <v>1.46377231187078E-6</v>
      </c>
      <c r="H175" s="45">
        <v>3.5695408619683698E-17</v>
      </c>
      <c r="I175" s="45">
        <v>60</v>
      </c>
      <c r="J175" s="63">
        <v>1.46377231187078E-6</v>
      </c>
      <c r="K175" s="53">
        <v>-1.01791516689629E-6</v>
      </c>
      <c r="L175" s="46">
        <v>1.35658690598463E-17</v>
      </c>
      <c r="M175" s="46" t="s">
        <v>27</v>
      </c>
      <c r="N175" s="46">
        <v>-1.01791516689629E-6</v>
      </c>
    </row>
    <row r="176" spans="1:14" x14ac:dyDescent="0.3">
      <c r="A176" s="90"/>
      <c r="B176" s="1">
        <v>74</v>
      </c>
      <c r="C176" s="46">
        <v>-98</v>
      </c>
      <c r="D176" s="46">
        <v>-40.3349609375</v>
      </c>
      <c r="E176" s="46">
        <v>31.746337890625</v>
      </c>
      <c r="F176" s="57">
        <v>29</v>
      </c>
      <c r="G176" s="53">
        <v>-3.5232847097283599E-6</v>
      </c>
      <c r="H176" s="46">
        <v>2.4111356876913898E-16</v>
      </c>
      <c r="I176" s="46">
        <v>64</v>
      </c>
      <c r="J176" s="62">
        <v>-3.5232847097283599E-6</v>
      </c>
      <c r="K176" s="52">
        <v>-2.7261442625586101E-2</v>
      </c>
      <c r="L176" s="45">
        <v>1.48637250736464E-8</v>
      </c>
      <c r="M176" s="45" t="s">
        <v>27</v>
      </c>
      <c r="N176" s="45">
        <v>-2.7261442625586101E-2</v>
      </c>
    </row>
    <row r="177" spans="1:14" x14ac:dyDescent="0.3">
      <c r="A177" s="90"/>
      <c r="B177" s="1">
        <v>75</v>
      </c>
      <c r="C177" s="45">
        <v>12</v>
      </c>
      <c r="D177" s="45">
        <v>-5.0859375</v>
      </c>
      <c r="E177" s="45">
        <v>4.40625</v>
      </c>
      <c r="F177" s="56">
        <v>21</v>
      </c>
      <c r="G177" s="52">
        <v>-1.7931501804024101E-6</v>
      </c>
      <c r="H177" s="45">
        <v>5.7150601681860896E-17</v>
      </c>
      <c r="I177" s="45">
        <v>56</v>
      </c>
      <c r="J177" s="63">
        <v>-1.7931501804024101E-6</v>
      </c>
      <c r="K177" s="53">
        <v>4.07256480081732E-12</v>
      </c>
      <c r="L177" s="46">
        <v>-7.15716583489102E-18</v>
      </c>
      <c r="M177" s="46" t="s">
        <v>27</v>
      </c>
      <c r="N177" s="46">
        <v>4.07256480081732E-12</v>
      </c>
    </row>
    <row r="178" spans="1:14" x14ac:dyDescent="0.3">
      <c r="A178" s="90"/>
      <c r="B178" s="1">
        <v>76</v>
      </c>
      <c r="C178" s="46">
        <v>-20</v>
      </c>
      <c r="D178" s="46">
        <v>-8.609375</v>
      </c>
      <c r="E178" s="46">
        <v>5.62890625</v>
      </c>
      <c r="F178" s="57">
        <v>21</v>
      </c>
      <c r="G178" s="53">
        <v>8.7689866339978096E-7</v>
      </c>
      <c r="H178" s="46">
        <v>8.2218515954647997E-18</v>
      </c>
      <c r="I178" s="46">
        <v>58</v>
      </c>
      <c r="J178" s="62">
        <v>8.7689866339978096E-7</v>
      </c>
      <c r="K178" s="52">
        <v>1.29615550524863E-11</v>
      </c>
      <c r="L178" s="45">
        <v>-7.1571658319425907E-18</v>
      </c>
      <c r="M178" s="45" t="s">
        <v>27</v>
      </c>
      <c r="N178" s="45">
        <v>1.29615550524863E-11</v>
      </c>
    </row>
    <row r="179" spans="1:14" x14ac:dyDescent="0.3">
      <c r="A179" s="90"/>
      <c r="B179" s="1">
        <v>77</v>
      </c>
      <c r="C179" s="45">
        <v>100</v>
      </c>
      <c r="D179" s="45">
        <v>42.3349609375</v>
      </c>
      <c r="E179" s="45">
        <v>74.37109375</v>
      </c>
      <c r="F179" s="56">
        <v>27</v>
      </c>
      <c r="G179" s="52">
        <v>62.748183876385703</v>
      </c>
      <c r="H179" s="45">
        <v>-0.921148305495185</v>
      </c>
      <c r="I179" s="45">
        <v>60</v>
      </c>
      <c r="J179" s="63">
        <v>62.748183876385703</v>
      </c>
      <c r="K179" s="53">
        <v>58.5787787440945</v>
      </c>
      <c r="L179" s="46">
        <v>-0.69155399835250897</v>
      </c>
      <c r="M179" s="46" t="s">
        <v>27</v>
      </c>
      <c r="N179" s="46">
        <v>58.5787787440945</v>
      </c>
    </row>
    <row r="180" spans="1:14" x14ac:dyDescent="0.3">
      <c r="A180" s="90"/>
      <c r="B180" s="1">
        <v>78</v>
      </c>
      <c r="C180" s="46">
        <v>87</v>
      </c>
      <c r="D180" s="46">
        <v>48.556640625</v>
      </c>
      <c r="E180" s="46">
        <v>69.9140625</v>
      </c>
      <c r="F180" s="57">
        <v>25</v>
      </c>
      <c r="G180" s="53">
        <v>62.748183404894</v>
      </c>
      <c r="H180" s="46">
        <v>-0.92114830549522597</v>
      </c>
      <c r="I180" s="46">
        <v>58</v>
      </c>
      <c r="J180" s="62">
        <v>62.748183404894</v>
      </c>
      <c r="K180" s="52">
        <v>61.017106323087397</v>
      </c>
      <c r="L180" s="45">
        <v>-0.87725219676299604</v>
      </c>
      <c r="M180" s="45" t="s">
        <v>27</v>
      </c>
      <c r="N180" s="45">
        <v>61.017106323087397</v>
      </c>
    </row>
    <row r="181" spans="1:14" x14ac:dyDescent="0.3">
      <c r="A181" s="90"/>
      <c r="B181" s="1">
        <v>79</v>
      </c>
      <c r="C181" s="45">
        <v>12</v>
      </c>
      <c r="D181" s="45">
        <v>-5.0859375</v>
      </c>
      <c r="E181" s="45">
        <v>4.40625</v>
      </c>
      <c r="F181" s="56">
        <v>21</v>
      </c>
      <c r="G181" s="52">
        <v>-1.7931501804024101E-6</v>
      </c>
      <c r="H181" s="45">
        <v>5.7150601681860896E-17</v>
      </c>
      <c r="I181" s="45">
        <v>56</v>
      </c>
      <c r="J181" s="63">
        <v>-1.7931501804024101E-6</v>
      </c>
      <c r="K181" s="53">
        <v>4.07256480081732E-12</v>
      </c>
      <c r="L181" s="46">
        <v>-7.15716583489102E-18</v>
      </c>
      <c r="M181" s="46" t="s">
        <v>27</v>
      </c>
      <c r="N181" s="46">
        <v>4.07256480081732E-12</v>
      </c>
    </row>
    <row r="182" spans="1:14" x14ac:dyDescent="0.3">
      <c r="A182" s="90"/>
      <c r="B182" s="1">
        <v>80</v>
      </c>
      <c r="C182" s="46">
        <v>94</v>
      </c>
      <c r="D182" s="46">
        <v>55.556640625</v>
      </c>
      <c r="E182" s="46">
        <v>76.9140625</v>
      </c>
      <c r="F182" s="57">
        <v>25</v>
      </c>
      <c r="G182" s="53">
        <v>62.748178326413303</v>
      </c>
      <c r="H182" s="46">
        <v>-0.92114830549525195</v>
      </c>
      <c r="I182" s="46">
        <v>58</v>
      </c>
      <c r="J182" s="62">
        <v>62.748178326413303</v>
      </c>
      <c r="K182" s="52">
        <v>64.162446781637499</v>
      </c>
      <c r="L182" s="45">
        <v>-0.89143039784837996</v>
      </c>
      <c r="M182" s="45" t="s">
        <v>27</v>
      </c>
      <c r="N182" s="45">
        <v>64.162446781637499</v>
      </c>
    </row>
    <row r="183" spans="1:14" x14ac:dyDescent="0.3">
      <c r="A183" s="90"/>
      <c r="B183" s="1">
        <v>81</v>
      </c>
      <c r="C183" s="45">
        <v>56</v>
      </c>
      <c r="D183" s="45">
        <v>55</v>
      </c>
      <c r="E183" s="45">
        <v>57</v>
      </c>
      <c r="F183" s="56">
        <v>5</v>
      </c>
      <c r="G183" s="52">
        <v>56.999993706951599</v>
      </c>
      <c r="H183" s="45">
        <v>-0.52908067932704606</v>
      </c>
      <c r="I183" s="45">
        <v>50</v>
      </c>
      <c r="J183" s="63">
        <v>56.999993706951599</v>
      </c>
      <c r="K183" s="53"/>
      <c r="L183" s="46"/>
      <c r="M183" s="46"/>
      <c r="N183" s="46"/>
    </row>
    <row r="184" spans="1:14" x14ac:dyDescent="0.3">
      <c r="A184" s="90"/>
      <c r="B184" s="1">
        <v>82</v>
      </c>
      <c r="C184" s="46">
        <v>98</v>
      </c>
      <c r="D184" s="46">
        <v>40.3349609375</v>
      </c>
      <c r="E184" s="46">
        <v>72.37109375</v>
      </c>
      <c r="F184" s="57">
        <v>27</v>
      </c>
      <c r="G184" s="53">
        <v>62.748177792157797</v>
      </c>
      <c r="H184" s="46">
        <v>-0.92114830549520998</v>
      </c>
      <c r="I184" s="46">
        <v>60</v>
      </c>
      <c r="J184" s="62">
        <v>62.748177792157797</v>
      </c>
      <c r="K184" s="52">
        <v>57.942649426114002</v>
      </c>
      <c r="L184" s="45">
        <v>-0.62798471885490503</v>
      </c>
      <c r="M184" s="45" t="s">
        <v>27</v>
      </c>
      <c r="N184" s="45">
        <v>57.942649426114002</v>
      </c>
    </row>
    <row r="185" spans="1:14" x14ac:dyDescent="0.3">
      <c r="A185" s="90"/>
      <c r="B185" s="1">
        <v>83</v>
      </c>
      <c r="C185" s="45">
        <v>56</v>
      </c>
      <c r="D185" s="45">
        <v>55</v>
      </c>
      <c r="E185" s="45">
        <v>57</v>
      </c>
      <c r="F185" s="56">
        <v>5</v>
      </c>
      <c r="G185" s="52">
        <v>56.999993706951599</v>
      </c>
      <c r="H185" s="45">
        <v>-0.52908067932704606</v>
      </c>
      <c r="I185" s="45">
        <v>50</v>
      </c>
      <c r="J185" s="63">
        <v>56.999993706951599</v>
      </c>
      <c r="K185" s="53"/>
      <c r="L185" s="46"/>
      <c r="M185" s="46"/>
      <c r="N185" s="46"/>
    </row>
    <row r="186" spans="1:14" x14ac:dyDescent="0.3">
      <c r="A186" s="90"/>
      <c r="B186" s="1">
        <v>84</v>
      </c>
      <c r="C186" s="46">
        <v>-15</v>
      </c>
      <c r="D186" s="46">
        <v>-3.609375</v>
      </c>
      <c r="E186" s="46">
        <v>10.62890625</v>
      </c>
      <c r="F186" s="57">
        <v>21</v>
      </c>
      <c r="G186" s="53">
        <v>9.8449359048021802E-7</v>
      </c>
      <c r="H186" s="46">
        <v>1.2227377904245299E-17</v>
      </c>
      <c r="I186" s="46">
        <v>58</v>
      </c>
      <c r="J186" s="62">
        <v>9.8449359048021802E-7</v>
      </c>
      <c r="K186" s="52">
        <v>1.91568499255037E-11</v>
      </c>
      <c r="L186" s="45">
        <v>-7.1571658280186703E-18</v>
      </c>
      <c r="M186" s="45" t="s">
        <v>27</v>
      </c>
      <c r="N186" s="45">
        <v>1.91568499255037E-11</v>
      </c>
    </row>
    <row r="187" spans="1:14" x14ac:dyDescent="0.3">
      <c r="A187" s="90"/>
      <c r="B187" s="1">
        <v>85</v>
      </c>
      <c r="C187" s="45">
        <v>54</v>
      </c>
      <c r="D187" s="45">
        <v>53</v>
      </c>
      <c r="E187" s="45">
        <v>55</v>
      </c>
      <c r="F187" s="56">
        <v>5</v>
      </c>
      <c r="G187" s="52">
        <v>54.999993706951599</v>
      </c>
      <c r="H187" s="45">
        <v>-0.32325673676636102</v>
      </c>
      <c r="I187" s="45">
        <v>50</v>
      </c>
      <c r="J187" s="63">
        <v>54.999993706951599</v>
      </c>
      <c r="K187" s="53"/>
      <c r="L187" s="46"/>
      <c r="M187" s="46"/>
      <c r="N187" s="46"/>
    </row>
    <row r="188" spans="1:14" x14ac:dyDescent="0.3">
      <c r="A188" s="90"/>
      <c r="B188" s="1">
        <v>86</v>
      </c>
      <c r="C188" s="46">
        <v>44</v>
      </c>
      <c r="D188" s="46">
        <v>-13.6650390625</v>
      </c>
      <c r="E188" s="46">
        <v>18.37109375</v>
      </c>
      <c r="F188" s="57">
        <v>27</v>
      </c>
      <c r="G188" s="53">
        <v>2.9663347289309998E-6</v>
      </c>
      <c r="H188" s="46">
        <v>1.68825641966912E-16</v>
      </c>
      <c r="I188" s="46">
        <v>60</v>
      </c>
      <c r="J188" s="62">
        <v>2.9663347289309998E-6</v>
      </c>
      <c r="K188" s="52">
        <v>-3.7715555526911602E-7</v>
      </c>
      <c r="L188" s="45">
        <v>-4.3122361856578704E-18</v>
      </c>
      <c r="M188" s="45" t="s">
        <v>27</v>
      </c>
      <c r="N188" s="45">
        <v>-3.7715555526911602E-7</v>
      </c>
    </row>
    <row r="189" spans="1:14" x14ac:dyDescent="0.3">
      <c r="A189" s="90"/>
      <c r="B189" s="1">
        <v>87</v>
      </c>
      <c r="C189" s="45">
        <v>90</v>
      </c>
      <c r="D189" s="45">
        <v>51.556640625</v>
      </c>
      <c r="E189" s="45">
        <v>72.9140625</v>
      </c>
      <c r="F189" s="56">
        <v>25</v>
      </c>
      <c r="G189" s="52">
        <v>62.748185430368501</v>
      </c>
      <c r="H189" s="45">
        <v>-0.92114830549500004</v>
      </c>
      <c r="I189" s="45">
        <v>58</v>
      </c>
      <c r="J189" s="63">
        <v>62.748185430368501</v>
      </c>
      <c r="K189" s="53">
        <v>62.297438358754697</v>
      </c>
      <c r="L189" s="46">
        <v>-0.91810508304197802</v>
      </c>
      <c r="M189" s="46" t="s">
        <v>27</v>
      </c>
      <c r="N189" s="46">
        <v>62.297438358754697</v>
      </c>
    </row>
    <row r="190" spans="1:14" x14ac:dyDescent="0.3">
      <c r="A190" s="90"/>
      <c r="B190" s="1">
        <v>88</v>
      </c>
      <c r="C190" s="46">
        <v>-87</v>
      </c>
      <c r="D190" s="46">
        <v>-29.3349609375</v>
      </c>
      <c r="E190" s="46">
        <v>42.746337890625</v>
      </c>
      <c r="F190" s="57">
        <v>29</v>
      </c>
      <c r="G190" s="53">
        <v>9.3740830964069697E-7</v>
      </c>
      <c r="H190" s="46">
        <v>1.04175125134649E-17</v>
      </c>
      <c r="I190" s="46">
        <v>64</v>
      </c>
      <c r="J190" s="62">
        <v>9.3740830964069697E-7</v>
      </c>
      <c r="K190" s="52">
        <v>-1.4276579690194</v>
      </c>
      <c r="L190" s="45">
        <v>4.0764145530090899E-5</v>
      </c>
      <c r="M190" s="45" t="s">
        <v>27</v>
      </c>
      <c r="N190" s="45">
        <v>-1.4276579690194</v>
      </c>
    </row>
    <row r="191" spans="1:14" x14ac:dyDescent="0.3">
      <c r="A191" s="90"/>
      <c r="B191" s="1">
        <v>89</v>
      </c>
      <c r="C191" s="45">
        <v>-44</v>
      </c>
      <c r="D191" s="45">
        <v>-18.37109375</v>
      </c>
      <c r="E191" s="45">
        <v>13.6650390625</v>
      </c>
      <c r="F191" s="56">
        <v>25</v>
      </c>
      <c r="G191" s="52">
        <v>-2.9663347289309998E-6</v>
      </c>
      <c r="H191" s="45">
        <v>1.68825695325103E-16</v>
      </c>
      <c r="I191" s="45">
        <v>60</v>
      </c>
      <c r="J191" s="63">
        <v>-2.9663347289309998E-6</v>
      </c>
      <c r="K191" s="53">
        <v>6.4992638246004901E-9</v>
      </c>
      <c r="L191" s="46">
        <v>-7.15632108503493E-18</v>
      </c>
      <c r="M191" s="46" t="s">
        <v>27</v>
      </c>
      <c r="N191" s="46">
        <v>6.4992638246004901E-9</v>
      </c>
    </row>
    <row r="192" spans="1:14" x14ac:dyDescent="0.3">
      <c r="A192" s="90"/>
      <c r="B192" s="1">
        <v>90</v>
      </c>
      <c r="C192" s="46">
        <v>-43</v>
      </c>
      <c r="D192" s="46">
        <v>-17.37109375</v>
      </c>
      <c r="E192" s="46">
        <v>14.6650390625</v>
      </c>
      <c r="F192" s="57">
        <v>25</v>
      </c>
      <c r="G192" s="53">
        <v>-4.4688971453531897E-6</v>
      </c>
      <c r="H192" s="46">
        <v>3.9226370827270302E-16</v>
      </c>
      <c r="I192" s="46">
        <v>60</v>
      </c>
      <c r="J192" s="62">
        <v>-4.4688971453531897E-6</v>
      </c>
      <c r="K192" s="52">
        <v>7.9752114375153008E-9</v>
      </c>
      <c r="L192" s="45">
        <v>-7.1558938269653607E-18</v>
      </c>
      <c r="M192" s="45" t="s">
        <v>27</v>
      </c>
      <c r="N192" s="45">
        <v>7.9752114375153008E-9</v>
      </c>
    </row>
    <row r="193" spans="1:14" x14ac:dyDescent="0.3">
      <c r="A193" s="90"/>
      <c r="B193" s="1">
        <v>91</v>
      </c>
      <c r="C193" s="45">
        <v>49</v>
      </c>
      <c r="D193" s="45">
        <v>48</v>
      </c>
      <c r="E193" s="45">
        <v>50</v>
      </c>
      <c r="F193" s="56">
        <v>5</v>
      </c>
      <c r="G193" s="52">
        <v>49.999993706951599</v>
      </c>
      <c r="H193" s="45">
        <v>-4.6645816362005099E-3</v>
      </c>
      <c r="I193" s="45">
        <v>50</v>
      </c>
      <c r="J193" s="63">
        <v>49.999993706951599</v>
      </c>
      <c r="K193" s="53"/>
      <c r="L193" s="46"/>
      <c r="M193" s="46"/>
      <c r="N193" s="46"/>
    </row>
    <row r="194" spans="1:14" x14ac:dyDescent="0.3">
      <c r="A194" s="90"/>
      <c r="B194" s="1">
        <v>92</v>
      </c>
      <c r="C194" s="46">
        <v>-97</v>
      </c>
      <c r="D194" s="46">
        <v>-39.3349609375</v>
      </c>
      <c r="E194" s="46">
        <v>32.746337890625</v>
      </c>
      <c r="F194" s="57">
        <v>29</v>
      </c>
      <c r="G194" s="53">
        <v>1.8532533107088299E-6</v>
      </c>
      <c r="H194" s="46">
        <v>6.1533774169774406E-17</v>
      </c>
      <c r="I194" s="46">
        <v>64</v>
      </c>
      <c r="J194" s="62">
        <v>1.8532533107088299E-6</v>
      </c>
      <c r="K194" s="52">
        <v>-4.7560053483708599E-2</v>
      </c>
      <c r="L194" s="45">
        <v>4.5239173740722799E-8</v>
      </c>
      <c r="M194" s="45" t="s">
        <v>27</v>
      </c>
      <c r="N194" s="45">
        <v>-4.7560053483708599E-2</v>
      </c>
    </row>
    <row r="195" spans="1:14" x14ac:dyDescent="0.3">
      <c r="A195" s="90"/>
      <c r="B195" s="1">
        <v>93</v>
      </c>
      <c r="C195" s="45">
        <v>64</v>
      </c>
      <c r="D195" s="45">
        <v>61.75</v>
      </c>
      <c r="E195" s="45">
        <v>63</v>
      </c>
      <c r="F195" s="56">
        <v>11</v>
      </c>
      <c r="G195" s="52">
        <v>62.748183720432898</v>
      </c>
      <c r="H195" s="45">
        <v>-0.92114830549519899</v>
      </c>
      <c r="I195" s="45">
        <v>48</v>
      </c>
      <c r="J195" s="63">
        <v>62.748183720432898</v>
      </c>
      <c r="K195" s="53">
        <v>62.748644684477298</v>
      </c>
      <c r="L195" s="46">
        <v>-0.92114830226267896</v>
      </c>
      <c r="M195" s="46" t="s">
        <v>27</v>
      </c>
      <c r="N195" s="46">
        <v>62.748644684477298</v>
      </c>
    </row>
    <row r="196" spans="1:14" x14ac:dyDescent="0.3">
      <c r="A196" s="90"/>
      <c r="B196" s="1">
        <v>94</v>
      </c>
      <c r="C196" s="46">
        <v>26</v>
      </c>
      <c r="D196" s="46">
        <v>-12.443359375</v>
      </c>
      <c r="E196" s="46">
        <v>8.9140625</v>
      </c>
      <c r="F196" s="57">
        <v>25</v>
      </c>
      <c r="G196" s="53">
        <v>-4.01598068618787E-6</v>
      </c>
      <c r="H196" s="46">
        <v>3.1540488772097302E-16</v>
      </c>
      <c r="I196" s="46">
        <v>58</v>
      </c>
      <c r="J196" s="62">
        <v>-4.01598068618787E-6</v>
      </c>
      <c r="K196" s="52">
        <v>2.3178602163747701E-10</v>
      </c>
      <c r="L196" s="45">
        <v>-7.1571647627755598E-18</v>
      </c>
      <c r="M196" s="45" t="s">
        <v>27</v>
      </c>
      <c r="N196" s="45">
        <v>2.3178602163747701E-10</v>
      </c>
    </row>
    <row r="197" spans="1:14" x14ac:dyDescent="0.3">
      <c r="A197" s="90"/>
      <c r="B197" s="1">
        <v>95</v>
      </c>
      <c r="C197" s="45">
        <v>31</v>
      </c>
      <c r="D197" s="45">
        <v>-7.443359375</v>
      </c>
      <c r="E197" s="45">
        <v>13.9140625</v>
      </c>
      <c r="F197" s="56">
        <v>25</v>
      </c>
      <c r="G197" s="52">
        <v>-6.4018982279068901E-7</v>
      </c>
      <c r="H197" s="45">
        <v>1.03970010674869E-18</v>
      </c>
      <c r="I197" s="45">
        <v>58</v>
      </c>
      <c r="J197" s="63">
        <v>-6.4018982279068901E-7</v>
      </c>
      <c r="K197" s="53">
        <v>3.3344981802648398E-9</v>
      </c>
      <c r="L197" s="46">
        <v>-7.15694348761414E-18</v>
      </c>
      <c r="M197" s="46" t="s">
        <v>27</v>
      </c>
      <c r="N197" s="46">
        <v>3.3344981802648398E-9</v>
      </c>
    </row>
    <row r="198" spans="1:14" x14ac:dyDescent="0.3">
      <c r="A198" s="90"/>
      <c r="B198" s="1">
        <v>96</v>
      </c>
      <c r="C198" s="46">
        <v>48</v>
      </c>
      <c r="D198" s="46">
        <v>47</v>
      </c>
      <c r="E198" s="46">
        <v>49</v>
      </c>
      <c r="F198" s="57">
        <v>5</v>
      </c>
      <c r="G198" s="53">
        <v>48.999993706951599</v>
      </c>
      <c r="H198" s="46">
        <v>2.04895859460693E-2</v>
      </c>
      <c r="I198" s="46">
        <v>50</v>
      </c>
      <c r="J198" s="62">
        <v>48.999993706951599</v>
      </c>
      <c r="K198" s="52"/>
      <c r="L198" s="45"/>
      <c r="M198" s="45"/>
      <c r="N198" s="45"/>
    </row>
    <row r="199" spans="1:14" x14ac:dyDescent="0.3">
      <c r="A199" s="90"/>
      <c r="B199" s="1">
        <v>97</v>
      </c>
      <c r="C199" s="45">
        <v>-20</v>
      </c>
      <c r="D199" s="45">
        <v>-8.609375</v>
      </c>
      <c r="E199" s="45">
        <v>5.62890625</v>
      </c>
      <c r="F199" s="56">
        <v>21</v>
      </c>
      <c r="G199" s="52">
        <v>8.7689866339978096E-7</v>
      </c>
      <c r="H199" s="45">
        <v>8.2218515954647997E-18</v>
      </c>
      <c r="I199" s="45">
        <v>58</v>
      </c>
      <c r="J199" s="63">
        <v>8.7689866339978096E-7</v>
      </c>
      <c r="K199" s="53">
        <v>1.29615550524863E-11</v>
      </c>
      <c r="L199" s="46">
        <v>-7.1571658319425907E-18</v>
      </c>
      <c r="M199" s="46" t="s">
        <v>27</v>
      </c>
      <c r="N199" s="46">
        <v>1.29615550524863E-11</v>
      </c>
    </row>
    <row r="200" spans="1:14" x14ac:dyDescent="0.3">
      <c r="A200" s="90"/>
      <c r="B200" s="1">
        <v>98</v>
      </c>
      <c r="C200" s="46">
        <v>-49</v>
      </c>
      <c r="D200" s="46">
        <v>-10.556640625</v>
      </c>
      <c r="E200" s="46">
        <v>37.49755859375</v>
      </c>
      <c r="F200" s="57">
        <v>27</v>
      </c>
      <c r="G200" s="53">
        <v>-3.2728249356473701E-6</v>
      </c>
      <c r="H200" s="46">
        <v>2.07070524788315E-16</v>
      </c>
      <c r="I200" s="46">
        <v>62</v>
      </c>
      <c r="J200" s="62">
        <v>-3.2728249356473701E-6</v>
      </c>
      <c r="K200" s="52">
        <v>7.9846854178502805E-2</v>
      </c>
      <c r="L200" s="45">
        <v>1.27510402436149E-7</v>
      </c>
      <c r="M200" s="45" t="s">
        <v>27</v>
      </c>
      <c r="N200" s="45">
        <v>7.9846854178502805E-2</v>
      </c>
    </row>
    <row r="201" spans="1:14" x14ac:dyDescent="0.3">
      <c r="A201" s="90"/>
      <c r="B201" s="1">
        <v>99</v>
      </c>
      <c r="C201" s="45">
        <v>-67</v>
      </c>
      <c r="D201" s="45">
        <v>-28.556640625</v>
      </c>
      <c r="E201" s="45">
        <v>19.49755859375</v>
      </c>
      <c r="F201" s="56">
        <v>27</v>
      </c>
      <c r="G201" s="52">
        <v>3.7433069117297001E-7</v>
      </c>
      <c r="H201" s="45">
        <v>-4.3546998748214003E-18</v>
      </c>
      <c r="I201" s="45">
        <v>62</v>
      </c>
      <c r="J201" s="63">
        <v>3.7433069117297001E-7</v>
      </c>
      <c r="K201" s="53">
        <v>-1.85291131004061E-6</v>
      </c>
      <c r="L201" s="46">
        <v>6.15084572873333E-17</v>
      </c>
      <c r="M201" s="46" t="s">
        <v>27</v>
      </c>
      <c r="N201" s="46">
        <v>-1.85291131004061E-6</v>
      </c>
    </row>
    <row r="202" spans="1:14" ht="15" thickBot="1" x14ac:dyDescent="0.35">
      <c r="A202" s="93"/>
      <c r="B202" s="17">
        <v>100</v>
      </c>
      <c r="C202" s="50">
        <v>50</v>
      </c>
      <c r="D202" s="50">
        <v>49</v>
      </c>
      <c r="E202" s="50">
        <v>51</v>
      </c>
      <c r="F202" s="58">
        <v>5</v>
      </c>
      <c r="G202" s="54">
        <v>50.999993706951599</v>
      </c>
      <c r="H202" s="50">
        <v>-4.1194654661579601E-2</v>
      </c>
      <c r="I202" s="50">
        <v>50</v>
      </c>
      <c r="J202" s="64">
        <v>50.999993706951599</v>
      </c>
      <c r="K202" s="60"/>
      <c r="L202" s="51"/>
      <c r="M202" s="51"/>
      <c r="N202" s="51"/>
    </row>
    <row r="203" spans="1:14" x14ac:dyDescent="0.3">
      <c r="A203" s="89">
        <v>1.2</v>
      </c>
      <c r="B203" s="12">
        <v>1</v>
      </c>
      <c r="C203" s="48">
        <v>-42</v>
      </c>
      <c r="D203" s="48">
        <v>-10.052000062937701</v>
      </c>
      <c r="E203" s="48">
        <v>4.0051199093696601</v>
      </c>
      <c r="F203" s="59">
        <v>47</v>
      </c>
      <c r="G203" s="55">
        <v>2.7173767419136299E-6</v>
      </c>
      <c r="H203" s="48">
        <v>1.4052553687465899E-16</v>
      </c>
      <c r="I203" s="48">
        <v>58</v>
      </c>
      <c r="J203" s="65">
        <v>2.7173767419136299E-6</v>
      </c>
      <c r="K203" s="61">
        <v>2.84871420288464E-12</v>
      </c>
      <c r="L203" s="49">
        <v>-7.1571658350493992E-18</v>
      </c>
      <c r="M203" s="49" t="s">
        <v>27</v>
      </c>
      <c r="N203" s="49">
        <v>2.84871420288464E-12</v>
      </c>
    </row>
    <row r="204" spans="1:14" x14ac:dyDescent="0.3">
      <c r="A204" s="90"/>
      <c r="B204" s="1">
        <v>2</v>
      </c>
      <c r="C204" s="46">
        <v>-72</v>
      </c>
      <c r="D204" s="46">
        <v>-16.793856108756401</v>
      </c>
      <c r="E204" s="46">
        <v>7.4968472033907698</v>
      </c>
      <c r="F204" s="57">
        <v>53</v>
      </c>
      <c r="G204" s="53">
        <v>-2.8414450050077301E-6</v>
      </c>
      <c r="H204" s="46">
        <v>1.54319054050279E-16</v>
      </c>
      <c r="I204" s="46">
        <v>60</v>
      </c>
      <c r="J204" s="62">
        <v>-2.8414450050077301E-6</v>
      </c>
      <c r="K204" s="52">
        <v>6.6970546641438299E-11</v>
      </c>
      <c r="L204" s="45">
        <v>-7.1571657460873101E-18</v>
      </c>
      <c r="M204" s="45" t="s">
        <v>27</v>
      </c>
      <c r="N204" s="45">
        <v>6.6970546641438299E-11</v>
      </c>
    </row>
    <row r="205" spans="1:14" x14ac:dyDescent="0.3">
      <c r="A205" s="90"/>
      <c r="B205" s="1">
        <v>3</v>
      </c>
      <c r="C205" s="45">
        <v>88</v>
      </c>
      <c r="D205" s="45">
        <v>56.052000062937701</v>
      </c>
      <c r="E205" s="45">
        <v>65.813888932595603</v>
      </c>
      <c r="F205" s="56">
        <v>45</v>
      </c>
      <c r="G205" s="52">
        <v>62.748180635993499</v>
      </c>
      <c r="H205" s="45">
        <v>-0.92114830549533699</v>
      </c>
      <c r="I205" s="45">
        <v>56</v>
      </c>
      <c r="J205" s="63">
        <v>62.748180635993499</v>
      </c>
      <c r="K205" s="53">
        <v>62.588487894898002</v>
      </c>
      <c r="L205" s="46">
        <v>-0.92076558982013701</v>
      </c>
      <c r="M205" s="46" t="s">
        <v>27</v>
      </c>
      <c r="N205" s="46">
        <v>62.588487894898002</v>
      </c>
    </row>
    <row r="206" spans="1:14" x14ac:dyDescent="0.3">
      <c r="A206" s="90"/>
      <c r="B206" s="1">
        <v>4</v>
      </c>
      <c r="C206" s="46">
        <v>-12</v>
      </c>
      <c r="D206" s="46">
        <v>-1.3006794620927999</v>
      </c>
      <c r="E206" s="46">
        <v>3.4070215745863499</v>
      </c>
      <c r="F206" s="57">
        <v>35</v>
      </c>
      <c r="G206" s="53">
        <v>-9.2240291556659001E-7</v>
      </c>
      <c r="H206" s="46">
        <v>9.8593852337789398E-18</v>
      </c>
      <c r="I206" s="46">
        <v>52</v>
      </c>
      <c r="J206" s="62">
        <v>-9.2240291556659001E-7</v>
      </c>
      <c r="K206" s="52">
        <v>4.8019719224733696E-13</v>
      </c>
      <c r="L206" s="45">
        <v>-7.1571658351857797E-18</v>
      </c>
      <c r="M206" s="45" t="s">
        <v>27</v>
      </c>
      <c r="N206" s="45">
        <v>4.8019719224733696E-13</v>
      </c>
    </row>
    <row r="207" spans="1:14" x14ac:dyDescent="0.3">
      <c r="A207" s="90"/>
      <c r="B207" s="1">
        <v>5</v>
      </c>
      <c r="C207" s="45">
        <v>-14</v>
      </c>
      <c r="D207" s="45">
        <v>-3.3006794620928002</v>
      </c>
      <c r="E207" s="45">
        <v>1.4070215745863499</v>
      </c>
      <c r="F207" s="56">
        <v>35</v>
      </c>
      <c r="G207" s="52">
        <v>3.3544804592653697E-8</v>
      </c>
      <c r="H207" s="45">
        <v>-7.1346610585835102E-18</v>
      </c>
      <c r="I207" s="45">
        <v>52</v>
      </c>
      <c r="J207" s="63">
        <v>3.3544804592653697E-8</v>
      </c>
      <c r="K207" s="53">
        <v>3.7176053998315599E-13</v>
      </c>
      <c r="L207" s="46">
        <v>-7.1571658351866595E-18</v>
      </c>
      <c r="M207" s="46" t="s">
        <v>27</v>
      </c>
      <c r="N207" s="46">
        <v>3.7176053998315599E-13</v>
      </c>
    </row>
    <row r="208" spans="1:14" x14ac:dyDescent="0.3">
      <c r="A208" s="90"/>
      <c r="B208" s="1">
        <v>6</v>
      </c>
      <c r="C208" s="46">
        <v>-59</v>
      </c>
      <c r="D208" s="46">
        <v>-12.9948800906303</v>
      </c>
      <c r="E208" s="46">
        <v>7.2473726694923002</v>
      </c>
      <c r="F208" s="57">
        <v>51</v>
      </c>
      <c r="G208" s="53">
        <v>1.4762269415465001E-6</v>
      </c>
      <c r="H208" s="46">
        <v>3.6427740546630701E-17</v>
      </c>
      <c r="I208" s="46">
        <v>58</v>
      </c>
      <c r="J208" s="62">
        <v>1.4762269415465001E-6</v>
      </c>
      <c r="K208" s="52">
        <v>5.5357042863100202E-11</v>
      </c>
      <c r="L208" s="45">
        <v>-7.1571657743959396E-18</v>
      </c>
      <c r="M208" s="45" t="s">
        <v>27</v>
      </c>
      <c r="N208" s="45">
        <v>5.5357042863100202E-11</v>
      </c>
    </row>
    <row r="209" spans="1:14" x14ac:dyDescent="0.3">
      <c r="A209" s="90"/>
      <c r="B209" s="1">
        <v>7</v>
      </c>
      <c r="C209" s="45">
        <v>-13</v>
      </c>
      <c r="D209" s="45">
        <v>-2.3006794620928002</v>
      </c>
      <c r="E209" s="45">
        <v>2.4070215745863499</v>
      </c>
      <c r="F209" s="56">
        <v>35</v>
      </c>
      <c r="G209" s="52">
        <v>4.1330072975067296E-6</v>
      </c>
      <c r="H209" s="45">
        <v>3.3447778341749598E-16</v>
      </c>
      <c r="I209" s="45">
        <v>52</v>
      </c>
      <c r="J209" s="63">
        <v>4.1330072975067296E-6</v>
      </c>
      <c r="K209" s="53">
        <v>6.8649196841414898E-13</v>
      </c>
      <c r="L209" s="46">
        <v>-7.1571658351827999E-18</v>
      </c>
      <c r="M209" s="46" t="s">
        <v>27</v>
      </c>
      <c r="N209" s="46">
        <v>6.8649196841414898E-13</v>
      </c>
    </row>
    <row r="210" spans="1:14" x14ac:dyDescent="0.3">
      <c r="A210" s="90"/>
      <c r="B210" s="1">
        <v>8</v>
      </c>
      <c r="C210" s="46">
        <v>-77</v>
      </c>
      <c r="D210" s="46">
        <v>-10.7526273305076</v>
      </c>
      <c r="E210" s="46">
        <v>18.3962166440689</v>
      </c>
      <c r="F210" s="57">
        <v>55</v>
      </c>
      <c r="G210" s="53">
        <v>2.2379879563239401E-6</v>
      </c>
      <c r="H210" s="46">
        <v>9.3014615889432599E-17</v>
      </c>
      <c r="I210" s="46">
        <v>60</v>
      </c>
      <c r="J210" s="62">
        <v>2.2379879563239401E-6</v>
      </c>
      <c r="K210" s="52">
        <v>-2.8805930668792201E-7</v>
      </c>
      <c r="L210" s="45">
        <v>-5.4975999610021403E-18</v>
      </c>
      <c r="M210" s="45" t="s">
        <v>27</v>
      </c>
      <c r="N210" s="45">
        <v>-2.8805930668792201E-7</v>
      </c>
    </row>
    <row r="211" spans="1:14" x14ac:dyDescent="0.3">
      <c r="A211" s="90"/>
      <c r="B211" s="1">
        <v>9</v>
      </c>
      <c r="C211" s="45">
        <v>-44</v>
      </c>
      <c r="D211" s="45">
        <v>-5.6624000755252704</v>
      </c>
      <c r="E211" s="45">
        <v>11.206143891243499</v>
      </c>
      <c r="F211" s="56">
        <v>49</v>
      </c>
      <c r="G211" s="52">
        <v>3.6066359937572199E-6</v>
      </c>
      <c r="H211" s="45">
        <v>2.5299926555610602E-16</v>
      </c>
      <c r="I211" s="45">
        <v>58</v>
      </c>
      <c r="J211" s="63">
        <v>3.6066359937572199E-6</v>
      </c>
      <c r="K211" s="53">
        <v>5.8861663784031301E-10</v>
      </c>
      <c r="L211" s="46">
        <v>-7.1571589110891197E-18</v>
      </c>
      <c r="M211" s="46" t="s">
        <v>27</v>
      </c>
      <c r="N211" s="46">
        <v>5.8861663784031301E-10</v>
      </c>
    </row>
    <row r="212" spans="1:14" x14ac:dyDescent="0.3">
      <c r="A212" s="90"/>
      <c r="B212" s="1">
        <v>10</v>
      </c>
      <c r="C212" s="46">
        <v>-14</v>
      </c>
      <c r="D212" s="46">
        <v>-3.3006794620928002</v>
      </c>
      <c r="E212" s="46">
        <v>1.4070215745863499</v>
      </c>
      <c r="F212" s="57">
        <v>35</v>
      </c>
      <c r="G212" s="53">
        <v>3.3544804592653697E-8</v>
      </c>
      <c r="H212" s="46">
        <v>-7.1346610585835102E-18</v>
      </c>
      <c r="I212" s="46">
        <v>52</v>
      </c>
      <c r="J212" s="62">
        <v>3.3544804592653697E-8</v>
      </c>
      <c r="K212" s="52">
        <v>3.7176053998315599E-13</v>
      </c>
      <c r="L212" s="45">
        <v>-7.1571658351866595E-18</v>
      </c>
      <c r="M212" s="45" t="s">
        <v>27</v>
      </c>
      <c r="N212" s="45">
        <v>3.7176053998315599E-13</v>
      </c>
    </row>
    <row r="213" spans="1:14" x14ac:dyDescent="0.3">
      <c r="A213" s="90"/>
      <c r="B213" s="1">
        <v>11</v>
      </c>
      <c r="C213" s="45">
        <v>-78</v>
      </c>
      <c r="D213" s="45">
        <v>-11.7526273305076</v>
      </c>
      <c r="E213" s="45">
        <v>17.3962166440689</v>
      </c>
      <c r="F213" s="56">
        <v>55</v>
      </c>
      <c r="G213" s="52">
        <v>-2.4099358783961602E-6</v>
      </c>
      <c r="H213" s="45">
        <v>1.0899867459927E-16</v>
      </c>
      <c r="I213" s="45">
        <v>60</v>
      </c>
      <c r="J213" s="63">
        <v>-2.4099358783961602E-6</v>
      </c>
      <c r="K213" s="53">
        <v>-9.5593579933411101E-8</v>
      </c>
      <c r="L213" s="46">
        <v>-6.9744023249316307E-18</v>
      </c>
      <c r="M213" s="46" t="s">
        <v>27</v>
      </c>
      <c r="N213" s="46">
        <v>-9.5593579933411101E-8</v>
      </c>
    </row>
    <row r="214" spans="1:14" x14ac:dyDescent="0.3">
      <c r="A214" s="90"/>
      <c r="B214" s="1">
        <v>12</v>
      </c>
      <c r="C214" s="46">
        <v>-38</v>
      </c>
      <c r="D214" s="46">
        <v>-6.0520000629377204</v>
      </c>
      <c r="E214" s="46">
        <v>8.0051199093696592</v>
      </c>
      <c r="F214" s="57">
        <v>47</v>
      </c>
      <c r="G214" s="53">
        <v>2.9334916826820801E-6</v>
      </c>
      <c r="H214" s="46">
        <v>1.6495027682835899E-16</v>
      </c>
      <c r="I214" s="46">
        <v>58</v>
      </c>
      <c r="J214" s="62">
        <v>2.9334916826820801E-6</v>
      </c>
      <c r="K214" s="52">
        <v>7.8856674559285394E-11</v>
      </c>
      <c r="L214" s="45">
        <v>-7.1571657115277899E-18</v>
      </c>
      <c r="M214" s="45" t="s">
        <v>27</v>
      </c>
      <c r="N214" s="45">
        <v>7.8856674559285394E-11</v>
      </c>
    </row>
    <row r="215" spans="1:14" x14ac:dyDescent="0.3">
      <c r="A215" s="90"/>
      <c r="B215" s="1">
        <v>13</v>
      </c>
      <c r="C215" s="45">
        <v>-63</v>
      </c>
      <c r="D215" s="45">
        <v>-7.7938561087564002</v>
      </c>
      <c r="E215" s="45">
        <v>16.496847203390701</v>
      </c>
      <c r="F215" s="56">
        <v>53</v>
      </c>
      <c r="G215" s="52">
        <v>3.1524849427133399E-6</v>
      </c>
      <c r="H215" s="45">
        <v>1.9160603209212299E-16</v>
      </c>
      <c r="I215" s="45">
        <v>60</v>
      </c>
      <c r="J215" s="63">
        <v>3.1524849427133399E-6</v>
      </c>
      <c r="K215" s="53">
        <v>-1.0899922186817199E-8</v>
      </c>
      <c r="L215" s="46">
        <v>-7.1547895710790296E-18</v>
      </c>
      <c r="M215" s="46" t="s">
        <v>27</v>
      </c>
      <c r="N215" s="46">
        <v>-1.0899922186817199E-8</v>
      </c>
    </row>
    <row r="216" spans="1:14" x14ac:dyDescent="0.3">
      <c r="A216" s="90"/>
      <c r="B216" s="1">
        <v>14</v>
      </c>
      <c r="C216" s="46">
        <v>-59</v>
      </c>
      <c r="D216" s="46">
        <v>-12.9948800906303</v>
      </c>
      <c r="E216" s="46">
        <v>7.2473726694923002</v>
      </c>
      <c r="F216" s="57">
        <v>51</v>
      </c>
      <c r="G216" s="53">
        <v>1.4762269415465001E-6</v>
      </c>
      <c r="H216" s="46">
        <v>3.6427740546630701E-17</v>
      </c>
      <c r="I216" s="46">
        <v>58</v>
      </c>
      <c r="J216" s="62">
        <v>1.4762269415465001E-6</v>
      </c>
      <c r="K216" s="52">
        <v>5.5357042863100202E-11</v>
      </c>
      <c r="L216" s="45">
        <v>-7.1571657743959396E-18</v>
      </c>
      <c r="M216" s="45" t="s">
        <v>27</v>
      </c>
      <c r="N216" s="45">
        <v>5.5357042863100202E-11</v>
      </c>
    </row>
    <row r="217" spans="1:14" x14ac:dyDescent="0.3">
      <c r="A217" s="90"/>
      <c r="B217" s="1">
        <v>15</v>
      </c>
      <c r="C217" s="45">
        <v>61</v>
      </c>
      <c r="D217" s="45">
        <v>60</v>
      </c>
      <c r="E217" s="45">
        <v>62</v>
      </c>
      <c r="F217" s="56">
        <v>5</v>
      </c>
      <c r="G217" s="52">
        <v>61.999993706951599</v>
      </c>
      <c r="H217" s="45">
        <v>-0.91278989379271003</v>
      </c>
      <c r="I217" s="45">
        <v>50</v>
      </c>
      <c r="J217" s="63">
        <v>61.999993706951599</v>
      </c>
      <c r="K217" s="53"/>
      <c r="L217" s="46"/>
      <c r="M217" s="46"/>
      <c r="N217" s="46"/>
    </row>
    <row r="218" spans="1:14" x14ac:dyDescent="0.3">
      <c r="A218" s="90"/>
      <c r="B218" s="1">
        <v>16</v>
      </c>
      <c r="C218" s="46">
        <v>61</v>
      </c>
      <c r="D218" s="46">
        <v>60</v>
      </c>
      <c r="E218" s="46">
        <v>62</v>
      </c>
      <c r="F218" s="57">
        <v>5</v>
      </c>
      <c r="G218" s="53">
        <v>61.999993706951599</v>
      </c>
      <c r="H218" s="46">
        <v>-0.91278989379271003</v>
      </c>
      <c r="I218" s="46">
        <v>50</v>
      </c>
      <c r="J218" s="62">
        <v>61.999993706951599</v>
      </c>
      <c r="K218" s="52"/>
      <c r="L218" s="45"/>
      <c r="M218" s="45"/>
      <c r="N218" s="45"/>
    </row>
    <row r="219" spans="1:14" x14ac:dyDescent="0.3">
      <c r="A219" s="90"/>
      <c r="B219" s="1">
        <v>17</v>
      </c>
      <c r="C219" s="45">
        <v>-81</v>
      </c>
      <c r="D219" s="45">
        <v>-14.7526273305076</v>
      </c>
      <c r="E219" s="45">
        <v>14.3962166440689</v>
      </c>
      <c r="F219" s="56">
        <v>55</v>
      </c>
      <c r="G219" s="52">
        <v>1.8662395863779799E-7</v>
      </c>
      <c r="H219" s="45">
        <v>-6.4605974749218297E-18</v>
      </c>
      <c r="I219" s="45">
        <v>60</v>
      </c>
      <c r="J219" s="63">
        <v>1.8662395863779799E-7</v>
      </c>
      <c r="K219" s="53">
        <v>7.4442220463445598E-9</v>
      </c>
      <c r="L219" s="46">
        <v>-7.1560575733015993E-18</v>
      </c>
      <c r="M219" s="46" t="s">
        <v>27</v>
      </c>
      <c r="N219" s="46">
        <v>7.4442220463445598E-9</v>
      </c>
    </row>
    <row r="220" spans="1:14" x14ac:dyDescent="0.3">
      <c r="A220" s="90"/>
      <c r="B220" s="1">
        <v>18</v>
      </c>
      <c r="C220" s="46">
        <v>55</v>
      </c>
      <c r="D220" s="46">
        <v>54</v>
      </c>
      <c r="E220" s="46">
        <v>56</v>
      </c>
      <c r="F220" s="57">
        <v>5</v>
      </c>
      <c r="G220" s="53">
        <v>55.999993706951599</v>
      </c>
      <c r="H220" s="46">
        <v>-0.423591527527722</v>
      </c>
      <c r="I220" s="46">
        <v>50</v>
      </c>
      <c r="J220" s="62">
        <v>55.999993706951599</v>
      </c>
      <c r="K220" s="52"/>
      <c r="L220" s="45"/>
      <c r="M220" s="45"/>
      <c r="N220" s="45"/>
    </row>
    <row r="221" spans="1:14" x14ac:dyDescent="0.3">
      <c r="A221" s="90"/>
      <c r="B221" s="1">
        <v>19</v>
      </c>
      <c r="C221" s="45">
        <v>75</v>
      </c>
      <c r="D221" s="45">
        <v>59.592978425413598</v>
      </c>
      <c r="E221" s="45">
        <v>64.300679462092802</v>
      </c>
      <c r="F221" s="56">
        <v>37</v>
      </c>
      <c r="G221" s="52">
        <v>62.748177838881801</v>
      </c>
      <c r="H221" s="45">
        <v>-0.92114830549521398</v>
      </c>
      <c r="I221" s="45">
        <v>52</v>
      </c>
      <c r="J221" s="63">
        <v>62.748177838881801</v>
      </c>
      <c r="K221" s="53">
        <v>62.7271471524028</v>
      </c>
      <c r="L221" s="46">
        <v>-0.92114166277874099</v>
      </c>
      <c r="M221" s="46" t="s">
        <v>27</v>
      </c>
      <c r="N221" s="46">
        <v>62.7271471524028</v>
      </c>
    </row>
    <row r="222" spans="1:14" x14ac:dyDescent="0.3">
      <c r="A222" s="90"/>
      <c r="B222" s="1">
        <v>20</v>
      </c>
      <c r="C222" s="46">
        <v>3</v>
      </c>
      <c r="D222" s="46">
        <v>-0.58318079999999894</v>
      </c>
      <c r="E222" s="46">
        <v>0.51168000000000002</v>
      </c>
      <c r="F222" s="57">
        <v>21</v>
      </c>
      <c r="G222" s="53">
        <v>-3.0275749006828301E-6</v>
      </c>
      <c r="H222" s="46">
        <v>1.76167056979543E-16</v>
      </c>
      <c r="I222" s="46">
        <v>46</v>
      </c>
      <c r="J222" s="62">
        <v>-3.0275749006828301E-6</v>
      </c>
      <c r="K222" s="52">
        <v>2.4133034960036599E-13</v>
      </c>
      <c r="L222" s="45">
        <v>-7.1571658351870401E-18</v>
      </c>
      <c r="M222" s="45" t="s">
        <v>27</v>
      </c>
      <c r="N222" s="45">
        <v>2.4133034960036599E-13</v>
      </c>
    </row>
    <row r="223" spans="1:14" x14ac:dyDescent="0.3">
      <c r="A223" s="90"/>
      <c r="B223" s="1">
        <v>21</v>
      </c>
      <c r="C223" s="45">
        <v>48</v>
      </c>
      <c r="D223" s="45">
        <v>47</v>
      </c>
      <c r="E223" s="45">
        <v>49</v>
      </c>
      <c r="F223" s="56">
        <v>5</v>
      </c>
      <c r="G223" s="52">
        <v>48.999993706951599</v>
      </c>
      <c r="H223" s="45">
        <v>2.04895859460693E-2</v>
      </c>
      <c r="I223" s="45">
        <v>50</v>
      </c>
      <c r="J223" s="63">
        <v>48.999993706951599</v>
      </c>
      <c r="K223" s="53"/>
      <c r="L223" s="46"/>
      <c r="M223" s="46"/>
      <c r="N223" s="46"/>
    </row>
    <row r="224" spans="1:14" x14ac:dyDescent="0.3">
      <c r="A224" s="90"/>
      <c r="B224" s="1">
        <v>22</v>
      </c>
      <c r="C224" s="46">
        <v>-17</v>
      </c>
      <c r="D224" s="46">
        <v>-1.5929784254136401</v>
      </c>
      <c r="E224" s="46">
        <v>5.18611106740435</v>
      </c>
      <c r="F224" s="57">
        <v>39</v>
      </c>
      <c r="G224" s="53">
        <v>-1.57180347414379E-6</v>
      </c>
      <c r="H224" s="46">
        <v>4.2254171528147601E-17</v>
      </c>
      <c r="I224" s="46">
        <v>54</v>
      </c>
      <c r="J224" s="62">
        <v>-1.57180347414379E-6</v>
      </c>
      <c r="K224" s="52">
        <v>-2.0929535760776999E-13</v>
      </c>
      <c r="L224" s="45">
        <v>-7.1571658351832606E-18</v>
      </c>
      <c r="M224" s="45" t="s">
        <v>27</v>
      </c>
      <c r="N224" s="45">
        <v>-2.0929535760776999E-13</v>
      </c>
    </row>
    <row r="225" spans="1:14" x14ac:dyDescent="0.3">
      <c r="A225" s="90"/>
      <c r="B225" s="1">
        <v>23</v>
      </c>
      <c r="C225" s="45">
        <v>-21</v>
      </c>
      <c r="D225" s="45">
        <v>-2.51157411049636</v>
      </c>
      <c r="E225" s="45">
        <v>5.6233332808852197</v>
      </c>
      <c r="F225" s="56">
        <v>41</v>
      </c>
      <c r="G225" s="52">
        <v>-3.09188227636025E-6</v>
      </c>
      <c r="H225" s="45">
        <v>1.8403758219043801E-16</v>
      </c>
      <c r="I225" s="45">
        <v>54</v>
      </c>
      <c r="J225" s="63">
        <v>-3.09188227636025E-6</v>
      </c>
      <c r="K225" s="53">
        <v>3.9630850228803002E-12</v>
      </c>
      <c r="L225" s="46">
        <v>-7.1571658349076E-18</v>
      </c>
      <c r="M225" s="46" t="s">
        <v>27</v>
      </c>
      <c r="N225" s="46">
        <v>3.9630850228803002E-12</v>
      </c>
    </row>
    <row r="226" spans="1:14" x14ac:dyDescent="0.3">
      <c r="A226" s="90"/>
      <c r="B226" s="1">
        <v>24</v>
      </c>
      <c r="C226" s="46">
        <v>30</v>
      </c>
      <c r="D226" s="46">
        <v>-8.3375999244747199</v>
      </c>
      <c r="E226" s="46">
        <v>3.3766667191147701</v>
      </c>
      <c r="F226" s="57">
        <v>47</v>
      </c>
      <c r="G226" s="53">
        <v>3.5967784811449602E-6</v>
      </c>
      <c r="H226" s="46">
        <v>2.51579110664011E-16</v>
      </c>
      <c r="I226" s="46">
        <v>56</v>
      </c>
      <c r="J226" s="62">
        <v>3.5967784811449602E-6</v>
      </c>
      <c r="K226" s="52">
        <v>1.6525142847175101E-12</v>
      </c>
      <c r="L226" s="45">
        <v>-7.1571658351462997E-18</v>
      </c>
      <c r="M226" s="45" t="s">
        <v>27</v>
      </c>
      <c r="N226" s="45">
        <v>1.6525142847175101E-12</v>
      </c>
    </row>
    <row r="227" spans="1:14" x14ac:dyDescent="0.3">
      <c r="A227" s="90"/>
      <c r="B227" s="1">
        <v>25</v>
      </c>
      <c r="C227" s="45">
        <v>-89</v>
      </c>
      <c r="D227" s="45">
        <v>-9.5031527966092195</v>
      </c>
      <c r="E227" s="45">
        <v>25.4754599728827</v>
      </c>
      <c r="F227" s="56">
        <v>57</v>
      </c>
      <c r="G227" s="52">
        <v>1.9481952448917198E-6</v>
      </c>
      <c r="H227" s="45">
        <v>6.8752110887177698E-17</v>
      </c>
      <c r="I227" s="45">
        <v>60</v>
      </c>
      <c r="J227" s="63">
        <v>1.9481952448917198E-6</v>
      </c>
      <c r="K227" s="53">
        <v>-4.4681943093015399E-5</v>
      </c>
      <c r="L227" s="46">
        <v>3.9922364007370598E-14</v>
      </c>
      <c r="M227" s="46" t="s">
        <v>27</v>
      </c>
      <c r="N227" s="46">
        <v>-4.4681943093015399E-5</v>
      </c>
    </row>
    <row r="228" spans="1:14" x14ac:dyDescent="0.3">
      <c r="A228" s="90"/>
      <c r="B228" s="1">
        <v>26</v>
      </c>
      <c r="C228" s="46">
        <v>38</v>
      </c>
      <c r="D228" s="46">
        <v>-8.0051199093696592</v>
      </c>
      <c r="E228" s="46">
        <v>6.0520000629377204</v>
      </c>
      <c r="F228" s="57">
        <v>49</v>
      </c>
      <c r="G228" s="53">
        <v>-2.9334916826820801E-6</v>
      </c>
      <c r="H228" s="46">
        <v>1.64950329595771E-16</v>
      </c>
      <c r="I228" s="46">
        <v>58</v>
      </c>
      <c r="J228" s="62">
        <v>-2.9334916826820801E-6</v>
      </c>
      <c r="K228" s="52">
        <v>1.8625760282010999E-11</v>
      </c>
      <c r="L228" s="45">
        <v>-7.15716582841521E-18</v>
      </c>
      <c r="M228" s="45" t="s">
        <v>27</v>
      </c>
      <c r="N228" s="45">
        <v>1.8625760282010999E-11</v>
      </c>
    </row>
    <row r="229" spans="1:14" x14ac:dyDescent="0.3">
      <c r="A229" s="90"/>
      <c r="B229" s="1">
        <v>27</v>
      </c>
      <c r="C229" s="45">
        <v>-82</v>
      </c>
      <c r="D229" s="45">
        <v>-15.7526273305076</v>
      </c>
      <c r="E229" s="45">
        <v>13.3962166440689</v>
      </c>
      <c r="F229" s="56">
        <v>55</v>
      </c>
      <c r="G229" s="52">
        <v>3.8088657930547098E-6</v>
      </c>
      <c r="H229" s="45">
        <v>2.8299197249799302E-16</v>
      </c>
      <c r="I229" s="45">
        <v>60</v>
      </c>
      <c r="J229" s="63">
        <v>3.8088657930547098E-6</v>
      </c>
      <c r="K229" s="53">
        <v>5.5568071744180403E-9</v>
      </c>
      <c r="L229" s="46">
        <v>-7.1565483230443293E-18</v>
      </c>
      <c r="M229" s="46" t="s">
        <v>27</v>
      </c>
      <c r="N229" s="46">
        <v>5.5568071744180403E-9</v>
      </c>
    </row>
    <row r="230" spans="1:14" x14ac:dyDescent="0.3">
      <c r="A230" s="90"/>
      <c r="B230" s="1">
        <v>28</v>
      </c>
      <c r="C230" s="46">
        <v>-7</v>
      </c>
      <c r="D230" s="46">
        <v>-0.808263577600002</v>
      </c>
      <c r="E230" s="46">
        <v>1.91610044825599</v>
      </c>
      <c r="F230" s="57">
        <v>29</v>
      </c>
      <c r="G230" s="53">
        <v>-6.9409404988270602E-7</v>
      </c>
      <c r="H230" s="46">
        <v>2.4781714091168001E-18</v>
      </c>
      <c r="I230" s="46">
        <v>50</v>
      </c>
      <c r="J230" s="62">
        <v>-6.9409404988270602E-7</v>
      </c>
      <c r="K230" s="52">
        <v>2.99509729176776E-13</v>
      </c>
      <c r="L230" s="45">
        <v>-7.1571658351869707E-18</v>
      </c>
      <c r="M230" s="45" t="s">
        <v>27</v>
      </c>
      <c r="N230" s="45">
        <v>2.99509729176776E-13</v>
      </c>
    </row>
    <row r="231" spans="1:14" x14ac:dyDescent="0.3">
      <c r="A231" s="90"/>
      <c r="B231" s="1">
        <v>29</v>
      </c>
      <c r="C231" s="45">
        <v>-7</v>
      </c>
      <c r="D231" s="45">
        <v>-0.808263577600002</v>
      </c>
      <c r="E231" s="45">
        <v>1.91610044825599</v>
      </c>
      <c r="F231" s="56">
        <v>29</v>
      </c>
      <c r="G231" s="52">
        <v>-6.9409404988270602E-7</v>
      </c>
      <c r="H231" s="45">
        <v>2.4781714091168001E-18</v>
      </c>
      <c r="I231" s="45">
        <v>50</v>
      </c>
      <c r="J231" s="63">
        <v>-6.9409404988270602E-7</v>
      </c>
      <c r="K231" s="53">
        <v>2.99509729176776E-13</v>
      </c>
      <c r="L231" s="46">
        <v>-7.1571658351869707E-18</v>
      </c>
      <c r="M231" s="46" t="s">
        <v>27</v>
      </c>
      <c r="N231" s="46">
        <v>2.99509729176776E-13</v>
      </c>
    </row>
    <row r="232" spans="1:14" x14ac:dyDescent="0.3">
      <c r="A232" s="90"/>
      <c r="B232" s="1">
        <v>30</v>
      </c>
      <c r="C232" s="46">
        <v>-97</v>
      </c>
      <c r="D232" s="46">
        <v>-17.5031527966092</v>
      </c>
      <c r="E232" s="46">
        <v>17.4754599728827</v>
      </c>
      <c r="F232" s="57">
        <v>57</v>
      </c>
      <c r="G232" s="53">
        <v>-2.15453275513266E-6</v>
      </c>
      <c r="H232" s="46">
        <v>8.5683081401360104E-17</v>
      </c>
      <c r="I232" s="46">
        <v>60</v>
      </c>
      <c r="J232" s="62">
        <v>-2.15453275513266E-6</v>
      </c>
      <c r="K232" s="52">
        <v>-1.4642089296010699E-7</v>
      </c>
      <c r="L232" s="45">
        <v>-6.7283829603778604E-18</v>
      </c>
      <c r="M232" s="45" t="s">
        <v>27</v>
      </c>
      <c r="N232" s="45">
        <v>-1.4642089296010699E-7</v>
      </c>
    </row>
    <row r="233" spans="1:14" x14ac:dyDescent="0.3">
      <c r="A233" s="90"/>
      <c r="B233" s="1">
        <v>31</v>
      </c>
      <c r="C233" s="45">
        <v>-9</v>
      </c>
      <c r="D233" s="45">
        <v>-1.5699162931199999</v>
      </c>
      <c r="E233" s="45">
        <v>1.6993205379071901</v>
      </c>
      <c r="F233" s="56">
        <v>31</v>
      </c>
      <c r="G233" s="52">
        <v>-1.8477204573311701E-6</v>
      </c>
      <c r="H233" s="45">
        <v>6.1124268551921406E-17</v>
      </c>
      <c r="I233" s="45">
        <v>52</v>
      </c>
      <c r="J233" s="63">
        <v>-1.8477204573311701E-6</v>
      </c>
      <c r="K233" s="53">
        <v>4.0975979316534501E-13</v>
      </c>
      <c r="L233" s="46">
        <v>-7.1571658351863698E-18</v>
      </c>
      <c r="M233" s="46" t="s">
        <v>27</v>
      </c>
      <c r="N233" s="46">
        <v>4.0975979316534501E-13</v>
      </c>
    </row>
    <row r="234" spans="1:14" x14ac:dyDescent="0.3">
      <c r="A234" s="90"/>
      <c r="B234" s="1">
        <v>32</v>
      </c>
      <c r="C234" s="46">
        <v>21</v>
      </c>
      <c r="D234" s="46">
        <v>-5.6233332808852197</v>
      </c>
      <c r="E234" s="46">
        <v>2.51157411049636</v>
      </c>
      <c r="F234" s="57">
        <v>43</v>
      </c>
      <c r="G234" s="53">
        <v>3.09188227636025E-6</v>
      </c>
      <c r="H234" s="46">
        <v>1.8403752657390799E-16</v>
      </c>
      <c r="I234" s="46">
        <v>54</v>
      </c>
      <c r="J234" s="62">
        <v>3.09188227636025E-6</v>
      </c>
      <c r="K234" s="52">
        <v>8.2415573384033301E-13</v>
      </c>
      <c r="L234" s="45">
        <v>-7.1571658351799095E-18</v>
      </c>
      <c r="M234" s="45" t="s">
        <v>27</v>
      </c>
      <c r="N234" s="45">
        <v>8.2415573384033301E-13</v>
      </c>
    </row>
    <row r="235" spans="1:14" x14ac:dyDescent="0.3">
      <c r="A235" s="90"/>
      <c r="B235" s="1">
        <v>33</v>
      </c>
      <c r="C235" s="45">
        <v>20</v>
      </c>
      <c r="D235" s="45">
        <v>-2.18611106740435</v>
      </c>
      <c r="E235" s="45">
        <v>4.5929784254136399</v>
      </c>
      <c r="F235" s="56">
        <v>41</v>
      </c>
      <c r="G235" s="52">
        <v>-5.4715838037928297E-7</v>
      </c>
      <c r="H235" s="45">
        <v>-1.1695150496816299E-18</v>
      </c>
      <c r="I235" s="45">
        <v>54</v>
      </c>
      <c r="J235" s="63">
        <v>-5.4715838037928297E-7</v>
      </c>
      <c r="K235" s="53">
        <v>1.94722289599452E-12</v>
      </c>
      <c r="L235" s="46">
        <v>-7.1571658351277307E-18</v>
      </c>
      <c r="M235" s="46" t="s">
        <v>27</v>
      </c>
      <c r="N235" s="46">
        <v>1.94722289599452E-12</v>
      </c>
    </row>
    <row r="236" spans="1:14" x14ac:dyDescent="0.3">
      <c r="A236" s="90"/>
      <c r="B236" s="1">
        <v>34</v>
      </c>
      <c r="C236" s="46">
        <v>9</v>
      </c>
      <c r="D236" s="46">
        <v>-1.6993205379071901</v>
      </c>
      <c r="E236" s="46">
        <v>1.5699162931199999</v>
      </c>
      <c r="F236" s="57">
        <v>33</v>
      </c>
      <c r="G236" s="53">
        <v>1.8477204573311701E-6</v>
      </c>
      <c r="H236" s="46">
        <v>6.1124235315274199E-17</v>
      </c>
      <c r="I236" s="46">
        <v>52</v>
      </c>
      <c r="J236" s="62">
        <v>1.8477204573311701E-6</v>
      </c>
      <c r="K236" s="52">
        <v>3.9561840310355401E-13</v>
      </c>
      <c r="L236" s="45">
        <v>-7.1571658351865501E-18</v>
      </c>
      <c r="M236" s="45" t="s">
        <v>27</v>
      </c>
      <c r="N236" s="45">
        <v>3.9561840310355401E-13</v>
      </c>
    </row>
    <row r="237" spans="1:14" x14ac:dyDescent="0.3">
      <c r="A237" s="90"/>
      <c r="B237" s="1">
        <v>35</v>
      </c>
      <c r="C237" s="45">
        <v>9</v>
      </c>
      <c r="D237" s="45">
        <v>-1.6993205379071901</v>
      </c>
      <c r="E237" s="45">
        <v>1.5699162931199999</v>
      </c>
      <c r="F237" s="56">
        <v>33</v>
      </c>
      <c r="G237" s="52">
        <v>1.8477204573311701E-6</v>
      </c>
      <c r="H237" s="45">
        <v>6.1124235315274199E-17</v>
      </c>
      <c r="I237" s="45">
        <v>52</v>
      </c>
      <c r="J237" s="63">
        <v>1.8477204573311701E-6</v>
      </c>
      <c r="K237" s="53">
        <v>3.9561840310355401E-13</v>
      </c>
      <c r="L237" s="46">
        <v>-7.1571658351865501E-18</v>
      </c>
      <c r="M237" s="46" t="s">
        <v>27</v>
      </c>
      <c r="N237" s="46">
        <v>3.9561840310355401E-13</v>
      </c>
    </row>
    <row r="238" spans="1:14" x14ac:dyDescent="0.3">
      <c r="A238" s="90"/>
      <c r="B238" s="1">
        <v>36</v>
      </c>
      <c r="C238" s="46">
        <v>31</v>
      </c>
      <c r="D238" s="46">
        <v>-7.3375999244747199</v>
      </c>
      <c r="E238" s="46">
        <v>4.3766667191147697</v>
      </c>
      <c r="F238" s="57">
        <v>47</v>
      </c>
      <c r="G238" s="53">
        <v>2.5217992815151701E-8</v>
      </c>
      <c r="H238" s="46">
        <v>-7.1444471187632393E-18</v>
      </c>
      <c r="I238" s="46">
        <v>56</v>
      </c>
      <c r="J238" s="62">
        <v>2.5217992815151701E-8</v>
      </c>
      <c r="K238" s="52">
        <v>4.2052484870781702E-12</v>
      </c>
      <c r="L238" s="45">
        <v>-7.1571658348701707E-18</v>
      </c>
      <c r="M238" s="45" t="s">
        <v>27</v>
      </c>
      <c r="N238" s="45">
        <v>4.2052484870781702E-12</v>
      </c>
    </row>
    <row r="239" spans="1:14" x14ac:dyDescent="0.3">
      <c r="A239" s="90"/>
      <c r="B239" s="1">
        <v>37</v>
      </c>
      <c r="C239" s="45">
        <v>-7</v>
      </c>
      <c r="D239" s="45">
        <v>-0.808263577600002</v>
      </c>
      <c r="E239" s="45">
        <v>1.91610044825599</v>
      </c>
      <c r="F239" s="56">
        <v>29</v>
      </c>
      <c r="G239" s="52">
        <v>-6.9409404988270602E-7</v>
      </c>
      <c r="H239" s="45">
        <v>2.4781714091168001E-18</v>
      </c>
      <c r="I239" s="45">
        <v>50</v>
      </c>
      <c r="J239" s="63">
        <v>-6.9409404988270602E-7</v>
      </c>
      <c r="K239" s="53">
        <v>2.99509729176776E-13</v>
      </c>
      <c r="L239" s="46">
        <v>-7.1571658351869707E-18</v>
      </c>
      <c r="M239" s="46" t="s">
        <v>27</v>
      </c>
      <c r="N239" s="46">
        <v>2.99509729176776E-13</v>
      </c>
    </row>
    <row r="240" spans="1:14" x14ac:dyDescent="0.3">
      <c r="A240" s="90"/>
      <c r="B240" s="1">
        <v>38</v>
      </c>
      <c r="C240" s="46">
        <v>-82</v>
      </c>
      <c r="D240" s="46">
        <v>-15.7526273305076</v>
      </c>
      <c r="E240" s="46">
        <v>13.3962166440689</v>
      </c>
      <c r="F240" s="57">
        <v>55</v>
      </c>
      <c r="G240" s="53">
        <v>3.8088657930547098E-6</v>
      </c>
      <c r="H240" s="46">
        <v>2.8299197249799302E-16</v>
      </c>
      <c r="I240" s="46">
        <v>60</v>
      </c>
      <c r="J240" s="62">
        <v>3.8088657930547098E-6</v>
      </c>
      <c r="K240" s="52">
        <v>5.5568071744180403E-9</v>
      </c>
      <c r="L240" s="45">
        <v>-7.1565483230443293E-18</v>
      </c>
      <c r="M240" s="45" t="s">
        <v>27</v>
      </c>
      <c r="N240" s="45">
        <v>5.5568071744180403E-9</v>
      </c>
    </row>
    <row r="241" spans="1:14" x14ac:dyDescent="0.3">
      <c r="A241" s="90"/>
      <c r="B241" s="1">
        <v>39</v>
      </c>
      <c r="C241" s="45">
        <v>-53</v>
      </c>
      <c r="D241" s="45">
        <v>-6.9948800906303301</v>
      </c>
      <c r="E241" s="45">
        <v>13.2473726694923</v>
      </c>
      <c r="F241" s="56">
        <v>51</v>
      </c>
      <c r="G241" s="52">
        <v>6.3881870064842595E-7</v>
      </c>
      <c r="H241" s="45">
        <v>1.00461506526477E-18</v>
      </c>
      <c r="I241" s="45">
        <v>58</v>
      </c>
      <c r="J241" s="63">
        <v>6.3881870064842595E-7</v>
      </c>
      <c r="K241" s="53">
        <v>2.4159620925581901E-9</v>
      </c>
      <c r="L241" s="46">
        <v>-7.1570491194584708E-18</v>
      </c>
      <c r="M241" s="46" t="s">
        <v>27</v>
      </c>
      <c r="N241" s="46">
        <v>2.4159620925581901E-9</v>
      </c>
    </row>
    <row r="242" spans="1:14" x14ac:dyDescent="0.3">
      <c r="A242" s="90"/>
      <c r="B242" s="1">
        <v>40</v>
      </c>
      <c r="C242" s="46">
        <v>-78</v>
      </c>
      <c r="D242" s="46">
        <v>-11.7526273305076</v>
      </c>
      <c r="E242" s="46">
        <v>17.3962166440689</v>
      </c>
      <c r="F242" s="57">
        <v>55</v>
      </c>
      <c r="G242" s="53">
        <v>-2.4099358783961602E-6</v>
      </c>
      <c r="H242" s="46">
        <v>1.0899867459927E-16</v>
      </c>
      <c r="I242" s="46">
        <v>60</v>
      </c>
      <c r="J242" s="62">
        <v>-2.4099358783961602E-6</v>
      </c>
      <c r="K242" s="52">
        <v>-9.5593579933411101E-8</v>
      </c>
      <c r="L242" s="45">
        <v>-6.9744023249316307E-18</v>
      </c>
      <c r="M242" s="45" t="s">
        <v>27</v>
      </c>
      <c r="N242" s="45">
        <v>-9.5593579933411101E-8</v>
      </c>
    </row>
    <row r="243" spans="1:14" x14ac:dyDescent="0.3">
      <c r="A243" s="90"/>
      <c r="B243" s="1">
        <v>41</v>
      </c>
      <c r="C243" s="45">
        <v>12</v>
      </c>
      <c r="D243" s="45">
        <v>-3.4070215745863499</v>
      </c>
      <c r="E243" s="45">
        <v>1.3006794620927999</v>
      </c>
      <c r="F243" s="56">
        <v>37</v>
      </c>
      <c r="G243" s="52">
        <v>9.2240291556659001E-7</v>
      </c>
      <c r="H243" s="45">
        <v>9.8593686416692906E-18</v>
      </c>
      <c r="I243" s="45">
        <v>52</v>
      </c>
      <c r="J243" s="63">
        <v>9.2240291556659001E-7</v>
      </c>
      <c r="K243" s="53">
        <v>3.42118417263318E-13</v>
      </c>
      <c r="L243" s="46">
        <v>-7.1571658351868305E-18</v>
      </c>
      <c r="M243" s="46" t="s">
        <v>27</v>
      </c>
      <c r="N243" s="46">
        <v>3.42118417263318E-13</v>
      </c>
    </row>
    <row r="244" spans="1:14" x14ac:dyDescent="0.3">
      <c r="A244" s="90"/>
      <c r="B244" s="1">
        <v>42</v>
      </c>
      <c r="C244" s="46">
        <v>-29</v>
      </c>
      <c r="D244" s="46">
        <v>-6.8138889325956402</v>
      </c>
      <c r="E244" s="46">
        <v>2.9479999370622698</v>
      </c>
      <c r="F244" s="57">
        <v>43</v>
      </c>
      <c r="G244" s="53">
        <v>-1.7629969241283E-6</v>
      </c>
      <c r="H244" s="46">
        <v>5.5006013110837502E-17</v>
      </c>
      <c r="I244" s="46">
        <v>56</v>
      </c>
      <c r="J244" s="62">
        <v>-1.7629969241283E-6</v>
      </c>
      <c r="K244" s="52">
        <v>1.1687537586964101E-12</v>
      </c>
      <c r="L244" s="45">
        <v>-7.1571658351692799E-18</v>
      </c>
      <c r="M244" s="45" t="s">
        <v>27</v>
      </c>
      <c r="N244" s="45">
        <v>1.1687537586964101E-12</v>
      </c>
    </row>
    <row r="245" spans="1:14" x14ac:dyDescent="0.3">
      <c r="A245" s="90"/>
      <c r="B245" s="1">
        <v>43</v>
      </c>
      <c r="C245" s="45">
        <v>-4</v>
      </c>
      <c r="D245" s="45">
        <v>-0.4168192</v>
      </c>
      <c r="E245" s="45">
        <v>1.1597803519999901</v>
      </c>
      <c r="F245" s="56">
        <v>23</v>
      </c>
      <c r="G245" s="52">
        <v>2.2630828529641899E-6</v>
      </c>
      <c r="H245" s="45">
        <v>9.5273693798320596E-17</v>
      </c>
      <c r="I245" s="45">
        <v>48</v>
      </c>
      <c r="J245" s="63">
        <v>2.2630828529641899E-6</v>
      </c>
      <c r="K245" s="53">
        <v>2.3773291146589701E-13</v>
      </c>
      <c r="L245" s="46">
        <v>-7.1571658351870693E-18</v>
      </c>
      <c r="M245" s="46" t="s">
        <v>27</v>
      </c>
      <c r="N245" s="46">
        <v>2.3773291146589701E-13</v>
      </c>
    </row>
    <row r="246" spans="1:14" x14ac:dyDescent="0.3">
      <c r="A246" s="90"/>
      <c r="B246" s="1">
        <v>44</v>
      </c>
      <c r="C246" s="46">
        <v>90</v>
      </c>
      <c r="D246" s="46">
        <v>58.052000062937701</v>
      </c>
      <c r="E246" s="46">
        <v>67.813888932595603</v>
      </c>
      <c r="F246" s="57">
        <v>45</v>
      </c>
      <c r="G246" s="53">
        <v>62.748183644368602</v>
      </c>
      <c r="H246" s="46">
        <v>-0.92114830549520599</v>
      </c>
      <c r="I246" s="46">
        <v>56</v>
      </c>
      <c r="J246" s="62">
        <v>62.748183644368602</v>
      </c>
      <c r="K246" s="52">
        <v>62.749406152710797</v>
      </c>
      <c r="L246" s="45">
        <v>-0.92114828294561601</v>
      </c>
      <c r="M246" s="45" t="s">
        <v>27</v>
      </c>
      <c r="N246" s="45">
        <v>62.749406152710797</v>
      </c>
    </row>
    <row r="247" spans="1:14" x14ac:dyDescent="0.3">
      <c r="A247" s="90"/>
      <c r="B247" s="1">
        <v>45</v>
      </c>
      <c r="C247" s="45">
        <v>97</v>
      </c>
      <c r="D247" s="45">
        <v>58.662400075525198</v>
      </c>
      <c r="E247" s="45">
        <v>70.376666719114695</v>
      </c>
      <c r="F247" s="56">
        <v>47</v>
      </c>
      <c r="G247" s="52">
        <v>62.748182901565599</v>
      </c>
      <c r="H247" s="45">
        <v>-0.92114830549526305</v>
      </c>
      <c r="I247" s="45">
        <v>56</v>
      </c>
      <c r="J247" s="63">
        <v>62.748182901565599</v>
      </c>
      <c r="K247" s="53">
        <v>62.984124504517098</v>
      </c>
      <c r="L247" s="46">
        <v>-0.92031225836578101</v>
      </c>
      <c r="M247" s="46" t="s">
        <v>27</v>
      </c>
      <c r="N247" s="46">
        <v>62.984124504517098</v>
      </c>
    </row>
    <row r="248" spans="1:14" x14ac:dyDescent="0.3">
      <c r="A248" s="90"/>
      <c r="B248" s="1">
        <v>46</v>
      </c>
      <c r="C248" s="46">
        <v>11</v>
      </c>
      <c r="D248" s="46">
        <v>-1.83918464548863</v>
      </c>
      <c r="E248" s="46">
        <v>2.083899551744</v>
      </c>
      <c r="F248" s="57">
        <v>35</v>
      </c>
      <c r="G248" s="53">
        <v>-1.2351168819225201E-6</v>
      </c>
      <c r="H248" s="46">
        <v>2.33531195135976E-17</v>
      </c>
      <c r="I248" s="46">
        <v>52</v>
      </c>
      <c r="J248" s="62">
        <v>-1.2351168819225201E-6</v>
      </c>
      <c r="K248" s="52">
        <v>5.21674643639615E-13</v>
      </c>
      <c r="L248" s="45">
        <v>-7.1571658351853607E-18</v>
      </c>
      <c r="M248" s="45" t="s">
        <v>27</v>
      </c>
      <c r="N248" s="45">
        <v>5.21674643639615E-13</v>
      </c>
    </row>
    <row r="249" spans="1:14" x14ac:dyDescent="0.3">
      <c r="A249" s="90"/>
      <c r="B249" s="1">
        <v>47</v>
      </c>
      <c r="C249" s="45">
        <v>74</v>
      </c>
      <c r="D249" s="45">
        <v>61.1608153545113</v>
      </c>
      <c r="E249" s="45">
        <v>65.083899551743997</v>
      </c>
      <c r="F249" s="56">
        <v>35</v>
      </c>
      <c r="G249" s="52">
        <v>62.748178732986297</v>
      </c>
      <c r="H249" s="45">
        <v>-0.92114830549527904</v>
      </c>
      <c r="I249" s="45">
        <v>52</v>
      </c>
      <c r="J249" s="63">
        <v>62.748178732986297</v>
      </c>
      <c r="K249" s="53">
        <v>62.752673611607101</v>
      </c>
      <c r="L249" s="46">
        <v>-0.92114800238234495</v>
      </c>
      <c r="M249" s="46" t="s">
        <v>27</v>
      </c>
      <c r="N249" s="46">
        <v>62.752673611607101</v>
      </c>
    </row>
    <row r="250" spans="1:14" x14ac:dyDescent="0.3">
      <c r="A250" s="90"/>
      <c r="B250" s="1">
        <v>48</v>
      </c>
      <c r="C250" s="46">
        <v>13</v>
      </c>
      <c r="D250" s="46">
        <v>-2.4070215745863499</v>
      </c>
      <c r="E250" s="46">
        <v>2.3006794620928002</v>
      </c>
      <c r="F250" s="57">
        <v>37</v>
      </c>
      <c r="G250" s="53">
        <v>-4.1330072975067296E-6</v>
      </c>
      <c r="H250" s="46">
        <v>3.3447785776169899E-16</v>
      </c>
      <c r="I250" s="46">
        <v>52</v>
      </c>
      <c r="J250" s="62">
        <v>-4.1330072975067296E-6</v>
      </c>
      <c r="K250" s="52">
        <v>6.5594229695646502E-13</v>
      </c>
      <c r="L250" s="45">
        <v>-7.1571658351833608E-18</v>
      </c>
      <c r="M250" s="45" t="s">
        <v>27</v>
      </c>
      <c r="N250" s="45">
        <v>6.5594229695646502E-13</v>
      </c>
    </row>
    <row r="251" spans="1:14" x14ac:dyDescent="0.3">
      <c r="A251" s="90"/>
      <c r="B251" s="1">
        <v>49</v>
      </c>
      <c r="C251" s="45">
        <v>89</v>
      </c>
      <c r="D251" s="45">
        <v>57.052000062937701</v>
      </c>
      <c r="E251" s="45">
        <v>66.813888932595603</v>
      </c>
      <c r="F251" s="56">
        <v>45</v>
      </c>
      <c r="G251" s="52">
        <v>62.748178514646803</v>
      </c>
      <c r="H251" s="45">
        <v>-0.92114830549526505</v>
      </c>
      <c r="I251" s="45">
        <v>56</v>
      </c>
      <c r="J251" s="63">
        <v>62.748178514646803</v>
      </c>
      <c r="K251" s="53">
        <v>62.605367982497697</v>
      </c>
      <c r="L251" s="46">
        <v>-0.92084219958460301</v>
      </c>
      <c r="M251" s="46" t="s">
        <v>27</v>
      </c>
      <c r="N251" s="46">
        <v>62.605367982497697</v>
      </c>
    </row>
    <row r="252" spans="1:14" x14ac:dyDescent="0.3">
      <c r="A252" s="90"/>
      <c r="B252" s="1">
        <v>50</v>
      </c>
      <c r="C252" s="46">
        <v>50</v>
      </c>
      <c r="D252" s="46">
        <v>49</v>
      </c>
      <c r="E252" s="46">
        <v>51</v>
      </c>
      <c r="F252" s="57">
        <v>5</v>
      </c>
      <c r="G252" s="53">
        <v>50.999993706951599</v>
      </c>
      <c r="H252" s="46">
        <v>-4.1194654661579601E-2</v>
      </c>
      <c r="I252" s="46">
        <v>50</v>
      </c>
      <c r="J252" s="62">
        <v>50.999993706951599</v>
      </c>
      <c r="K252" s="52"/>
      <c r="L252" s="45"/>
      <c r="M252" s="45"/>
      <c r="N252" s="45"/>
    </row>
    <row r="253" spans="1:14" x14ac:dyDescent="0.3">
      <c r="A253" s="90"/>
      <c r="B253" s="1">
        <v>51</v>
      </c>
      <c r="C253" s="45">
        <v>80</v>
      </c>
      <c r="D253" s="45">
        <v>57.813888932595603</v>
      </c>
      <c r="E253" s="45">
        <v>64.592978425413605</v>
      </c>
      <c r="F253" s="56">
        <v>41</v>
      </c>
      <c r="G253" s="52">
        <v>62.748177022450001</v>
      </c>
      <c r="H253" s="45">
        <v>-0.92114830549513405</v>
      </c>
      <c r="I253" s="45">
        <v>54</v>
      </c>
      <c r="J253" s="63">
        <v>62.748177022450001</v>
      </c>
      <c r="K253" s="53">
        <v>62.720511181447797</v>
      </c>
      <c r="L253" s="46">
        <v>-0.92113681030264805</v>
      </c>
      <c r="M253" s="46" t="s">
        <v>27</v>
      </c>
      <c r="N253" s="46">
        <v>62.720511181447797</v>
      </c>
    </row>
    <row r="254" spans="1:14" x14ac:dyDescent="0.3">
      <c r="A254" s="90"/>
      <c r="B254" s="1">
        <v>52</v>
      </c>
      <c r="C254" s="46">
        <v>-57</v>
      </c>
      <c r="D254" s="46">
        <v>-10.9948800906303</v>
      </c>
      <c r="E254" s="46">
        <v>9.2473726694923002</v>
      </c>
      <c r="F254" s="57">
        <v>51</v>
      </c>
      <c r="G254" s="53">
        <v>1.1970908618864301E-6</v>
      </c>
      <c r="H254" s="46">
        <v>2.1503354030458899E-17</v>
      </c>
      <c r="I254" s="46">
        <v>58</v>
      </c>
      <c r="J254" s="62">
        <v>1.1970908618864301E-6</v>
      </c>
      <c r="K254" s="52">
        <v>2.9552702322319298E-10</v>
      </c>
      <c r="L254" s="45">
        <v>-7.1571640911195603E-18</v>
      </c>
      <c r="M254" s="45" t="s">
        <v>27</v>
      </c>
      <c r="N254" s="45">
        <v>2.9552702322319298E-10</v>
      </c>
    </row>
    <row r="255" spans="1:14" x14ac:dyDescent="0.3">
      <c r="A255" s="90"/>
      <c r="B255" s="1">
        <v>53</v>
      </c>
      <c r="C255" s="45">
        <v>-80</v>
      </c>
      <c r="D255" s="45">
        <v>-13.7526273305076</v>
      </c>
      <c r="E255" s="45">
        <v>15.3962166440689</v>
      </c>
      <c r="F255" s="56">
        <v>55</v>
      </c>
      <c r="G255" s="52">
        <v>-3.43561787844107E-6</v>
      </c>
      <c r="H255" s="45">
        <v>2.2891226919783702E-16</v>
      </c>
      <c r="I255" s="45">
        <v>60</v>
      </c>
      <c r="J255" s="63">
        <v>-3.43561787844107E-6</v>
      </c>
      <c r="K255" s="53">
        <v>4.0073159333080698E-9</v>
      </c>
      <c r="L255" s="46">
        <v>-7.1568446996079394E-18</v>
      </c>
      <c r="M255" s="46" t="s">
        <v>27</v>
      </c>
      <c r="N255" s="46">
        <v>4.0073159333080698E-9</v>
      </c>
    </row>
    <row r="256" spans="1:14" x14ac:dyDescent="0.3">
      <c r="A256" s="90"/>
      <c r="B256" s="1">
        <v>54</v>
      </c>
      <c r="C256" s="46">
        <v>23</v>
      </c>
      <c r="D256" s="46">
        <v>-3.6233332808852201</v>
      </c>
      <c r="E256" s="46">
        <v>4.51157411049636</v>
      </c>
      <c r="F256" s="57">
        <v>43</v>
      </c>
      <c r="G256" s="53">
        <v>-2.6661202369595502E-6</v>
      </c>
      <c r="H256" s="46">
        <v>1.35006800502257E-16</v>
      </c>
      <c r="I256" s="46">
        <v>54</v>
      </c>
      <c r="J256" s="62">
        <v>-2.6661202369595502E-6</v>
      </c>
      <c r="K256" s="52">
        <v>3.6753853761651702E-12</v>
      </c>
      <c r="L256" s="45">
        <v>-7.1571658349489597E-18</v>
      </c>
      <c r="M256" s="45" t="s">
        <v>27</v>
      </c>
      <c r="N256" s="45">
        <v>3.6753853761651702E-12</v>
      </c>
    </row>
    <row r="257" spans="1:14" x14ac:dyDescent="0.3">
      <c r="A257" s="90"/>
      <c r="B257" s="1">
        <v>55</v>
      </c>
      <c r="C257" s="45">
        <v>-99</v>
      </c>
      <c r="D257" s="45">
        <v>-19.5031527966092</v>
      </c>
      <c r="E257" s="45">
        <v>15.4754599728827</v>
      </c>
      <c r="F257" s="56">
        <v>57</v>
      </c>
      <c r="G257" s="52">
        <v>1.78188464572134E-6</v>
      </c>
      <c r="H257" s="45">
        <v>5.6345075951746697E-17</v>
      </c>
      <c r="I257" s="45">
        <v>60</v>
      </c>
      <c r="J257" s="63">
        <v>1.78188464572134E-6</v>
      </c>
      <c r="K257" s="53">
        <v>3.72329253298031E-9</v>
      </c>
      <c r="L257" s="46">
        <v>-7.1568886105274704E-18</v>
      </c>
      <c r="M257" s="46" t="s">
        <v>27</v>
      </c>
      <c r="N257" s="46">
        <v>3.72329253298031E-9</v>
      </c>
    </row>
    <row r="258" spans="1:14" x14ac:dyDescent="0.3">
      <c r="A258" s="90"/>
      <c r="B258" s="1">
        <v>56</v>
      </c>
      <c r="C258" s="46">
        <v>-2</v>
      </c>
      <c r="D258" s="46">
        <v>-0.27200000000000002</v>
      </c>
      <c r="E258" s="46">
        <v>0.48831999999999898</v>
      </c>
      <c r="F258" s="57">
        <v>15</v>
      </c>
      <c r="G258" s="53">
        <v>2.3144662373815501E-6</v>
      </c>
      <c r="H258" s="46">
        <v>9.9977892628150303E-17</v>
      </c>
      <c r="I258" s="46">
        <v>46</v>
      </c>
      <c r="J258" s="62">
        <v>2.3144662373815501E-6</v>
      </c>
      <c r="K258" s="52">
        <v>2.31367037470604E-13</v>
      </c>
      <c r="L258" s="45">
        <v>-7.1571658351870801E-18</v>
      </c>
      <c r="M258" s="45" t="s">
        <v>27</v>
      </c>
      <c r="N258" s="45">
        <v>2.31367037470604E-13</v>
      </c>
    </row>
    <row r="259" spans="1:14" x14ac:dyDescent="0.3">
      <c r="A259" s="90"/>
      <c r="B259" s="1">
        <v>57</v>
      </c>
      <c r="C259" s="45">
        <v>-24</v>
      </c>
      <c r="D259" s="45">
        <v>-5.51157411049636</v>
      </c>
      <c r="E259" s="45">
        <v>2.6233332808852201</v>
      </c>
      <c r="F259" s="56">
        <v>41</v>
      </c>
      <c r="G259" s="52">
        <v>6.5659005740127998E-7</v>
      </c>
      <c r="H259" s="45">
        <v>1.4650383290313E-18</v>
      </c>
      <c r="I259" s="45">
        <v>54</v>
      </c>
      <c r="J259" s="63">
        <v>6.5659005740127998E-7</v>
      </c>
      <c r="K259" s="53">
        <v>9.1144108036457891E-13</v>
      </c>
      <c r="L259" s="46">
        <v>-7.1571658351776893E-18</v>
      </c>
      <c r="M259" s="46" t="s">
        <v>27</v>
      </c>
      <c r="N259" s="46">
        <v>9.1144108036457891E-13</v>
      </c>
    </row>
    <row r="260" spans="1:14" x14ac:dyDescent="0.3">
      <c r="A260" s="90"/>
      <c r="B260" s="1">
        <v>58</v>
      </c>
      <c r="C260" s="46">
        <v>-18</v>
      </c>
      <c r="D260" s="46">
        <v>-2.5929784254136399</v>
      </c>
      <c r="E260" s="46">
        <v>4.18611106740435</v>
      </c>
      <c r="F260" s="57">
        <v>39</v>
      </c>
      <c r="G260" s="53">
        <v>-3.5813336536049102E-6</v>
      </c>
      <c r="H260" s="46">
        <v>2.4936188114397698E-16</v>
      </c>
      <c r="I260" s="46">
        <v>54</v>
      </c>
      <c r="J260" s="62">
        <v>-3.5813336536049102E-6</v>
      </c>
      <c r="K260" s="52">
        <v>2.1307652498361402E-12</v>
      </c>
      <c r="L260" s="45">
        <v>-7.1571658351144402E-18</v>
      </c>
      <c r="M260" s="45" t="s">
        <v>27</v>
      </c>
      <c r="N260" s="45">
        <v>2.1307652498361402E-12</v>
      </c>
    </row>
    <row r="261" spans="1:14" x14ac:dyDescent="0.3">
      <c r="A261" s="90"/>
      <c r="B261" s="1">
        <v>59</v>
      </c>
      <c r="C261" s="45">
        <v>-2</v>
      </c>
      <c r="D261" s="45">
        <v>-0.27200000000000002</v>
      </c>
      <c r="E261" s="45">
        <v>0.48831999999999898</v>
      </c>
      <c r="F261" s="56">
        <v>15</v>
      </c>
      <c r="G261" s="52">
        <v>2.3144662373815501E-6</v>
      </c>
      <c r="H261" s="45">
        <v>9.9977892628150303E-17</v>
      </c>
      <c r="I261" s="45">
        <v>46</v>
      </c>
      <c r="J261" s="63">
        <v>2.3144662373815501E-6</v>
      </c>
      <c r="K261" s="53">
        <v>2.31367037470604E-13</v>
      </c>
      <c r="L261" s="46">
        <v>-7.1571658351870801E-18</v>
      </c>
      <c r="M261" s="46" t="s">
        <v>27</v>
      </c>
      <c r="N261" s="46">
        <v>2.31367037470604E-13</v>
      </c>
    </row>
    <row r="262" spans="1:14" x14ac:dyDescent="0.3">
      <c r="A262" s="90"/>
      <c r="B262" s="1">
        <v>60</v>
      </c>
      <c r="C262" s="46">
        <v>-59</v>
      </c>
      <c r="D262" s="46">
        <v>-12.9948800906303</v>
      </c>
      <c r="E262" s="46">
        <v>7.2473726694923002</v>
      </c>
      <c r="F262" s="57">
        <v>51</v>
      </c>
      <c r="G262" s="53">
        <v>1.4762269415465001E-6</v>
      </c>
      <c r="H262" s="46">
        <v>3.6427740546630701E-17</v>
      </c>
      <c r="I262" s="46">
        <v>58</v>
      </c>
      <c r="J262" s="62">
        <v>1.4762269415465001E-6</v>
      </c>
      <c r="K262" s="52">
        <v>5.5357042863100202E-11</v>
      </c>
      <c r="L262" s="45">
        <v>-7.1571657743959396E-18</v>
      </c>
      <c r="M262" s="45" t="s">
        <v>27</v>
      </c>
      <c r="N262" s="45">
        <v>5.5357042863100202E-11</v>
      </c>
    </row>
    <row r="263" spans="1:14" x14ac:dyDescent="0.3">
      <c r="A263" s="90"/>
      <c r="B263" s="1">
        <v>61</v>
      </c>
      <c r="C263" s="45">
        <v>66</v>
      </c>
      <c r="D263" s="45">
        <v>62.416819199999999</v>
      </c>
      <c r="E263" s="45">
        <v>63.511679999999998</v>
      </c>
      <c r="F263" s="56">
        <v>21</v>
      </c>
      <c r="G263" s="52">
        <v>62.748182505890703</v>
      </c>
      <c r="H263" s="45">
        <v>-0.92114830549528803</v>
      </c>
      <c r="I263" s="45">
        <v>46</v>
      </c>
      <c r="J263" s="63">
        <v>62.748182505890703</v>
      </c>
      <c r="K263" s="53">
        <v>62.748164467463397</v>
      </c>
      <c r="L263" s="46">
        <v>-0.92114830549138205</v>
      </c>
      <c r="M263" s="46" t="s">
        <v>27</v>
      </c>
      <c r="N263" s="46">
        <v>62.748164467463397</v>
      </c>
    </row>
    <row r="264" spans="1:14" x14ac:dyDescent="0.3">
      <c r="A264" s="90"/>
      <c r="B264" s="1">
        <v>62</v>
      </c>
      <c r="C264" s="46">
        <v>-68</v>
      </c>
      <c r="D264" s="46">
        <v>-12.793856108756399</v>
      </c>
      <c r="E264" s="46">
        <v>11.496847203390701</v>
      </c>
      <c r="F264" s="57">
        <v>53</v>
      </c>
      <c r="G264" s="53">
        <v>5.88279940307522E-7</v>
      </c>
      <c r="H264" s="46">
        <v>-2.35705362789729E-19</v>
      </c>
      <c r="I264" s="46">
        <v>60</v>
      </c>
      <c r="J264" s="62">
        <v>5.88279940307522E-7</v>
      </c>
      <c r="K264" s="52">
        <v>1.67171349618215E-9</v>
      </c>
      <c r="L264" s="45">
        <v>-7.1571099577010995E-18</v>
      </c>
      <c r="M264" s="45" t="s">
        <v>27</v>
      </c>
      <c r="N264" s="45">
        <v>1.67171349618215E-9</v>
      </c>
    </row>
    <row r="265" spans="1:14" x14ac:dyDescent="0.3">
      <c r="A265" s="90"/>
      <c r="B265" s="1">
        <v>63</v>
      </c>
      <c r="C265" s="45">
        <v>-48</v>
      </c>
      <c r="D265" s="45">
        <v>-9.6624000755252695</v>
      </c>
      <c r="E265" s="45">
        <v>7.20614389124359</v>
      </c>
      <c r="F265" s="56">
        <v>49</v>
      </c>
      <c r="G265" s="52">
        <v>-4.8141446299270303E-7</v>
      </c>
      <c r="H265" s="45">
        <v>-2.5219638017939201E-18</v>
      </c>
      <c r="I265" s="45">
        <v>58</v>
      </c>
      <c r="J265" s="63">
        <v>-4.8141446299270303E-7</v>
      </c>
      <c r="K265" s="53">
        <v>5.24446197553837E-11</v>
      </c>
      <c r="L265" s="46">
        <v>-7.1571657806490397E-18</v>
      </c>
      <c r="M265" s="46" t="s">
        <v>27</v>
      </c>
      <c r="N265" s="46">
        <v>5.24446197553837E-11</v>
      </c>
    </row>
    <row r="266" spans="1:14" x14ac:dyDescent="0.3">
      <c r="A266" s="90"/>
      <c r="B266" s="1">
        <v>64</v>
      </c>
      <c r="C266" s="46">
        <v>-82</v>
      </c>
      <c r="D266" s="46">
        <v>-15.7526273305076</v>
      </c>
      <c r="E266" s="46">
        <v>13.3962166440689</v>
      </c>
      <c r="F266" s="57">
        <v>55</v>
      </c>
      <c r="G266" s="53">
        <v>3.8088657930547098E-6</v>
      </c>
      <c r="H266" s="46">
        <v>2.8299197249799302E-16</v>
      </c>
      <c r="I266" s="46">
        <v>60</v>
      </c>
      <c r="J266" s="62">
        <v>3.8088657930547098E-6</v>
      </c>
      <c r="K266" s="52">
        <v>5.5568071744180403E-9</v>
      </c>
      <c r="L266" s="45">
        <v>-7.1565483230443293E-18</v>
      </c>
      <c r="M266" s="45" t="s">
        <v>27</v>
      </c>
      <c r="N266" s="45">
        <v>5.5568071744180403E-9</v>
      </c>
    </row>
    <row r="267" spans="1:14" x14ac:dyDescent="0.3">
      <c r="A267" s="90"/>
      <c r="B267" s="1">
        <v>65</v>
      </c>
      <c r="C267" s="45">
        <v>40</v>
      </c>
      <c r="D267" s="45">
        <v>-6.0051199093696601</v>
      </c>
      <c r="E267" s="45">
        <v>8.0520000629377293</v>
      </c>
      <c r="F267" s="56">
        <v>49</v>
      </c>
      <c r="G267" s="52">
        <v>4.0117871725315099E-7</v>
      </c>
      <c r="H267" s="45">
        <v>-3.9382821798345302E-18</v>
      </c>
      <c r="I267" s="45">
        <v>58</v>
      </c>
      <c r="J267" s="63">
        <v>4.0117871725315099E-7</v>
      </c>
      <c r="K267" s="53">
        <v>8.1088257125418801E-11</v>
      </c>
      <c r="L267" s="46">
        <v>-7.1571657044092694E-18</v>
      </c>
      <c r="M267" s="46" t="s">
        <v>27</v>
      </c>
      <c r="N267" s="46">
        <v>8.1088257125418801E-11</v>
      </c>
    </row>
    <row r="268" spans="1:14" x14ac:dyDescent="0.3">
      <c r="A268" s="90"/>
      <c r="B268" s="1">
        <v>66</v>
      </c>
      <c r="C268" s="46">
        <v>-16</v>
      </c>
      <c r="D268" s="46">
        <v>-3.1608153545113602</v>
      </c>
      <c r="E268" s="46">
        <v>2.4884258895036302</v>
      </c>
      <c r="F268" s="57">
        <v>37</v>
      </c>
      <c r="G268" s="53">
        <v>4.3772670562884001E-7</v>
      </c>
      <c r="H268" s="46">
        <v>-3.3250763956700199E-18</v>
      </c>
      <c r="I268" s="46">
        <v>54</v>
      </c>
      <c r="J268" s="62">
        <v>4.3772670562884001E-7</v>
      </c>
      <c r="K268" s="52">
        <v>8.0439378487722801E-13</v>
      </c>
      <c r="L268" s="45">
        <v>-7.1571658351803995E-18</v>
      </c>
      <c r="M268" s="45" t="s">
        <v>27</v>
      </c>
      <c r="N268" s="45">
        <v>8.0439378487722801E-13</v>
      </c>
    </row>
    <row r="269" spans="1:14" x14ac:dyDescent="0.3">
      <c r="A269" s="90"/>
      <c r="B269" s="1">
        <v>67</v>
      </c>
      <c r="C269" s="45">
        <v>-12</v>
      </c>
      <c r="D269" s="45">
        <v>-1.3006794620927999</v>
      </c>
      <c r="E269" s="45">
        <v>3.4070215745863499</v>
      </c>
      <c r="F269" s="56">
        <v>35</v>
      </c>
      <c r="G269" s="52">
        <v>-9.2240291556659001E-7</v>
      </c>
      <c r="H269" s="45">
        <v>9.8593852337789398E-18</v>
      </c>
      <c r="I269" s="45">
        <v>52</v>
      </c>
      <c r="J269" s="63">
        <v>-9.2240291556659001E-7</v>
      </c>
      <c r="K269" s="53">
        <v>4.8019719224733696E-13</v>
      </c>
      <c r="L269" s="46">
        <v>-7.1571658351857797E-18</v>
      </c>
      <c r="M269" s="46" t="s">
        <v>27</v>
      </c>
      <c r="N269" s="46">
        <v>4.8019719224733696E-13</v>
      </c>
    </row>
    <row r="270" spans="1:14" x14ac:dyDescent="0.3">
      <c r="A270" s="90"/>
      <c r="B270" s="1">
        <v>68</v>
      </c>
      <c r="C270" s="46">
        <v>0</v>
      </c>
      <c r="D270" s="46">
        <v>-1</v>
      </c>
      <c r="E270" s="46">
        <v>1</v>
      </c>
      <c r="F270" s="57">
        <v>5</v>
      </c>
      <c r="G270" s="53">
        <v>3.1465241919824799E-6</v>
      </c>
      <c r="H270" s="46">
        <v>1.9085509567966701E-16</v>
      </c>
      <c r="I270" s="46">
        <v>50</v>
      </c>
      <c r="J270" s="62">
        <v>3.1465241919824799E-6</v>
      </c>
      <c r="K270" s="52">
        <v>2.8460307027753301E-13</v>
      </c>
      <c r="L270" s="45">
        <v>-7.1571658351869908E-18</v>
      </c>
      <c r="M270" s="45" t="s">
        <v>27</v>
      </c>
      <c r="N270" s="45">
        <v>2.8460307027753301E-13</v>
      </c>
    </row>
    <row r="271" spans="1:14" x14ac:dyDescent="0.3">
      <c r="A271" s="90"/>
      <c r="B271" s="1">
        <v>69</v>
      </c>
      <c r="C271" s="45">
        <v>10</v>
      </c>
      <c r="D271" s="45">
        <v>-2.83918464548863</v>
      </c>
      <c r="E271" s="45">
        <v>1.083899551744</v>
      </c>
      <c r="F271" s="56">
        <v>35</v>
      </c>
      <c r="G271" s="52">
        <v>7.68669095994596E-7</v>
      </c>
      <c r="H271" s="45">
        <v>4.6598708341746997E-18</v>
      </c>
      <c r="I271" s="45">
        <v>52</v>
      </c>
      <c r="J271" s="63">
        <v>7.68669095994596E-7</v>
      </c>
      <c r="K271" s="53">
        <v>3.0459112619298701E-13</v>
      </c>
      <c r="L271" s="46">
        <v>-7.1571658351869106E-18</v>
      </c>
      <c r="M271" s="46" t="s">
        <v>27</v>
      </c>
      <c r="N271" s="46">
        <v>3.0459112619298701E-13</v>
      </c>
    </row>
    <row r="272" spans="1:14" x14ac:dyDescent="0.3">
      <c r="A272" s="90"/>
      <c r="B272" s="1">
        <v>70</v>
      </c>
      <c r="C272" s="46">
        <v>-36</v>
      </c>
      <c r="D272" s="46">
        <v>-4.0520000629377204</v>
      </c>
      <c r="E272" s="46">
        <v>10.005119909369601</v>
      </c>
      <c r="F272" s="57">
        <v>47</v>
      </c>
      <c r="G272" s="53">
        <v>-1.8506377653840199E-7</v>
      </c>
      <c r="H272" s="46">
        <v>-6.4721921429969598E-18</v>
      </c>
      <c r="I272" s="46">
        <v>58</v>
      </c>
      <c r="J272" s="62">
        <v>-1.8506377653840199E-7</v>
      </c>
      <c r="K272" s="52">
        <v>1.12315092994664E-10</v>
      </c>
      <c r="L272" s="45">
        <v>-7.1571655839026494E-18</v>
      </c>
      <c r="M272" s="45" t="s">
        <v>27</v>
      </c>
      <c r="N272" s="45">
        <v>1.12315092994664E-10</v>
      </c>
    </row>
    <row r="273" spans="1:14" x14ac:dyDescent="0.3">
      <c r="A273" s="90"/>
      <c r="B273" s="1">
        <v>71</v>
      </c>
      <c r="C273" s="45">
        <v>63</v>
      </c>
      <c r="D273" s="45">
        <v>62</v>
      </c>
      <c r="E273" s="45">
        <v>64</v>
      </c>
      <c r="F273" s="56">
        <v>5</v>
      </c>
      <c r="G273" s="52">
        <v>62.748180522385901</v>
      </c>
      <c r="H273" s="45">
        <v>-0.921148305495336</v>
      </c>
      <c r="I273" s="45">
        <v>50</v>
      </c>
      <c r="J273" s="63">
        <v>62.748180522385901</v>
      </c>
      <c r="K273" s="53">
        <v>62.748541451876598</v>
      </c>
      <c r="L273" s="46">
        <v>-0.92114830354112098</v>
      </c>
      <c r="M273" s="46" t="s">
        <v>27</v>
      </c>
      <c r="N273" s="46">
        <v>62.748541451876598</v>
      </c>
    </row>
    <row r="274" spans="1:14" x14ac:dyDescent="0.3">
      <c r="A274" s="90"/>
      <c r="B274" s="1">
        <v>72</v>
      </c>
      <c r="C274" s="46">
        <v>-39</v>
      </c>
      <c r="D274" s="46">
        <v>-7.0520000629377204</v>
      </c>
      <c r="E274" s="46">
        <v>7.0051199093696601</v>
      </c>
      <c r="F274" s="57">
        <v>47</v>
      </c>
      <c r="G274" s="53">
        <v>1.2661564835633E-6</v>
      </c>
      <c r="H274" s="46">
        <v>2.4905867594432301E-17</v>
      </c>
      <c r="I274" s="46">
        <v>58</v>
      </c>
      <c r="J274" s="62">
        <v>1.2661564835633E-6</v>
      </c>
      <c r="K274" s="52">
        <v>3.9901855220496202E-11</v>
      </c>
      <c r="L274" s="45">
        <v>-7.1571658037018403E-18</v>
      </c>
      <c r="M274" s="45" t="s">
        <v>27</v>
      </c>
      <c r="N274" s="45">
        <v>3.9901855220496202E-11</v>
      </c>
    </row>
    <row r="275" spans="1:14" x14ac:dyDescent="0.3">
      <c r="A275" s="90"/>
      <c r="B275" s="1">
        <v>73</v>
      </c>
      <c r="C275" s="45">
        <v>77</v>
      </c>
      <c r="D275" s="45">
        <v>58.511574110496298</v>
      </c>
      <c r="E275" s="45">
        <v>64.1608153545113</v>
      </c>
      <c r="F275" s="56">
        <v>39</v>
      </c>
      <c r="G275" s="52">
        <v>62.748179141411903</v>
      </c>
      <c r="H275" s="45">
        <v>-0.92114830549530002</v>
      </c>
      <c r="I275" s="45">
        <v>54</v>
      </c>
      <c r="J275" s="63">
        <v>62.748179141411903</v>
      </c>
      <c r="K275" s="53">
        <v>62.745493805125001</v>
      </c>
      <c r="L275" s="46">
        <v>-0.92114819709254403</v>
      </c>
      <c r="M275" s="46" t="s">
        <v>27</v>
      </c>
      <c r="N275" s="46">
        <v>62.745493805125001</v>
      </c>
    </row>
    <row r="276" spans="1:14" x14ac:dyDescent="0.3">
      <c r="A276" s="90"/>
      <c r="B276" s="1">
        <v>74</v>
      </c>
      <c r="C276" s="46">
        <v>-28</v>
      </c>
      <c r="D276" s="46">
        <v>-5.8138889325956402</v>
      </c>
      <c r="E276" s="46">
        <v>3.9479999370622698</v>
      </c>
      <c r="F276" s="57">
        <v>43</v>
      </c>
      <c r="G276" s="53">
        <v>3.3667249046976299E-6</v>
      </c>
      <c r="H276" s="46">
        <v>2.1953953556278801E-16</v>
      </c>
      <c r="I276" s="46">
        <v>56</v>
      </c>
      <c r="J276" s="62">
        <v>3.3667249046976299E-6</v>
      </c>
      <c r="K276" s="52">
        <v>2.8527533345198301E-12</v>
      </c>
      <c r="L276" s="45">
        <v>-7.1571658350489401E-18</v>
      </c>
      <c r="M276" s="45" t="s">
        <v>27</v>
      </c>
      <c r="N276" s="45">
        <v>2.8527533345198301E-12</v>
      </c>
    </row>
    <row r="277" spans="1:14" x14ac:dyDescent="0.3">
      <c r="A277" s="90"/>
      <c r="B277" s="1">
        <v>75</v>
      </c>
      <c r="C277" s="45">
        <v>58</v>
      </c>
      <c r="D277" s="45">
        <v>57</v>
      </c>
      <c r="E277" s="45">
        <v>59</v>
      </c>
      <c r="F277" s="56">
        <v>5</v>
      </c>
      <c r="G277" s="52">
        <v>58.999993706951599</v>
      </c>
      <c r="H277" s="45">
        <v>-0.73120131268977095</v>
      </c>
      <c r="I277" s="45">
        <v>50</v>
      </c>
      <c r="J277" s="63">
        <v>58.999993706951599</v>
      </c>
      <c r="K277" s="53"/>
      <c r="L277" s="46"/>
      <c r="M277" s="46"/>
      <c r="N277" s="46"/>
    </row>
    <row r="278" spans="1:14" x14ac:dyDescent="0.3">
      <c r="A278" s="90"/>
      <c r="B278" s="1">
        <v>76</v>
      </c>
      <c r="C278" s="46">
        <v>-32</v>
      </c>
      <c r="D278" s="46">
        <v>-5.3766667191147697</v>
      </c>
      <c r="E278" s="46">
        <v>6.3375999244747199</v>
      </c>
      <c r="F278" s="57">
        <v>45</v>
      </c>
      <c r="G278" s="53">
        <v>3.5463424954036501E-6</v>
      </c>
      <c r="H278" s="46">
        <v>2.4437370416319798E-16</v>
      </c>
      <c r="I278" s="46">
        <v>56</v>
      </c>
      <c r="J278" s="62">
        <v>3.5463424954036501E-6</v>
      </c>
      <c r="K278" s="52">
        <v>1.9809593648688799E-11</v>
      </c>
      <c r="L278" s="45">
        <v>-7.15716582751581E-18</v>
      </c>
      <c r="M278" s="45" t="s">
        <v>27</v>
      </c>
      <c r="N278" s="45">
        <v>1.9809593648688799E-11</v>
      </c>
    </row>
    <row r="279" spans="1:14" x14ac:dyDescent="0.3">
      <c r="A279" s="90"/>
      <c r="B279" s="1">
        <v>77</v>
      </c>
      <c r="C279" s="45">
        <v>52</v>
      </c>
      <c r="D279" s="45">
        <v>51</v>
      </c>
      <c r="E279" s="45">
        <v>53</v>
      </c>
      <c r="F279" s="56">
        <v>5</v>
      </c>
      <c r="G279" s="52">
        <v>52.999993706951599</v>
      </c>
      <c r="H279" s="45">
        <v>-0.154677950936494</v>
      </c>
      <c r="I279" s="45">
        <v>50</v>
      </c>
      <c r="J279" s="63">
        <v>52.999993706951599</v>
      </c>
      <c r="K279" s="53"/>
      <c r="L279" s="46"/>
      <c r="M279" s="46"/>
      <c r="N279" s="46"/>
    </row>
    <row r="280" spans="1:14" x14ac:dyDescent="0.3">
      <c r="A280" s="90"/>
      <c r="B280" s="1">
        <v>78</v>
      </c>
      <c r="C280" s="46">
        <v>56</v>
      </c>
      <c r="D280" s="46">
        <v>55</v>
      </c>
      <c r="E280" s="46">
        <v>57</v>
      </c>
      <c r="F280" s="57">
        <v>5</v>
      </c>
      <c r="G280" s="53">
        <v>56.999993706951599</v>
      </c>
      <c r="H280" s="46">
        <v>-0.52908067932704606</v>
      </c>
      <c r="I280" s="46">
        <v>50</v>
      </c>
      <c r="J280" s="62">
        <v>56.999993706951599</v>
      </c>
      <c r="K280" s="52"/>
      <c r="L280" s="45"/>
      <c r="M280" s="45"/>
      <c r="N280" s="45"/>
    </row>
    <row r="281" spans="1:14" x14ac:dyDescent="0.3">
      <c r="A281" s="90"/>
      <c r="B281" s="1">
        <v>79</v>
      </c>
      <c r="C281" s="45">
        <v>95</v>
      </c>
      <c r="D281" s="45">
        <v>56.662400075525198</v>
      </c>
      <c r="E281" s="45">
        <v>68.376666719114695</v>
      </c>
      <c r="F281" s="56">
        <v>47</v>
      </c>
      <c r="G281" s="52">
        <v>62.748181343404298</v>
      </c>
      <c r="H281" s="45">
        <v>-0.92114830549533</v>
      </c>
      <c r="I281" s="45">
        <v>56</v>
      </c>
      <c r="J281" s="63">
        <v>62.748181343404298</v>
      </c>
      <c r="K281" s="53">
        <v>62.657409304521103</v>
      </c>
      <c r="L281" s="46">
        <v>-0.92102461821358605</v>
      </c>
      <c r="M281" s="46" t="s">
        <v>27</v>
      </c>
      <c r="N281" s="46">
        <v>62.657409304521103</v>
      </c>
    </row>
    <row r="282" spans="1:14" x14ac:dyDescent="0.3">
      <c r="A282" s="90"/>
      <c r="B282" s="1">
        <v>80</v>
      </c>
      <c r="C282" s="46">
        <v>-78</v>
      </c>
      <c r="D282" s="46">
        <v>-11.7526273305076</v>
      </c>
      <c r="E282" s="46">
        <v>17.3962166440689</v>
      </c>
      <c r="F282" s="57">
        <v>55</v>
      </c>
      <c r="G282" s="53">
        <v>-2.4099358783961602E-6</v>
      </c>
      <c r="H282" s="46">
        <v>1.0899867459927E-16</v>
      </c>
      <c r="I282" s="46">
        <v>60</v>
      </c>
      <c r="J282" s="62">
        <v>-2.4099358783961602E-6</v>
      </c>
      <c r="K282" s="52">
        <v>-9.5593579933411101E-8</v>
      </c>
      <c r="L282" s="45">
        <v>-6.9744023249316307E-18</v>
      </c>
      <c r="M282" s="45" t="s">
        <v>27</v>
      </c>
      <c r="N282" s="45">
        <v>-9.5593579933411101E-8</v>
      </c>
    </row>
    <row r="283" spans="1:14" x14ac:dyDescent="0.3">
      <c r="A283" s="90"/>
      <c r="B283" s="1">
        <v>81</v>
      </c>
      <c r="C283" s="45">
        <v>-23</v>
      </c>
      <c r="D283" s="45">
        <v>-4.51157411049636</v>
      </c>
      <c r="E283" s="45">
        <v>3.6233332808852201</v>
      </c>
      <c r="F283" s="56">
        <v>41</v>
      </c>
      <c r="G283" s="52">
        <v>2.6661202369595502E-6</v>
      </c>
      <c r="H283" s="45">
        <v>1.3500675254430099E-16</v>
      </c>
      <c r="I283" s="45">
        <v>54</v>
      </c>
      <c r="J283" s="63">
        <v>2.6661202369595502E-6</v>
      </c>
      <c r="K283" s="53">
        <v>2.0806718742770099E-12</v>
      </c>
      <c r="L283" s="46">
        <v>-7.1571658351181996E-18</v>
      </c>
      <c r="M283" s="46" t="s">
        <v>27</v>
      </c>
      <c r="N283" s="46">
        <v>2.0806718742770099E-12</v>
      </c>
    </row>
    <row r="284" spans="1:14" x14ac:dyDescent="0.3">
      <c r="A284" s="90"/>
      <c r="B284" s="1">
        <v>82</v>
      </c>
      <c r="C284" s="46">
        <v>43</v>
      </c>
      <c r="D284" s="46">
        <v>-12.206143891243499</v>
      </c>
      <c r="E284" s="46">
        <v>4.6624000755252704</v>
      </c>
      <c r="F284" s="57">
        <v>51</v>
      </c>
      <c r="G284" s="53">
        <v>1.1792546665522801E-6</v>
      </c>
      <c r="H284" s="46">
        <v>2.06556549303438E-17</v>
      </c>
      <c r="I284" s="46">
        <v>58</v>
      </c>
      <c r="J284" s="62">
        <v>1.1792546665522801E-6</v>
      </c>
      <c r="K284" s="52">
        <v>5.0597085257135196E-12</v>
      </c>
      <c r="L284" s="45">
        <v>-7.1571658347195706E-18</v>
      </c>
      <c r="M284" s="45" t="s">
        <v>27</v>
      </c>
      <c r="N284" s="45">
        <v>5.0597085257135196E-12</v>
      </c>
    </row>
    <row r="285" spans="1:14" x14ac:dyDescent="0.3">
      <c r="A285" s="90"/>
      <c r="B285" s="1">
        <v>83</v>
      </c>
      <c r="C285" s="45">
        <v>91</v>
      </c>
      <c r="D285" s="45">
        <v>59.052000062937701</v>
      </c>
      <c r="E285" s="45">
        <v>68.813888932595603</v>
      </c>
      <c r="F285" s="56">
        <v>45</v>
      </c>
      <c r="G285" s="52">
        <v>62.748181523021799</v>
      </c>
      <c r="H285" s="45">
        <v>-0.921148305495326</v>
      </c>
      <c r="I285" s="45">
        <v>56</v>
      </c>
      <c r="J285" s="63">
        <v>62.748181523021799</v>
      </c>
      <c r="K285" s="53">
        <v>62.871586704216597</v>
      </c>
      <c r="L285" s="46">
        <v>-0.92091959054233496</v>
      </c>
      <c r="M285" s="46" t="s">
        <v>27</v>
      </c>
      <c r="N285" s="46">
        <v>62.871586704216597</v>
      </c>
    </row>
    <row r="286" spans="1:14" x14ac:dyDescent="0.3">
      <c r="A286" s="90"/>
      <c r="B286" s="1">
        <v>84</v>
      </c>
      <c r="C286" s="46">
        <v>50</v>
      </c>
      <c r="D286" s="46">
        <v>49</v>
      </c>
      <c r="E286" s="46">
        <v>51</v>
      </c>
      <c r="F286" s="57">
        <v>5</v>
      </c>
      <c r="G286" s="53">
        <v>50.999993706951599</v>
      </c>
      <c r="H286" s="46">
        <v>-4.1194654661579601E-2</v>
      </c>
      <c r="I286" s="46">
        <v>50</v>
      </c>
      <c r="J286" s="62">
        <v>50.999993706951599</v>
      </c>
      <c r="K286" s="52"/>
      <c r="L286" s="45"/>
      <c r="M286" s="45"/>
      <c r="N286" s="45"/>
    </row>
    <row r="287" spans="1:14" x14ac:dyDescent="0.3">
      <c r="A287" s="90"/>
      <c r="B287" s="1">
        <v>85</v>
      </c>
      <c r="C287" s="45">
        <v>-60</v>
      </c>
      <c r="D287" s="45">
        <v>-13.9948800906303</v>
      </c>
      <c r="E287" s="45">
        <v>6.2473726694923002</v>
      </c>
      <c r="F287" s="56">
        <v>51</v>
      </c>
      <c r="G287" s="52">
        <v>1.6157949806347401E-6</v>
      </c>
      <c r="H287" s="45">
        <v>4.5058688021292698E-17</v>
      </c>
      <c r="I287" s="45">
        <v>58</v>
      </c>
      <c r="J287" s="63">
        <v>1.6157949806347401E-6</v>
      </c>
      <c r="K287" s="53">
        <v>2.1996848569814701E-11</v>
      </c>
      <c r="L287" s="46">
        <v>-7.1571658257067192E-18</v>
      </c>
      <c r="M287" s="46" t="s">
        <v>27</v>
      </c>
      <c r="N287" s="46">
        <v>2.1996848569814701E-11</v>
      </c>
    </row>
    <row r="288" spans="1:14" x14ac:dyDescent="0.3">
      <c r="A288" s="90"/>
      <c r="B288" s="1">
        <v>86</v>
      </c>
      <c r="C288" s="46">
        <v>-10</v>
      </c>
      <c r="D288" s="46">
        <v>-1.083899551744</v>
      </c>
      <c r="E288" s="46">
        <v>2.83918464548863</v>
      </c>
      <c r="F288" s="57">
        <v>33</v>
      </c>
      <c r="G288" s="53">
        <v>-7.68669095994596E-7</v>
      </c>
      <c r="H288" s="46">
        <v>4.6598846609326198E-18</v>
      </c>
      <c r="I288" s="46">
        <v>52</v>
      </c>
      <c r="J288" s="62">
        <v>-7.68669095994596E-7</v>
      </c>
      <c r="K288" s="52">
        <v>3.7188399254021201E-13</v>
      </c>
      <c r="L288" s="45">
        <v>-7.1571658351866595E-18</v>
      </c>
      <c r="M288" s="45" t="s">
        <v>27</v>
      </c>
      <c r="N288" s="45">
        <v>3.7188399254021201E-13</v>
      </c>
    </row>
    <row r="289" spans="1:14" x14ac:dyDescent="0.3">
      <c r="A289" s="90"/>
      <c r="B289" s="1">
        <v>87</v>
      </c>
      <c r="C289" s="45">
        <v>47</v>
      </c>
      <c r="D289" s="45">
        <v>46</v>
      </c>
      <c r="E289" s="45">
        <v>48</v>
      </c>
      <c r="F289" s="56">
        <v>5</v>
      </c>
      <c r="G289" s="52">
        <v>47.999993706951599</v>
      </c>
      <c r="H289" s="45">
        <v>3.6383347384549701E-2</v>
      </c>
      <c r="I289" s="45">
        <v>50</v>
      </c>
      <c r="J289" s="63">
        <v>47.999993706951599</v>
      </c>
      <c r="K289" s="53"/>
      <c r="L289" s="46"/>
      <c r="M289" s="46"/>
      <c r="N289" s="46"/>
    </row>
    <row r="290" spans="1:14" x14ac:dyDescent="0.3">
      <c r="A290" s="90"/>
      <c r="B290" s="1">
        <v>88</v>
      </c>
      <c r="C290" s="46">
        <v>25</v>
      </c>
      <c r="D290" s="46">
        <v>-6.9479999370622698</v>
      </c>
      <c r="E290" s="46">
        <v>2.8138889325956402</v>
      </c>
      <c r="F290" s="57">
        <v>45</v>
      </c>
      <c r="G290" s="53">
        <v>2.9973154010740802E-6</v>
      </c>
      <c r="H290" s="46">
        <v>1.7252079947734701E-16</v>
      </c>
      <c r="I290" s="46">
        <v>56</v>
      </c>
      <c r="J290" s="62">
        <v>2.9973154010740802E-6</v>
      </c>
      <c r="K290" s="52">
        <v>1.02936110857662E-12</v>
      </c>
      <c r="L290" s="45">
        <v>-7.1571658351741302E-18</v>
      </c>
      <c r="M290" s="45" t="s">
        <v>27</v>
      </c>
      <c r="N290" s="45">
        <v>1.02936110857662E-12</v>
      </c>
    </row>
    <row r="291" spans="1:14" x14ac:dyDescent="0.3">
      <c r="A291" s="90"/>
      <c r="B291" s="1">
        <v>89</v>
      </c>
      <c r="C291" s="45">
        <v>41</v>
      </c>
      <c r="D291" s="45">
        <v>-5.0051199093696601</v>
      </c>
      <c r="E291" s="45">
        <v>9.0520000629377293</v>
      </c>
      <c r="F291" s="56">
        <v>49</v>
      </c>
      <c r="G291" s="52">
        <v>2.0685139178681598E-6</v>
      </c>
      <c r="H291" s="45">
        <v>7.8417812128945295E-17</v>
      </c>
      <c r="I291" s="45">
        <v>58</v>
      </c>
      <c r="J291" s="63">
        <v>2.0685139178681598E-6</v>
      </c>
      <c r="K291" s="53">
        <v>1.28206690284219E-10</v>
      </c>
      <c r="L291" s="46">
        <v>-7.1571655076000907E-18</v>
      </c>
      <c r="M291" s="46" t="s">
        <v>27</v>
      </c>
      <c r="N291" s="46">
        <v>1.28206690284219E-10</v>
      </c>
    </row>
    <row r="292" spans="1:14" x14ac:dyDescent="0.3">
      <c r="A292" s="90"/>
      <c r="B292" s="1">
        <v>90</v>
      </c>
      <c r="C292" s="46">
        <v>97</v>
      </c>
      <c r="D292" s="46">
        <v>58.662400075525198</v>
      </c>
      <c r="E292" s="46">
        <v>70.376666719114695</v>
      </c>
      <c r="F292" s="57">
        <v>47</v>
      </c>
      <c r="G292" s="53">
        <v>62.748182901565599</v>
      </c>
      <c r="H292" s="46">
        <v>-0.92114830549526305</v>
      </c>
      <c r="I292" s="46">
        <v>56</v>
      </c>
      <c r="J292" s="62">
        <v>62.748182901565599</v>
      </c>
      <c r="K292" s="52">
        <v>62.984124504517098</v>
      </c>
      <c r="L292" s="45">
        <v>-0.92031225836578101</v>
      </c>
      <c r="M292" s="45" t="s">
        <v>27</v>
      </c>
      <c r="N292" s="45">
        <v>62.984124504517098</v>
      </c>
    </row>
    <row r="293" spans="1:14" x14ac:dyDescent="0.3">
      <c r="A293" s="90"/>
      <c r="B293" s="1">
        <v>91</v>
      </c>
      <c r="C293" s="45">
        <v>37</v>
      </c>
      <c r="D293" s="45">
        <v>-9.0051199093696592</v>
      </c>
      <c r="E293" s="45">
        <v>5.0520000629377204</v>
      </c>
      <c r="F293" s="56">
        <v>49</v>
      </c>
      <c r="G293" s="52">
        <v>1.8523989777779699E-6</v>
      </c>
      <c r="H293" s="45">
        <v>6.1470456961850499E-17</v>
      </c>
      <c r="I293" s="45">
        <v>58</v>
      </c>
      <c r="J293" s="63">
        <v>1.8523989777779699E-6</v>
      </c>
      <c r="K293" s="53">
        <v>7.7067352294884807E-12</v>
      </c>
      <c r="L293" s="46">
        <v>-7.1571658340675602E-18</v>
      </c>
      <c r="M293" s="46" t="s">
        <v>27</v>
      </c>
      <c r="N293" s="46">
        <v>7.7067352294884807E-12</v>
      </c>
    </row>
    <row r="294" spans="1:14" x14ac:dyDescent="0.3">
      <c r="A294" s="90"/>
      <c r="B294" s="1">
        <v>92</v>
      </c>
      <c r="C294" s="46">
        <v>3</v>
      </c>
      <c r="D294" s="46">
        <v>-0.58318079999999894</v>
      </c>
      <c r="E294" s="46">
        <v>0.51168000000000002</v>
      </c>
      <c r="F294" s="57">
        <v>21</v>
      </c>
      <c r="G294" s="53">
        <v>-3.0275749006828301E-6</v>
      </c>
      <c r="H294" s="46">
        <v>1.76167056979543E-16</v>
      </c>
      <c r="I294" s="46">
        <v>46</v>
      </c>
      <c r="J294" s="62">
        <v>-3.0275749006828301E-6</v>
      </c>
      <c r="K294" s="52">
        <v>2.4133034960036599E-13</v>
      </c>
      <c r="L294" s="45">
        <v>-7.1571658351870401E-18</v>
      </c>
      <c r="M294" s="45" t="s">
        <v>27</v>
      </c>
      <c r="N294" s="45">
        <v>2.4133034960036599E-13</v>
      </c>
    </row>
    <row r="295" spans="1:14" x14ac:dyDescent="0.3">
      <c r="A295" s="90"/>
      <c r="B295" s="1">
        <v>93</v>
      </c>
      <c r="C295" s="45">
        <v>-79</v>
      </c>
      <c r="D295" s="45">
        <v>-12.7526273305076</v>
      </c>
      <c r="E295" s="45">
        <v>16.3962166440689</v>
      </c>
      <c r="F295" s="56">
        <v>55</v>
      </c>
      <c r="G295" s="52">
        <v>1.2123059560220699E-6</v>
      </c>
      <c r="H295" s="45">
        <v>2.2236537881506701E-17</v>
      </c>
      <c r="I295" s="45">
        <v>60</v>
      </c>
      <c r="J295" s="63">
        <v>1.2123059560220699E-6</v>
      </c>
      <c r="K295" s="53">
        <v>-1.91086928496273E-8</v>
      </c>
      <c r="L295" s="46">
        <v>-7.1498628204747703E-18</v>
      </c>
      <c r="M295" s="46" t="s">
        <v>27</v>
      </c>
      <c r="N295" s="46">
        <v>-1.91086928496273E-8</v>
      </c>
    </row>
    <row r="296" spans="1:14" x14ac:dyDescent="0.3">
      <c r="A296" s="90"/>
      <c r="B296" s="1">
        <v>94</v>
      </c>
      <c r="C296" s="46">
        <v>99</v>
      </c>
      <c r="D296" s="46">
        <v>52.994880090630303</v>
      </c>
      <c r="E296" s="46">
        <v>67.052000062937694</v>
      </c>
      <c r="F296" s="57">
        <v>49</v>
      </c>
      <c r="G296" s="53">
        <v>62.748182405511201</v>
      </c>
      <c r="H296" s="46">
        <v>-0.92114830549529303</v>
      </c>
      <c r="I296" s="46">
        <v>58</v>
      </c>
      <c r="J296" s="62">
        <v>62.748182405511201</v>
      </c>
      <c r="K296" s="52">
        <v>62.293009291485298</v>
      </c>
      <c r="L296" s="45">
        <v>-0.91804510106559001</v>
      </c>
      <c r="M296" s="45" t="s">
        <v>27</v>
      </c>
      <c r="N296" s="45">
        <v>62.293009291485298</v>
      </c>
    </row>
    <row r="297" spans="1:14" x14ac:dyDescent="0.3">
      <c r="A297" s="90"/>
      <c r="B297" s="1">
        <v>95</v>
      </c>
      <c r="C297" s="45">
        <v>-23</v>
      </c>
      <c r="D297" s="45">
        <v>-4.51157411049636</v>
      </c>
      <c r="E297" s="45">
        <v>3.6233332808852201</v>
      </c>
      <c r="F297" s="56">
        <v>41</v>
      </c>
      <c r="G297" s="52">
        <v>2.6661202369595502E-6</v>
      </c>
      <c r="H297" s="45">
        <v>1.3500675254430099E-16</v>
      </c>
      <c r="I297" s="45">
        <v>54</v>
      </c>
      <c r="J297" s="63">
        <v>2.6661202369595502E-6</v>
      </c>
      <c r="K297" s="53">
        <v>2.0806718742770099E-12</v>
      </c>
      <c r="L297" s="46">
        <v>-7.1571658351181996E-18</v>
      </c>
      <c r="M297" s="46" t="s">
        <v>27</v>
      </c>
      <c r="N297" s="46">
        <v>2.0806718742770099E-12</v>
      </c>
    </row>
    <row r="298" spans="1:14" x14ac:dyDescent="0.3">
      <c r="A298" s="90"/>
      <c r="B298" s="1">
        <v>96</v>
      </c>
      <c r="C298" s="46">
        <v>23</v>
      </c>
      <c r="D298" s="46">
        <v>-3.6233332808852201</v>
      </c>
      <c r="E298" s="46">
        <v>4.51157411049636</v>
      </c>
      <c r="F298" s="57">
        <v>43</v>
      </c>
      <c r="G298" s="53">
        <v>-2.6661202369595502E-6</v>
      </c>
      <c r="H298" s="46">
        <v>1.35006800502257E-16</v>
      </c>
      <c r="I298" s="46">
        <v>54</v>
      </c>
      <c r="J298" s="62">
        <v>-2.6661202369595502E-6</v>
      </c>
      <c r="K298" s="52">
        <v>3.6753853761651702E-12</v>
      </c>
      <c r="L298" s="45">
        <v>-7.1571658349489597E-18</v>
      </c>
      <c r="M298" s="45" t="s">
        <v>27</v>
      </c>
      <c r="N298" s="45">
        <v>3.6753853761651702E-12</v>
      </c>
    </row>
    <row r="299" spans="1:14" x14ac:dyDescent="0.3">
      <c r="A299" s="90"/>
      <c r="B299" s="1">
        <v>97</v>
      </c>
      <c r="C299" s="45">
        <v>47</v>
      </c>
      <c r="D299" s="45">
        <v>46</v>
      </c>
      <c r="E299" s="45">
        <v>48</v>
      </c>
      <c r="F299" s="56">
        <v>5</v>
      </c>
      <c r="G299" s="52">
        <v>47.999993706951599</v>
      </c>
      <c r="H299" s="45">
        <v>3.6383347384549701E-2</v>
      </c>
      <c r="I299" s="45">
        <v>50</v>
      </c>
      <c r="J299" s="63">
        <v>47.999993706951599</v>
      </c>
      <c r="K299" s="53"/>
      <c r="L299" s="46"/>
      <c r="M299" s="46"/>
      <c r="N299" s="46"/>
    </row>
    <row r="300" spans="1:14" x14ac:dyDescent="0.3">
      <c r="A300" s="90"/>
      <c r="B300" s="1">
        <v>98</v>
      </c>
      <c r="C300" s="46">
        <v>69</v>
      </c>
      <c r="D300" s="46">
        <v>61.569916293120002</v>
      </c>
      <c r="E300" s="46">
        <v>63.840219648000001</v>
      </c>
      <c r="F300" s="57">
        <v>29</v>
      </c>
      <c r="G300" s="53">
        <v>62.748182953673798</v>
      </c>
      <c r="H300" s="46">
        <v>-0.92114830549525994</v>
      </c>
      <c r="I300" s="46">
        <v>50</v>
      </c>
      <c r="J300" s="62">
        <v>62.748182953673798</v>
      </c>
      <c r="K300" s="52">
        <v>62.746308193825001</v>
      </c>
      <c r="L300" s="45">
        <v>-0.92114825284686197</v>
      </c>
      <c r="M300" s="45" t="s">
        <v>27</v>
      </c>
      <c r="N300" s="45">
        <v>62.746308193825001</v>
      </c>
    </row>
    <row r="301" spans="1:14" x14ac:dyDescent="0.3">
      <c r="A301" s="90"/>
      <c r="B301" s="1">
        <v>99</v>
      </c>
      <c r="C301" s="45">
        <v>-34</v>
      </c>
      <c r="D301" s="45">
        <v>-7.3766667191147697</v>
      </c>
      <c r="E301" s="45">
        <v>4.3375999244747199</v>
      </c>
      <c r="F301" s="56">
        <v>45</v>
      </c>
      <c r="G301" s="52">
        <v>1.9881811535628E-6</v>
      </c>
      <c r="H301" s="45">
        <v>7.1900102270817197E-17</v>
      </c>
      <c r="I301" s="45">
        <v>56</v>
      </c>
      <c r="J301" s="63">
        <v>1.9881811535628E-6</v>
      </c>
      <c r="K301" s="53">
        <v>4.0606008782241097E-12</v>
      </c>
      <c r="L301" s="46">
        <v>-7.1571658348928104E-18</v>
      </c>
      <c r="M301" s="46" t="s">
        <v>27</v>
      </c>
      <c r="N301" s="46">
        <v>4.0606008782241097E-12</v>
      </c>
    </row>
    <row r="302" spans="1:14" ht="15" thickBot="1" x14ac:dyDescent="0.35">
      <c r="A302" s="91"/>
      <c r="B302" s="3">
        <v>100</v>
      </c>
      <c r="C302" s="46">
        <v>91</v>
      </c>
      <c r="D302" s="46">
        <v>59.052000062937701</v>
      </c>
      <c r="E302" s="46">
        <v>68.813888932595603</v>
      </c>
      <c r="F302" s="57">
        <v>45</v>
      </c>
      <c r="G302" s="53">
        <v>62.748181523021799</v>
      </c>
      <c r="H302" s="46">
        <v>-0.921148305495326</v>
      </c>
      <c r="I302" s="46">
        <v>56</v>
      </c>
      <c r="J302" s="62">
        <v>62.748181523021799</v>
      </c>
      <c r="K302" s="52">
        <v>62.871586704216597</v>
      </c>
      <c r="L302" s="45">
        <v>-0.92091959054233496</v>
      </c>
      <c r="M302" s="45" t="s">
        <v>27</v>
      </c>
      <c r="N302" s="45">
        <v>62.871586704216597</v>
      </c>
    </row>
    <row r="303" spans="1:14" ht="15" thickBot="1" x14ac:dyDescent="0.35">
      <c r="A303" s="79" t="s">
        <v>33</v>
      </c>
      <c r="B303" s="80"/>
      <c r="C303" s="81"/>
      <c r="D303" s="72">
        <v>-100</v>
      </c>
      <c r="E303" s="73">
        <v>100</v>
      </c>
      <c r="F303" s="74">
        <v>0</v>
      </c>
      <c r="G303" s="76">
        <v>4.1394468792275597E-6</v>
      </c>
      <c r="H303" s="77">
        <v>3.35543206253636E-16</v>
      </c>
      <c r="I303" s="78">
        <v>68</v>
      </c>
      <c r="J303" s="78">
        <v>4.1394468792275597E-6</v>
      </c>
      <c r="K303" s="75">
        <v>-1.04967566730969E-4</v>
      </c>
      <c r="L303" s="75">
        <v>2.2035664508658901E-13</v>
      </c>
      <c r="M303" s="75">
        <v>8</v>
      </c>
      <c r="N303" s="75">
        <v>-1.04967566730969E-4</v>
      </c>
    </row>
    <row r="313" spans="12:16" x14ac:dyDescent="0.3">
      <c r="L313" s="44"/>
      <c r="M313" s="44"/>
      <c r="N313" s="44"/>
      <c r="O313" s="44"/>
      <c r="P313" s="44"/>
    </row>
    <row r="314" spans="12:16" x14ac:dyDescent="0.3">
      <c r="L314" s="44"/>
      <c r="M314" s="44"/>
      <c r="N314" s="44"/>
      <c r="O314" s="44"/>
      <c r="P314" s="44"/>
    </row>
    <row r="315" spans="12:16" x14ac:dyDescent="0.3">
      <c r="L315" s="44"/>
      <c r="M315" s="44"/>
      <c r="N315" s="44"/>
      <c r="O315" s="44"/>
      <c r="P315" s="44"/>
    </row>
    <row r="316" spans="12:16" x14ac:dyDescent="0.3">
      <c r="L316" s="44"/>
      <c r="M316" s="44"/>
      <c r="N316" s="44"/>
      <c r="O316" s="44"/>
      <c r="P316" s="44"/>
    </row>
    <row r="317" spans="12:16" x14ac:dyDescent="0.3">
      <c r="L317" s="44"/>
      <c r="M317" s="44"/>
      <c r="N317" s="44"/>
      <c r="O317" s="44"/>
      <c r="P317" s="44"/>
    </row>
    <row r="318" spans="12:16" x14ac:dyDescent="0.3">
      <c r="L318" s="44"/>
      <c r="M318" s="44"/>
      <c r="N318" s="44"/>
      <c r="O318" s="44"/>
      <c r="P318" s="44"/>
    </row>
    <row r="319" spans="12:16" x14ac:dyDescent="0.3">
      <c r="L319" s="44"/>
      <c r="M319" s="44"/>
      <c r="N319" s="44"/>
      <c r="O319" s="44"/>
      <c r="P319" s="44"/>
    </row>
    <row r="320" spans="12:16" x14ac:dyDescent="0.3">
      <c r="L320" s="44"/>
      <c r="M320" s="44"/>
      <c r="N320" s="44"/>
      <c r="O320" s="44"/>
      <c r="P320" s="44"/>
    </row>
    <row r="321" spans="12:16" x14ac:dyDescent="0.3">
      <c r="L321" s="44"/>
      <c r="M321" s="44"/>
      <c r="N321" s="44"/>
      <c r="O321" s="44"/>
      <c r="P321" s="44"/>
    </row>
    <row r="322" spans="12:16" x14ac:dyDescent="0.3">
      <c r="L322" s="44"/>
      <c r="M322" s="44"/>
      <c r="N322" s="44"/>
      <c r="O322" s="44"/>
      <c r="P322" s="44"/>
    </row>
    <row r="323" spans="12:16" x14ac:dyDescent="0.3">
      <c r="L323" s="44"/>
      <c r="M323" s="44"/>
      <c r="N323" s="44"/>
      <c r="O323" s="44"/>
      <c r="P323" s="44"/>
    </row>
    <row r="324" spans="12:16" x14ac:dyDescent="0.3">
      <c r="L324" s="44"/>
      <c r="M324" s="44"/>
      <c r="N324" s="44"/>
      <c r="O324" s="44"/>
      <c r="P324" s="44"/>
    </row>
    <row r="325" spans="12:16" x14ac:dyDescent="0.3">
      <c r="L325" s="44"/>
      <c r="M325" s="44"/>
      <c r="N325" s="44"/>
      <c r="O325" s="44"/>
      <c r="P325" s="44"/>
    </row>
    <row r="326" spans="12:16" x14ac:dyDescent="0.3">
      <c r="L326" s="44"/>
      <c r="M326" s="44"/>
      <c r="N326" s="44"/>
      <c r="O326" s="44"/>
      <c r="P326" s="44"/>
    </row>
    <row r="327" spans="12:16" x14ac:dyDescent="0.3">
      <c r="L327" s="44"/>
      <c r="M327" s="44"/>
      <c r="N327" s="44"/>
      <c r="O327" s="44"/>
      <c r="P327" s="44"/>
    </row>
    <row r="328" spans="12:16" x14ac:dyDescent="0.3">
      <c r="L328" s="44"/>
      <c r="M328" s="44"/>
      <c r="N328" s="44"/>
      <c r="O328" s="44"/>
      <c r="P328" s="44"/>
    </row>
    <row r="329" spans="12:16" x14ac:dyDescent="0.3">
      <c r="L329" s="44"/>
      <c r="M329" s="44"/>
      <c r="N329" s="44"/>
      <c r="O329" s="44"/>
      <c r="P329" s="44"/>
    </row>
    <row r="330" spans="12:16" x14ac:dyDescent="0.3">
      <c r="L330" s="44"/>
      <c r="M330" s="44"/>
      <c r="N330" s="44"/>
      <c r="O330" s="44"/>
      <c r="P330" s="44"/>
    </row>
    <row r="331" spans="12:16" x14ac:dyDescent="0.3">
      <c r="L331" s="44"/>
      <c r="M331" s="44"/>
      <c r="N331" s="44"/>
      <c r="O331" s="44"/>
      <c r="P331" s="44"/>
    </row>
    <row r="332" spans="12:16" x14ac:dyDescent="0.3">
      <c r="L332" s="44"/>
      <c r="M332" s="44"/>
      <c r="N332" s="44"/>
      <c r="O332" s="44"/>
      <c r="P332" s="44"/>
    </row>
    <row r="333" spans="12:16" x14ac:dyDescent="0.3">
      <c r="L333" s="44"/>
      <c r="M333" s="44"/>
      <c r="N333" s="44"/>
      <c r="O333" s="44"/>
      <c r="P333" s="44"/>
    </row>
    <row r="334" spans="12:16" x14ac:dyDescent="0.3">
      <c r="L334" s="44"/>
      <c r="M334" s="44"/>
      <c r="N334" s="44"/>
      <c r="O334" s="44"/>
      <c r="P334" s="44"/>
    </row>
    <row r="335" spans="12:16" x14ac:dyDescent="0.3">
      <c r="L335" s="44"/>
      <c r="M335" s="44"/>
      <c r="N335" s="44"/>
      <c r="O335" s="44"/>
      <c r="P335" s="44"/>
    </row>
    <row r="336" spans="12:16" x14ac:dyDescent="0.3">
      <c r="L336" s="44"/>
      <c r="M336" s="44"/>
      <c r="N336" s="44"/>
      <c r="O336" s="44"/>
      <c r="P336" s="44"/>
    </row>
    <row r="337" spans="12:16" x14ac:dyDescent="0.3">
      <c r="L337" s="44"/>
      <c r="M337" s="44"/>
      <c r="N337" s="44"/>
      <c r="O337" s="44"/>
      <c r="P337" s="44"/>
    </row>
    <row r="338" spans="12:16" x14ac:dyDescent="0.3">
      <c r="L338" s="44"/>
      <c r="M338" s="44"/>
      <c r="N338" s="44"/>
      <c r="O338" s="44"/>
      <c r="P338" s="44"/>
    </row>
    <row r="339" spans="12:16" x14ac:dyDescent="0.3">
      <c r="M339" s="44"/>
      <c r="N339" s="44"/>
      <c r="O339" s="44"/>
      <c r="P339" s="44"/>
    </row>
    <row r="340" spans="12:16" x14ac:dyDescent="0.3">
      <c r="M340" s="44"/>
      <c r="N340" s="44"/>
      <c r="O340" s="44"/>
      <c r="P340" s="44"/>
    </row>
    <row r="341" spans="12:16" x14ac:dyDescent="0.3">
      <c r="M341" s="44"/>
      <c r="N341" s="44"/>
      <c r="O341" s="44"/>
      <c r="P341" s="44"/>
    </row>
    <row r="342" spans="12:16" x14ac:dyDescent="0.3">
      <c r="M342" s="44"/>
      <c r="N342" s="44"/>
      <c r="O342" s="44"/>
      <c r="P342" s="44"/>
    </row>
    <row r="343" spans="12:16" x14ac:dyDescent="0.3">
      <c r="M343" s="44"/>
      <c r="N343" s="44"/>
      <c r="O343" s="44"/>
      <c r="P343" s="44"/>
    </row>
    <row r="344" spans="12:16" x14ac:dyDescent="0.3">
      <c r="M344" s="44"/>
      <c r="N344" s="44"/>
      <c r="O344" s="44"/>
      <c r="P344" s="44"/>
    </row>
    <row r="345" spans="12:16" x14ac:dyDescent="0.3">
      <c r="M345" s="44"/>
      <c r="N345" s="44"/>
      <c r="O345" s="44"/>
      <c r="P345" s="44"/>
    </row>
    <row r="346" spans="12:16" x14ac:dyDescent="0.3">
      <c r="M346" s="44"/>
      <c r="N346" s="44"/>
      <c r="O346" s="44"/>
      <c r="P346" s="44"/>
    </row>
    <row r="347" spans="12:16" x14ac:dyDescent="0.3">
      <c r="M347" s="44"/>
      <c r="N347" s="44"/>
      <c r="O347" s="44"/>
      <c r="P347" s="44"/>
    </row>
    <row r="348" spans="12:16" x14ac:dyDescent="0.3">
      <c r="M348" s="44"/>
      <c r="N348" s="44"/>
      <c r="O348" s="44"/>
      <c r="P348" s="44"/>
    </row>
    <row r="349" spans="12:16" x14ac:dyDescent="0.3">
      <c r="M349" s="44"/>
      <c r="N349" s="44"/>
      <c r="O349" s="44"/>
      <c r="P349" s="44"/>
    </row>
    <row r="350" spans="12:16" x14ac:dyDescent="0.3">
      <c r="M350" s="44"/>
      <c r="N350" s="44"/>
      <c r="O350" s="44"/>
      <c r="P350" s="44"/>
    </row>
    <row r="351" spans="12:16" x14ac:dyDescent="0.3">
      <c r="M351" s="44"/>
      <c r="N351" s="44"/>
      <c r="O351" s="44"/>
      <c r="P351" s="44"/>
    </row>
    <row r="352" spans="12:16" x14ac:dyDescent="0.3">
      <c r="M352" s="44"/>
      <c r="N352" s="44"/>
      <c r="O352" s="44"/>
      <c r="P352" s="44"/>
    </row>
    <row r="353" spans="13:16" x14ac:dyDescent="0.3">
      <c r="M353" s="44"/>
      <c r="N353" s="44"/>
      <c r="O353" s="44"/>
      <c r="P353" s="44"/>
    </row>
    <row r="354" spans="13:16" x14ac:dyDescent="0.3">
      <c r="M354" s="44"/>
      <c r="N354" s="44"/>
      <c r="O354" s="44"/>
      <c r="P354" s="44"/>
    </row>
    <row r="355" spans="13:16" x14ac:dyDescent="0.3">
      <c r="M355" s="44"/>
      <c r="N355" s="44"/>
      <c r="O355" s="44"/>
      <c r="P355" s="44"/>
    </row>
    <row r="356" spans="13:16" x14ac:dyDescent="0.3">
      <c r="M356" s="44"/>
      <c r="N356" s="44"/>
      <c r="O356" s="44"/>
      <c r="P356" s="44"/>
    </row>
    <row r="357" spans="13:16" x14ac:dyDescent="0.3">
      <c r="M357" s="44"/>
      <c r="N357" s="44"/>
      <c r="O357" s="44"/>
      <c r="P357" s="44"/>
    </row>
    <row r="358" spans="13:16" x14ac:dyDescent="0.3">
      <c r="M358" s="44"/>
      <c r="N358" s="44"/>
      <c r="O358" s="44"/>
      <c r="P358" s="44"/>
    </row>
    <row r="359" spans="13:16" x14ac:dyDescent="0.3">
      <c r="M359" s="44"/>
      <c r="N359" s="44"/>
      <c r="O359" s="44"/>
      <c r="P359" s="44"/>
    </row>
    <row r="360" spans="13:16" x14ac:dyDescent="0.3">
      <c r="M360" s="44"/>
      <c r="N360" s="44"/>
      <c r="O360" s="44"/>
      <c r="P360" s="44"/>
    </row>
    <row r="361" spans="13:16" x14ac:dyDescent="0.3">
      <c r="M361" s="44"/>
      <c r="N361" s="44"/>
      <c r="O361" s="44"/>
      <c r="P361" s="44"/>
    </row>
    <row r="362" spans="13:16" x14ac:dyDescent="0.3">
      <c r="M362" s="44"/>
      <c r="N362" s="44"/>
      <c r="O362" s="44"/>
      <c r="P362" s="44"/>
    </row>
    <row r="363" spans="13:16" x14ac:dyDescent="0.3">
      <c r="M363" s="44"/>
      <c r="N363" s="44"/>
      <c r="O363" s="44"/>
      <c r="P363" s="44"/>
    </row>
    <row r="364" spans="13:16" x14ac:dyDescent="0.3">
      <c r="M364" s="44"/>
      <c r="N364" s="44"/>
      <c r="O364" s="44"/>
      <c r="P364" s="44"/>
    </row>
    <row r="365" spans="13:16" x14ac:dyDescent="0.3">
      <c r="M365" s="44"/>
      <c r="N365" s="44"/>
      <c r="O365" s="44"/>
      <c r="P365" s="44"/>
    </row>
    <row r="366" spans="13:16" x14ac:dyDescent="0.3">
      <c r="M366" s="44"/>
      <c r="N366" s="44"/>
      <c r="O366" s="44"/>
      <c r="P366" s="44"/>
    </row>
    <row r="367" spans="13:16" x14ac:dyDescent="0.3">
      <c r="M367" s="44"/>
      <c r="N367" s="44"/>
      <c r="O367" s="44"/>
      <c r="P367" s="44"/>
    </row>
    <row r="368" spans="13:16" x14ac:dyDescent="0.3">
      <c r="M368" s="44"/>
      <c r="N368" s="44"/>
      <c r="O368" s="44"/>
      <c r="P368" s="44"/>
    </row>
    <row r="369" spans="13:16" x14ac:dyDescent="0.3">
      <c r="M369" s="44"/>
      <c r="N369" s="44"/>
      <c r="O369" s="44"/>
      <c r="P369" s="44"/>
    </row>
    <row r="370" spans="13:16" x14ac:dyDescent="0.3">
      <c r="M370" s="44"/>
      <c r="N370" s="44"/>
      <c r="O370" s="44"/>
      <c r="P370" s="44"/>
    </row>
    <row r="371" spans="13:16" x14ac:dyDescent="0.3">
      <c r="M371" s="44"/>
      <c r="N371" s="44"/>
      <c r="O371" s="44"/>
      <c r="P371" s="44"/>
    </row>
    <row r="372" spans="13:16" x14ac:dyDescent="0.3">
      <c r="M372" s="44"/>
      <c r="N372" s="44"/>
      <c r="O372" s="44"/>
      <c r="P372" s="44"/>
    </row>
    <row r="373" spans="13:16" x14ac:dyDescent="0.3">
      <c r="M373" s="44"/>
      <c r="N373" s="44"/>
      <c r="O373" s="44"/>
      <c r="P373" s="44"/>
    </row>
    <row r="374" spans="13:16" x14ac:dyDescent="0.3">
      <c r="M374" s="44"/>
      <c r="N374" s="44"/>
      <c r="O374" s="44"/>
      <c r="P374" s="44"/>
    </row>
    <row r="375" spans="13:16" x14ac:dyDescent="0.3">
      <c r="M375" s="44"/>
      <c r="N375" s="44"/>
      <c r="O375" s="44"/>
      <c r="P375" s="44"/>
    </row>
    <row r="376" spans="13:16" x14ac:dyDescent="0.3">
      <c r="M376" s="44"/>
      <c r="N376" s="44"/>
      <c r="O376" s="44"/>
      <c r="P376" s="44"/>
    </row>
    <row r="377" spans="13:16" x14ac:dyDescent="0.3">
      <c r="M377" s="44"/>
      <c r="N377" s="44"/>
      <c r="O377" s="44"/>
      <c r="P377" s="44"/>
    </row>
    <row r="378" spans="13:16" x14ac:dyDescent="0.3">
      <c r="M378" s="44"/>
      <c r="N378" s="44"/>
      <c r="O378" s="44"/>
      <c r="P378" s="44"/>
    </row>
    <row r="379" spans="13:16" x14ac:dyDescent="0.3">
      <c r="M379" s="44"/>
      <c r="N379" s="44"/>
      <c r="O379" s="44"/>
      <c r="P379" s="44"/>
    </row>
    <row r="380" spans="13:16" x14ac:dyDescent="0.3">
      <c r="M380" s="44"/>
      <c r="N380" s="44"/>
      <c r="O380" s="44"/>
      <c r="P380" s="44"/>
    </row>
    <row r="381" spans="13:16" x14ac:dyDescent="0.3">
      <c r="M381" s="44"/>
      <c r="N381" s="44"/>
      <c r="O381" s="44"/>
      <c r="P381" s="44"/>
    </row>
    <row r="382" spans="13:16" x14ac:dyDescent="0.3">
      <c r="M382" s="44"/>
      <c r="N382" s="44"/>
      <c r="O382" s="44"/>
      <c r="P382" s="44"/>
    </row>
    <row r="383" spans="13:16" x14ac:dyDescent="0.3">
      <c r="M383" s="44"/>
      <c r="N383" s="44"/>
      <c r="O383" s="44"/>
      <c r="P383" s="44"/>
    </row>
    <row r="384" spans="13:16" x14ac:dyDescent="0.3">
      <c r="M384" s="44"/>
      <c r="N384" s="44"/>
      <c r="O384" s="44"/>
      <c r="P384" s="44"/>
    </row>
    <row r="385" spans="13:16" x14ac:dyDescent="0.3">
      <c r="M385" s="44"/>
      <c r="N385" s="44"/>
      <c r="O385" s="44"/>
      <c r="P385" s="44"/>
    </row>
    <row r="386" spans="13:16" x14ac:dyDescent="0.3">
      <c r="M386" s="44"/>
      <c r="N386" s="44"/>
      <c r="O386" s="44"/>
      <c r="P386" s="44"/>
    </row>
    <row r="387" spans="13:16" x14ac:dyDescent="0.3">
      <c r="M387" s="44"/>
      <c r="N387" s="44"/>
      <c r="O387" s="44"/>
      <c r="P387" s="44"/>
    </row>
    <row r="388" spans="13:16" x14ac:dyDescent="0.3">
      <c r="M388" s="44"/>
      <c r="N388" s="44"/>
      <c r="O388" s="44"/>
      <c r="P388" s="44"/>
    </row>
    <row r="389" spans="13:16" x14ac:dyDescent="0.3">
      <c r="M389" s="44"/>
      <c r="N389" s="44"/>
      <c r="O389" s="44"/>
      <c r="P389" s="44"/>
    </row>
    <row r="390" spans="13:16" x14ac:dyDescent="0.3">
      <c r="M390" s="44"/>
      <c r="N390" s="44"/>
      <c r="O390" s="44"/>
      <c r="P390" s="44"/>
    </row>
    <row r="391" spans="13:16" x14ac:dyDescent="0.3">
      <c r="M391" s="44"/>
      <c r="N391" s="44"/>
      <c r="O391" s="44"/>
      <c r="P391" s="44"/>
    </row>
    <row r="392" spans="13:16" x14ac:dyDescent="0.3">
      <c r="M392" s="44"/>
      <c r="N392" s="44"/>
      <c r="O392" s="44"/>
      <c r="P392" s="44"/>
    </row>
    <row r="393" spans="13:16" x14ac:dyDescent="0.3">
      <c r="M393" s="44"/>
      <c r="N393" s="44"/>
      <c r="O393" s="44"/>
      <c r="P393" s="44"/>
    </row>
    <row r="394" spans="13:16" x14ac:dyDescent="0.3">
      <c r="M394" s="44"/>
      <c r="N394" s="44"/>
      <c r="O394" s="44"/>
      <c r="P394" s="44"/>
    </row>
    <row r="395" spans="13:16" x14ac:dyDescent="0.3">
      <c r="M395" s="44"/>
      <c r="N395" s="44"/>
      <c r="O395" s="44"/>
      <c r="P395" s="44"/>
    </row>
    <row r="396" spans="13:16" x14ac:dyDescent="0.3">
      <c r="M396" s="44"/>
      <c r="N396" s="44"/>
      <c r="O396" s="44"/>
      <c r="P396" s="44"/>
    </row>
    <row r="397" spans="13:16" x14ac:dyDescent="0.3">
      <c r="M397" s="44"/>
      <c r="N397" s="44"/>
      <c r="O397" s="44"/>
      <c r="P397" s="44"/>
    </row>
    <row r="398" spans="13:16" x14ac:dyDescent="0.3">
      <c r="M398" s="44"/>
      <c r="N398" s="44"/>
      <c r="O398" s="44"/>
      <c r="P398" s="44"/>
    </row>
    <row r="399" spans="13:16" x14ac:dyDescent="0.3">
      <c r="M399" s="44"/>
      <c r="N399" s="44"/>
      <c r="O399" s="44"/>
      <c r="P399" s="44"/>
    </row>
    <row r="400" spans="13:16" x14ac:dyDescent="0.3">
      <c r="M400" s="44"/>
      <c r="N400" s="44"/>
      <c r="O400" s="44"/>
      <c r="P400" s="44"/>
    </row>
    <row r="401" spans="13:16" x14ac:dyDescent="0.3">
      <c r="M401" s="44"/>
      <c r="N401" s="44"/>
      <c r="O401" s="44"/>
      <c r="P401" s="44"/>
    </row>
    <row r="402" spans="13:16" x14ac:dyDescent="0.3">
      <c r="M402" s="44"/>
      <c r="N402" s="44"/>
      <c r="O402" s="44"/>
      <c r="P402" s="44"/>
    </row>
    <row r="403" spans="13:16" x14ac:dyDescent="0.3">
      <c r="M403" s="44"/>
      <c r="N403" s="44"/>
      <c r="O403" s="44"/>
      <c r="P403" s="44"/>
    </row>
    <row r="404" spans="13:16" x14ac:dyDescent="0.3">
      <c r="M404" s="44"/>
      <c r="N404" s="44"/>
      <c r="O404" s="44"/>
      <c r="P404" s="44"/>
    </row>
    <row r="405" spans="13:16" x14ac:dyDescent="0.3">
      <c r="M405" s="44"/>
      <c r="N405" s="44"/>
      <c r="O405" s="44"/>
      <c r="P405" s="44"/>
    </row>
    <row r="406" spans="13:16" x14ac:dyDescent="0.3">
      <c r="M406" s="44"/>
      <c r="N406" s="44"/>
      <c r="O406" s="44"/>
      <c r="P406" s="44"/>
    </row>
    <row r="407" spans="13:16" x14ac:dyDescent="0.3">
      <c r="M407" s="44"/>
      <c r="N407" s="44"/>
      <c r="O407" s="44"/>
      <c r="P407" s="44"/>
    </row>
    <row r="408" spans="13:16" x14ac:dyDescent="0.3">
      <c r="M408" s="44"/>
      <c r="N408" s="44"/>
      <c r="O408" s="44"/>
      <c r="P408" s="44"/>
    </row>
    <row r="409" spans="13:16" x14ac:dyDescent="0.3">
      <c r="M409" s="44"/>
      <c r="N409" s="44"/>
      <c r="O409" s="44"/>
      <c r="P409" s="44"/>
    </row>
    <row r="410" spans="13:16" x14ac:dyDescent="0.3">
      <c r="M410" s="44"/>
      <c r="N410" s="44"/>
      <c r="O410" s="44"/>
      <c r="P410" s="44"/>
    </row>
    <row r="411" spans="13:16" x14ac:dyDescent="0.3">
      <c r="M411" s="44"/>
      <c r="N411" s="44"/>
      <c r="O411" s="44"/>
      <c r="P411" s="44"/>
    </row>
    <row r="412" spans="13:16" x14ac:dyDescent="0.3">
      <c r="M412" s="44"/>
      <c r="N412" s="44"/>
      <c r="O412" s="44"/>
      <c r="P412" s="44"/>
    </row>
    <row r="413" spans="13:16" x14ac:dyDescent="0.3">
      <c r="M413" s="44"/>
      <c r="N413" s="44"/>
      <c r="O413" s="44"/>
      <c r="P413" s="44"/>
    </row>
    <row r="414" spans="13:16" x14ac:dyDescent="0.3">
      <c r="M414" s="44"/>
      <c r="N414" s="44"/>
      <c r="O414" s="44"/>
      <c r="P414" s="44"/>
    </row>
    <row r="415" spans="13:16" x14ac:dyDescent="0.3">
      <c r="M415" s="44"/>
      <c r="N415" s="44"/>
      <c r="O415" s="44"/>
      <c r="P415" s="44"/>
    </row>
    <row r="416" spans="13:16" x14ac:dyDescent="0.3">
      <c r="M416" s="44"/>
      <c r="N416" s="44"/>
      <c r="O416" s="44"/>
      <c r="P416" s="44"/>
    </row>
    <row r="417" spans="13:16" x14ac:dyDescent="0.3">
      <c r="M417" s="44"/>
      <c r="N417" s="44"/>
      <c r="O417" s="44"/>
      <c r="P417" s="44"/>
    </row>
    <row r="418" spans="13:16" x14ac:dyDescent="0.3">
      <c r="M418" s="44"/>
      <c r="N418" s="44"/>
      <c r="O418" s="44"/>
      <c r="P418" s="44"/>
    </row>
    <row r="419" spans="13:16" x14ac:dyDescent="0.3">
      <c r="M419" s="44"/>
      <c r="N419" s="44"/>
      <c r="O419" s="44"/>
      <c r="P419" s="44"/>
    </row>
    <row r="420" spans="13:16" x14ac:dyDescent="0.3">
      <c r="M420" s="44"/>
      <c r="N420" s="44"/>
      <c r="O420" s="44"/>
      <c r="P420" s="44"/>
    </row>
    <row r="421" spans="13:16" x14ac:dyDescent="0.3">
      <c r="M421" s="44"/>
      <c r="N421" s="44"/>
      <c r="O421" s="44"/>
      <c r="P421" s="44"/>
    </row>
    <row r="422" spans="13:16" x14ac:dyDescent="0.3">
      <c r="M422" s="44"/>
      <c r="N422" s="44"/>
      <c r="O422" s="44"/>
      <c r="P422" s="44"/>
    </row>
    <row r="423" spans="13:16" x14ac:dyDescent="0.3">
      <c r="M423" s="44"/>
      <c r="N423" s="44"/>
      <c r="O423" s="44"/>
      <c r="P423" s="44"/>
    </row>
    <row r="424" spans="13:16" x14ac:dyDescent="0.3">
      <c r="M424" s="44"/>
      <c r="N424" s="44"/>
      <c r="O424" s="44"/>
      <c r="P424" s="44"/>
    </row>
    <row r="425" spans="13:16" x14ac:dyDescent="0.3">
      <c r="M425" s="44"/>
      <c r="N425" s="44"/>
      <c r="O425" s="44"/>
      <c r="P425" s="44"/>
    </row>
    <row r="426" spans="13:16" x14ac:dyDescent="0.3">
      <c r="M426" s="44"/>
      <c r="N426" s="44"/>
      <c r="O426" s="44"/>
      <c r="P426" s="44"/>
    </row>
    <row r="427" spans="13:16" x14ac:dyDescent="0.3">
      <c r="M427" s="44"/>
      <c r="N427" s="44"/>
      <c r="O427" s="44"/>
      <c r="P427" s="44"/>
    </row>
    <row r="428" spans="13:16" x14ac:dyDescent="0.3">
      <c r="M428" s="44"/>
      <c r="N428" s="44"/>
      <c r="O428" s="44"/>
      <c r="P428" s="44"/>
    </row>
    <row r="429" spans="13:16" x14ac:dyDescent="0.3">
      <c r="M429" s="44"/>
      <c r="N429" s="44"/>
      <c r="O429" s="44"/>
      <c r="P429" s="44"/>
    </row>
    <row r="430" spans="13:16" x14ac:dyDescent="0.3">
      <c r="M430" s="44"/>
      <c r="N430" s="44"/>
      <c r="O430" s="44"/>
      <c r="P430" s="44"/>
    </row>
    <row r="431" spans="13:16" x14ac:dyDescent="0.3">
      <c r="M431" s="44"/>
      <c r="N431" s="44"/>
      <c r="O431" s="44"/>
      <c r="P431" s="44"/>
    </row>
    <row r="432" spans="13:16" x14ac:dyDescent="0.3">
      <c r="M432" s="44"/>
      <c r="N432" s="44"/>
      <c r="O432" s="44"/>
      <c r="P432" s="44"/>
    </row>
    <row r="433" spans="13:16" x14ac:dyDescent="0.3">
      <c r="M433" s="44"/>
      <c r="N433" s="44"/>
      <c r="O433" s="44"/>
      <c r="P433" s="44"/>
    </row>
    <row r="434" spans="13:16" x14ac:dyDescent="0.3">
      <c r="M434" s="44"/>
      <c r="N434" s="44"/>
      <c r="O434" s="44"/>
      <c r="P434" s="44"/>
    </row>
    <row r="435" spans="13:16" x14ac:dyDescent="0.3">
      <c r="M435" s="44"/>
      <c r="N435" s="44"/>
      <c r="O435" s="44"/>
      <c r="P435" s="44"/>
    </row>
    <row r="436" spans="13:16" x14ac:dyDescent="0.3">
      <c r="M436" s="44"/>
      <c r="N436" s="44"/>
      <c r="O436" s="44"/>
      <c r="P436" s="44"/>
    </row>
    <row r="437" spans="13:16" x14ac:dyDescent="0.3">
      <c r="M437" s="44"/>
      <c r="N437" s="44"/>
      <c r="O437" s="44"/>
      <c r="P437" s="44"/>
    </row>
    <row r="438" spans="13:16" x14ac:dyDescent="0.3">
      <c r="M438" s="44"/>
      <c r="N438" s="44"/>
      <c r="O438" s="44"/>
      <c r="P438" s="44"/>
    </row>
    <row r="439" spans="13:16" x14ac:dyDescent="0.3">
      <c r="M439" s="44"/>
      <c r="N439" s="44"/>
      <c r="O439" s="44"/>
      <c r="P439" s="44"/>
    </row>
    <row r="440" spans="13:16" x14ac:dyDescent="0.3">
      <c r="M440" s="44"/>
      <c r="N440" s="44"/>
      <c r="O440" s="44"/>
      <c r="P440" s="44"/>
    </row>
    <row r="441" spans="13:16" x14ac:dyDescent="0.3">
      <c r="M441" s="44"/>
      <c r="N441" s="44"/>
      <c r="O441" s="44"/>
      <c r="P441" s="44"/>
    </row>
    <row r="442" spans="13:16" x14ac:dyDescent="0.3">
      <c r="M442" s="44"/>
      <c r="N442" s="44"/>
      <c r="O442" s="44"/>
      <c r="P442" s="44"/>
    </row>
    <row r="443" spans="13:16" x14ac:dyDescent="0.3">
      <c r="M443" s="44"/>
      <c r="N443" s="44"/>
      <c r="O443" s="44"/>
      <c r="P443" s="44"/>
    </row>
    <row r="444" spans="13:16" x14ac:dyDescent="0.3">
      <c r="M444" s="44"/>
      <c r="N444" s="44"/>
      <c r="O444" s="44"/>
      <c r="P444" s="44"/>
    </row>
    <row r="445" spans="13:16" x14ac:dyDescent="0.3">
      <c r="M445" s="44"/>
      <c r="N445" s="44"/>
      <c r="O445" s="44"/>
      <c r="P445" s="44"/>
    </row>
    <row r="446" spans="13:16" x14ac:dyDescent="0.3">
      <c r="M446" s="44"/>
      <c r="N446" s="44"/>
      <c r="O446" s="44"/>
      <c r="P446" s="44"/>
    </row>
    <row r="447" spans="13:16" x14ac:dyDescent="0.3">
      <c r="M447" s="44"/>
      <c r="N447" s="44"/>
      <c r="O447" s="44"/>
      <c r="P447" s="44"/>
    </row>
    <row r="448" spans="13:16" x14ac:dyDescent="0.3">
      <c r="M448" s="44"/>
      <c r="N448" s="44"/>
      <c r="O448" s="44"/>
      <c r="P448" s="44"/>
    </row>
    <row r="449" spans="13:16" x14ac:dyDescent="0.3">
      <c r="M449" s="44"/>
      <c r="N449" s="44"/>
      <c r="O449" s="44"/>
      <c r="P449" s="44"/>
    </row>
    <row r="450" spans="13:16" x14ac:dyDescent="0.3">
      <c r="M450" s="44"/>
      <c r="N450" s="44"/>
      <c r="O450" s="44"/>
      <c r="P450" s="44"/>
    </row>
    <row r="451" spans="13:16" x14ac:dyDescent="0.3">
      <c r="M451" s="44"/>
      <c r="N451" s="44"/>
      <c r="O451" s="44"/>
      <c r="P451" s="44"/>
    </row>
    <row r="452" spans="13:16" x14ac:dyDescent="0.3">
      <c r="M452" s="44"/>
      <c r="N452" s="44"/>
      <c r="O452" s="44"/>
      <c r="P452" s="44"/>
    </row>
    <row r="453" spans="13:16" x14ac:dyDescent="0.3">
      <c r="M453" s="44"/>
      <c r="N453" s="44"/>
      <c r="O453" s="44"/>
      <c r="P453" s="44"/>
    </row>
    <row r="454" spans="13:16" x14ac:dyDescent="0.3">
      <c r="M454" s="44"/>
      <c r="N454" s="44"/>
      <c r="O454" s="44"/>
      <c r="P454" s="44"/>
    </row>
    <row r="455" spans="13:16" x14ac:dyDescent="0.3">
      <c r="M455" s="44"/>
      <c r="N455" s="44"/>
      <c r="O455" s="44"/>
      <c r="P455" s="44"/>
    </row>
    <row r="456" spans="13:16" x14ac:dyDescent="0.3">
      <c r="M456" s="44"/>
      <c r="N456" s="44"/>
      <c r="O456" s="44"/>
      <c r="P456" s="44"/>
    </row>
    <row r="457" spans="13:16" x14ac:dyDescent="0.3">
      <c r="M457" s="44"/>
      <c r="N457" s="44"/>
      <c r="O457" s="44"/>
      <c r="P457" s="44"/>
    </row>
    <row r="458" spans="13:16" x14ac:dyDescent="0.3">
      <c r="M458" s="44"/>
      <c r="N458" s="44"/>
      <c r="O458" s="44"/>
      <c r="P458" s="44"/>
    </row>
    <row r="459" spans="13:16" x14ac:dyDescent="0.3">
      <c r="M459" s="44"/>
      <c r="N459" s="44"/>
      <c r="O459" s="44"/>
      <c r="P459" s="44"/>
    </row>
    <row r="460" spans="13:16" x14ac:dyDescent="0.3">
      <c r="M460" s="44"/>
      <c r="N460" s="44"/>
      <c r="O460" s="44"/>
      <c r="P460" s="44"/>
    </row>
    <row r="461" spans="13:16" x14ac:dyDescent="0.3">
      <c r="M461" s="44"/>
      <c r="N461" s="44"/>
      <c r="O461" s="44"/>
      <c r="P461" s="44"/>
    </row>
    <row r="462" spans="13:16" x14ac:dyDescent="0.3">
      <c r="M462" s="44"/>
      <c r="N462" s="44"/>
      <c r="O462" s="44"/>
      <c r="P462" s="44"/>
    </row>
    <row r="463" spans="13:16" x14ac:dyDescent="0.3">
      <c r="M463" s="44"/>
      <c r="N463" s="44"/>
      <c r="O463" s="44"/>
      <c r="P463" s="44"/>
    </row>
    <row r="464" spans="13:16" x14ac:dyDescent="0.3">
      <c r="M464" s="44"/>
      <c r="N464" s="44"/>
      <c r="O464" s="44"/>
      <c r="P464" s="44"/>
    </row>
    <row r="465" spans="13:16" x14ac:dyDescent="0.3">
      <c r="M465" s="44"/>
      <c r="N465" s="44"/>
      <c r="O465" s="44"/>
      <c r="P465" s="44"/>
    </row>
    <row r="466" spans="13:16" x14ac:dyDescent="0.3">
      <c r="M466" s="44"/>
      <c r="N466" s="44"/>
      <c r="O466" s="44"/>
      <c r="P466" s="44"/>
    </row>
    <row r="467" spans="13:16" x14ac:dyDescent="0.3">
      <c r="M467" s="44"/>
      <c r="N467" s="44"/>
      <c r="O467" s="44"/>
      <c r="P467" s="44"/>
    </row>
    <row r="468" spans="13:16" x14ac:dyDescent="0.3">
      <c r="M468" s="44"/>
      <c r="N468" s="44"/>
      <c r="O468" s="44"/>
      <c r="P468" s="44"/>
    </row>
    <row r="469" spans="13:16" x14ac:dyDescent="0.3">
      <c r="M469" s="44"/>
      <c r="N469" s="44"/>
      <c r="O469" s="44"/>
      <c r="P469" s="44"/>
    </row>
    <row r="470" spans="13:16" x14ac:dyDescent="0.3">
      <c r="M470" s="44"/>
      <c r="N470" s="44"/>
      <c r="O470" s="44"/>
      <c r="P470" s="44"/>
    </row>
    <row r="471" spans="13:16" x14ac:dyDescent="0.3">
      <c r="M471" s="44"/>
      <c r="N471" s="44"/>
      <c r="O471" s="44"/>
      <c r="P471" s="44"/>
    </row>
    <row r="472" spans="13:16" x14ac:dyDescent="0.3">
      <c r="M472" s="44"/>
      <c r="N472" s="44"/>
      <c r="O472" s="44"/>
      <c r="P472" s="44"/>
    </row>
    <row r="473" spans="13:16" x14ac:dyDescent="0.3">
      <c r="M473" s="44"/>
      <c r="N473" s="44"/>
      <c r="O473" s="44"/>
      <c r="P473" s="44"/>
    </row>
    <row r="474" spans="13:16" x14ac:dyDescent="0.3">
      <c r="M474" s="44"/>
      <c r="N474" s="44"/>
      <c r="O474" s="44"/>
      <c r="P474" s="44"/>
    </row>
    <row r="475" spans="13:16" x14ac:dyDescent="0.3">
      <c r="M475" s="44"/>
      <c r="N475" s="44"/>
      <c r="O475" s="44"/>
      <c r="P475" s="44"/>
    </row>
    <row r="476" spans="13:16" x14ac:dyDescent="0.3">
      <c r="M476" s="44"/>
      <c r="N476" s="44"/>
      <c r="O476" s="44"/>
      <c r="P476" s="44"/>
    </row>
    <row r="477" spans="13:16" x14ac:dyDescent="0.3">
      <c r="M477" s="44"/>
      <c r="N477" s="44"/>
      <c r="O477" s="44"/>
      <c r="P477" s="44"/>
    </row>
    <row r="478" spans="13:16" x14ac:dyDescent="0.3">
      <c r="M478" s="44"/>
      <c r="N478" s="44"/>
      <c r="O478" s="44"/>
      <c r="P478" s="44"/>
    </row>
    <row r="479" spans="13:16" x14ac:dyDescent="0.3">
      <c r="M479" s="44"/>
      <c r="N479" s="44"/>
      <c r="O479" s="44"/>
      <c r="P479" s="44"/>
    </row>
    <row r="480" spans="13:16" x14ac:dyDescent="0.3">
      <c r="M480" s="44"/>
      <c r="N480" s="44"/>
      <c r="O480" s="44"/>
      <c r="P480" s="44"/>
    </row>
    <row r="481" spans="13:16" x14ac:dyDescent="0.3">
      <c r="M481" s="44"/>
      <c r="N481" s="44"/>
      <c r="O481" s="44"/>
      <c r="P481" s="44"/>
    </row>
    <row r="482" spans="13:16" x14ac:dyDescent="0.3">
      <c r="M482" s="44"/>
      <c r="N482" s="44"/>
      <c r="O482" s="44"/>
      <c r="P482" s="44"/>
    </row>
    <row r="483" spans="13:16" x14ac:dyDescent="0.3">
      <c r="M483" s="44"/>
      <c r="N483" s="44"/>
      <c r="O483" s="44"/>
      <c r="P483" s="44"/>
    </row>
    <row r="484" spans="13:16" x14ac:dyDescent="0.3">
      <c r="M484" s="44"/>
      <c r="N484" s="44"/>
      <c r="O484" s="44"/>
      <c r="P484" s="44"/>
    </row>
    <row r="485" spans="13:16" x14ac:dyDescent="0.3">
      <c r="M485" s="44"/>
      <c r="N485" s="44"/>
      <c r="O485" s="44"/>
      <c r="P485" s="44"/>
    </row>
    <row r="486" spans="13:16" x14ac:dyDescent="0.3">
      <c r="M486" s="44"/>
      <c r="N486" s="44"/>
      <c r="O486" s="44"/>
      <c r="P486" s="44"/>
    </row>
    <row r="487" spans="13:16" x14ac:dyDescent="0.3">
      <c r="M487" s="44"/>
      <c r="N487" s="44"/>
      <c r="O487" s="44"/>
      <c r="P487" s="44"/>
    </row>
    <row r="488" spans="13:16" x14ac:dyDescent="0.3">
      <c r="M488" s="44"/>
      <c r="N488" s="44"/>
      <c r="O488" s="44"/>
      <c r="P488" s="44"/>
    </row>
    <row r="489" spans="13:16" x14ac:dyDescent="0.3">
      <c r="M489" s="44"/>
      <c r="N489" s="44"/>
      <c r="O489" s="44"/>
      <c r="P489" s="44"/>
    </row>
    <row r="490" spans="13:16" x14ac:dyDescent="0.3">
      <c r="M490" s="44"/>
      <c r="N490" s="44"/>
      <c r="O490" s="44"/>
      <c r="P490" s="44"/>
    </row>
    <row r="491" spans="13:16" x14ac:dyDescent="0.3">
      <c r="M491" s="44"/>
      <c r="N491" s="44"/>
      <c r="O491" s="44"/>
      <c r="P491" s="44"/>
    </row>
    <row r="492" spans="13:16" x14ac:dyDescent="0.3">
      <c r="M492" s="44"/>
      <c r="N492" s="44"/>
      <c r="O492" s="44"/>
      <c r="P492" s="44"/>
    </row>
    <row r="493" spans="13:16" x14ac:dyDescent="0.3">
      <c r="M493" s="44"/>
      <c r="N493" s="44"/>
      <c r="O493" s="44"/>
      <c r="P493" s="44"/>
    </row>
    <row r="494" spans="13:16" x14ac:dyDescent="0.3">
      <c r="M494" s="44"/>
      <c r="N494" s="44"/>
      <c r="O494" s="44"/>
      <c r="P494" s="44"/>
    </row>
    <row r="495" spans="13:16" x14ac:dyDescent="0.3">
      <c r="M495" s="44"/>
      <c r="N495" s="44"/>
      <c r="O495" s="44"/>
      <c r="P495" s="44"/>
    </row>
    <row r="496" spans="13:16" x14ac:dyDescent="0.3">
      <c r="M496" s="44"/>
      <c r="N496" s="44"/>
      <c r="O496" s="44"/>
      <c r="P496" s="44"/>
    </row>
    <row r="497" spans="13:16" x14ac:dyDescent="0.3">
      <c r="M497" s="44"/>
      <c r="N497" s="44"/>
      <c r="O497" s="44"/>
      <c r="P497" s="44"/>
    </row>
    <row r="498" spans="13:16" x14ac:dyDescent="0.3">
      <c r="M498" s="44"/>
      <c r="N498" s="44"/>
      <c r="O498" s="44"/>
      <c r="P498" s="44"/>
    </row>
    <row r="499" spans="13:16" x14ac:dyDescent="0.3">
      <c r="M499" s="44"/>
      <c r="N499" s="44"/>
      <c r="O499" s="44"/>
      <c r="P499" s="44"/>
    </row>
    <row r="500" spans="13:16" x14ac:dyDescent="0.3">
      <c r="M500" s="44"/>
      <c r="N500" s="44"/>
      <c r="O500" s="44"/>
      <c r="P500" s="44"/>
    </row>
    <row r="501" spans="13:16" x14ac:dyDescent="0.3">
      <c r="M501" s="44"/>
      <c r="N501" s="44"/>
      <c r="O501" s="44"/>
      <c r="P501" s="44"/>
    </row>
    <row r="502" spans="13:16" x14ac:dyDescent="0.3">
      <c r="M502" s="44"/>
      <c r="N502" s="44"/>
      <c r="O502" s="44"/>
      <c r="P502" s="44"/>
    </row>
    <row r="503" spans="13:16" x14ac:dyDescent="0.3">
      <c r="M503" s="44"/>
      <c r="N503" s="44"/>
      <c r="O503" s="44"/>
      <c r="P503" s="44"/>
    </row>
    <row r="504" spans="13:16" x14ac:dyDescent="0.3">
      <c r="M504" s="44"/>
      <c r="N504" s="44"/>
      <c r="O504" s="44"/>
      <c r="P504" s="44"/>
    </row>
    <row r="505" spans="13:16" x14ac:dyDescent="0.3">
      <c r="M505" s="44"/>
      <c r="N505" s="44"/>
      <c r="O505" s="44"/>
      <c r="P505" s="44"/>
    </row>
    <row r="506" spans="13:16" x14ac:dyDescent="0.3">
      <c r="M506" s="44"/>
      <c r="N506" s="44"/>
      <c r="O506" s="44"/>
      <c r="P506" s="44"/>
    </row>
    <row r="507" spans="13:16" x14ac:dyDescent="0.3">
      <c r="M507" s="44"/>
      <c r="N507" s="44"/>
      <c r="O507" s="44"/>
      <c r="P507" s="44"/>
    </row>
    <row r="508" spans="13:16" x14ac:dyDescent="0.3">
      <c r="M508" s="44"/>
      <c r="N508" s="44"/>
      <c r="O508" s="44"/>
      <c r="P508" s="44"/>
    </row>
    <row r="509" spans="13:16" x14ac:dyDescent="0.3">
      <c r="M509" s="44"/>
      <c r="N509" s="44"/>
      <c r="O509" s="44"/>
      <c r="P509" s="44"/>
    </row>
    <row r="510" spans="13:16" x14ac:dyDescent="0.3">
      <c r="M510" s="44"/>
      <c r="N510" s="44"/>
      <c r="O510" s="44"/>
      <c r="P510" s="44"/>
    </row>
    <row r="511" spans="13:16" x14ac:dyDescent="0.3">
      <c r="M511" s="44"/>
      <c r="N511" s="44"/>
      <c r="O511" s="44"/>
      <c r="P511" s="44"/>
    </row>
    <row r="512" spans="13:16" x14ac:dyDescent="0.3">
      <c r="M512" s="44"/>
      <c r="N512" s="44"/>
      <c r="O512" s="44"/>
      <c r="P512" s="44"/>
    </row>
    <row r="513" spans="13:16" x14ac:dyDescent="0.3">
      <c r="M513" s="44"/>
      <c r="N513" s="44"/>
      <c r="O513" s="44"/>
      <c r="P513" s="44"/>
    </row>
    <row r="514" spans="13:16" x14ac:dyDescent="0.3">
      <c r="M514" s="44"/>
      <c r="N514" s="44"/>
      <c r="O514" s="44"/>
      <c r="P514" s="44"/>
    </row>
    <row r="515" spans="13:16" x14ac:dyDescent="0.3">
      <c r="M515" s="44"/>
      <c r="N515" s="44"/>
      <c r="O515" s="44"/>
      <c r="P515" s="44"/>
    </row>
    <row r="516" spans="13:16" x14ac:dyDescent="0.3">
      <c r="M516" s="44"/>
      <c r="N516" s="44"/>
      <c r="O516" s="44"/>
      <c r="P516" s="44"/>
    </row>
    <row r="517" spans="13:16" x14ac:dyDescent="0.3">
      <c r="M517" s="44"/>
      <c r="N517" s="44"/>
      <c r="O517" s="44"/>
      <c r="P517" s="44"/>
    </row>
    <row r="518" spans="13:16" x14ac:dyDescent="0.3">
      <c r="M518" s="44"/>
      <c r="N518" s="44"/>
      <c r="O518" s="44"/>
      <c r="P518" s="44"/>
    </row>
    <row r="519" spans="13:16" x14ac:dyDescent="0.3">
      <c r="M519" s="44"/>
      <c r="N519" s="44"/>
      <c r="O519" s="44"/>
      <c r="P519" s="44"/>
    </row>
    <row r="520" spans="13:16" x14ac:dyDescent="0.3">
      <c r="M520" s="44"/>
      <c r="N520" s="44"/>
      <c r="O520" s="44"/>
      <c r="P520" s="44"/>
    </row>
    <row r="521" spans="13:16" x14ac:dyDescent="0.3">
      <c r="M521" s="44"/>
      <c r="N521" s="44"/>
      <c r="O521" s="44"/>
      <c r="P521" s="44"/>
    </row>
    <row r="522" spans="13:16" x14ac:dyDescent="0.3">
      <c r="M522" s="44"/>
      <c r="N522" s="44"/>
      <c r="O522" s="44"/>
      <c r="P522" s="44"/>
    </row>
    <row r="523" spans="13:16" x14ac:dyDescent="0.3">
      <c r="M523" s="44"/>
      <c r="N523" s="44"/>
      <c r="O523" s="44"/>
      <c r="P523" s="44"/>
    </row>
    <row r="524" spans="13:16" x14ac:dyDescent="0.3">
      <c r="M524" s="44"/>
      <c r="N524" s="44"/>
      <c r="O524" s="44"/>
      <c r="P524" s="44"/>
    </row>
    <row r="525" spans="13:16" x14ac:dyDescent="0.3">
      <c r="M525" s="44"/>
      <c r="N525" s="44"/>
      <c r="O525" s="44"/>
      <c r="P525" s="44"/>
    </row>
    <row r="526" spans="13:16" x14ac:dyDescent="0.3">
      <c r="M526" s="44"/>
      <c r="N526" s="44"/>
      <c r="O526" s="44"/>
      <c r="P526" s="44"/>
    </row>
    <row r="527" spans="13:16" x14ac:dyDescent="0.3">
      <c r="M527" s="44"/>
      <c r="N527" s="44"/>
      <c r="O527" s="44"/>
      <c r="P527" s="44"/>
    </row>
    <row r="528" spans="13:16" x14ac:dyDescent="0.3">
      <c r="M528" s="44"/>
      <c r="N528" s="44"/>
      <c r="O528" s="44"/>
      <c r="P528" s="44"/>
    </row>
    <row r="529" spans="13:16" x14ac:dyDescent="0.3">
      <c r="M529" s="44"/>
      <c r="N529" s="44"/>
      <c r="O529" s="44"/>
      <c r="P529" s="44"/>
    </row>
    <row r="530" spans="13:16" x14ac:dyDescent="0.3">
      <c r="M530" s="44"/>
      <c r="N530" s="44"/>
      <c r="O530" s="44"/>
      <c r="P530" s="44"/>
    </row>
    <row r="531" spans="13:16" x14ac:dyDescent="0.3">
      <c r="M531" s="44"/>
      <c r="N531" s="44"/>
      <c r="O531" s="44"/>
      <c r="P531" s="44"/>
    </row>
    <row r="532" spans="13:16" x14ac:dyDescent="0.3">
      <c r="M532" s="44"/>
      <c r="N532" s="44"/>
      <c r="O532" s="44"/>
      <c r="P532" s="44"/>
    </row>
    <row r="533" spans="13:16" x14ac:dyDescent="0.3">
      <c r="M533" s="44"/>
      <c r="N533" s="44"/>
      <c r="O533" s="44"/>
      <c r="P533" s="44"/>
    </row>
    <row r="534" spans="13:16" x14ac:dyDescent="0.3">
      <c r="M534" s="44"/>
      <c r="N534" s="44"/>
      <c r="O534" s="44"/>
      <c r="P534" s="44"/>
    </row>
    <row r="535" spans="13:16" x14ac:dyDescent="0.3">
      <c r="M535" s="44"/>
      <c r="N535" s="44"/>
      <c r="O535" s="44"/>
      <c r="P535" s="44"/>
    </row>
    <row r="536" spans="13:16" x14ac:dyDescent="0.3">
      <c r="M536" s="44"/>
      <c r="N536" s="44"/>
      <c r="O536" s="44"/>
      <c r="P536" s="44"/>
    </row>
    <row r="537" spans="13:16" x14ac:dyDescent="0.3">
      <c r="M537" s="44"/>
      <c r="N537" s="44"/>
      <c r="O537" s="44"/>
      <c r="P537" s="44"/>
    </row>
    <row r="538" spans="13:16" x14ac:dyDescent="0.3">
      <c r="M538" s="44"/>
      <c r="N538" s="44"/>
      <c r="O538" s="44"/>
      <c r="P538" s="44"/>
    </row>
    <row r="539" spans="13:16" x14ac:dyDescent="0.3">
      <c r="M539" s="44"/>
      <c r="N539" s="44"/>
      <c r="O539" s="44"/>
      <c r="P539" s="44"/>
    </row>
    <row r="540" spans="13:16" x14ac:dyDescent="0.3">
      <c r="M540" s="44"/>
      <c r="N540" s="44"/>
      <c r="O540" s="44"/>
      <c r="P540" s="44"/>
    </row>
    <row r="541" spans="13:16" x14ac:dyDescent="0.3">
      <c r="M541" s="44"/>
      <c r="N541" s="44"/>
      <c r="O541" s="44"/>
      <c r="P541" s="44"/>
    </row>
    <row r="542" spans="13:16" x14ac:dyDescent="0.3">
      <c r="M542" s="44"/>
      <c r="N542" s="44"/>
      <c r="O542" s="44"/>
      <c r="P542" s="44"/>
    </row>
    <row r="543" spans="13:16" x14ac:dyDescent="0.3">
      <c r="M543" s="44"/>
      <c r="N543" s="44"/>
      <c r="O543" s="44"/>
      <c r="P543" s="44"/>
    </row>
    <row r="544" spans="13:16" x14ac:dyDescent="0.3">
      <c r="M544" s="44"/>
      <c r="N544" s="44"/>
      <c r="O544" s="44"/>
      <c r="P544" s="44"/>
    </row>
    <row r="545" spans="13:16" x14ac:dyDescent="0.3">
      <c r="M545" s="44"/>
      <c r="N545" s="44"/>
      <c r="O545" s="44"/>
      <c r="P545" s="44"/>
    </row>
    <row r="546" spans="13:16" x14ac:dyDescent="0.3">
      <c r="M546" s="44"/>
      <c r="N546" s="44"/>
      <c r="O546" s="44"/>
      <c r="P546" s="44"/>
    </row>
    <row r="547" spans="13:16" x14ac:dyDescent="0.3">
      <c r="M547" s="44"/>
      <c r="N547" s="44"/>
      <c r="O547" s="44"/>
      <c r="P547" s="44"/>
    </row>
    <row r="548" spans="13:16" x14ac:dyDescent="0.3">
      <c r="M548" s="44"/>
      <c r="N548" s="44"/>
      <c r="O548" s="44"/>
      <c r="P548" s="44"/>
    </row>
    <row r="549" spans="13:16" x14ac:dyDescent="0.3">
      <c r="M549" s="44"/>
      <c r="N549" s="44"/>
      <c r="O549" s="44"/>
      <c r="P549" s="44"/>
    </row>
    <row r="550" spans="13:16" x14ac:dyDescent="0.3">
      <c r="M550" s="44"/>
      <c r="N550" s="44"/>
      <c r="O550" s="44"/>
      <c r="P550" s="44"/>
    </row>
    <row r="551" spans="13:16" x14ac:dyDescent="0.3">
      <c r="M551" s="44"/>
      <c r="N551" s="44"/>
      <c r="O551" s="44"/>
      <c r="P551" s="44"/>
    </row>
    <row r="552" spans="13:16" x14ac:dyDescent="0.3">
      <c r="M552" s="44"/>
      <c r="N552" s="44"/>
      <c r="O552" s="44"/>
      <c r="P552" s="44"/>
    </row>
    <row r="553" spans="13:16" x14ac:dyDescent="0.3">
      <c r="M553" s="44"/>
      <c r="N553" s="44"/>
      <c r="O553" s="44"/>
      <c r="P553" s="44"/>
    </row>
    <row r="554" spans="13:16" x14ac:dyDescent="0.3">
      <c r="M554" s="44"/>
      <c r="N554" s="44"/>
      <c r="O554" s="44"/>
      <c r="P554" s="44"/>
    </row>
    <row r="555" spans="13:16" x14ac:dyDescent="0.3">
      <c r="M555" s="44"/>
      <c r="N555" s="44"/>
      <c r="O555" s="44"/>
      <c r="P555" s="44"/>
    </row>
    <row r="556" spans="13:16" x14ac:dyDescent="0.3">
      <c r="M556" s="44"/>
      <c r="N556" s="44"/>
      <c r="O556" s="44"/>
      <c r="P556" s="44"/>
    </row>
    <row r="557" spans="13:16" x14ac:dyDescent="0.3">
      <c r="M557" s="44"/>
      <c r="N557" s="44"/>
      <c r="O557" s="44"/>
      <c r="P557" s="44"/>
    </row>
    <row r="558" spans="13:16" x14ac:dyDescent="0.3">
      <c r="M558" s="44"/>
      <c r="N558" s="44"/>
      <c r="O558" s="44"/>
      <c r="P558" s="44"/>
    </row>
    <row r="559" spans="13:16" x14ac:dyDescent="0.3">
      <c r="M559" s="44"/>
      <c r="N559" s="44"/>
      <c r="O559" s="44"/>
      <c r="P559" s="44"/>
    </row>
    <row r="560" spans="13:16" x14ac:dyDescent="0.3">
      <c r="M560" s="44"/>
      <c r="N560" s="44"/>
      <c r="O560" s="44"/>
      <c r="P560" s="44"/>
    </row>
    <row r="561" spans="13:16" x14ac:dyDescent="0.3">
      <c r="M561" s="44"/>
      <c r="N561" s="44"/>
      <c r="O561" s="44"/>
      <c r="P561" s="44"/>
    </row>
    <row r="562" spans="13:16" x14ac:dyDescent="0.3">
      <c r="M562" s="44"/>
      <c r="N562" s="44"/>
      <c r="O562" s="44"/>
      <c r="P562" s="44"/>
    </row>
    <row r="563" spans="13:16" x14ac:dyDescent="0.3">
      <c r="M563" s="44"/>
      <c r="N563" s="44"/>
      <c r="O563" s="44"/>
      <c r="P563" s="44"/>
    </row>
    <row r="564" spans="13:16" x14ac:dyDescent="0.3">
      <c r="M564" s="44"/>
      <c r="N564" s="44"/>
      <c r="O564" s="44"/>
      <c r="P564" s="44"/>
    </row>
    <row r="565" spans="13:16" x14ac:dyDescent="0.3">
      <c r="M565" s="44"/>
      <c r="N565" s="44"/>
      <c r="O565" s="44"/>
      <c r="P565" s="44"/>
    </row>
    <row r="566" spans="13:16" x14ac:dyDescent="0.3">
      <c r="M566" s="44"/>
      <c r="N566" s="44"/>
      <c r="O566" s="44"/>
      <c r="P566" s="44"/>
    </row>
    <row r="567" spans="13:16" x14ac:dyDescent="0.3">
      <c r="M567" s="44"/>
      <c r="N567" s="44"/>
      <c r="O567" s="44"/>
      <c r="P567" s="44"/>
    </row>
    <row r="568" spans="13:16" x14ac:dyDescent="0.3">
      <c r="M568" s="44"/>
      <c r="N568" s="44"/>
      <c r="O568" s="44"/>
      <c r="P568" s="44"/>
    </row>
    <row r="569" spans="13:16" x14ac:dyDescent="0.3">
      <c r="M569" s="44"/>
      <c r="N569" s="44"/>
      <c r="O569" s="44"/>
      <c r="P569" s="44"/>
    </row>
    <row r="570" spans="13:16" x14ac:dyDescent="0.3">
      <c r="M570" s="44"/>
      <c r="N570" s="44"/>
      <c r="O570" s="44"/>
      <c r="P570" s="44"/>
    </row>
    <row r="571" spans="13:16" x14ac:dyDescent="0.3">
      <c r="M571" s="44"/>
      <c r="N571" s="44"/>
      <c r="O571" s="44"/>
      <c r="P571" s="44"/>
    </row>
    <row r="572" spans="13:16" x14ac:dyDescent="0.3">
      <c r="M572" s="44"/>
      <c r="N572" s="44"/>
      <c r="O572" s="44"/>
      <c r="P572" s="44"/>
    </row>
    <row r="573" spans="13:16" x14ac:dyDescent="0.3">
      <c r="M573" s="44"/>
      <c r="N573" s="44"/>
      <c r="O573" s="44"/>
      <c r="P573" s="44"/>
    </row>
    <row r="574" spans="13:16" x14ac:dyDescent="0.3">
      <c r="M574" s="44"/>
      <c r="N574" s="44"/>
      <c r="O574" s="44"/>
      <c r="P574" s="44"/>
    </row>
    <row r="575" spans="13:16" x14ac:dyDescent="0.3">
      <c r="M575" s="44"/>
      <c r="N575" s="44"/>
      <c r="O575" s="44"/>
      <c r="P575" s="44"/>
    </row>
    <row r="576" spans="13:16" x14ac:dyDescent="0.3">
      <c r="M576" s="44"/>
      <c r="N576" s="44"/>
      <c r="O576" s="44"/>
      <c r="P576" s="44"/>
    </row>
    <row r="577" spans="13:16" x14ac:dyDescent="0.3">
      <c r="M577" s="44"/>
      <c r="N577" s="44"/>
      <c r="O577" s="44"/>
      <c r="P577" s="44"/>
    </row>
    <row r="578" spans="13:16" x14ac:dyDescent="0.3">
      <c r="M578" s="44"/>
      <c r="N578" s="44"/>
      <c r="O578" s="44"/>
      <c r="P578" s="44"/>
    </row>
    <row r="579" spans="13:16" x14ac:dyDescent="0.3">
      <c r="M579" s="44"/>
      <c r="N579" s="44"/>
      <c r="O579" s="44"/>
      <c r="P579" s="44"/>
    </row>
    <row r="580" spans="13:16" x14ac:dyDescent="0.3">
      <c r="M580" s="44"/>
      <c r="N580" s="44"/>
      <c r="O580" s="44"/>
      <c r="P580" s="44"/>
    </row>
    <row r="581" spans="13:16" x14ac:dyDescent="0.3">
      <c r="M581" s="44"/>
      <c r="N581" s="44"/>
      <c r="O581" s="44"/>
      <c r="P581" s="44"/>
    </row>
    <row r="582" spans="13:16" x14ac:dyDescent="0.3">
      <c r="M582" s="44"/>
      <c r="N582" s="44"/>
      <c r="O582" s="44"/>
      <c r="P582" s="44"/>
    </row>
    <row r="583" spans="13:16" x14ac:dyDescent="0.3">
      <c r="M583" s="44"/>
      <c r="N583" s="44"/>
      <c r="O583" s="44"/>
      <c r="P583" s="44"/>
    </row>
    <row r="584" spans="13:16" x14ac:dyDescent="0.3">
      <c r="M584" s="44"/>
      <c r="N584" s="44"/>
      <c r="O584" s="44"/>
      <c r="P584" s="44"/>
    </row>
    <row r="585" spans="13:16" x14ac:dyDescent="0.3">
      <c r="M585" s="44"/>
      <c r="N585" s="44"/>
      <c r="O585" s="44"/>
      <c r="P585" s="44"/>
    </row>
    <row r="586" spans="13:16" x14ac:dyDescent="0.3">
      <c r="M586" s="44"/>
      <c r="N586" s="44"/>
      <c r="O586" s="44"/>
      <c r="P586" s="44"/>
    </row>
    <row r="587" spans="13:16" x14ac:dyDescent="0.3">
      <c r="M587" s="44"/>
      <c r="N587" s="44"/>
      <c r="O587" s="44"/>
      <c r="P587" s="44"/>
    </row>
    <row r="588" spans="13:16" x14ac:dyDescent="0.3">
      <c r="M588" s="44"/>
      <c r="N588" s="44"/>
      <c r="O588" s="44"/>
      <c r="P588" s="44"/>
    </row>
    <row r="589" spans="13:16" x14ac:dyDescent="0.3">
      <c r="M589" s="44"/>
      <c r="N589" s="44"/>
      <c r="O589" s="44"/>
      <c r="P589" s="44"/>
    </row>
    <row r="590" spans="13:16" x14ac:dyDescent="0.3">
      <c r="M590" s="44"/>
      <c r="N590" s="44"/>
      <c r="O590" s="44"/>
      <c r="P590" s="44"/>
    </row>
    <row r="591" spans="13:16" x14ac:dyDescent="0.3">
      <c r="M591" s="44"/>
      <c r="N591" s="44"/>
      <c r="O591" s="44"/>
      <c r="P591" s="44"/>
    </row>
    <row r="592" spans="13:16" x14ac:dyDescent="0.3">
      <c r="M592" s="44"/>
      <c r="N592" s="44"/>
      <c r="O592" s="44"/>
      <c r="P592" s="44"/>
    </row>
    <row r="593" spans="13:20" x14ac:dyDescent="0.3">
      <c r="M593" s="44"/>
      <c r="N593" s="44"/>
      <c r="O593" s="44"/>
      <c r="P593" s="44"/>
    </row>
    <row r="594" spans="13:20" x14ac:dyDescent="0.3">
      <c r="M594" s="44"/>
      <c r="N594" s="44"/>
      <c r="O594" s="44"/>
      <c r="P594" s="44"/>
    </row>
    <row r="595" spans="13:20" x14ac:dyDescent="0.3">
      <c r="M595" s="44"/>
      <c r="N595" s="44"/>
      <c r="O595" s="44"/>
      <c r="P595" s="44"/>
    </row>
    <row r="596" spans="13:20" x14ac:dyDescent="0.3">
      <c r="M596" s="44"/>
      <c r="N596" s="44"/>
      <c r="O596" s="44"/>
      <c r="P596" s="44"/>
    </row>
    <row r="597" spans="13:20" x14ac:dyDescent="0.3">
      <c r="M597" s="44"/>
      <c r="N597" s="44"/>
      <c r="O597" s="44"/>
      <c r="P597" s="44"/>
    </row>
    <row r="598" spans="13:20" x14ac:dyDescent="0.3">
      <c r="M598" s="44"/>
      <c r="N598" s="44"/>
      <c r="O598" s="44"/>
      <c r="P598" s="44"/>
    </row>
    <row r="599" spans="13:20" x14ac:dyDescent="0.3">
      <c r="M599" s="44"/>
      <c r="N599" s="44"/>
      <c r="O599" s="44"/>
      <c r="P599" s="44"/>
    </row>
    <row r="600" spans="13:20" x14ac:dyDescent="0.3">
      <c r="M600" s="44"/>
      <c r="N600" s="44"/>
      <c r="O600" s="44"/>
      <c r="P600" s="44"/>
    </row>
    <row r="601" spans="13:20" x14ac:dyDescent="0.3">
      <c r="M601" s="44"/>
      <c r="N601" s="44"/>
      <c r="O601" s="44"/>
      <c r="P601" s="44"/>
    </row>
    <row r="602" spans="13:20" x14ac:dyDescent="0.3">
      <c r="M602" s="44"/>
      <c r="N602" s="44"/>
      <c r="O602" s="44"/>
      <c r="P602" s="44"/>
    </row>
    <row r="603" spans="13:20" x14ac:dyDescent="0.3">
      <c r="M603" s="44"/>
      <c r="N603" s="44"/>
      <c r="O603" s="44"/>
      <c r="P603" s="44"/>
    </row>
    <row r="604" spans="13:20" x14ac:dyDescent="0.3">
      <c r="M604" s="44"/>
      <c r="N604" s="44"/>
      <c r="O604" s="44"/>
      <c r="P604" s="44"/>
      <c r="Q604" s="44"/>
      <c r="R604" s="44"/>
      <c r="S604" s="44"/>
      <c r="T604" s="44"/>
    </row>
    <row r="605" spans="13:20" x14ac:dyDescent="0.3">
      <c r="M605" s="44"/>
      <c r="N605" s="44"/>
      <c r="O605" s="44"/>
      <c r="P605" s="44"/>
      <c r="Q605" s="44"/>
      <c r="R605" s="44"/>
      <c r="S605" s="44"/>
      <c r="T605" s="44"/>
    </row>
    <row r="606" spans="13:20" x14ac:dyDescent="0.3">
      <c r="M606" s="44"/>
      <c r="N606" s="44"/>
      <c r="O606" s="44"/>
      <c r="P606" s="44"/>
      <c r="Q606" s="44"/>
      <c r="R606" s="44"/>
      <c r="S606" s="44"/>
      <c r="T606" s="44"/>
    </row>
    <row r="607" spans="13:20" x14ac:dyDescent="0.3">
      <c r="M607" s="44"/>
      <c r="N607" s="44"/>
      <c r="O607" s="44"/>
      <c r="P607" s="44"/>
      <c r="Q607" s="44"/>
      <c r="R607" s="44"/>
      <c r="S607" s="44"/>
      <c r="T607" s="44"/>
    </row>
    <row r="608" spans="13:20" x14ac:dyDescent="0.3">
      <c r="M608" s="44"/>
      <c r="N608" s="44"/>
      <c r="O608" s="44"/>
      <c r="P608" s="44"/>
      <c r="Q608" s="44"/>
      <c r="R608" s="44"/>
      <c r="S608" s="44"/>
      <c r="T608" s="44"/>
    </row>
    <row r="609" spans="13:20" x14ac:dyDescent="0.3">
      <c r="M609" s="44"/>
      <c r="N609" s="44"/>
      <c r="O609" s="44"/>
      <c r="P609" s="44"/>
      <c r="Q609" s="44"/>
      <c r="R609" s="44"/>
      <c r="S609" s="44"/>
      <c r="T609" s="44"/>
    </row>
    <row r="610" spans="13:20" x14ac:dyDescent="0.3">
      <c r="M610" s="44"/>
      <c r="N610" s="44"/>
      <c r="O610" s="44"/>
      <c r="P610" s="44"/>
      <c r="Q610" s="44"/>
      <c r="R610" s="44"/>
      <c r="S610" s="44"/>
      <c r="T610" s="44"/>
    </row>
    <row r="611" spans="13:20" x14ac:dyDescent="0.3">
      <c r="M611" s="44"/>
      <c r="N611" s="44"/>
      <c r="O611" s="44"/>
      <c r="P611" s="44"/>
      <c r="Q611" s="44"/>
      <c r="R611" s="44"/>
      <c r="S611" s="44"/>
      <c r="T611" s="44"/>
    </row>
    <row r="612" spans="13:20" x14ac:dyDescent="0.3">
      <c r="M612" s="44"/>
      <c r="N612" s="44"/>
      <c r="O612" s="44"/>
      <c r="P612" s="44"/>
      <c r="Q612" s="44"/>
      <c r="R612" s="44"/>
      <c r="S612" s="44"/>
      <c r="T612" s="44"/>
    </row>
    <row r="613" spans="13:20" x14ac:dyDescent="0.3">
      <c r="M613" s="44"/>
      <c r="N613" s="44"/>
      <c r="O613" s="44"/>
      <c r="P613" s="44"/>
      <c r="Q613" s="44"/>
      <c r="R613" s="44"/>
      <c r="S613" s="44"/>
      <c r="T613" s="44"/>
    </row>
    <row r="614" spans="13:20" x14ac:dyDescent="0.3">
      <c r="M614" s="44"/>
      <c r="N614" s="44"/>
      <c r="O614" s="44"/>
      <c r="P614" s="44"/>
      <c r="Q614" s="44"/>
      <c r="R614" s="44"/>
      <c r="S614" s="44"/>
      <c r="T614" s="44"/>
    </row>
    <row r="615" spans="13:20" x14ac:dyDescent="0.3">
      <c r="M615" s="44"/>
      <c r="N615" s="44"/>
      <c r="O615" s="44"/>
      <c r="P615" s="44"/>
      <c r="Q615" s="44"/>
      <c r="R615" s="44"/>
      <c r="S615" s="44"/>
      <c r="T615" s="44"/>
    </row>
    <row r="616" spans="13:20" x14ac:dyDescent="0.3">
      <c r="M616" s="44"/>
      <c r="N616" s="44"/>
      <c r="O616" s="44"/>
      <c r="P616" s="44"/>
      <c r="Q616" s="44"/>
      <c r="R616" s="44"/>
      <c r="S616" s="44"/>
      <c r="T616" s="44"/>
    </row>
    <row r="617" spans="13:20" x14ac:dyDescent="0.3">
      <c r="M617" s="44"/>
      <c r="N617" s="44"/>
      <c r="O617" s="44"/>
      <c r="P617" s="44"/>
      <c r="Q617" s="44"/>
      <c r="R617" s="44"/>
      <c r="S617" s="44"/>
      <c r="T617" s="44"/>
    </row>
    <row r="618" spans="13:20" x14ac:dyDescent="0.3">
      <c r="M618" s="44"/>
      <c r="N618" s="44"/>
      <c r="O618" s="44"/>
      <c r="P618" s="44"/>
      <c r="Q618" s="44"/>
      <c r="R618" s="44"/>
      <c r="S618" s="44"/>
      <c r="T618" s="44"/>
    </row>
    <row r="619" spans="13:20" x14ac:dyDescent="0.3">
      <c r="M619" s="44"/>
      <c r="N619" s="44"/>
      <c r="O619" s="44"/>
      <c r="P619" s="44"/>
      <c r="Q619" s="44"/>
      <c r="R619" s="44"/>
      <c r="S619" s="44"/>
      <c r="T619" s="44"/>
    </row>
    <row r="620" spans="13:20" x14ac:dyDescent="0.3">
      <c r="M620" s="44"/>
      <c r="N620" s="44"/>
      <c r="O620" s="44"/>
      <c r="P620" s="44"/>
      <c r="Q620" s="44"/>
      <c r="R620" s="44"/>
      <c r="S620" s="44"/>
      <c r="T620" s="44"/>
    </row>
    <row r="621" spans="13:20" x14ac:dyDescent="0.3">
      <c r="M621" s="44"/>
      <c r="N621" s="44"/>
      <c r="O621" s="44"/>
      <c r="P621" s="44"/>
      <c r="Q621" s="44"/>
      <c r="R621" s="44"/>
      <c r="S621" s="44"/>
      <c r="T621" s="44"/>
    </row>
    <row r="622" spans="13:20" x14ac:dyDescent="0.3">
      <c r="M622" s="44"/>
      <c r="N622" s="44"/>
      <c r="O622" s="44"/>
      <c r="P622" s="44"/>
      <c r="Q622" s="44"/>
      <c r="R622" s="44"/>
      <c r="S622" s="44"/>
      <c r="T622" s="44"/>
    </row>
    <row r="623" spans="13:20" x14ac:dyDescent="0.3">
      <c r="M623" s="44"/>
      <c r="N623" s="44"/>
      <c r="O623" s="44"/>
      <c r="P623" s="44"/>
      <c r="Q623" s="44"/>
      <c r="R623" s="44"/>
      <c r="S623" s="44"/>
      <c r="T623" s="44"/>
    </row>
    <row r="624" spans="13:20" x14ac:dyDescent="0.3">
      <c r="M624" s="44"/>
      <c r="N624" s="44"/>
      <c r="O624" s="44"/>
      <c r="P624" s="44"/>
      <c r="Q624" s="44"/>
      <c r="R624" s="44"/>
      <c r="S624" s="44"/>
      <c r="T624" s="44"/>
    </row>
    <row r="625" spans="13:20" x14ac:dyDescent="0.3">
      <c r="M625" s="44"/>
      <c r="N625" s="44"/>
      <c r="O625" s="44"/>
      <c r="P625" s="44"/>
      <c r="Q625" s="44"/>
      <c r="R625" s="44"/>
      <c r="S625" s="44"/>
      <c r="T625" s="44"/>
    </row>
    <row r="626" spans="13:20" x14ac:dyDescent="0.3">
      <c r="M626" s="44"/>
      <c r="N626" s="44"/>
      <c r="O626" s="44"/>
      <c r="P626" s="44"/>
      <c r="Q626" s="44"/>
      <c r="R626" s="44"/>
      <c r="S626" s="44"/>
      <c r="T626" s="44"/>
    </row>
    <row r="627" spans="13:20" x14ac:dyDescent="0.3">
      <c r="M627" s="44"/>
      <c r="N627" s="44"/>
      <c r="O627" s="44"/>
      <c r="P627" s="44"/>
      <c r="Q627" s="44"/>
      <c r="R627" s="44"/>
      <c r="S627" s="44"/>
      <c r="T627" s="44"/>
    </row>
    <row r="628" spans="13:20" x14ac:dyDescent="0.3">
      <c r="M628" s="44"/>
      <c r="N628" s="44"/>
      <c r="O628" s="44"/>
      <c r="P628" s="44"/>
      <c r="Q628" s="44"/>
      <c r="R628" s="44"/>
      <c r="S628" s="44"/>
      <c r="T628" s="44"/>
    </row>
    <row r="629" spans="13:20" x14ac:dyDescent="0.3">
      <c r="M629" s="44"/>
      <c r="N629" s="44"/>
      <c r="O629" s="44"/>
      <c r="P629" s="44"/>
      <c r="Q629" s="44"/>
      <c r="R629" s="44"/>
      <c r="S629" s="44"/>
      <c r="T629" s="44"/>
    </row>
    <row r="630" spans="13:20" x14ac:dyDescent="0.3">
      <c r="M630" s="44"/>
      <c r="N630" s="44"/>
      <c r="O630" s="44"/>
      <c r="P630" s="44"/>
      <c r="Q630" s="44"/>
      <c r="R630" s="44"/>
      <c r="S630" s="44"/>
      <c r="T630" s="44"/>
    </row>
    <row r="631" spans="13:20" x14ac:dyDescent="0.3">
      <c r="M631" s="44"/>
      <c r="N631" s="44"/>
      <c r="O631" s="44"/>
      <c r="P631" s="44"/>
      <c r="Q631" s="44"/>
      <c r="R631" s="44"/>
      <c r="S631" s="44"/>
      <c r="T631" s="44"/>
    </row>
    <row r="632" spans="13:20" x14ac:dyDescent="0.3">
      <c r="M632" s="44"/>
      <c r="N632" s="44"/>
      <c r="O632" s="44"/>
      <c r="P632" s="44"/>
      <c r="Q632" s="44"/>
      <c r="R632" s="44"/>
      <c r="S632" s="44"/>
      <c r="T632" s="44"/>
    </row>
    <row r="633" spans="13:20" x14ac:dyDescent="0.3">
      <c r="M633" s="44"/>
      <c r="N633" s="44"/>
      <c r="O633" s="44"/>
      <c r="P633" s="44"/>
      <c r="Q633" s="44"/>
      <c r="R633" s="44"/>
      <c r="S633" s="44"/>
      <c r="T633" s="44"/>
    </row>
    <row r="634" spans="13:20" x14ac:dyDescent="0.3">
      <c r="M634" s="44"/>
      <c r="N634" s="44"/>
      <c r="O634" s="44"/>
      <c r="P634" s="44"/>
      <c r="Q634" s="44"/>
      <c r="R634" s="44"/>
      <c r="S634" s="44"/>
      <c r="T634" s="44"/>
    </row>
    <row r="635" spans="13:20" x14ac:dyDescent="0.3">
      <c r="M635" s="44"/>
      <c r="N635" s="44"/>
      <c r="O635" s="44"/>
      <c r="P635" s="44"/>
      <c r="Q635" s="44"/>
      <c r="R635" s="44"/>
      <c r="S635" s="44"/>
      <c r="T635" s="44"/>
    </row>
    <row r="636" spans="13:20" x14ac:dyDescent="0.3">
      <c r="M636" s="44"/>
      <c r="N636" s="44"/>
      <c r="O636" s="44"/>
      <c r="P636" s="44"/>
      <c r="Q636" s="44"/>
      <c r="R636" s="44"/>
      <c r="S636" s="44"/>
      <c r="T636" s="44"/>
    </row>
    <row r="637" spans="13:20" x14ac:dyDescent="0.3">
      <c r="M637" s="44"/>
      <c r="N637" s="44"/>
      <c r="O637" s="44"/>
      <c r="P637" s="44"/>
      <c r="Q637" s="44"/>
      <c r="R637" s="44"/>
      <c r="S637" s="44"/>
      <c r="T637" s="44"/>
    </row>
    <row r="638" spans="13:20" x14ac:dyDescent="0.3">
      <c r="M638" s="44"/>
      <c r="N638" s="44"/>
      <c r="O638" s="44"/>
      <c r="P638" s="44"/>
      <c r="Q638" s="44"/>
      <c r="R638" s="44"/>
      <c r="S638" s="44"/>
      <c r="T638" s="44"/>
    </row>
    <row r="639" spans="13:20" x14ac:dyDescent="0.3">
      <c r="M639" s="44"/>
      <c r="N639" s="44"/>
      <c r="O639" s="44"/>
      <c r="P639" s="44"/>
      <c r="Q639" s="44"/>
      <c r="R639" s="44"/>
      <c r="S639" s="44"/>
      <c r="T639" s="44"/>
    </row>
    <row r="640" spans="13:20" x14ac:dyDescent="0.3">
      <c r="M640" s="44"/>
      <c r="N640" s="44"/>
      <c r="O640" s="44"/>
      <c r="P640" s="44"/>
      <c r="Q640" s="44"/>
      <c r="R640" s="44"/>
      <c r="S640" s="44"/>
      <c r="T640" s="44"/>
    </row>
    <row r="641" spans="13:20" x14ac:dyDescent="0.3">
      <c r="M641" s="44"/>
      <c r="N641" s="44"/>
      <c r="O641" s="44"/>
      <c r="P641" s="44"/>
      <c r="Q641" s="44"/>
      <c r="R641" s="44"/>
      <c r="S641" s="44"/>
      <c r="T641" s="44"/>
    </row>
    <row r="642" spans="13:20" x14ac:dyDescent="0.3">
      <c r="M642" s="44"/>
      <c r="N642" s="44"/>
      <c r="O642" s="44"/>
      <c r="P642" s="44"/>
      <c r="Q642" s="44"/>
      <c r="R642" s="44"/>
      <c r="S642" s="44"/>
      <c r="T642" s="44"/>
    </row>
    <row r="643" spans="13:20" x14ac:dyDescent="0.3">
      <c r="M643" s="44"/>
      <c r="N643" s="44"/>
      <c r="O643" s="44"/>
      <c r="P643" s="44"/>
      <c r="Q643" s="44"/>
      <c r="R643" s="44"/>
      <c r="S643" s="44"/>
      <c r="T643" s="44"/>
    </row>
    <row r="644" spans="13:20" x14ac:dyDescent="0.3">
      <c r="M644" s="44"/>
      <c r="N644" s="44"/>
      <c r="O644" s="44"/>
      <c r="P644" s="44"/>
      <c r="Q644" s="44"/>
      <c r="R644" s="44"/>
      <c r="S644" s="44"/>
      <c r="T644" s="44"/>
    </row>
    <row r="645" spans="13:20" x14ac:dyDescent="0.3">
      <c r="M645" s="44"/>
      <c r="N645" s="44"/>
      <c r="O645" s="44"/>
      <c r="P645" s="44"/>
      <c r="Q645" s="44"/>
      <c r="R645" s="44"/>
      <c r="S645" s="44"/>
      <c r="T645" s="44"/>
    </row>
    <row r="646" spans="13:20" x14ac:dyDescent="0.3">
      <c r="M646" s="44"/>
      <c r="N646" s="44"/>
      <c r="O646" s="44"/>
      <c r="P646" s="44"/>
      <c r="Q646" s="44"/>
      <c r="R646" s="44"/>
      <c r="S646" s="44"/>
      <c r="T646" s="44"/>
    </row>
    <row r="647" spans="13:20" x14ac:dyDescent="0.3">
      <c r="M647" s="44"/>
      <c r="N647" s="44"/>
      <c r="O647" s="44"/>
      <c r="P647" s="44"/>
      <c r="Q647" s="44"/>
      <c r="R647" s="44"/>
      <c r="S647" s="44"/>
      <c r="T647" s="44"/>
    </row>
    <row r="648" spans="13:20" x14ac:dyDescent="0.3">
      <c r="M648" s="44"/>
      <c r="N648" s="44"/>
      <c r="O648" s="44"/>
      <c r="P648" s="44"/>
      <c r="Q648" s="44"/>
      <c r="R648" s="44"/>
      <c r="S648" s="44"/>
      <c r="T648" s="44"/>
    </row>
    <row r="649" spans="13:20" x14ac:dyDescent="0.3">
      <c r="M649" s="44"/>
      <c r="N649" s="44"/>
      <c r="O649" s="44"/>
      <c r="P649" s="44"/>
      <c r="Q649" s="44"/>
      <c r="R649" s="44"/>
      <c r="S649" s="44"/>
      <c r="T649" s="44"/>
    </row>
    <row r="650" spans="13:20" x14ac:dyDescent="0.3">
      <c r="M650" s="44"/>
      <c r="N650" s="44"/>
      <c r="O650" s="44"/>
      <c r="P650" s="44"/>
      <c r="Q650" s="44"/>
      <c r="R650" s="44"/>
      <c r="S650" s="44"/>
      <c r="T650" s="44"/>
    </row>
    <row r="651" spans="13:20" x14ac:dyDescent="0.3">
      <c r="M651" s="44"/>
      <c r="N651" s="44"/>
      <c r="O651" s="44"/>
      <c r="P651" s="44"/>
      <c r="Q651" s="44"/>
      <c r="R651" s="44"/>
      <c r="S651" s="44"/>
      <c r="T651" s="44"/>
    </row>
    <row r="652" spans="13:20" x14ac:dyDescent="0.3">
      <c r="M652" s="44"/>
      <c r="N652" s="44"/>
      <c r="O652" s="44"/>
      <c r="P652" s="44"/>
      <c r="Q652" s="44"/>
      <c r="R652" s="44"/>
      <c r="S652" s="44"/>
      <c r="T652" s="44"/>
    </row>
    <row r="653" spans="13:20" x14ac:dyDescent="0.3">
      <c r="M653" s="44"/>
      <c r="N653" s="44"/>
      <c r="O653" s="44"/>
      <c r="P653" s="44"/>
      <c r="Q653" s="44"/>
      <c r="R653" s="44"/>
      <c r="S653" s="44"/>
      <c r="T653" s="44"/>
    </row>
    <row r="654" spans="13:20" x14ac:dyDescent="0.3">
      <c r="M654" s="44"/>
      <c r="N654" s="44"/>
      <c r="O654" s="44"/>
      <c r="P654" s="44"/>
      <c r="Q654" s="44"/>
      <c r="R654" s="44"/>
      <c r="S654" s="44"/>
      <c r="T654" s="44"/>
    </row>
    <row r="655" spans="13:20" x14ac:dyDescent="0.3">
      <c r="M655" s="44"/>
      <c r="N655" s="44"/>
      <c r="O655" s="44"/>
      <c r="P655" s="44"/>
      <c r="Q655" s="44"/>
      <c r="R655" s="44"/>
      <c r="S655" s="44"/>
      <c r="T655" s="44"/>
    </row>
    <row r="656" spans="13:20" x14ac:dyDescent="0.3">
      <c r="M656" s="44"/>
      <c r="N656" s="44"/>
      <c r="O656" s="44"/>
      <c r="P656" s="44"/>
      <c r="Q656" s="44"/>
      <c r="R656" s="44"/>
      <c r="S656" s="44"/>
      <c r="T656" s="44"/>
    </row>
    <row r="657" spans="13:20" x14ac:dyDescent="0.3">
      <c r="M657" s="44"/>
      <c r="N657" s="44"/>
      <c r="O657" s="44"/>
      <c r="P657" s="44"/>
      <c r="Q657" s="44"/>
      <c r="R657" s="44"/>
      <c r="S657" s="44"/>
      <c r="T657" s="44"/>
    </row>
    <row r="658" spans="13:20" x14ac:dyDescent="0.3">
      <c r="M658" s="44"/>
      <c r="N658" s="44"/>
      <c r="O658" s="44"/>
      <c r="P658" s="44"/>
      <c r="Q658" s="44"/>
      <c r="R658" s="44"/>
      <c r="S658" s="44"/>
      <c r="T658" s="44"/>
    </row>
    <row r="659" spans="13:20" x14ac:dyDescent="0.3">
      <c r="M659" s="44"/>
      <c r="N659" s="44"/>
      <c r="O659" s="44"/>
      <c r="P659" s="44"/>
      <c r="Q659" s="44"/>
      <c r="R659" s="44"/>
      <c r="S659" s="44"/>
      <c r="T659" s="44"/>
    </row>
    <row r="660" spans="13:20" x14ac:dyDescent="0.3">
      <c r="M660" s="44"/>
      <c r="N660" s="44"/>
      <c r="O660" s="44"/>
      <c r="P660" s="44"/>
      <c r="Q660" s="44"/>
      <c r="R660" s="44"/>
      <c r="S660" s="44"/>
      <c r="T660" s="44"/>
    </row>
    <row r="661" spans="13:20" x14ac:dyDescent="0.3">
      <c r="M661" s="44"/>
      <c r="N661" s="44"/>
      <c r="O661" s="44"/>
      <c r="P661" s="44"/>
      <c r="Q661" s="44"/>
      <c r="R661" s="44"/>
      <c r="S661" s="44"/>
      <c r="T661" s="44"/>
    </row>
    <row r="662" spans="13:20" x14ac:dyDescent="0.3">
      <c r="M662" s="44"/>
      <c r="N662" s="44"/>
      <c r="O662" s="44"/>
      <c r="P662" s="44"/>
      <c r="Q662" s="44"/>
      <c r="R662" s="44"/>
      <c r="S662" s="44"/>
      <c r="T662" s="44"/>
    </row>
    <row r="663" spans="13:20" x14ac:dyDescent="0.3">
      <c r="M663" s="44"/>
      <c r="N663" s="44"/>
      <c r="O663" s="44"/>
      <c r="P663" s="44"/>
      <c r="Q663" s="44"/>
      <c r="R663" s="44"/>
      <c r="S663" s="44"/>
      <c r="T663" s="44"/>
    </row>
    <row r="664" spans="13:20" x14ac:dyDescent="0.3">
      <c r="M664" s="44"/>
      <c r="N664" s="44"/>
      <c r="O664" s="44"/>
      <c r="P664" s="44"/>
      <c r="Q664" s="44"/>
      <c r="R664" s="44"/>
      <c r="S664" s="44"/>
      <c r="T664" s="44"/>
    </row>
    <row r="665" spans="13:20" x14ac:dyDescent="0.3">
      <c r="M665" s="44"/>
      <c r="N665" s="44"/>
      <c r="O665" s="44"/>
      <c r="P665" s="44"/>
      <c r="Q665" s="44"/>
      <c r="R665" s="44"/>
      <c r="S665" s="44"/>
      <c r="T665" s="44"/>
    </row>
    <row r="666" spans="13:20" x14ac:dyDescent="0.3">
      <c r="M666" s="44"/>
      <c r="N666" s="44"/>
      <c r="O666" s="44"/>
      <c r="P666" s="44"/>
      <c r="Q666" s="44"/>
      <c r="R666" s="44"/>
      <c r="S666" s="44"/>
      <c r="T666" s="44"/>
    </row>
    <row r="667" spans="13:20" x14ac:dyDescent="0.3">
      <c r="M667" s="44"/>
      <c r="N667" s="44"/>
      <c r="O667" s="44"/>
      <c r="P667" s="44"/>
      <c r="Q667" s="44"/>
      <c r="R667" s="44"/>
      <c r="S667" s="44"/>
      <c r="T667" s="44"/>
    </row>
    <row r="668" spans="13:20" x14ac:dyDescent="0.3">
      <c r="M668" s="44"/>
      <c r="N668" s="44"/>
      <c r="O668" s="44"/>
      <c r="P668" s="44"/>
      <c r="Q668" s="44"/>
      <c r="R668" s="44"/>
      <c r="S668" s="44"/>
      <c r="T668" s="44"/>
    </row>
    <row r="669" spans="13:20" x14ac:dyDescent="0.3">
      <c r="M669" s="44"/>
      <c r="N669" s="44"/>
      <c r="O669" s="44"/>
      <c r="P669" s="44"/>
      <c r="Q669" s="44"/>
      <c r="R669" s="44"/>
      <c r="S669" s="44"/>
      <c r="T669" s="44"/>
    </row>
    <row r="670" spans="13:20" x14ac:dyDescent="0.3">
      <c r="M670" s="44"/>
      <c r="N670" s="44"/>
      <c r="O670" s="44"/>
      <c r="P670" s="44"/>
      <c r="Q670" s="44"/>
      <c r="R670" s="44"/>
      <c r="S670" s="44"/>
      <c r="T670" s="44"/>
    </row>
    <row r="671" spans="13:20" x14ac:dyDescent="0.3">
      <c r="M671" s="44"/>
      <c r="N671" s="44"/>
      <c r="O671" s="44"/>
      <c r="P671" s="44"/>
      <c r="Q671" s="44"/>
      <c r="R671" s="44"/>
      <c r="S671" s="44"/>
      <c r="T671" s="44"/>
    </row>
    <row r="672" spans="13:20" x14ac:dyDescent="0.3">
      <c r="M672" s="44"/>
      <c r="N672" s="44"/>
      <c r="O672" s="44"/>
      <c r="P672" s="44"/>
      <c r="Q672" s="44"/>
      <c r="R672" s="44"/>
      <c r="S672" s="44"/>
      <c r="T672" s="44"/>
    </row>
    <row r="673" spans="13:20" x14ac:dyDescent="0.3">
      <c r="M673" s="44"/>
      <c r="N673" s="44"/>
      <c r="O673" s="44"/>
      <c r="P673" s="44"/>
      <c r="Q673" s="44"/>
      <c r="R673" s="44"/>
      <c r="S673" s="44"/>
      <c r="T673" s="44"/>
    </row>
    <row r="674" spans="13:20" x14ac:dyDescent="0.3">
      <c r="M674" s="44"/>
      <c r="N674" s="44"/>
      <c r="O674" s="44"/>
      <c r="P674" s="44"/>
      <c r="Q674" s="44"/>
      <c r="R674" s="44"/>
      <c r="S674" s="44"/>
      <c r="T674" s="44"/>
    </row>
    <row r="675" spans="13:20" x14ac:dyDescent="0.3">
      <c r="M675" s="44"/>
      <c r="N675" s="44"/>
      <c r="O675" s="44"/>
      <c r="P675" s="44"/>
      <c r="Q675" s="44"/>
      <c r="R675" s="44"/>
      <c r="S675" s="44"/>
      <c r="T675" s="44"/>
    </row>
    <row r="676" spans="13:20" x14ac:dyDescent="0.3">
      <c r="M676" s="44"/>
      <c r="N676" s="44"/>
      <c r="O676" s="44"/>
      <c r="P676" s="44"/>
      <c r="Q676" s="44"/>
      <c r="R676" s="44"/>
      <c r="S676" s="44"/>
      <c r="T676" s="44"/>
    </row>
    <row r="677" spans="13:20" x14ac:dyDescent="0.3">
      <c r="M677" s="44"/>
      <c r="N677" s="44"/>
      <c r="O677" s="44"/>
      <c r="P677" s="44"/>
      <c r="Q677" s="44"/>
      <c r="R677" s="44"/>
      <c r="S677" s="44"/>
      <c r="T677" s="44"/>
    </row>
    <row r="678" spans="13:20" x14ac:dyDescent="0.3">
      <c r="M678" s="44"/>
      <c r="N678" s="44"/>
      <c r="O678" s="44"/>
      <c r="P678" s="44"/>
      <c r="Q678" s="44"/>
      <c r="R678" s="44"/>
      <c r="S678" s="44"/>
      <c r="T678" s="44"/>
    </row>
    <row r="679" spans="13:20" x14ac:dyDescent="0.3">
      <c r="M679" s="44"/>
      <c r="N679" s="44"/>
      <c r="O679" s="44"/>
      <c r="P679" s="44"/>
      <c r="Q679" s="44"/>
      <c r="R679" s="44"/>
      <c r="S679" s="44"/>
      <c r="T679" s="44"/>
    </row>
    <row r="680" spans="13:20" x14ac:dyDescent="0.3">
      <c r="M680" s="44"/>
      <c r="N680" s="44"/>
      <c r="O680" s="44"/>
      <c r="P680" s="44"/>
      <c r="Q680" s="44"/>
      <c r="R680" s="44"/>
      <c r="S680" s="44"/>
      <c r="T680" s="44"/>
    </row>
    <row r="681" spans="13:20" x14ac:dyDescent="0.3">
      <c r="M681" s="44"/>
      <c r="N681" s="44"/>
      <c r="O681" s="44"/>
      <c r="P681" s="44"/>
      <c r="Q681" s="44"/>
      <c r="R681" s="44"/>
      <c r="S681" s="44"/>
      <c r="T681" s="44"/>
    </row>
    <row r="682" spans="13:20" x14ac:dyDescent="0.3">
      <c r="M682" s="44"/>
      <c r="N682" s="44"/>
      <c r="O682" s="44"/>
      <c r="P682" s="44"/>
      <c r="Q682" s="44"/>
      <c r="R682" s="44"/>
      <c r="S682" s="44"/>
      <c r="T682" s="44"/>
    </row>
    <row r="683" spans="13:20" x14ac:dyDescent="0.3">
      <c r="M683" s="44"/>
      <c r="N683" s="44"/>
      <c r="O683" s="44"/>
      <c r="P683" s="44"/>
      <c r="Q683" s="44"/>
      <c r="R683" s="44"/>
      <c r="S683" s="44"/>
      <c r="T683" s="44"/>
    </row>
    <row r="684" spans="13:20" x14ac:dyDescent="0.3">
      <c r="M684" s="44"/>
      <c r="N684" s="44"/>
      <c r="O684" s="44"/>
      <c r="P684" s="44"/>
      <c r="Q684" s="44"/>
      <c r="R684" s="44"/>
      <c r="S684" s="44"/>
      <c r="T684" s="44"/>
    </row>
    <row r="685" spans="13:20" x14ac:dyDescent="0.3">
      <c r="M685" s="44"/>
      <c r="N685" s="44"/>
      <c r="O685" s="44"/>
      <c r="P685" s="44"/>
      <c r="Q685" s="44"/>
      <c r="R685" s="44"/>
      <c r="S685" s="44"/>
      <c r="T685" s="44"/>
    </row>
    <row r="686" spans="13:20" x14ac:dyDescent="0.3">
      <c r="M686" s="44"/>
      <c r="N686" s="44"/>
      <c r="O686" s="44"/>
      <c r="P686" s="44"/>
      <c r="Q686" s="44"/>
      <c r="R686" s="44"/>
      <c r="S686" s="44"/>
      <c r="T686" s="44"/>
    </row>
    <row r="687" spans="13:20" x14ac:dyDescent="0.3">
      <c r="M687" s="44"/>
      <c r="N687" s="44"/>
      <c r="O687" s="44"/>
      <c r="P687" s="44"/>
      <c r="Q687" s="44"/>
      <c r="R687" s="44"/>
      <c r="S687" s="44"/>
      <c r="T687" s="44"/>
    </row>
    <row r="688" spans="13:20" x14ac:dyDescent="0.3">
      <c r="M688" s="44"/>
      <c r="N688" s="44"/>
      <c r="O688" s="44"/>
      <c r="P688" s="44"/>
      <c r="Q688" s="44"/>
      <c r="R688" s="44"/>
      <c r="S688" s="44"/>
      <c r="T688" s="44"/>
    </row>
    <row r="689" spans="13:20" x14ac:dyDescent="0.3">
      <c r="M689" s="44"/>
      <c r="N689" s="44"/>
      <c r="O689" s="44"/>
      <c r="P689" s="44"/>
      <c r="Q689" s="44"/>
      <c r="R689" s="44"/>
      <c r="S689" s="44"/>
      <c r="T689" s="44"/>
    </row>
    <row r="690" spans="13:20" x14ac:dyDescent="0.3">
      <c r="M690" s="44"/>
      <c r="N690" s="44"/>
      <c r="O690" s="44"/>
      <c r="P690" s="44"/>
      <c r="Q690" s="44"/>
      <c r="R690" s="44"/>
      <c r="S690" s="44"/>
      <c r="T690" s="44"/>
    </row>
    <row r="691" spans="13:20" x14ac:dyDescent="0.3">
      <c r="M691" s="44"/>
      <c r="N691" s="44"/>
      <c r="O691" s="44"/>
      <c r="P691" s="44"/>
      <c r="Q691" s="44"/>
      <c r="R691" s="44"/>
      <c r="S691" s="44"/>
      <c r="T691" s="44"/>
    </row>
    <row r="692" spans="13:20" x14ac:dyDescent="0.3">
      <c r="M692" s="44"/>
      <c r="N692" s="44"/>
      <c r="O692" s="44"/>
      <c r="P692" s="44"/>
      <c r="Q692" s="44"/>
      <c r="R692" s="44"/>
      <c r="S692" s="44"/>
      <c r="T692" s="44"/>
    </row>
    <row r="693" spans="13:20" x14ac:dyDescent="0.3">
      <c r="M693" s="44"/>
      <c r="N693" s="44"/>
      <c r="O693" s="44"/>
      <c r="P693" s="44"/>
      <c r="Q693" s="44"/>
      <c r="R693" s="44"/>
      <c r="S693" s="44"/>
      <c r="T693" s="44"/>
    </row>
    <row r="694" spans="13:20" x14ac:dyDescent="0.3">
      <c r="M694" s="44"/>
      <c r="N694" s="44"/>
      <c r="O694" s="44"/>
      <c r="P694" s="44"/>
      <c r="Q694" s="44"/>
      <c r="R694" s="44"/>
      <c r="S694" s="44"/>
      <c r="T694" s="44"/>
    </row>
    <row r="695" spans="13:20" x14ac:dyDescent="0.3">
      <c r="M695" s="44"/>
      <c r="N695" s="44"/>
      <c r="O695" s="44"/>
      <c r="P695" s="44"/>
      <c r="Q695" s="44"/>
      <c r="R695" s="44"/>
      <c r="S695" s="44"/>
      <c r="T695" s="44"/>
    </row>
    <row r="696" spans="13:20" x14ac:dyDescent="0.3">
      <c r="M696" s="44"/>
      <c r="N696" s="44"/>
      <c r="O696" s="44"/>
      <c r="P696" s="44"/>
      <c r="Q696" s="44"/>
      <c r="R696" s="44"/>
      <c r="S696" s="44"/>
      <c r="T696" s="44"/>
    </row>
    <row r="697" spans="13:20" x14ac:dyDescent="0.3">
      <c r="M697" s="44"/>
      <c r="N697" s="44"/>
      <c r="O697" s="44"/>
      <c r="P697" s="44"/>
      <c r="Q697" s="44"/>
      <c r="R697" s="44"/>
      <c r="S697" s="44"/>
      <c r="T697" s="44"/>
    </row>
    <row r="698" spans="13:20" x14ac:dyDescent="0.3">
      <c r="M698" s="44"/>
      <c r="N698" s="44"/>
      <c r="O698" s="44"/>
      <c r="P698" s="44"/>
      <c r="Q698" s="44"/>
      <c r="R698" s="44"/>
      <c r="S698" s="44"/>
      <c r="T698" s="44"/>
    </row>
    <row r="699" spans="13:20" x14ac:dyDescent="0.3">
      <c r="M699" s="44"/>
      <c r="N699" s="44"/>
      <c r="O699" s="44"/>
      <c r="P699" s="44"/>
      <c r="Q699" s="44"/>
      <c r="R699" s="44"/>
      <c r="S699" s="44"/>
      <c r="T699" s="44"/>
    </row>
    <row r="700" spans="13:20" x14ac:dyDescent="0.3">
      <c r="M700" s="44"/>
      <c r="N700" s="44"/>
      <c r="O700" s="44"/>
      <c r="P700" s="44"/>
      <c r="Q700" s="44"/>
      <c r="R700" s="44"/>
      <c r="S700" s="44"/>
      <c r="T700" s="44"/>
    </row>
    <row r="701" spans="13:20" x14ac:dyDescent="0.3">
      <c r="M701" s="44"/>
      <c r="N701" s="44"/>
      <c r="O701" s="44"/>
      <c r="P701" s="44"/>
      <c r="Q701" s="44"/>
      <c r="R701" s="44"/>
      <c r="S701" s="44"/>
      <c r="T701" s="44"/>
    </row>
    <row r="702" spans="13:20" x14ac:dyDescent="0.3">
      <c r="M702" s="44"/>
      <c r="N702" s="44"/>
      <c r="O702" s="44"/>
      <c r="P702" s="44"/>
      <c r="Q702" s="44"/>
      <c r="R702" s="44"/>
      <c r="S702" s="44"/>
      <c r="T702" s="44"/>
    </row>
    <row r="703" spans="13:20" x14ac:dyDescent="0.3">
      <c r="M703" s="44"/>
      <c r="N703" s="44"/>
      <c r="O703" s="44"/>
      <c r="P703" s="44"/>
      <c r="Q703" s="44"/>
      <c r="R703" s="44"/>
      <c r="S703" s="44"/>
      <c r="T703" s="44"/>
    </row>
    <row r="704" spans="13:20" x14ac:dyDescent="0.3">
      <c r="M704" s="44"/>
      <c r="N704" s="44"/>
      <c r="O704" s="44"/>
      <c r="P704" s="44"/>
      <c r="Q704" s="44"/>
      <c r="R704" s="44"/>
      <c r="S704" s="44"/>
      <c r="T704" s="44"/>
    </row>
    <row r="705" spans="13:20" x14ac:dyDescent="0.3">
      <c r="M705" s="44"/>
      <c r="N705" s="44"/>
      <c r="O705" s="44"/>
      <c r="P705" s="44"/>
      <c r="Q705" s="44"/>
      <c r="R705" s="44"/>
      <c r="S705" s="44"/>
      <c r="T705" s="44"/>
    </row>
    <row r="706" spans="13:20" x14ac:dyDescent="0.3">
      <c r="M706" s="44"/>
      <c r="N706" s="44"/>
      <c r="O706" s="44"/>
      <c r="P706" s="44"/>
      <c r="Q706" s="44"/>
      <c r="R706" s="44"/>
      <c r="S706" s="44"/>
      <c r="T706" s="44"/>
    </row>
    <row r="707" spans="13:20" x14ac:dyDescent="0.3">
      <c r="M707" s="44"/>
      <c r="N707" s="44"/>
      <c r="O707" s="44"/>
      <c r="P707" s="44"/>
      <c r="Q707" s="44"/>
      <c r="R707" s="44"/>
      <c r="S707" s="44"/>
      <c r="T707" s="44"/>
    </row>
    <row r="708" spans="13:20" x14ac:dyDescent="0.3">
      <c r="M708" s="44"/>
      <c r="N708" s="44"/>
      <c r="O708" s="44"/>
      <c r="P708" s="44"/>
      <c r="Q708" s="44"/>
      <c r="R708" s="44"/>
      <c r="S708" s="44"/>
      <c r="T708" s="44"/>
    </row>
    <row r="709" spans="13:20" x14ac:dyDescent="0.3">
      <c r="M709" s="44"/>
      <c r="N709" s="44"/>
      <c r="O709" s="44"/>
      <c r="P709" s="44"/>
      <c r="Q709" s="44"/>
      <c r="R709" s="44"/>
      <c r="S709" s="44"/>
      <c r="T709" s="44"/>
    </row>
    <row r="710" spans="13:20" x14ac:dyDescent="0.3">
      <c r="M710" s="44"/>
      <c r="N710" s="44"/>
      <c r="O710" s="44"/>
      <c r="P710" s="44"/>
      <c r="Q710" s="44"/>
      <c r="R710" s="44"/>
      <c r="S710" s="44"/>
      <c r="T710" s="44"/>
    </row>
    <row r="711" spans="13:20" x14ac:dyDescent="0.3">
      <c r="M711" s="44"/>
      <c r="N711" s="44"/>
      <c r="O711" s="44"/>
      <c r="P711" s="44"/>
      <c r="Q711" s="44"/>
      <c r="R711" s="44"/>
      <c r="S711" s="44"/>
      <c r="T711" s="44"/>
    </row>
    <row r="712" spans="13:20" x14ac:dyDescent="0.3">
      <c r="M712" s="44"/>
      <c r="N712" s="44"/>
      <c r="O712" s="44"/>
      <c r="P712" s="44"/>
      <c r="Q712" s="44"/>
      <c r="R712" s="44"/>
      <c r="S712" s="44"/>
      <c r="T712" s="44"/>
    </row>
    <row r="713" spans="13:20" x14ac:dyDescent="0.3">
      <c r="M713" s="44"/>
      <c r="N713" s="44"/>
      <c r="O713" s="44"/>
      <c r="P713" s="44"/>
      <c r="Q713" s="44"/>
      <c r="R713" s="44"/>
      <c r="S713" s="44"/>
      <c r="T713" s="44"/>
    </row>
    <row r="714" spans="13:20" x14ac:dyDescent="0.3">
      <c r="M714" s="44"/>
      <c r="N714" s="44"/>
      <c r="O714" s="44"/>
      <c r="P714" s="44"/>
      <c r="Q714" s="44"/>
      <c r="R714" s="44"/>
      <c r="S714" s="44"/>
      <c r="T714" s="44"/>
    </row>
    <row r="715" spans="13:20" x14ac:dyDescent="0.3">
      <c r="M715" s="44"/>
      <c r="N715" s="44"/>
      <c r="O715" s="44"/>
      <c r="P715" s="44"/>
      <c r="Q715" s="44"/>
      <c r="R715" s="44"/>
      <c r="S715" s="44"/>
      <c r="T715" s="44"/>
    </row>
    <row r="716" spans="13:20" x14ac:dyDescent="0.3">
      <c r="M716" s="44"/>
      <c r="N716" s="44"/>
      <c r="O716" s="44"/>
      <c r="P716" s="44"/>
      <c r="Q716" s="44"/>
      <c r="R716" s="44"/>
      <c r="S716" s="44"/>
      <c r="T716" s="44"/>
    </row>
    <row r="717" spans="13:20" x14ac:dyDescent="0.3">
      <c r="M717" s="44"/>
      <c r="N717" s="44"/>
      <c r="O717" s="44"/>
      <c r="P717" s="44"/>
      <c r="Q717" s="44"/>
      <c r="R717" s="44"/>
      <c r="S717" s="44"/>
      <c r="T717" s="44"/>
    </row>
    <row r="718" spans="13:20" x14ac:dyDescent="0.3">
      <c r="M718" s="44"/>
      <c r="N718" s="44"/>
      <c r="O718" s="44"/>
      <c r="P718" s="44"/>
      <c r="Q718" s="44"/>
      <c r="R718" s="44"/>
      <c r="S718" s="44"/>
      <c r="T718" s="44"/>
    </row>
    <row r="719" spans="13:20" x14ac:dyDescent="0.3">
      <c r="M719" s="44"/>
      <c r="N719" s="44"/>
      <c r="O719" s="44"/>
      <c r="P719" s="44"/>
      <c r="Q719" s="44"/>
      <c r="R719" s="44"/>
      <c r="S719" s="44"/>
      <c r="T719" s="44"/>
    </row>
    <row r="720" spans="13:20" x14ac:dyDescent="0.3">
      <c r="M720" s="44"/>
      <c r="N720" s="44"/>
      <c r="O720" s="44"/>
      <c r="P720" s="44"/>
      <c r="Q720" s="44"/>
      <c r="R720" s="44"/>
      <c r="S720" s="44"/>
      <c r="T720" s="44"/>
    </row>
    <row r="721" spans="13:20" x14ac:dyDescent="0.3">
      <c r="M721" s="44"/>
      <c r="N721" s="44"/>
      <c r="O721" s="44"/>
      <c r="P721" s="44"/>
      <c r="Q721" s="44"/>
      <c r="R721" s="44"/>
      <c r="S721" s="44"/>
      <c r="T721" s="44"/>
    </row>
    <row r="722" spans="13:20" x14ac:dyDescent="0.3">
      <c r="M722" s="44"/>
      <c r="N722" s="44"/>
      <c r="O722" s="44"/>
      <c r="P722" s="44"/>
      <c r="Q722" s="44"/>
      <c r="R722" s="44"/>
      <c r="S722" s="44"/>
      <c r="T722" s="44"/>
    </row>
    <row r="723" spans="13:20" x14ac:dyDescent="0.3">
      <c r="M723" s="44"/>
      <c r="N723" s="44"/>
      <c r="O723" s="44"/>
      <c r="P723" s="44"/>
      <c r="Q723" s="44"/>
      <c r="R723" s="44"/>
      <c r="S723" s="44"/>
      <c r="T723" s="44"/>
    </row>
    <row r="724" spans="13:20" x14ac:dyDescent="0.3">
      <c r="M724" s="44"/>
      <c r="N724" s="44"/>
      <c r="O724" s="44"/>
      <c r="P724" s="44"/>
      <c r="Q724" s="44"/>
      <c r="R724" s="44"/>
      <c r="S724" s="44"/>
      <c r="T724" s="44"/>
    </row>
    <row r="725" spans="13:20" x14ac:dyDescent="0.3">
      <c r="M725" s="44"/>
      <c r="N725" s="44"/>
      <c r="O725" s="44"/>
      <c r="P725" s="44"/>
      <c r="Q725" s="44"/>
      <c r="R725" s="44"/>
      <c r="S725" s="44"/>
      <c r="T725" s="44"/>
    </row>
    <row r="726" spans="13:20" x14ac:dyDescent="0.3">
      <c r="M726" s="44"/>
      <c r="N726" s="44"/>
      <c r="O726" s="44"/>
      <c r="P726" s="44"/>
      <c r="Q726" s="44"/>
      <c r="R726" s="44"/>
      <c r="S726" s="44"/>
      <c r="T726" s="44"/>
    </row>
    <row r="727" spans="13:20" x14ac:dyDescent="0.3">
      <c r="M727" s="44"/>
      <c r="N727" s="44"/>
      <c r="O727" s="44"/>
      <c r="P727" s="44"/>
      <c r="Q727" s="44"/>
      <c r="R727" s="44"/>
      <c r="S727" s="44"/>
      <c r="T727" s="44"/>
    </row>
    <row r="728" spans="13:20" x14ac:dyDescent="0.3">
      <c r="M728" s="44"/>
      <c r="N728" s="44"/>
      <c r="O728" s="44"/>
      <c r="P728" s="44"/>
      <c r="Q728" s="44"/>
      <c r="R728" s="44"/>
      <c r="S728" s="44"/>
      <c r="T728" s="44"/>
    </row>
    <row r="729" spans="13:20" x14ac:dyDescent="0.3">
      <c r="M729" s="44"/>
      <c r="N729" s="44"/>
      <c r="O729" s="44"/>
      <c r="P729" s="44"/>
      <c r="Q729" s="44"/>
      <c r="R729" s="44"/>
      <c r="S729" s="44"/>
      <c r="T729" s="44"/>
    </row>
    <row r="730" spans="13:20" x14ac:dyDescent="0.3">
      <c r="M730" s="44"/>
      <c r="N730" s="44"/>
      <c r="O730" s="44"/>
      <c r="P730" s="44"/>
      <c r="Q730" s="44"/>
      <c r="R730" s="44"/>
      <c r="S730" s="44"/>
      <c r="T730" s="44"/>
    </row>
    <row r="731" spans="13:20" x14ac:dyDescent="0.3">
      <c r="M731" s="44"/>
      <c r="N731" s="44"/>
      <c r="O731" s="44"/>
      <c r="P731" s="44"/>
      <c r="Q731" s="44"/>
      <c r="R731" s="44"/>
      <c r="S731" s="44"/>
      <c r="T731" s="44"/>
    </row>
    <row r="732" spans="13:20" x14ac:dyDescent="0.3">
      <c r="M732" s="44"/>
      <c r="N732" s="44"/>
      <c r="O732" s="44"/>
      <c r="P732" s="44"/>
      <c r="Q732" s="44"/>
      <c r="R732" s="44"/>
      <c r="S732" s="44"/>
      <c r="T732" s="44"/>
    </row>
    <row r="733" spans="13:20" x14ac:dyDescent="0.3">
      <c r="M733" s="44"/>
      <c r="N733" s="44"/>
      <c r="O733" s="44"/>
      <c r="P733" s="44"/>
      <c r="Q733" s="44"/>
      <c r="R733" s="44"/>
      <c r="S733" s="44"/>
      <c r="T733" s="44"/>
    </row>
    <row r="734" spans="13:20" x14ac:dyDescent="0.3">
      <c r="M734" s="44"/>
      <c r="N734" s="44"/>
      <c r="O734" s="44"/>
      <c r="P734" s="44"/>
      <c r="Q734" s="44"/>
      <c r="R734" s="44"/>
      <c r="S734" s="44"/>
      <c r="T734" s="44"/>
    </row>
    <row r="735" spans="13:20" x14ac:dyDescent="0.3">
      <c r="M735" s="44"/>
      <c r="N735" s="44"/>
      <c r="O735" s="44"/>
      <c r="P735" s="44"/>
      <c r="Q735" s="44"/>
      <c r="R735" s="44"/>
      <c r="S735" s="44"/>
      <c r="T735" s="44"/>
    </row>
    <row r="736" spans="13:20" x14ac:dyDescent="0.3">
      <c r="M736" s="44"/>
      <c r="N736" s="44"/>
      <c r="O736" s="44"/>
      <c r="P736" s="44"/>
      <c r="Q736" s="44"/>
      <c r="R736" s="44"/>
      <c r="S736" s="44"/>
      <c r="T736" s="44"/>
    </row>
    <row r="737" spans="13:20" x14ac:dyDescent="0.3">
      <c r="M737" s="44"/>
      <c r="N737" s="44"/>
      <c r="O737" s="44"/>
      <c r="P737" s="44"/>
      <c r="Q737" s="44"/>
      <c r="R737" s="44"/>
      <c r="S737" s="44"/>
      <c r="T737" s="44"/>
    </row>
    <row r="738" spans="13:20" x14ac:dyDescent="0.3">
      <c r="M738" s="44"/>
      <c r="N738" s="44"/>
      <c r="O738" s="44"/>
      <c r="P738" s="44"/>
      <c r="Q738" s="44"/>
      <c r="R738" s="44"/>
      <c r="S738" s="44"/>
      <c r="T738" s="44"/>
    </row>
    <row r="739" spans="13:20" x14ac:dyDescent="0.3">
      <c r="M739" s="44"/>
      <c r="N739" s="44"/>
      <c r="O739" s="44"/>
      <c r="P739" s="44"/>
      <c r="Q739" s="44"/>
      <c r="R739" s="44"/>
      <c r="S739" s="44"/>
      <c r="T739" s="44"/>
    </row>
    <row r="740" spans="13:20" x14ac:dyDescent="0.3">
      <c r="M740" s="44"/>
      <c r="N740" s="44"/>
      <c r="O740" s="44"/>
      <c r="P740" s="44"/>
      <c r="Q740" s="44"/>
      <c r="R740" s="44"/>
      <c r="S740" s="44"/>
      <c r="T740" s="44"/>
    </row>
    <row r="741" spans="13:20" x14ac:dyDescent="0.3">
      <c r="M741" s="44"/>
      <c r="N741" s="44"/>
      <c r="O741" s="44"/>
      <c r="P741" s="44"/>
      <c r="Q741" s="44"/>
      <c r="R741" s="44"/>
      <c r="S741" s="44"/>
      <c r="T741" s="44"/>
    </row>
    <row r="742" spans="13:20" x14ac:dyDescent="0.3">
      <c r="M742" s="44"/>
      <c r="N742" s="44"/>
      <c r="O742" s="44"/>
      <c r="P742" s="44"/>
      <c r="Q742" s="44"/>
      <c r="R742" s="44"/>
      <c r="S742" s="44"/>
      <c r="T742" s="44"/>
    </row>
    <row r="743" spans="13:20" x14ac:dyDescent="0.3">
      <c r="M743" s="44"/>
      <c r="N743" s="44"/>
      <c r="O743" s="44"/>
      <c r="P743" s="44"/>
      <c r="Q743" s="44"/>
      <c r="R743" s="44"/>
      <c r="S743" s="44"/>
      <c r="T743" s="44"/>
    </row>
    <row r="744" spans="13:20" x14ac:dyDescent="0.3">
      <c r="M744" s="44"/>
      <c r="N744" s="44"/>
      <c r="O744" s="44"/>
      <c r="P744" s="44"/>
      <c r="Q744" s="44"/>
      <c r="R744" s="44"/>
      <c r="S744" s="44"/>
      <c r="T744" s="44"/>
    </row>
    <row r="745" spans="13:20" x14ac:dyDescent="0.3">
      <c r="M745" s="44"/>
      <c r="N745" s="44"/>
      <c r="O745" s="44"/>
      <c r="P745" s="44"/>
      <c r="Q745" s="44"/>
      <c r="R745" s="44"/>
      <c r="S745" s="44"/>
      <c r="T745" s="44"/>
    </row>
    <row r="746" spans="13:20" x14ac:dyDescent="0.3">
      <c r="M746" s="44"/>
      <c r="N746" s="44"/>
      <c r="O746" s="44"/>
      <c r="P746" s="44"/>
      <c r="Q746" s="44"/>
      <c r="R746" s="44"/>
      <c r="S746" s="44"/>
      <c r="T746" s="44"/>
    </row>
    <row r="747" spans="13:20" x14ac:dyDescent="0.3">
      <c r="M747" s="44"/>
      <c r="N747" s="44"/>
      <c r="O747" s="44"/>
      <c r="P747" s="44"/>
      <c r="Q747" s="44"/>
      <c r="R747" s="44"/>
      <c r="S747" s="44"/>
      <c r="T747" s="44"/>
    </row>
    <row r="748" spans="13:20" x14ac:dyDescent="0.3">
      <c r="M748" s="44"/>
      <c r="N748" s="44"/>
      <c r="O748" s="44"/>
      <c r="P748" s="44"/>
      <c r="Q748" s="44"/>
      <c r="R748" s="44"/>
      <c r="S748" s="44"/>
      <c r="T748" s="44"/>
    </row>
    <row r="749" spans="13:20" x14ac:dyDescent="0.3">
      <c r="M749" s="44"/>
      <c r="N749" s="44"/>
      <c r="O749" s="44"/>
      <c r="P749" s="44"/>
      <c r="Q749" s="44"/>
      <c r="R749" s="44"/>
      <c r="S749" s="44"/>
      <c r="T749" s="44"/>
    </row>
    <row r="750" spans="13:20" x14ac:dyDescent="0.3">
      <c r="M750" s="44"/>
      <c r="N750" s="44"/>
      <c r="O750" s="44"/>
      <c r="P750" s="44"/>
      <c r="Q750" s="44"/>
      <c r="R750" s="44"/>
      <c r="S750" s="44"/>
      <c r="T750" s="44"/>
    </row>
    <row r="751" spans="13:20" x14ac:dyDescent="0.3">
      <c r="M751" s="44"/>
      <c r="N751" s="44"/>
      <c r="O751" s="44"/>
      <c r="P751" s="44"/>
      <c r="Q751" s="44"/>
      <c r="R751" s="44"/>
      <c r="S751" s="44"/>
      <c r="T751" s="44"/>
    </row>
    <row r="752" spans="13:20" x14ac:dyDescent="0.3">
      <c r="M752" s="44"/>
      <c r="N752" s="44"/>
      <c r="O752" s="44"/>
      <c r="P752" s="44"/>
      <c r="Q752" s="44"/>
      <c r="R752" s="44"/>
      <c r="S752" s="44"/>
      <c r="T752" s="44"/>
    </row>
    <row r="753" spans="13:20" x14ac:dyDescent="0.3">
      <c r="M753" s="44"/>
      <c r="N753" s="44"/>
      <c r="O753" s="44"/>
      <c r="P753" s="44"/>
      <c r="Q753" s="44"/>
      <c r="R753" s="44"/>
      <c r="S753" s="44"/>
      <c r="T753" s="44"/>
    </row>
    <row r="754" spans="13:20" x14ac:dyDescent="0.3">
      <c r="M754" s="44"/>
      <c r="N754" s="44"/>
      <c r="O754" s="44"/>
      <c r="P754" s="44"/>
      <c r="Q754" s="44"/>
      <c r="R754" s="44"/>
      <c r="S754" s="44"/>
      <c r="T754" s="44"/>
    </row>
    <row r="755" spans="13:20" x14ac:dyDescent="0.3">
      <c r="M755" s="44"/>
      <c r="N755" s="44"/>
      <c r="O755" s="44"/>
      <c r="P755" s="44"/>
      <c r="Q755" s="44"/>
      <c r="R755" s="44"/>
      <c r="S755" s="44"/>
      <c r="T755" s="44"/>
    </row>
    <row r="756" spans="13:20" x14ac:dyDescent="0.3">
      <c r="M756" s="44"/>
      <c r="N756" s="44"/>
      <c r="O756" s="44"/>
      <c r="P756" s="44"/>
      <c r="Q756" s="44"/>
      <c r="R756" s="44"/>
      <c r="S756" s="44"/>
      <c r="T756" s="44"/>
    </row>
    <row r="757" spans="13:20" x14ac:dyDescent="0.3">
      <c r="M757" s="44"/>
      <c r="N757" s="44"/>
      <c r="O757" s="44"/>
      <c r="P757" s="44"/>
      <c r="Q757" s="44"/>
      <c r="R757" s="44"/>
      <c r="S757" s="44"/>
      <c r="T757" s="44"/>
    </row>
    <row r="758" spans="13:20" x14ac:dyDescent="0.3">
      <c r="M758" s="44"/>
      <c r="N758" s="44"/>
      <c r="O758" s="44"/>
      <c r="P758" s="44"/>
      <c r="Q758" s="44"/>
      <c r="R758" s="44"/>
      <c r="S758" s="44"/>
      <c r="T758" s="44"/>
    </row>
    <row r="759" spans="13:20" x14ac:dyDescent="0.3">
      <c r="M759" s="44"/>
      <c r="N759" s="44"/>
      <c r="O759" s="44"/>
      <c r="P759" s="44"/>
      <c r="Q759" s="44"/>
      <c r="R759" s="44"/>
      <c r="S759" s="44"/>
      <c r="T759" s="44"/>
    </row>
    <row r="760" spans="13:20" x14ac:dyDescent="0.3">
      <c r="M760" s="44"/>
      <c r="N760" s="44"/>
      <c r="O760" s="44"/>
      <c r="P760" s="44"/>
      <c r="Q760" s="44"/>
      <c r="R760" s="44"/>
      <c r="S760" s="44"/>
      <c r="T760" s="44"/>
    </row>
    <row r="761" spans="13:20" x14ac:dyDescent="0.3">
      <c r="M761" s="44"/>
      <c r="N761" s="44"/>
      <c r="O761" s="44"/>
      <c r="P761" s="44"/>
      <c r="Q761" s="44"/>
      <c r="R761" s="44"/>
      <c r="S761" s="44"/>
      <c r="T761" s="44"/>
    </row>
    <row r="762" spans="13:20" x14ac:dyDescent="0.3">
      <c r="M762" s="44"/>
      <c r="N762" s="44"/>
      <c r="O762" s="44"/>
      <c r="P762" s="44"/>
      <c r="Q762" s="44"/>
      <c r="R762" s="44"/>
      <c r="S762" s="44"/>
      <c r="T762" s="44"/>
    </row>
    <row r="763" spans="13:20" x14ac:dyDescent="0.3">
      <c r="M763" s="44"/>
      <c r="N763" s="44"/>
      <c r="O763" s="44"/>
      <c r="P763" s="44"/>
      <c r="Q763" s="44"/>
      <c r="R763" s="44"/>
      <c r="S763" s="44"/>
      <c r="T763" s="44"/>
    </row>
    <row r="764" spans="13:20" x14ac:dyDescent="0.3">
      <c r="M764" s="44"/>
      <c r="N764" s="44"/>
      <c r="O764" s="44"/>
      <c r="P764" s="44"/>
      <c r="Q764" s="44"/>
      <c r="R764" s="44"/>
      <c r="S764" s="44"/>
      <c r="T764" s="44"/>
    </row>
    <row r="765" spans="13:20" x14ac:dyDescent="0.3">
      <c r="M765" s="44"/>
      <c r="N765" s="44"/>
      <c r="O765" s="44"/>
      <c r="P765" s="44"/>
      <c r="Q765" s="44"/>
      <c r="R765" s="44"/>
      <c r="S765" s="44"/>
      <c r="T765" s="44"/>
    </row>
    <row r="766" spans="13:20" x14ac:dyDescent="0.3">
      <c r="M766" s="44"/>
      <c r="N766" s="44"/>
      <c r="O766" s="44"/>
      <c r="P766" s="44"/>
      <c r="Q766" s="44"/>
      <c r="R766" s="44"/>
      <c r="S766" s="44"/>
      <c r="T766" s="44"/>
    </row>
    <row r="767" spans="13:20" x14ac:dyDescent="0.3">
      <c r="M767" s="44"/>
      <c r="N767" s="44"/>
      <c r="O767" s="44"/>
      <c r="P767" s="44"/>
      <c r="Q767" s="44"/>
      <c r="R767" s="44"/>
      <c r="S767" s="44"/>
      <c r="T767" s="44"/>
    </row>
    <row r="768" spans="13:20" x14ac:dyDescent="0.3">
      <c r="M768" s="44"/>
      <c r="N768" s="44"/>
      <c r="O768" s="44"/>
      <c r="P768" s="44"/>
      <c r="Q768" s="44"/>
      <c r="R768" s="44"/>
      <c r="S768" s="44"/>
      <c r="T768" s="44"/>
    </row>
    <row r="769" spans="13:20" x14ac:dyDescent="0.3">
      <c r="M769" s="44"/>
      <c r="N769" s="44"/>
      <c r="O769" s="44"/>
      <c r="P769" s="44"/>
      <c r="Q769" s="44"/>
      <c r="R769" s="44"/>
      <c r="S769" s="44"/>
      <c r="T769" s="44"/>
    </row>
    <row r="770" spans="13:20" x14ac:dyDescent="0.3">
      <c r="M770" s="44"/>
      <c r="N770" s="44"/>
      <c r="O770" s="44"/>
      <c r="P770" s="44"/>
      <c r="Q770" s="44"/>
      <c r="R770" s="44"/>
      <c r="S770" s="44"/>
      <c r="T770" s="44"/>
    </row>
    <row r="771" spans="13:20" x14ac:dyDescent="0.3">
      <c r="M771" s="44"/>
      <c r="N771" s="44"/>
      <c r="O771" s="44"/>
      <c r="P771" s="44"/>
      <c r="Q771" s="44"/>
      <c r="R771" s="44"/>
      <c r="S771" s="44"/>
      <c r="T771" s="44"/>
    </row>
    <row r="772" spans="13:20" x14ac:dyDescent="0.3">
      <c r="M772" s="44"/>
      <c r="N772" s="44"/>
      <c r="O772" s="44"/>
      <c r="P772" s="44"/>
      <c r="Q772" s="44"/>
      <c r="R772" s="44"/>
      <c r="S772" s="44"/>
      <c r="T772" s="44"/>
    </row>
    <row r="773" spans="13:20" x14ac:dyDescent="0.3">
      <c r="M773" s="44"/>
      <c r="N773" s="44"/>
      <c r="O773" s="44"/>
      <c r="P773" s="44"/>
      <c r="Q773" s="44"/>
      <c r="R773" s="44"/>
      <c r="S773" s="44"/>
      <c r="T773" s="44"/>
    </row>
    <row r="774" spans="13:20" x14ac:dyDescent="0.3">
      <c r="M774" s="44"/>
      <c r="N774" s="44"/>
      <c r="O774" s="44"/>
      <c r="P774" s="44"/>
      <c r="Q774" s="44"/>
      <c r="R774" s="44"/>
      <c r="S774" s="44"/>
      <c r="T774" s="44"/>
    </row>
    <row r="775" spans="13:20" x14ac:dyDescent="0.3">
      <c r="M775" s="44"/>
      <c r="N775" s="44"/>
      <c r="O775" s="44"/>
      <c r="P775" s="44"/>
      <c r="Q775" s="44"/>
      <c r="R775" s="44"/>
      <c r="S775" s="44"/>
      <c r="T775" s="44"/>
    </row>
    <row r="776" spans="13:20" x14ac:dyDescent="0.3">
      <c r="M776" s="44"/>
      <c r="N776" s="44"/>
      <c r="O776" s="44"/>
      <c r="P776" s="44"/>
      <c r="Q776" s="44"/>
      <c r="R776" s="44"/>
      <c r="S776" s="44"/>
      <c r="T776" s="44"/>
    </row>
    <row r="777" spans="13:20" x14ac:dyDescent="0.3">
      <c r="M777" s="44"/>
      <c r="N777" s="44"/>
      <c r="O777" s="44"/>
      <c r="P777" s="44"/>
      <c r="Q777" s="44"/>
      <c r="R777" s="44"/>
      <c r="S777" s="44"/>
      <c r="T777" s="44"/>
    </row>
    <row r="778" spans="13:20" x14ac:dyDescent="0.3">
      <c r="M778" s="44"/>
      <c r="N778" s="44"/>
      <c r="O778" s="44"/>
      <c r="P778" s="44"/>
      <c r="Q778" s="44"/>
      <c r="R778" s="44"/>
      <c r="S778" s="44"/>
      <c r="T778" s="44"/>
    </row>
    <row r="779" spans="13:20" x14ac:dyDescent="0.3">
      <c r="M779" s="44"/>
      <c r="N779" s="44"/>
      <c r="O779" s="44"/>
      <c r="P779" s="44"/>
      <c r="Q779" s="44"/>
      <c r="R779" s="44"/>
      <c r="S779" s="44"/>
      <c r="T779" s="44"/>
    </row>
    <row r="780" spans="13:20" x14ac:dyDescent="0.3">
      <c r="M780" s="44"/>
      <c r="N780" s="44"/>
      <c r="O780" s="44"/>
      <c r="P780" s="44"/>
      <c r="Q780" s="44"/>
      <c r="R780" s="44"/>
      <c r="S780" s="44"/>
      <c r="T780" s="44"/>
    </row>
    <row r="781" spans="13:20" x14ac:dyDescent="0.3">
      <c r="M781" s="44"/>
      <c r="N781" s="44"/>
      <c r="O781" s="44"/>
      <c r="P781" s="44"/>
      <c r="Q781" s="44"/>
      <c r="R781" s="44"/>
      <c r="S781" s="44"/>
      <c r="T781" s="44"/>
    </row>
    <row r="782" spans="13:20" x14ac:dyDescent="0.3">
      <c r="M782" s="44"/>
      <c r="N782" s="44"/>
      <c r="O782" s="44"/>
      <c r="P782" s="44"/>
      <c r="Q782" s="44"/>
      <c r="R782" s="44"/>
      <c r="S782" s="44"/>
      <c r="T782" s="44"/>
    </row>
    <row r="783" spans="13:20" x14ac:dyDescent="0.3">
      <c r="M783" s="44"/>
      <c r="N783" s="44"/>
      <c r="O783" s="44"/>
      <c r="P783" s="44"/>
      <c r="Q783" s="44"/>
      <c r="R783" s="44"/>
      <c r="S783" s="44"/>
      <c r="T783" s="44"/>
    </row>
    <row r="784" spans="13:20" x14ac:dyDescent="0.3">
      <c r="M784" s="44"/>
      <c r="N784" s="44"/>
      <c r="O784" s="44"/>
      <c r="P784" s="44"/>
      <c r="Q784" s="44"/>
      <c r="R784" s="44"/>
      <c r="S784" s="44"/>
      <c r="T784" s="44"/>
    </row>
    <row r="785" spans="13:20" x14ac:dyDescent="0.3">
      <c r="M785" s="44"/>
      <c r="N785" s="44"/>
      <c r="O785" s="44"/>
      <c r="P785" s="44"/>
      <c r="Q785" s="44"/>
      <c r="R785" s="44"/>
      <c r="S785" s="44"/>
      <c r="T785" s="44"/>
    </row>
    <row r="786" spans="13:20" x14ac:dyDescent="0.3">
      <c r="M786" s="44"/>
      <c r="N786" s="44"/>
      <c r="O786" s="44"/>
      <c r="P786" s="44"/>
      <c r="Q786" s="44"/>
      <c r="R786" s="44"/>
      <c r="S786" s="44"/>
      <c r="T786" s="44"/>
    </row>
    <row r="787" spans="13:20" x14ac:dyDescent="0.3">
      <c r="M787" s="44"/>
      <c r="N787" s="44"/>
      <c r="O787" s="44"/>
      <c r="P787" s="44"/>
      <c r="Q787" s="44"/>
      <c r="R787" s="44"/>
      <c r="S787" s="44"/>
      <c r="T787" s="44"/>
    </row>
    <row r="788" spans="13:20" x14ac:dyDescent="0.3">
      <c r="M788" s="44"/>
      <c r="N788" s="44"/>
      <c r="O788" s="44"/>
      <c r="P788" s="44"/>
      <c r="Q788" s="44"/>
      <c r="R788" s="44"/>
      <c r="S788" s="44"/>
      <c r="T788" s="44"/>
    </row>
    <row r="789" spans="13:20" x14ac:dyDescent="0.3">
      <c r="M789" s="44"/>
      <c r="N789" s="44"/>
      <c r="O789" s="44"/>
      <c r="P789" s="44"/>
      <c r="Q789" s="44"/>
      <c r="R789" s="44"/>
      <c r="S789" s="44"/>
      <c r="T789" s="44"/>
    </row>
    <row r="790" spans="13:20" x14ac:dyDescent="0.3">
      <c r="M790" s="44"/>
      <c r="N790" s="44"/>
      <c r="O790" s="44"/>
      <c r="P790" s="44"/>
      <c r="Q790" s="44"/>
      <c r="R790" s="44"/>
      <c r="S790" s="44"/>
      <c r="T790" s="44"/>
    </row>
    <row r="791" spans="13:20" x14ac:dyDescent="0.3">
      <c r="M791" s="44"/>
      <c r="N791" s="44"/>
      <c r="O791" s="44"/>
      <c r="P791" s="44"/>
      <c r="Q791" s="44"/>
      <c r="R791" s="44"/>
      <c r="S791" s="44"/>
      <c r="T791" s="44"/>
    </row>
    <row r="792" spans="13:20" x14ac:dyDescent="0.3">
      <c r="M792" s="44"/>
      <c r="N792" s="44"/>
      <c r="O792" s="44"/>
      <c r="P792" s="44"/>
      <c r="Q792" s="44"/>
      <c r="R792" s="44"/>
      <c r="S792" s="44"/>
      <c r="T792" s="44"/>
    </row>
    <row r="793" spans="13:20" x14ac:dyDescent="0.3">
      <c r="M793" s="44"/>
      <c r="N793" s="44"/>
      <c r="O793" s="44"/>
      <c r="P793" s="44"/>
      <c r="Q793" s="44"/>
      <c r="R793" s="44"/>
      <c r="S793" s="44"/>
      <c r="T793" s="44"/>
    </row>
    <row r="794" spans="13:20" x14ac:dyDescent="0.3">
      <c r="M794" s="44"/>
      <c r="N794" s="44"/>
      <c r="O794" s="44"/>
      <c r="P794" s="44"/>
      <c r="Q794" s="44"/>
      <c r="R794" s="44"/>
      <c r="S794" s="44"/>
      <c r="T794" s="44"/>
    </row>
    <row r="795" spans="13:20" x14ac:dyDescent="0.3">
      <c r="M795" s="44"/>
      <c r="N795" s="44"/>
      <c r="O795" s="44"/>
      <c r="P795" s="44"/>
      <c r="Q795" s="44"/>
      <c r="R795" s="44"/>
      <c r="S795" s="44"/>
      <c r="T795" s="44"/>
    </row>
    <row r="796" spans="13:20" x14ac:dyDescent="0.3">
      <c r="M796" s="44"/>
      <c r="N796" s="44"/>
      <c r="O796" s="44"/>
      <c r="P796" s="44"/>
      <c r="Q796" s="44"/>
      <c r="R796" s="44"/>
      <c r="S796" s="44"/>
      <c r="T796" s="44"/>
    </row>
    <row r="797" spans="13:20" x14ac:dyDescent="0.3">
      <c r="M797" s="44"/>
      <c r="N797" s="44"/>
      <c r="O797" s="44"/>
      <c r="P797" s="44"/>
      <c r="Q797" s="44"/>
      <c r="R797" s="44"/>
      <c r="S797" s="44"/>
      <c r="T797" s="44"/>
    </row>
    <row r="798" spans="13:20" x14ac:dyDescent="0.3">
      <c r="M798" s="44"/>
      <c r="N798" s="44"/>
      <c r="O798" s="44"/>
      <c r="P798" s="44"/>
      <c r="Q798" s="44"/>
      <c r="R798" s="44"/>
      <c r="S798" s="44"/>
      <c r="T798" s="44"/>
    </row>
    <row r="799" spans="13:20" x14ac:dyDescent="0.3">
      <c r="M799" s="44"/>
      <c r="N799" s="44"/>
      <c r="O799" s="44"/>
      <c r="P799" s="44"/>
      <c r="Q799" s="44"/>
      <c r="R799" s="44"/>
      <c r="S799" s="44"/>
      <c r="T799" s="44"/>
    </row>
    <row r="800" spans="13:20" x14ac:dyDescent="0.3">
      <c r="M800" s="44"/>
      <c r="N800" s="44"/>
      <c r="O800" s="44"/>
      <c r="P800" s="44"/>
      <c r="Q800" s="44"/>
      <c r="R800" s="44"/>
      <c r="S800" s="44"/>
      <c r="T800" s="44"/>
    </row>
    <row r="801" spans="13:20" x14ac:dyDescent="0.3">
      <c r="M801" s="44"/>
      <c r="N801" s="44"/>
      <c r="O801" s="44"/>
      <c r="P801" s="44"/>
      <c r="Q801" s="44"/>
      <c r="R801" s="44"/>
      <c r="S801" s="44"/>
      <c r="T801" s="44"/>
    </row>
    <row r="802" spans="13:20" x14ac:dyDescent="0.3">
      <c r="M802" s="44"/>
      <c r="N802" s="44"/>
      <c r="O802" s="44"/>
      <c r="P802" s="44"/>
      <c r="Q802" s="44"/>
      <c r="R802" s="44"/>
      <c r="S802" s="44"/>
      <c r="T802" s="44"/>
    </row>
    <row r="803" spans="13:20" x14ac:dyDescent="0.3">
      <c r="M803" s="44"/>
      <c r="N803" s="44"/>
      <c r="O803" s="44"/>
      <c r="P803" s="44"/>
      <c r="Q803" s="44"/>
      <c r="R803" s="44"/>
      <c r="S803" s="44"/>
      <c r="T803" s="44"/>
    </row>
    <row r="804" spans="13:20" x14ac:dyDescent="0.3">
      <c r="M804" s="44"/>
      <c r="N804" s="44"/>
      <c r="O804" s="44"/>
      <c r="P804" s="44"/>
      <c r="Q804" s="44"/>
      <c r="R804" s="44"/>
      <c r="S804" s="44"/>
      <c r="T804" s="44"/>
    </row>
    <row r="805" spans="13:20" x14ac:dyDescent="0.3">
      <c r="M805" s="44"/>
      <c r="N805" s="44"/>
      <c r="O805" s="44"/>
      <c r="P805" s="44"/>
      <c r="Q805" s="44"/>
      <c r="R805" s="44"/>
      <c r="S805" s="44"/>
      <c r="T805" s="44"/>
    </row>
    <row r="806" spans="13:20" x14ac:dyDescent="0.3">
      <c r="M806" s="44"/>
      <c r="N806" s="44"/>
      <c r="O806" s="44"/>
      <c r="P806" s="44"/>
      <c r="Q806" s="44"/>
      <c r="R806" s="44"/>
      <c r="S806" s="44"/>
      <c r="T806" s="44"/>
    </row>
    <row r="807" spans="13:20" x14ac:dyDescent="0.3">
      <c r="M807" s="44"/>
      <c r="N807" s="44"/>
      <c r="O807" s="44"/>
      <c r="P807" s="44"/>
      <c r="Q807" s="44"/>
      <c r="R807" s="44"/>
      <c r="S807" s="44"/>
      <c r="T807" s="44"/>
    </row>
    <row r="808" spans="13:20" x14ac:dyDescent="0.3">
      <c r="M808" s="44"/>
      <c r="N808" s="44"/>
      <c r="O808" s="44"/>
      <c r="P808" s="44"/>
      <c r="Q808" s="44"/>
      <c r="R808" s="44"/>
      <c r="S808" s="44"/>
      <c r="T808" s="44"/>
    </row>
    <row r="809" spans="13:20" x14ac:dyDescent="0.3">
      <c r="M809" s="44"/>
      <c r="N809" s="44"/>
      <c r="O809" s="44"/>
      <c r="P809" s="44"/>
      <c r="Q809" s="44"/>
      <c r="R809" s="44"/>
      <c r="S809" s="44"/>
      <c r="T809" s="44"/>
    </row>
    <row r="810" spans="13:20" x14ac:dyDescent="0.3">
      <c r="M810" s="44"/>
      <c r="N810" s="44"/>
      <c r="O810" s="44"/>
      <c r="P810" s="44"/>
      <c r="Q810" s="44"/>
      <c r="R810" s="44"/>
      <c r="S810" s="44"/>
      <c r="T810" s="44"/>
    </row>
    <row r="811" spans="13:20" x14ac:dyDescent="0.3">
      <c r="M811" s="44"/>
      <c r="N811" s="44"/>
      <c r="O811" s="44"/>
      <c r="P811" s="44"/>
      <c r="Q811" s="44"/>
      <c r="R811" s="44"/>
      <c r="S811" s="44"/>
      <c r="T811" s="44"/>
    </row>
    <row r="812" spans="13:20" x14ac:dyDescent="0.3">
      <c r="M812" s="44"/>
      <c r="N812" s="44"/>
      <c r="O812" s="44"/>
      <c r="P812" s="44"/>
      <c r="Q812" s="44"/>
      <c r="R812" s="44"/>
      <c r="S812" s="44"/>
      <c r="T812" s="44"/>
    </row>
    <row r="813" spans="13:20" x14ac:dyDescent="0.3">
      <c r="M813" s="44"/>
      <c r="N813" s="44"/>
      <c r="O813" s="44"/>
      <c r="P813" s="44"/>
      <c r="Q813" s="44"/>
      <c r="R813" s="44"/>
      <c r="S813" s="44"/>
      <c r="T813" s="44"/>
    </row>
    <row r="814" spans="13:20" x14ac:dyDescent="0.3">
      <c r="M814" s="44"/>
      <c r="N814" s="44"/>
      <c r="O814" s="44"/>
      <c r="P814" s="44"/>
      <c r="Q814" s="44"/>
      <c r="R814" s="44"/>
      <c r="S814" s="44"/>
      <c r="T814" s="44"/>
    </row>
    <row r="815" spans="13:20" x14ac:dyDescent="0.3">
      <c r="M815" s="44"/>
      <c r="N815" s="44"/>
      <c r="O815" s="44"/>
      <c r="P815" s="44"/>
      <c r="Q815" s="44"/>
      <c r="R815" s="44"/>
      <c r="S815" s="44"/>
      <c r="T815" s="44"/>
    </row>
    <row r="816" spans="13:20" x14ac:dyDescent="0.3">
      <c r="M816" s="44"/>
      <c r="N816" s="44"/>
      <c r="O816" s="44"/>
      <c r="P816" s="44"/>
      <c r="Q816" s="44"/>
      <c r="R816" s="44"/>
      <c r="S816" s="44"/>
      <c r="T816" s="44"/>
    </row>
    <row r="817" spans="13:20" x14ac:dyDescent="0.3">
      <c r="M817" s="44"/>
      <c r="N817" s="44"/>
      <c r="O817" s="44"/>
      <c r="P817" s="44"/>
      <c r="Q817" s="44"/>
      <c r="R817" s="44"/>
      <c r="S817" s="44"/>
      <c r="T817" s="44"/>
    </row>
    <row r="818" spans="13:20" x14ac:dyDescent="0.3">
      <c r="M818" s="44"/>
      <c r="N818" s="44"/>
      <c r="O818" s="44"/>
      <c r="P818" s="44"/>
      <c r="Q818" s="44"/>
      <c r="R818" s="44"/>
      <c r="S818" s="44"/>
      <c r="T818" s="44"/>
    </row>
    <row r="819" spans="13:20" x14ac:dyDescent="0.3">
      <c r="M819" s="44"/>
      <c r="N819" s="44"/>
      <c r="O819" s="44"/>
      <c r="P819" s="44"/>
      <c r="Q819" s="44"/>
      <c r="R819" s="44"/>
      <c r="S819" s="44"/>
      <c r="T819" s="44"/>
    </row>
    <row r="820" spans="13:20" x14ac:dyDescent="0.3">
      <c r="M820" s="44"/>
      <c r="N820" s="44"/>
      <c r="O820" s="44"/>
      <c r="P820" s="44"/>
      <c r="Q820" s="44"/>
      <c r="R820" s="44"/>
      <c r="S820" s="44"/>
      <c r="T820" s="44"/>
    </row>
    <row r="821" spans="13:20" x14ac:dyDescent="0.3">
      <c r="M821" s="44"/>
      <c r="N821" s="44"/>
      <c r="O821" s="44"/>
      <c r="P821" s="44"/>
      <c r="Q821" s="44"/>
      <c r="R821" s="44"/>
      <c r="S821" s="44"/>
      <c r="T821" s="44"/>
    </row>
    <row r="822" spans="13:20" x14ac:dyDescent="0.3">
      <c r="M822" s="44"/>
      <c r="N822" s="44"/>
      <c r="O822" s="44"/>
      <c r="P822" s="44"/>
      <c r="Q822" s="44"/>
      <c r="R822" s="44"/>
      <c r="S822" s="44"/>
      <c r="T822" s="44"/>
    </row>
    <row r="823" spans="13:20" x14ac:dyDescent="0.3">
      <c r="M823" s="44"/>
      <c r="N823" s="44"/>
      <c r="O823" s="44"/>
      <c r="P823" s="44"/>
      <c r="Q823" s="44"/>
      <c r="R823" s="44"/>
      <c r="S823" s="44"/>
      <c r="T823" s="44"/>
    </row>
    <row r="824" spans="13:20" x14ac:dyDescent="0.3">
      <c r="M824" s="44"/>
      <c r="N824" s="44"/>
      <c r="O824" s="44"/>
      <c r="P824" s="44"/>
      <c r="Q824" s="44"/>
      <c r="R824" s="44"/>
      <c r="S824" s="44"/>
      <c r="T824" s="44"/>
    </row>
    <row r="825" spans="13:20" x14ac:dyDescent="0.3">
      <c r="M825" s="44"/>
      <c r="N825" s="44"/>
      <c r="O825" s="44"/>
      <c r="P825" s="44"/>
      <c r="Q825" s="44"/>
      <c r="R825" s="44"/>
      <c r="S825" s="44"/>
      <c r="T825" s="44"/>
    </row>
    <row r="826" spans="13:20" x14ac:dyDescent="0.3">
      <c r="M826" s="44"/>
      <c r="N826" s="44"/>
      <c r="O826" s="44"/>
      <c r="P826" s="44"/>
      <c r="Q826" s="44"/>
      <c r="R826" s="44"/>
      <c r="S826" s="44"/>
      <c r="T826" s="44"/>
    </row>
    <row r="827" spans="13:20" x14ac:dyDescent="0.3">
      <c r="M827" s="44"/>
      <c r="N827" s="44"/>
      <c r="O827" s="44"/>
      <c r="P827" s="44"/>
      <c r="Q827" s="44"/>
      <c r="R827" s="44"/>
      <c r="S827" s="44"/>
      <c r="T827" s="44"/>
    </row>
    <row r="828" spans="13:20" x14ac:dyDescent="0.3">
      <c r="M828" s="44"/>
      <c r="N828" s="44"/>
      <c r="O828" s="44"/>
      <c r="P828" s="44"/>
      <c r="Q828" s="44"/>
      <c r="R828" s="44"/>
      <c r="S828" s="44"/>
      <c r="T828" s="44"/>
    </row>
    <row r="829" spans="13:20" x14ac:dyDescent="0.3">
      <c r="M829" s="44"/>
      <c r="N829" s="44"/>
      <c r="O829" s="44"/>
      <c r="P829" s="44"/>
      <c r="Q829" s="44"/>
      <c r="R829" s="44"/>
      <c r="S829" s="44"/>
      <c r="T829" s="44"/>
    </row>
    <row r="830" spans="13:20" x14ac:dyDescent="0.3">
      <c r="M830" s="44"/>
      <c r="N830" s="44"/>
      <c r="O830" s="44"/>
      <c r="P830" s="44"/>
      <c r="Q830" s="44"/>
      <c r="R830" s="44"/>
      <c r="S830" s="44"/>
      <c r="T830" s="44"/>
    </row>
    <row r="831" spans="13:20" x14ac:dyDescent="0.3">
      <c r="M831" s="44"/>
      <c r="N831" s="44"/>
      <c r="O831" s="44"/>
      <c r="P831" s="44"/>
      <c r="Q831" s="44"/>
      <c r="R831" s="44"/>
      <c r="S831" s="44"/>
      <c r="T831" s="44"/>
    </row>
    <row r="832" spans="13:20" x14ac:dyDescent="0.3">
      <c r="M832" s="44"/>
      <c r="N832" s="44"/>
      <c r="O832" s="44"/>
      <c r="P832" s="44"/>
      <c r="Q832" s="44"/>
      <c r="R832" s="44"/>
      <c r="S832" s="44"/>
      <c r="T832" s="44"/>
    </row>
    <row r="833" spans="13:20" x14ac:dyDescent="0.3">
      <c r="M833" s="44"/>
      <c r="N833" s="44"/>
      <c r="O833" s="44"/>
      <c r="P833" s="44"/>
      <c r="Q833" s="44"/>
      <c r="R833" s="44"/>
      <c r="S833" s="44"/>
      <c r="T833" s="44"/>
    </row>
    <row r="834" spans="13:20" x14ac:dyDescent="0.3">
      <c r="M834" s="44"/>
      <c r="N834" s="44"/>
      <c r="O834" s="44"/>
      <c r="P834" s="44"/>
      <c r="Q834" s="44"/>
      <c r="R834" s="44"/>
      <c r="S834" s="44"/>
      <c r="T834" s="44"/>
    </row>
    <row r="835" spans="13:20" x14ac:dyDescent="0.3">
      <c r="M835" s="44"/>
      <c r="N835" s="44"/>
      <c r="O835" s="44"/>
      <c r="P835" s="44"/>
      <c r="Q835" s="44"/>
      <c r="R835" s="44"/>
      <c r="S835" s="44"/>
      <c r="T835" s="44"/>
    </row>
    <row r="836" spans="13:20" x14ac:dyDescent="0.3">
      <c r="M836" s="44"/>
      <c r="N836" s="44"/>
      <c r="O836" s="44"/>
      <c r="P836" s="44"/>
      <c r="Q836" s="44"/>
      <c r="R836" s="44"/>
      <c r="S836" s="44"/>
      <c r="T836" s="44"/>
    </row>
    <row r="837" spans="13:20" x14ac:dyDescent="0.3">
      <c r="M837" s="44"/>
      <c r="N837" s="44"/>
      <c r="O837" s="44"/>
      <c r="P837" s="44"/>
      <c r="Q837" s="44"/>
      <c r="R837" s="44"/>
      <c r="S837" s="44"/>
      <c r="T837" s="44"/>
    </row>
    <row r="838" spans="13:20" x14ac:dyDescent="0.3">
      <c r="M838" s="44"/>
      <c r="N838" s="44"/>
      <c r="O838" s="44"/>
      <c r="P838" s="44"/>
      <c r="Q838" s="44"/>
      <c r="R838" s="44"/>
      <c r="S838" s="44"/>
      <c r="T838" s="44"/>
    </row>
    <row r="839" spans="13:20" x14ac:dyDescent="0.3">
      <c r="M839" s="44"/>
      <c r="N839" s="44"/>
      <c r="O839" s="44"/>
      <c r="P839" s="44"/>
      <c r="Q839" s="44"/>
      <c r="R839" s="44"/>
      <c r="S839" s="44"/>
      <c r="T839" s="44"/>
    </row>
    <row r="840" spans="13:20" x14ac:dyDescent="0.3">
      <c r="M840" s="44"/>
      <c r="N840" s="44"/>
      <c r="O840" s="44"/>
      <c r="P840" s="44"/>
      <c r="Q840" s="44"/>
      <c r="R840" s="44"/>
      <c r="S840" s="44"/>
      <c r="T840" s="44"/>
    </row>
    <row r="841" spans="13:20" x14ac:dyDescent="0.3">
      <c r="M841" s="44"/>
      <c r="N841" s="44"/>
      <c r="O841" s="44"/>
      <c r="P841" s="44"/>
      <c r="Q841" s="44"/>
      <c r="R841" s="44"/>
      <c r="S841" s="44"/>
      <c r="T841" s="44"/>
    </row>
    <row r="842" spans="13:20" x14ac:dyDescent="0.3">
      <c r="M842" s="44"/>
      <c r="N842" s="44"/>
      <c r="O842" s="44"/>
      <c r="P842" s="44"/>
      <c r="Q842" s="44"/>
      <c r="R842" s="44"/>
      <c r="S842" s="44"/>
      <c r="T842" s="44"/>
    </row>
    <row r="843" spans="13:20" x14ac:dyDescent="0.3">
      <c r="M843" s="44"/>
      <c r="N843" s="44"/>
      <c r="O843" s="44"/>
      <c r="P843" s="44"/>
      <c r="Q843" s="44"/>
      <c r="R843" s="44"/>
      <c r="S843" s="44"/>
      <c r="T843" s="44"/>
    </row>
    <row r="844" spans="13:20" x14ac:dyDescent="0.3">
      <c r="M844" s="44"/>
      <c r="N844" s="44"/>
      <c r="O844" s="44"/>
      <c r="P844" s="44"/>
      <c r="Q844" s="44"/>
      <c r="R844" s="44"/>
      <c r="S844" s="44"/>
      <c r="T844" s="44"/>
    </row>
    <row r="845" spans="13:20" x14ac:dyDescent="0.3">
      <c r="M845" s="44"/>
      <c r="N845" s="44"/>
      <c r="O845" s="44"/>
      <c r="P845" s="44"/>
      <c r="Q845" s="44"/>
      <c r="R845" s="44"/>
      <c r="S845" s="44"/>
      <c r="T845" s="44"/>
    </row>
    <row r="846" spans="13:20" x14ac:dyDescent="0.3">
      <c r="M846" s="44"/>
      <c r="N846" s="44"/>
      <c r="O846" s="44"/>
      <c r="P846" s="44"/>
      <c r="Q846" s="44"/>
      <c r="R846" s="44"/>
      <c r="S846" s="44"/>
      <c r="T846" s="44"/>
    </row>
    <row r="847" spans="13:20" x14ac:dyDescent="0.3">
      <c r="M847" s="44"/>
      <c r="N847" s="44"/>
      <c r="O847" s="44"/>
      <c r="P847" s="44"/>
      <c r="Q847" s="44"/>
      <c r="R847" s="44"/>
      <c r="S847" s="44"/>
      <c r="T847" s="44"/>
    </row>
    <row r="848" spans="13:20" x14ac:dyDescent="0.3">
      <c r="M848" s="44"/>
      <c r="N848" s="44"/>
      <c r="O848" s="44"/>
      <c r="P848" s="44"/>
      <c r="Q848" s="44"/>
      <c r="R848" s="44"/>
      <c r="S848" s="44"/>
      <c r="T848" s="44"/>
    </row>
    <row r="849" spans="13:20" x14ac:dyDescent="0.3">
      <c r="M849" s="44"/>
      <c r="N849" s="44"/>
      <c r="O849" s="44"/>
      <c r="P849" s="44"/>
      <c r="Q849" s="44"/>
      <c r="R849" s="44"/>
      <c r="S849" s="44"/>
      <c r="T849" s="44"/>
    </row>
    <row r="850" spans="13:20" x14ac:dyDescent="0.3">
      <c r="M850" s="44"/>
      <c r="N850" s="44"/>
      <c r="O850" s="44"/>
      <c r="P850" s="44"/>
      <c r="Q850" s="44"/>
      <c r="R850" s="44"/>
      <c r="S850" s="44"/>
      <c r="T850" s="44"/>
    </row>
    <row r="851" spans="13:20" x14ac:dyDescent="0.3">
      <c r="M851" s="44"/>
      <c r="N851" s="44"/>
      <c r="O851" s="44"/>
      <c r="P851" s="44"/>
      <c r="Q851" s="44"/>
      <c r="R851" s="44"/>
      <c r="S851" s="44"/>
      <c r="T851" s="44"/>
    </row>
    <row r="852" spans="13:20" x14ac:dyDescent="0.3">
      <c r="M852" s="44"/>
      <c r="N852" s="44"/>
      <c r="O852" s="44"/>
      <c r="P852" s="44"/>
      <c r="Q852" s="44"/>
      <c r="R852" s="44"/>
      <c r="S852" s="44"/>
      <c r="T852" s="44"/>
    </row>
    <row r="853" spans="13:20" x14ac:dyDescent="0.3">
      <c r="M853" s="44"/>
      <c r="N853" s="44"/>
      <c r="O853" s="44"/>
      <c r="P853" s="44"/>
      <c r="Q853" s="44"/>
      <c r="R853" s="44"/>
      <c r="S853" s="44"/>
      <c r="T853" s="44"/>
    </row>
    <row r="854" spans="13:20" x14ac:dyDescent="0.3">
      <c r="M854" s="44"/>
      <c r="N854" s="44"/>
      <c r="O854" s="44"/>
      <c r="P854" s="44"/>
      <c r="Q854" s="44"/>
      <c r="R854" s="44"/>
      <c r="S854" s="44"/>
      <c r="T854" s="44"/>
    </row>
    <row r="855" spans="13:20" x14ac:dyDescent="0.3">
      <c r="M855" s="44"/>
      <c r="N855" s="44"/>
      <c r="O855" s="44"/>
      <c r="P855" s="44"/>
      <c r="Q855" s="44"/>
      <c r="R855" s="44"/>
      <c r="S855" s="44"/>
      <c r="T855" s="44"/>
    </row>
    <row r="856" spans="13:20" x14ac:dyDescent="0.3">
      <c r="M856" s="44"/>
      <c r="N856" s="44"/>
      <c r="O856" s="44"/>
      <c r="P856" s="44"/>
      <c r="Q856" s="44"/>
      <c r="R856" s="44"/>
      <c r="S856" s="44"/>
      <c r="T856" s="44"/>
    </row>
    <row r="857" spans="13:20" x14ac:dyDescent="0.3">
      <c r="M857" s="44"/>
      <c r="N857" s="44"/>
      <c r="O857" s="44"/>
      <c r="P857" s="44"/>
      <c r="Q857" s="44"/>
      <c r="R857" s="44"/>
      <c r="S857" s="44"/>
      <c r="T857" s="44"/>
    </row>
    <row r="858" spans="13:20" x14ac:dyDescent="0.3">
      <c r="M858" s="44"/>
      <c r="N858" s="44"/>
      <c r="O858" s="44"/>
      <c r="P858" s="44"/>
      <c r="Q858" s="44"/>
      <c r="R858" s="44"/>
      <c r="S858" s="44"/>
      <c r="T858" s="44"/>
    </row>
    <row r="859" spans="13:20" x14ac:dyDescent="0.3">
      <c r="M859" s="44"/>
      <c r="N859" s="44"/>
      <c r="O859" s="44"/>
      <c r="P859" s="44"/>
      <c r="Q859" s="44"/>
      <c r="R859" s="44"/>
      <c r="S859" s="44"/>
      <c r="T859" s="44"/>
    </row>
    <row r="860" spans="13:20" x14ac:dyDescent="0.3">
      <c r="M860" s="44"/>
      <c r="N860" s="44"/>
      <c r="O860" s="44"/>
      <c r="P860" s="44"/>
      <c r="Q860" s="44"/>
      <c r="R860" s="44"/>
      <c r="S860" s="44"/>
      <c r="T860" s="44"/>
    </row>
    <row r="861" spans="13:20" x14ac:dyDescent="0.3">
      <c r="M861" s="44"/>
      <c r="N861" s="44"/>
      <c r="O861" s="44"/>
      <c r="P861" s="44"/>
      <c r="Q861" s="44"/>
      <c r="R861" s="44"/>
      <c r="S861" s="44"/>
      <c r="T861" s="44"/>
    </row>
    <row r="862" spans="13:20" x14ac:dyDescent="0.3">
      <c r="M862" s="44"/>
      <c r="N862" s="44"/>
      <c r="O862" s="44"/>
      <c r="P862" s="44"/>
      <c r="Q862" s="44"/>
      <c r="R862" s="44"/>
      <c r="S862" s="44"/>
      <c r="T862" s="44"/>
    </row>
    <row r="863" spans="13:20" x14ac:dyDescent="0.3">
      <c r="M863" s="44"/>
      <c r="N863" s="44"/>
      <c r="O863" s="44"/>
      <c r="P863" s="44"/>
      <c r="Q863" s="44"/>
      <c r="R863" s="44"/>
      <c r="S863" s="44"/>
      <c r="T863" s="44"/>
    </row>
    <row r="864" spans="13:20" x14ac:dyDescent="0.3">
      <c r="M864" s="44"/>
      <c r="N864" s="44"/>
      <c r="O864" s="44"/>
      <c r="P864" s="44"/>
      <c r="Q864" s="44"/>
      <c r="R864" s="44"/>
      <c r="S864" s="44"/>
      <c r="T864" s="44"/>
    </row>
    <row r="865" spans="13:20" x14ac:dyDescent="0.3">
      <c r="M865" s="44"/>
      <c r="N865" s="44"/>
      <c r="O865" s="44"/>
      <c r="P865" s="44"/>
      <c r="Q865" s="44"/>
      <c r="R865" s="44"/>
      <c r="S865" s="44"/>
      <c r="T865" s="44"/>
    </row>
    <row r="866" spans="13:20" x14ac:dyDescent="0.3">
      <c r="M866" s="44"/>
      <c r="N866" s="44"/>
      <c r="O866" s="44"/>
      <c r="P866" s="44"/>
      <c r="Q866" s="44"/>
      <c r="R866" s="44"/>
      <c r="S866" s="44"/>
      <c r="T866" s="44"/>
    </row>
    <row r="867" spans="13:20" x14ac:dyDescent="0.3">
      <c r="M867" s="44"/>
      <c r="N867" s="44"/>
      <c r="O867" s="44"/>
      <c r="P867" s="44"/>
      <c r="Q867" s="44"/>
      <c r="R867" s="44"/>
      <c r="S867" s="44"/>
      <c r="T867" s="44"/>
    </row>
    <row r="868" spans="13:20" x14ac:dyDescent="0.3">
      <c r="M868" s="44"/>
      <c r="N868" s="44"/>
      <c r="O868" s="44"/>
      <c r="P868" s="44"/>
      <c r="Q868" s="44"/>
      <c r="R868" s="44"/>
      <c r="S868" s="44"/>
      <c r="T868" s="44"/>
    </row>
    <row r="869" spans="13:20" x14ac:dyDescent="0.3">
      <c r="M869" s="44"/>
      <c r="N869" s="44"/>
      <c r="O869" s="44"/>
      <c r="P869" s="44"/>
      <c r="Q869" s="44"/>
      <c r="R869" s="44"/>
      <c r="S869" s="44"/>
      <c r="T869" s="44"/>
    </row>
    <row r="870" spans="13:20" x14ac:dyDescent="0.3">
      <c r="M870" s="44"/>
      <c r="N870" s="44"/>
      <c r="O870" s="44"/>
      <c r="P870" s="44"/>
      <c r="Q870" s="44"/>
      <c r="R870" s="44"/>
      <c r="S870" s="44"/>
      <c r="T870" s="44"/>
    </row>
    <row r="871" spans="13:20" x14ac:dyDescent="0.3">
      <c r="M871" s="44"/>
      <c r="N871" s="44"/>
      <c r="O871" s="44"/>
      <c r="P871" s="44"/>
      <c r="Q871" s="44"/>
      <c r="R871" s="44"/>
      <c r="S871" s="44"/>
      <c r="T871" s="44"/>
    </row>
    <row r="872" spans="13:20" x14ac:dyDescent="0.3">
      <c r="M872" s="44"/>
      <c r="N872" s="44"/>
      <c r="O872" s="44"/>
      <c r="P872" s="44"/>
      <c r="Q872" s="44"/>
      <c r="R872" s="44"/>
      <c r="S872" s="44"/>
      <c r="T872" s="44"/>
    </row>
    <row r="873" spans="13:20" x14ac:dyDescent="0.3">
      <c r="M873" s="44"/>
      <c r="N873" s="44"/>
      <c r="O873" s="44"/>
      <c r="P873" s="44"/>
      <c r="Q873" s="44"/>
      <c r="R873" s="44"/>
      <c r="S873" s="44"/>
      <c r="T873" s="44"/>
    </row>
    <row r="874" spans="13:20" x14ac:dyDescent="0.3">
      <c r="M874" s="44"/>
      <c r="N874" s="44"/>
      <c r="O874" s="44"/>
      <c r="P874" s="44"/>
      <c r="Q874" s="44"/>
      <c r="R874" s="44"/>
      <c r="S874" s="44"/>
      <c r="T874" s="44"/>
    </row>
    <row r="875" spans="13:20" x14ac:dyDescent="0.3">
      <c r="M875" s="44"/>
      <c r="N875" s="44"/>
      <c r="O875" s="44"/>
      <c r="P875" s="44"/>
      <c r="Q875" s="44"/>
      <c r="R875" s="44"/>
      <c r="S875" s="44"/>
      <c r="T875" s="44"/>
    </row>
    <row r="876" spans="13:20" x14ac:dyDescent="0.3">
      <c r="M876" s="44"/>
      <c r="N876" s="44"/>
      <c r="O876" s="44"/>
      <c r="P876" s="44"/>
      <c r="Q876" s="44"/>
      <c r="R876" s="44"/>
      <c r="S876" s="44"/>
      <c r="T876" s="44"/>
    </row>
    <row r="877" spans="13:20" x14ac:dyDescent="0.3">
      <c r="M877" s="44"/>
      <c r="N877" s="44"/>
      <c r="O877" s="44"/>
      <c r="P877" s="44"/>
      <c r="Q877" s="44"/>
      <c r="R877" s="44"/>
      <c r="S877" s="44"/>
      <c r="T877" s="44"/>
    </row>
    <row r="878" spans="13:20" x14ac:dyDescent="0.3">
      <c r="M878" s="44"/>
      <c r="N878" s="44"/>
      <c r="O878" s="44"/>
      <c r="P878" s="44"/>
      <c r="Q878" s="44"/>
      <c r="R878" s="44"/>
      <c r="S878" s="44"/>
      <c r="T878" s="44"/>
    </row>
    <row r="879" spans="13:20" x14ac:dyDescent="0.3">
      <c r="M879" s="44"/>
      <c r="N879" s="44"/>
      <c r="O879" s="44"/>
      <c r="P879" s="44"/>
      <c r="Q879" s="44"/>
      <c r="R879" s="44"/>
      <c r="S879" s="44"/>
      <c r="T879" s="44"/>
    </row>
    <row r="880" spans="13:20" x14ac:dyDescent="0.3">
      <c r="M880" s="44"/>
      <c r="N880" s="44"/>
      <c r="O880" s="44"/>
      <c r="P880" s="44"/>
    </row>
    <row r="881" spans="13:16" x14ac:dyDescent="0.3">
      <c r="M881" s="44"/>
      <c r="N881" s="44"/>
      <c r="O881" s="44"/>
      <c r="P881" s="44"/>
    </row>
    <row r="882" spans="13:16" x14ac:dyDescent="0.3">
      <c r="M882" s="44"/>
      <c r="N882" s="44"/>
      <c r="O882" s="44"/>
      <c r="P882" s="44"/>
    </row>
    <row r="883" spans="13:16" x14ac:dyDescent="0.3">
      <c r="M883" s="44"/>
      <c r="N883" s="44"/>
      <c r="O883" s="44"/>
      <c r="P883" s="44"/>
    </row>
    <row r="884" spans="13:16" x14ac:dyDescent="0.3">
      <c r="M884" s="44"/>
      <c r="N884" s="44"/>
      <c r="O884" s="44"/>
      <c r="P884" s="44"/>
    </row>
    <row r="885" spans="13:16" x14ac:dyDescent="0.3">
      <c r="M885" s="44"/>
      <c r="N885" s="44"/>
      <c r="O885" s="44"/>
      <c r="P885" s="44"/>
    </row>
    <row r="886" spans="13:16" x14ac:dyDescent="0.3">
      <c r="M886" s="44"/>
      <c r="N886" s="44"/>
      <c r="O886" s="44"/>
      <c r="P886" s="44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4" workbookViewId="0">
      <selection activeCell="J4" sqref="J4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11" t="s">
        <v>0</v>
      </c>
      <c r="B1" s="113" t="s">
        <v>5</v>
      </c>
      <c r="C1" s="113"/>
      <c r="D1" s="114" t="s">
        <v>19</v>
      </c>
      <c r="E1" s="86" t="s">
        <v>6</v>
      </c>
      <c r="F1" s="87"/>
      <c r="G1" s="87"/>
      <c r="H1" s="94"/>
      <c r="I1" s="110" t="s">
        <v>7</v>
      </c>
      <c r="J1" s="83"/>
      <c r="K1" s="83"/>
      <c r="L1" s="85"/>
    </row>
    <row r="2" spans="1:12" ht="30" customHeight="1" thickBot="1" x14ac:dyDescent="0.35">
      <c r="A2" s="112"/>
      <c r="B2" s="28" t="s">
        <v>10</v>
      </c>
      <c r="C2" s="34" t="s">
        <v>2</v>
      </c>
      <c r="D2" s="115"/>
      <c r="E2" s="20" t="s">
        <v>8</v>
      </c>
      <c r="F2" s="19" t="s">
        <v>9</v>
      </c>
      <c r="G2" s="43" t="s">
        <v>2</v>
      </c>
      <c r="H2" s="21" t="s">
        <v>24</v>
      </c>
      <c r="I2" s="18" t="s">
        <v>8</v>
      </c>
      <c r="J2" s="19" t="s">
        <v>9</v>
      </c>
      <c r="K2" s="43" t="s">
        <v>2</v>
      </c>
      <c r="L2" s="21" t="s">
        <v>24</v>
      </c>
    </row>
    <row r="3" spans="1:12" x14ac:dyDescent="0.3">
      <c r="A3" s="103">
        <v>2</v>
      </c>
      <c r="B3" s="106">
        <f>AVERAGE('Tabela 1'!E3:E102) -AVERAGE('Tabela 1'!D3:D102)</f>
        <v>57.033434343434344</v>
      </c>
      <c r="C3" s="99">
        <f>AVERAGE('Tabela 1'!F3:F102)</f>
        <v>16.579999999999998</v>
      </c>
      <c r="D3" s="38" t="s">
        <v>20</v>
      </c>
      <c r="E3" s="67">
        <f>AVERAGEIFS('Tabela 1'!G3:G102,'Tabela 1'!G3:G102,"&gt;-0,01",'Tabela 1'!G3:G102,"&lt;0,01")</f>
        <v>6.8226040756003962E-7</v>
      </c>
      <c r="F3" s="68">
        <f>AVERAGEIFS('Tabela 1'!H3:H102,'Tabela 1'!G3:G102,"&gt;-0,01",'Tabela 1'!G3:G102,"&lt;0,01")</f>
        <v>1.1191147829054141E-16</v>
      </c>
      <c r="G3" s="66">
        <f>AVERAGEIFS('Tabela 1'!I3:I102,'Tabela 1'!G3:G102,"&gt;-0,01",'Tabela 1'!G3:G102,"&lt;0,01")</f>
        <v>60.576271186440678</v>
      </c>
      <c r="H3" s="46">
        <f>COUNTIF('Tabela 1'!G3:G102,"&gt;-0,0001")-COUNTIF('Tabela 1'!G3:G102,"&gt;0,0001")</f>
        <v>59</v>
      </c>
      <c r="I3" s="67">
        <f>AVERAGEIFS('Tabela 1'!K3:K102,'Tabela 1'!K3:K102,"&gt;-0,01",'Tabela 1'!K3:K102,"&lt;0,01")</f>
        <v>-2.7246323088456561E-4</v>
      </c>
      <c r="J3" s="68">
        <f>AVERAGEIFS('Tabela 1'!L3:L102,'Tabela 1'!K3:K102,"&gt;-0,01",'Tabela 1'!K3:K102,"&lt;0,01")</f>
        <v>1.8971320072798278E-11</v>
      </c>
      <c r="K3" s="66">
        <v>8</v>
      </c>
      <c r="L3" s="46">
        <f>COUNTIF('Tabela 1'!K3:K102,"&gt;-0,0001")-COUNTIF('Tabela 1'!K3:K102,"&gt;0,0001")</f>
        <v>40</v>
      </c>
    </row>
    <row r="4" spans="1:12" x14ac:dyDescent="0.3">
      <c r="A4" s="104"/>
      <c r="B4" s="107"/>
      <c r="C4" s="100"/>
      <c r="D4" s="39" t="s">
        <v>21</v>
      </c>
      <c r="E4" s="69">
        <f>AVERAGEIFS('Tabela 1'!G3:G102,'Tabela 1'!G3:G102,"&gt;62,6",'Tabela 1'!G3:G102,"&lt;62,8")</f>
        <v>62.748180539591196</v>
      </c>
      <c r="F4" s="70">
        <f>AVERAGEIFS('Tabela 1'!H3:H102,'Tabela 1'!G3:G102,"&gt;62,6",'Tabela 1'!G3:G102,"&lt;62,8")</f>
        <v>-0.92114830549524096</v>
      </c>
      <c r="G4" s="46">
        <f>AVERAGEIFS('Tabela 1'!I3:I102,'Tabela 1'!G3:G102,"&gt;62,6",'Tabela 1'!G3:G102,"&lt;62,8")</f>
        <v>62.628571428571426</v>
      </c>
      <c r="H4" s="46">
        <f>COUNTIF('Tabela 1'!G3:G102, "&gt;62,7") - COUNTIF('Tabela 1'!G3:G102, "&gt;62,8")</f>
        <v>35</v>
      </c>
      <c r="I4" s="69">
        <f>AVERAGEIFS('Tabela 1'!K3:K102,'Tabela 1'!K3:K102,"&gt;62,6",'Tabela 1'!K3:K102,"&lt;62,8")</f>
        <v>62.755266014881855</v>
      </c>
      <c r="J4" s="70">
        <f>AVERAGEIFS('Tabela 1'!L3:L102,'Tabela 1'!K3:K102,"&gt;62,6",'Tabela 1'!K3:K102,"&lt;62,8")</f>
        <v>-0.92114755068644549</v>
      </c>
      <c r="K4" s="46">
        <v>8</v>
      </c>
      <c r="L4" s="46">
        <f>COUNTIF('Tabela 1'!K3:K102, "&gt;62,7") - COUNTIF('Tabela 1'!K3:K102, "&gt;62,8")</f>
        <v>2</v>
      </c>
    </row>
    <row r="5" spans="1:12" ht="15" thickBot="1" x14ac:dyDescent="0.35">
      <c r="A5" s="105"/>
      <c r="B5" s="108"/>
      <c r="C5" s="101"/>
      <c r="D5" s="42" t="s">
        <v>23</v>
      </c>
      <c r="E5" s="95" t="s">
        <v>30</v>
      </c>
      <c r="F5" s="96"/>
      <c r="G5" s="17"/>
      <c r="H5" s="46">
        <f>100-H4-H3</f>
        <v>6</v>
      </c>
      <c r="I5" s="95" t="s">
        <v>30</v>
      </c>
      <c r="J5" s="96"/>
      <c r="K5" s="17"/>
      <c r="L5" s="46">
        <f>100-L4-L3</f>
        <v>58</v>
      </c>
    </row>
    <row r="6" spans="1:12" x14ac:dyDescent="0.3">
      <c r="A6" s="103">
        <v>1.5</v>
      </c>
      <c r="B6" s="106">
        <f>AVERAGE('Tabela 1'!E103:E202) -AVERAGE('Tabela 1'!D103:D202)</f>
        <v>26.690757785373254</v>
      </c>
      <c r="C6" s="99">
        <f>AVERAGE('Tabela 1'!F103:F202)</f>
        <v>21.38</v>
      </c>
      <c r="D6" s="38" t="s">
        <v>20</v>
      </c>
      <c r="E6" s="67">
        <f>AVERAGEIFS('Tabela 1'!G103:G202,'Tabela 1'!G103:G202,"&gt;-0,001",'Tabela 1'!G103:G202,"&lt;0,001")</f>
        <v>-3.5949214534576626E-7</v>
      </c>
      <c r="F6" s="68">
        <f>AVERAGEIFS('Tabela 1'!H103:H202,'Tabela 1'!G103:G202,"&gt;-0,001",'Tabela 1'!G103:G202,"&lt;0,001")</f>
        <v>1.2226288665910599E-16</v>
      </c>
      <c r="G6" s="66">
        <f>AVERAGEIFS('Tabela 1'!I103:I202,'Tabela 1'!G103:G202,"&gt;-0,001",'Tabela 1'!G103:G202,"&lt;0,001")</f>
        <v>59.193548387096776</v>
      </c>
      <c r="H6" s="46">
        <f>COUNTIF('Tabela 1'!G103:G202,"&gt;-0,0001")-COUNTIF('Tabela 1'!G103:G202,"&gt;0,0001")</f>
        <v>62</v>
      </c>
      <c r="I6" s="67">
        <f>AVERAGEIFS('Tabela 1'!K103:K202,'Tabela 1'!K103:K202,"&gt;-0,001",'Tabela 1'!K103:K202,"&lt;0,001")</f>
        <v>-7.1007080098080086E-6</v>
      </c>
      <c r="J6" s="68">
        <f>AVERAGEIFS('Tabela 1'!L103:L202,'Tabela 1'!K103:K202,"&gt;-0,001",'Tabela 1'!K103:K202,"&lt;0,001")</f>
        <v>4.7091494247597192E-14</v>
      </c>
      <c r="K6" s="66">
        <v>8</v>
      </c>
      <c r="L6" s="46">
        <f>COUNTIF('Tabela 1'!K103:K202,"&gt;-0,0001")-COUNTIF('Tabela 1'!K103:K202,"&gt;0,0001")</f>
        <v>47</v>
      </c>
    </row>
    <row r="7" spans="1:12" x14ac:dyDescent="0.3">
      <c r="A7" s="104"/>
      <c r="B7" s="107"/>
      <c r="C7" s="100"/>
      <c r="D7" s="39" t="s">
        <v>21</v>
      </c>
      <c r="E7" s="69">
        <f>AVERAGEIFS('Tabela 1'!G103:G202,'Tabela 1'!G103:G202,"&gt;62,6",'Tabela 1'!G103:G202,"&lt;62,8")</f>
        <v>62.748180758384628</v>
      </c>
      <c r="F7" s="70">
        <f>AVERAGEIFS('Tabela 1'!H103:H202,'Tabela 1'!G103:G202,"&gt;62,6",'Tabela 1'!G103:G202,"&lt;62,8")</f>
        <v>-0.92114830549522786</v>
      </c>
      <c r="G7" s="46">
        <f>AVERAGEIFS('Tabela 1'!I103:I202,'Tabela 1'!G103:G202,"&gt;62,6",'Tabela 1'!G103:G202,"&lt;62,8")</f>
        <v>57.916666666666664</v>
      </c>
      <c r="H7" s="46">
        <f>COUNTIF('Tabela 1'!G103:G202, "&gt;62,7") - COUNTIF('Tabela 1'!G103:G202, "&gt;62,8")</f>
        <v>24</v>
      </c>
      <c r="I7" s="69">
        <f>AVERAGEIFS('Tabela 1'!K103:K202,'Tabela 1'!K103:K202,"&gt;62,6",'Tabela 1'!K103:K202,"&lt;62,8")</f>
        <v>62.746004973950292</v>
      </c>
      <c r="J7" s="70">
        <f>AVERAGEIFS('Tabela 1'!L103:L202,'Tabela 1'!K103:K202,"&gt;62,6",'Tabela 1'!K103:K202,"&lt;62,8")</f>
        <v>-0.9211344731110872</v>
      </c>
      <c r="K7" s="46">
        <v>8</v>
      </c>
      <c r="L7" s="46">
        <f>COUNTIF('Tabela 1'!K103:K202, "&gt;62,7") - COUNTIF('Tabela 1'!K103:K202, "&gt;62,8")</f>
        <v>6</v>
      </c>
    </row>
    <row r="8" spans="1:12" ht="15" thickBot="1" x14ac:dyDescent="0.35">
      <c r="A8" s="105"/>
      <c r="B8" s="108"/>
      <c r="C8" s="101"/>
      <c r="D8" s="40" t="s">
        <v>23</v>
      </c>
      <c r="E8" s="95" t="s">
        <v>30</v>
      </c>
      <c r="F8" s="96"/>
      <c r="G8" s="3"/>
      <c r="H8" s="46">
        <f>100-H7-H6</f>
        <v>14</v>
      </c>
      <c r="I8" s="95" t="s">
        <v>30</v>
      </c>
      <c r="J8" s="96"/>
      <c r="K8" s="3"/>
      <c r="L8" s="46">
        <f>100-L7-L6</f>
        <v>47</v>
      </c>
    </row>
    <row r="9" spans="1:12" x14ac:dyDescent="0.3">
      <c r="A9" s="35"/>
      <c r="B9" s="36"/>
      <c r="C9" s="37"/>
      <c r="D9" s="41" t="s">
        <v>20</v>
      </c>
      <c r="E9" s="67">
        <f>AVERAGEIFS('Tabela 1'!G203:G302,'Tabela 1'!G203:G302,"&gt;-0,001",'Tabela 1'!G203:G302,"&lt;0,001")</f>
        <v>5.2038852019412459E-7</v>
      </c>
      <c r="F9" s="68">
        <f>AVERAGEIFS('Tabela 1'!H203:H302,'Tabela 1'!G203:G302,"&gt;-0,001",'Tabela 1'!G203:G302,"&lt;0,001")</f>
        <v>9.717210773609516E-17</v>
      </c>
      <c r="G9" s="4">
        <f>AVERAGEIFS('Tabela 1'!I203:I302,'Tabela 1'!G203:G302,"&gt;-0,001",'Tabela 1'!G203:G302,"&lt;0,001")</f>
        <v>55.342465753424655</v>
      </c>
      <c r="H9" s="46">
        <f>COUNTIF('Tabela 1'!G203:G302,"&gt;-0,0001")-COUNTIF('Tabela 1'!G203:G302,"&gt;0,0001")</f>
        <v>73</v>
      </c>
      <c r="I9" s="67">
        <f>AVERAGEIFS('Tabela 1'!K203:K302,'Tabela 1'!K203:K302,"&gt;-0,001",'Tabela 1'!K203:K302,"&lt;0,001")</f>
        <v>-6.2185683105478866E-7</v>
      </c>
      <c r="J9" s="68">
        <f>AVERAGEIFS('Tabela 1'!L203:L302,'Tabela 1'!K203:K302,"&gt;-0,001",'Tabela 1'!K203:K302,"&lt;0,001")</f>
        <v>5.3985887845800024E-16</v>
      </c>
      <c r="K9" s="49">
        <v>8</v>
      </c>
      <c r="L9" s="46">
        <f>COUNTIF('Tabela 1'!K203:K302,"&gt;-0,0001")-COUNTIF('Tabela 1'!K203:K302,"&gt;0,0001")</f>
        <v>73</v>
      </c>
    </row>
    <row r="10" spans="1:12" x14ac:dyDescent="0.3">
      <c r="A10" s="104">
        <v>1.2</v>
      </c>
      <c r="B10" s="109">
        <f>AVERAGE('Tabela 1'!E203:E302) -AVERAGE('Tabela 1'!D203:D302)</f>
        <v>11.29310658823746</v>
      </c>
      <c r="C10" s="102">
        <f>AVERAGE('Tabela 1'!F203:F302)</f>
        <v>37.96</v>
      </c>
      <c r="D10" s="39" t="s">
        <v>21</v>
      </c>
      <c r="E10" s="69">
        <f>AVERAGEIFS('Tabela 1'!G203:G302,'Tabela 1'!G203:G302,"&gt;62,6",'Tabela 1'!G203:G302,"&lt;62,8")</f>
        <v>62.74818088192373</v>
      </c>
      <c r="F10" s="70">
        <f>AVERAGEIFS('Tabela 1'!H203:H302,'Tabela 1'!G203:G302,"&gt;62,6",'Tabela 1'!G203:G302,"&lt;62,8")</f>
        <v>-0.92114830549527627</v>
      </c>
      <c r="G10" s="1">
        <f>AVERAGEIFS('Tabela 1'!I203:I302,'Tabela 1'!G203:G302,"&gt;62,6",'Tabela 1'!G203:G302,"&lt;62,8")</f>
        <v>54</v>
      </c>
      <c r="H10" s="46">
        <f>COUNTIF('Tabela 1'!G203:G302, "&gt;62,7") - COUNTIF('Tabela 1'!G203:G302, "&gt;62,8")</f>
        <v>16</v>
      </c>
      <c r="I10" s="69">
        <f>AVERAGEIFS('Tabela 1'!K203:K302,'Tabela 1'!K203:K302,"&gt;62,6",'Tabela 1'!K203:K302,"&lt;62,8")</f>
        <v>62.720102330347729</v>
      </c>
      <c r="J10" s="70">
        <f>AVERAGEIFS('Tabela 1'!L203:L302,'Tabela 1'!K203:K302,"&gt;62,6",'Tabela 1'!K203:K302,"&lt;62,8")</f>
        <v>-0.92110346351794481</v>
      </c>
      <c r="K10" s="46">
        <v>8</v>
      </c>
      <c r="L10" s="46">
        <f>COUNTIF('Tabela 1'!K203:K302, "&gt;62,7") - COUNTIF('Tabela 1'!K203:K302, "&gt;62,8")</f>
        <v>8</v>
      </c>
    </row>
    <row r="11" spans="1:12" ht="15" thickBot="1" x14ac:dyDescent="0.35">
      <c r="A11" s="105"/>
      <c r="B11" s="108"/>
      <c r="C11" s="101"/>
      <c r="D11" s="40" t="s">
        <v>23</v>
      </c>
      <c r="E11" s="97" t="s">
        <v>30</v>
      </c>
      <c r="F11" s="98"/>
      <c r="G11" s="3"/>
      <c r="H11" s="46">
        <f>100-H10-H9</f>
        <v>11</v>
      </c>
      <c r="I11" s="97" t="s">
        <v>30</v>
      </c>
      <c r="J11" s="98"/>
      <c r="K11" s="3"/>
      <c r="L11" s="46">
        <f>100-L10-L9</f>
        <v>19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2"/>
  <sheetViews>
    <sheetView workbookViewId="0">
      <selection activeCell="B3" sqref="B3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16" t="s">
        <v>11</v>
      </c>
      <c r="B1" s="88" t="s">
        <v>10</v>
      </c>
      <c r="C1" s="118"/>
    </row>
    <row r="2" spans="1:3" ht="45" customHeight="1" thickBot="1" x14ac:dyDescent="0.35">
      <c r="A2" s="117"/>
      <c r="B2" s="8" t="s">
        <v>6</v>
      </c>
      <c r="C2" s="7" t="s">
        <v>7</v>
      </c>
    </row>
    <row r="3" spans="1:3" x14ac:dyDescent="0.3">
      <c r="A3" s="16">
        <v>1</v>
      </c>
      <c r="B3" s="14"/>
      <c r="C3" s="13"/>
    </row>
    <row r="4" spans="1:3" x14ac:dyDescent="0.3">
      <c r="A4" s="11">
        <v>2</v>
      </c>
      <c r="B4" s="9"/>
      <c r="C4" s="2"/>
    </row>
    <row r="5" spans="1:3" x14ac:dyDescent="0.3">
      <c r="A5" s="11">
        <v>3</v>
      </c>
      <c r="B5" s="9"/>
      <c r="C5" s="2"/>
    </row>
    <row r="6" spans="1:3" x14ac:dyDescent="0.3">
      <c r="A6" s="11">
        <v>4</v>
      </c>
      <c r="B6" s="9"/>
      <c r="C6" s="2"/>
    </row>
    <row r="7" spans="1:3" x14ac:dyDescent="0.3">
      <c r="A7" s="11">
        <v>5</v>
      </c>
      <c r="B7" s="9"/>
      <c r="C7" s="2"/>
    </row>
    <row r="8" spans="1:3" x14ac:dyDescent="0.3">
      <c r="A8" s="11">
        <v>6</v>
      </c>
      <c r="B8" s="9"/>
      <c r="C8" s="2"/>
    </row>
    <row r="9" spans="1:3" x14ac:dyDescent="0.3">
      <c r="A9" s="11">
        <v>7</v>
      </c>
      <c r="B9" s="9"/>
      <c r="C9" s="2"/>
    </row>
    <row r="10" spans="1:3" x14ac:dyDescent="0.3">
      <c r="A10" s="11">
        <v>8</v>
      </c>
      <c r="B10" s="9"/>
      <c r="C10" s="2"/>
    </row>
    <row r="11" spans="1:3" x14ac:dyDescent="0.3">
      <c r="A11" s="11">
        <v>9</v>
      </c>
      <c r="B11" s="9"/>
      <c r="C11" s="2"/>
    </row>
    <row r="12" spans="1:3" ht="15" thickBot="1" x14ac:dyDescent="0.35">
      <c r="A12" s="22">
        <v>10</v>
      </c>
      <c r="B12" s="9"/>
      <c r="C12" s="2"/>
    </row>
    <row r="13" spans="1:3" x14ac:dyDescent="0.3">
      <c r="A13" s="16">
        <v>11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1" x14ac:dyDescent="0.3">
      <c r="A17" s="11">
        <v>15</v>
      </c>
    </row>
    <row r="18" spans="1:1" x14ac:dyDescent="0.3">
      <c r="A18" s="11">
        <v>16</v>
      </c>
    </row>
    <row r="19" spans="1:1" x14ac:dyDescent="0.3">
      <c r="A19" s="11">
        <v>17</v>
      </c>
    </row>
    <row r="20" spans="1:1" x14ac:dyDescent="0.3">
      <c r="A20" s="11">
        <v>18</v>
      </c>
    </row>
    <row r="21" spans="1:1" x14ac:dyDescent="0.3">
      <c r="A21" s="11">
        <v>19</v>
      </c>
    </row>
    <row r="22" spans="1:1" ht="15" thickBot="1" x14ac:dyDescent="0.35">
      <c r="A22" s="22">
        <v>20</v>
      </c>
    </row>
    <row r="23" spans="1:1" x14ac:dyDescent="0.3">
      <c r="A23" s="16">
        <v>21</v>
      </c>
    </row>
    <row r="24" spans="1:1" x14ac:dyDescent="0.3">
      <c r="A24" s="11">
        <v>22</v>
      </c>
    </row>
    <row r="25" spans="1:1" x14ac:dyDescent="0.3">
      <c r="A25" s="11">
        <v>23</v>
      </c>
    </row>
    <row r="26" spans="1:1" x14ac:dyDescent="0.3">
      <c r="A26" s="11">
        <v>24</v>
      </c>
    </row>
    <row r="27" spans="1:1" x14ac:dyDescent="0.3">
      <c r="A27" s="11">
        <v>25</v>
      </c>
    </row>
    <row r="28" spans="1:1" x14ac:dyDescent="0.3">
      <c r="A28" s="11">
        <v>26</v>
      </c>
    </row>
    <row r="29" spans="1:1" x14ac:dyDescent="0.3">
      <c r="A29" s="11">
        <v>27</v>
      </c>
    </row>
    <row r="30" spans="1:1" x14ac:dyDescent="0.3">
      <c r="A30" s="11">
        <v>28</v>
      </c>
    </row>
    <row r="31" spans="1:1" x14ac:dyDescent="0.3">
      <c r="A31" s="11">
        <v>29</v>
      </c>
    </row>
    <row r="32" spans="1:1" ht="15" thickBot="1" x14ac:dyDescent="0.35">
      <c r="A32" s="22">
        <v>30</v>
      </c>
    </row>
    <row r="33" spans="1:1" x14ac:dyDescent="0.3">
      <c r="A33" s="16">
        <v>31</v>
      </c>
    </row>
    <row r="34" spans="1:1" x14ac:dyDescent="0.3">
      <c r="A34" s="11">
        <v>32</v>
      </c>
    </row>
    <row r="35" spans="1:1" x14ac:dyDescent="0.3">
      <c r="A35" s="11">
        <v>33</v>
      </c>
    </row>
    <row r="36" spans="1:1" x14ac:dyDescent="0.3">
      <c r="A36" s="11">
        <v>34</v>
      </c>
    </row>
    <row r="37" spans="1:1" x14ac:dyDescent="0.3">
      <c r="A37" s="11">
        <v>35</v>
      </c>
    </row>
    <row r="38" spans="1:1" x14ac:dyDescent="0.3">
      <c r="A38" s="11">
        <v>36</v>
      </c>
    </row>
    <row r="39" spans="1:1" x14ac:dyDescent="0.3">
      <c r="A39" s="11">
        <v>37</v>
      </c>
    </row>
    <row r="40" spans="1:1" x14ac:dyDescent="0.3">
      <c r="A40" s="11">
        <v>38</v>
      </c>
    </row>
    <row r="41" spans="1:1" x14ac:dyDescent="0.3">
      <c r="A41" s="11">
        <v>39</v>
      </c>
    </row>
    <row r="42" spans="1:1" ht="15" thickBot="1" x14ac:dyDescent="0.35">
      <c r="A42" s="22">
        <v>40</v>
      </c>
    </row>
    <row r="43" spans="1:1" x14ac:dyDescent="0.3">
      <c r="A43" s="16">
        <v>41</v>
      </c>
    </row>
    <row r="44" spans="1:1" x14ac:dyDescent="0.3">
      <c r="A44" s="11">
        <v>42</v>
      </c>
    </row>
    <row r="45" spans="1:1" x14ac:dyDescent="0.3">
      <c r="A45" s="11">
        <v>43</v>
      </c>
    </row>
    <row r="46" spans="1:1" x14ac:dyDescent="0.3">
      <c r="A46" s="11">
        <v>44</v>
      </c>
    </row>
    <row r="47" spans="1:1" x14ac:dyDescent="0.3">
      <c r="A47" s="11">
        <v>45</v>
      </c>
    </row>
    <row r="48" spans="1:1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ht="15" thickBot="1" x14ac:dyDescent="0.35">
      <c r="A52" s="22">
        <v>50</v>
      </c>
    </row>
    <row r="53" spans="1:1" x14ac:dyDescent="0.3">
      <c r="A53" s="16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ht="15" thickBot="1" x14ac:dyDescent="0.35">
      <c r="A62" s="22">
        <v>60</v>
      </c>
    </row>
    <row r="63" spans="1:1" x14ac:dyDescent="0.3">
      <c r="A63" s="16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ht="15" thickBot="1" x14ac:dyDescent="0.35">
      <c r="A72" s="22">
        <v>70</v>
      </c>
    </row>
    <row r="73" spans="1:1" x14ac:dyDescent="0.3">
      <c r="A73" s="16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ht="15" thickBot="1" x14ac:dyDescent="0.35">
      <c r="A82" s="22">
        <v>80</v>
      </c>
    </row>
    <row r="83" spans="1:1" x14ac:dyDescent="0.3">
      <c r="A83" s="16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ht="15" thickBot="1" x14ac:dyDescent="0.35">
      <c r="A92" s="22">
        <v>90</v>
      </c>
    </row>
    <row r="93" spans="1:1" x14ac:dyDescent="0.3">
      <c r="A93" s="16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ht="15" thickBot="1" x14ac:dyDescent="0.35">
      <c r="A102" s="22">
        <v>100</v>
      </c>
    </row>
    <row r="103" spans="1:1" x14ac:dyDescent="0.3">
      <c r="A103" s="16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ht="15" thickBot="1" x14ac:dyDescent="0.35">
      <c r="A112" s="22">
        <v>110</v>
      </c>
    </row>
    <row r="113" spans="1:1" x14ac:dyDescent="0.3">
      <c r="A113" s="16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ht="15" thickBot="1" x14ac:dyDescent="0.35">
      <c r="A122" s="22">
        <v>120</v>
      </c>
    </row>
    <row r="123" spans="1:1" x14ac:dyDescent="0.3">
      <c r="A123" s="16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ht="15" thickBot="1" x14ac:dyDescent="0.35">
      <c r="A132" s="22">
        <v>130</v>
      </c>
    </row>
    <row r="133" spans="1:1" x14ac:dyDescent="0.3">
      <c r="A133" s="16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ht="15" thickBot="1" x14ac:dyDescent="0.35">
      <c r="A142" s="22">
        <v>140</v>
      </c>
    </row>
    <row r="143" spans="1:1" x14ac:dyDescent="0.3">
      <c r="A143" s="16">
        <v>141</v>
      </c>
    </row>
    <row r="144" spans="1:1" x14ac:dyDescent="0.3">
      <c r="A144" s="11">
        <v>142</v>
      </c>
    </row>
    <row r="145" spans="1:1" x14ac:dyDescent="0.3">
      <c r="A145" s="11">
        <v>143</v>
      </c>
    </row>
    <row r="146" spans="1:1" x14ac:dyDescent="0.3">
      <c r="A146" s="11">
        <v>144</v>
      </c>
    </row>
    <row r="147" spans="1:1" x14ac:dyDescent="0.3">
      <c r="A147" s="11">
        <v>145</v>
      </c>
    </row>
    <row r="148" spans="1:1" x14ac:dyDescent="0.3">
      <c r="A148" s="11">
        <v>146</v>
      </c>
    </row>
    <row r="149" spans="1:1" x14ac:dyDescent="0.3">
      <c r="A149" s="11">
        <v>147</v>
      </c>
    </row>
    <row r="150" spans="1:1" x14ac:dyDescent="0.3">
      <c r="A150" s="11">
        <v>148</v>
      </c>
    </row>
    <row r="151" spans="1:1" x14ac:dyDescent="0.3">
      <c r="A151" s="11">
        <v>149</v>
      </c>
    </row>
    <row r="152" spans="1:1" ht="15" thickBot="1" x14ac:dyDescent="0.35">
      <c r="A152" s="22">
        <v>150</v>
      </c>
    </row>
    <row r="153" spans="1:1" x14ac:dyDescent="0.3">
      <c r="A153" s="16">
        <v>151</v>
      </c>
    </row>
    <row r="154" spans="1:1" x14ac:dyDescent="0.3">
      <c r="A154" s="11">
        <v>152</v>
      </c>
    </row>
    <row r="155" spans="1:1" x14ac:dyDescent="0.3">
      <c r="A155" s="11">
        <v>153</v>
      </c>
    </row>
    <row r="156" spans="1:1" x14ac:dyDescent="0.3">
      <c r="A156" s="11">
        <v>154</v>
      </c>
    </row>
    <row r="157" spans="1:1" x14ac:dyDescent="0.3">
      <c r="A157" s="11">
        <v>155</v>
      </c>
    </row>
    <row r="158" spans="1:1" x14ac:dyDescent="0.3">
      <c r="A158" s="11">
        <v>156</v>
      </c>
    </row>
    <row r="159" spans="1:1" x14ac:dyDescent="0.3">
      <c r="A159" s="11">
        <v>157</v>
      </c>
    </row>
    <row r="160" spans="1:1" x14ac:dyDescent="0.3">
      <c r="A160" s="11">
        <v>158</v>
      </c>
    </row>
    <row r="161" spans="1:1" x14ac:dyDescent="0.3">
      <c r="A161" s="11">
        <v>159</v>
      </c>
    </row>
    <row r="162" spans="1:1" ht="15" thickBot="1" x14ac:dyDescent="0.35">
      <c r="A162" s="22">
        <v>160</v>
      </c>
    </row>
    <row r="163" spans="1:1" x14ac:dyDescent="0.3">
      <c r="A163" s="16">
        <v>161</v>
      </c>
    </row>
    <row r="164" spans="1:1" x14ac:dyDescent="0.3">
      <c r="A164" s="11">
        <v>162</v>
      </c>
    </row>
    <row r="165" spans="1:1" x14ac:dyDescent="0.3">
      <c r="A165" s="11">
        <v>163</v>
      </c>
    </row>
    <row r="166" spans="1:1" x14ac:dyDescent="0.3">
      <c r="A166" s="11">
        <v>164</v>
      </c>
    </row>
    <row r="167" spans="1:1" x14ac:dyDescent="0.3">
      <c r="A167" s="11">
        <v>165</v>
      </c>
    </row>
    <row r="168" spans="1:1" x14ac:dyDescent="0.3">
      <c r="A168" s="11">
        <v>166</v>
      </c>
    </row>
    <row r="169" spans="1:1" x14ac:dyDescent="0.3">
      <c r="A169" s="11">
        <v>167</v>
      </c>
    </row>
    <row r="170" spans="1:1" x14ac:dyDescent="0.3">
      <c r="A170" s="11">
        <v>168</v>
      </c>
    </row>
    <row r="171" spans="1:1" x14ac:dyDescent="0.3">
      <c r="A171" s="11">
        <v>169</v>
      </c>
    </row>
    <row r="172" spans="1:1" ht="15" thickBot="1" x14ac:dyDescent="0.35">
      <c r="A172" s="22">
        <v>170</v>
      </c>
    </row>
    <row r="173" spans="1:1" x14ac:dyDescent="0.3">
      <c r="A173" s="16">
        <v>171</v>
      </c>
    </row>
    <row r="174" spans="1:1" x14ac:dyDescent="0.3">
      <c r="A174" s="11">
        <v>172</v>
      </c>
    </row>
    <row r="175" spans="1:1" x14ac:dyDescent="0.3">
      <c r="A175" s="11">
        <v>173</v>
      </c>
    </row>
    <row r="176" spans="1:1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ht="15" thickBot="1" x14ac:dyDescent="0.35">
      <c r="A182" s="22">
        <v>180</v>
      </c>
    </row>
    <row r="183" spans="1:1" x14ac:dyDescent="0.3">
      <c r="A183" s="16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ht="15" thickBot="1" x14ac:dyDescent="0.35">
      <c r="A192" s="22">
        <v>190</v>
      </c>
    </row>
    <row r="193" spans="1:1" x14ac:dyDescent="0.3">
      <c r="A193" s="16">
        <v>191</v>
      </c>
    </row>
    <row r="194" spans="1:1" x14ac:dyDescent="0.3">
      <c r="A194" s="11">
        <v>192</v>
      </c>
    </row>
    <row r="195" spans="1:1" x14ac:dyDescent="0.3">
      <c r="A195" s="11">
        <v>193</v>
      </c>
    </row>
    <row r="196" spans="1:1" x14ac:dyDescent="0.3">
      <c r="A196" s="11">
        <v>194</v>
      </c>
    </row>
    <row r="197" spans="1:1" x14ac:dyDescent="0.3">
      <c r="A197" s="11">
        <v>195</v>
      </c>
    </row>
    <row r="198" spans="1:1" x14ac:dyDescent="0.3">
      <c r="A198" s="11">
        <v>196</v>
      </c>
    </row>
    <row r="199" spans="1:1" x14ac:dyDescent="0.3">
      <c r="A199" s="11">
        <v>197</v>
      </c>
    </row>
    <row r="200" spans="1:1" x14ac:dyDescent="0.3">
      <c r="A200" s="11">
        <v>198</v>
      </c>
    </row>
    <row r="201" spans="1:1" x14ac:dyDescent="0.3">
      <c r="A201" s="11">
        <v>199</v>
      </c>
    </row>
    <row r="202" spans="1:1" ht="15" thickBot="1" x14ac:dyDescent="0.35">
      <c r="A202" s="22">
        <v>200</v>
      </c>
    </row>
    <row r="203" spans="1:1" x14ac:dyDescent="0.3">
      <c r="A203" s="16">
        <v>201</v>
      </c>
    </row>
    <row r="204" spans="1:1" x14ac:dyDescent="0.3">
      <c r="A204" s="11">
        <v>202</v>
      </c>
    </row>
    <row r="205" spans="1:1" x14ac:dyDescent="0.3">
      <c r="A205" s="11">
        <v>203</v>
      </c>
    </row>
    <row r="206" spans="1:1" x14ac:dyDescent="0.3">
      <c r="A206" s="11">
        <v>204</v>
      </c>
    </row>
    <row r="207" spans="1:1" x14ac:dyDescent="0.3">
      <c r="A207" s="11">
        <v>205</v>
      </c>
    </row>
    <row r="208" spans="1:1" x14ac:dyDescent="0.3">
      <c r="A208" s="11">
        <v>206</v>
      </c>
    </row>
    <row r="209" spans="1:1" x14ac:dyDescent="0.3">
      <c r="A209" s="11">
        <v>207</v>
      </c>
    </row>
    <row r="210" spans="1:1" x14ac:dyDescent="0.3">
      <c r="A210" s="11">
        <v>208</v>
      </c>
    </row>
    <row r="211" spans="1:1" x14ac:dyDescent="0.3">
      <c r="A211" s="11">
        <v>209</v>
      </c>
    </row>
    <row r="212" spans="1:1" ht="15" thickBot="1" x14ac:dyDescent="0.35">
      <c r="A212" s="22">
        <v>210</v>
      </c>
    </row>
    <row r="213" spans="1:1" x14ac:dyDescent="0.3">
      <c r="A213" s="16">
        <v>211</v>
      </c>
    </row>
    <row r="214" spans="1:1" x14ac:dyDescent="0.3">
      <c r="A214" s="11">
        <v>212</v>
      </c>
    </row>
    <row r="215" spans="1:1" x14ac:dyDescent="0.3">
      <c r="A215" s="11">
        <v>213</v>
      </c>
    </row>
    <row r="216" spans="1:1" x14ac:dyDescent="0.3">
      <c r="A216" s="11">
        <v>214</v>
      </c>
    </row>
    <row r="217" spans="1:1" x14ac:dyDescent="0.3">
      <c r="A217" s="11">
        <v>215</v>
      </c>
    </row>
    <row r="218" spans="1:1" x14ac:dyDescent="0.3">
      <c r="A218" s="11">
        <v>216</v>
      </c>
    </row>
    <row r="219" spans="1:1" x14ac:dyDescent="0.3">
      <c r="A219" s="11">
        <v>217</v>
      </c>
    </row>
    <row r="220" spans="1:1" x14ac:dyDescent="0.3">
      <c r="A220" s="11">
        <v>218</v>
      </c>
    </row>
    <row r="221" spans="1:1" x14ac:dyDescent="0.3">
      <c r="A221" s="11">
        <v>219</v>
      </c>
    </row>
    <row r="222" spans="1:1" ht="15" thickBot="1" x14ac:dyDescent="0.35">
      <c r="A222" s="22">
        <v>220</v>
      </c>
    </row>
    <row r="223" spans="1:1" x14ac:dyDescent="0.3">
      <c r="A223" s="16">
        <v>221</v>
      </c>
    </row>
    <row r="224" spans="1:1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ht="15" thickBot="1" x14ac:dyDescent="0.35">
      <c r="A232" s="22">
        <v>230</v>
      </c>
    </row>
    <row r="233" spans="1:1" x14ac:dyDescent="0.3">
      <c r="A233" s="16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1" x14ac:dyDescent="0.3">
      <c r="A241" s="11">
        <v>239</v>
      </c>
    </row>
    <row r="242" spans="1:1" ht="15" thickBot="1" x14ac:dyDescent="0.35">
      <c r="A242" s="22">
        <v>240</v>
      </c>
    </row>
    <row r="243" spans="1:1" x14ac:dyDescent="0.3">
      <c r="A243" s="16">
        <v>241</v>
      </c>
    </row>
    <row r="244" spans="1:1" x14ac:dyDescent="0.3">
      <c r="A244" s="11">
        <v>242</v>
      </c>
    </row>
    <row r="245" spans="1:1" x14ac:dyDescent="0.3">
      <c r="A245" s="11">
        <v>243</v>
      </c>
    </row>
    <row r="246" spans="1:1" x14ac:dyDescent="0.3">
      <c r="A246" s="11">
        <v>244</v>
      </c>
    </row>
    <row r="247" spans="1:1" x14ac:dyDescent="0.3">
      <c r="A247" s="11">
        <v>245</v>
      </c>
    </row>
    <row r="248" spans="1:1" x14ac:dyDescent="0.3">
      <c r="A248" s="11">
        <v>246</v>
      </c>
    </row>
    <row r="249" spans="1:1" x14ac:dyDescent="0.3">
      <c r="A249" s="11">
        <v>247</v>
      </c>
    </row>
    <row r="250" spans="1:1" x14ac:dyDescent="0.3">
      <c r="A250" s="11">
        <v>248</v>
      </c>
    </row>
    <row r="251" spans="1:1" x14ac:dyDescent="0.3">
      <c r="A251" s="11">
        <v>249</v>
      </c>
    </row>
    <row r="252" spans="1:1" ht="15" thickBot="1" x14ac:dyDescent="0.35">
      <c r="A252" s="22">
        <v>250</v>
      </c>
    </row>
    <row r="253" spans="1:1" x14ac:dyDescent="0.3">
      <c r="A253" s="16">
        <v>251</v>
      </c>
    </row>
    <row r="254" spans="1:1" x14ac:dyDescent="0.3">
      <c r="A254" s="11">
        <v>252</v>
      </c>
    </row>
    <row r="255" spans="1:1" x14ac:dyDescent="0.3">
      <c r="A255" s="11">
        <v>253</v>
      </c>
    </row>
    <row r="256" spans="1:1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ht="15" thickBot="1" x14ac:dyDescent="0.35">
      <c r="A262" s="22">
        <v>260</v>
      </c>
    </row>
    <row r="263" spans="1:1" x14ac:dyDescent="0.3">
      <c r="A263" s="16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ht="15" thickBot="1" x14ac:dyDescent="0.35">
      <c r="A272" s="22">
        <v>270</v>
      </c>
    </row>
    <row r="273" spans="1:1" x14ac:dyDescent="0.3">
      <c r="A273" s="16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ht="15" thickBot="1" x14ac:dyDescent="0.35">
      <c r="A282" s="22">
        <v>280</v>
      </c>
    </row>
    <row r="283" spans="1:1" x14ac:dyDescent="0.3">
      <c r="A283" s="16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ht="15" thickBot="1" x14ac:dyDescent="0.35">
      <c r="A292" s="22">
        <v>290</v>
      </c>
    </row>
    <row r="293" spans="1:1" x14ac:dyDescent="0.3">
      <c r="A293" s="16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ht="15" thickBot="1" x14ac:dyDescent="0.35">
      <c r="A302" s="22">
        <v>300</v>
      </c>
    </row>
    <row r="303" spans="1:1" x14ac:dyDescent="0.3">
      <c r="A303" s="16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ht="15" thickBot="1" x14ac:dyDescent="0.35">
      <c r="A312" s="22">
        <v>310</v>
      </c>
    </row>
    <row r="313" spans="1:1" x14ac:dyDescent="0.3">
      <c r="A313" s="16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ht="15" thickBot="1" x14ac:dyDescent="0.35">
      <c r="A322" s="22">
        <v>320</v>
      </c>
    </row>
    <row r="323" spans="1:1" x14ac:dyDescent="0.3">
      <c r="A323" s="16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ht="15" thickBot="1" x14ac:dyDescent="0.35">
      <c r="A332" s="22">
        <v>330</v>
      </c>
    </row>
    <row r="333" spans="1:1" x14ac:dyDescent="0.3">
      <c r="A333" s="16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ht="15" thickBot="1" x14ac:dyDescent="0.35">
      <c r="A342" s="22">
        <v>340</v>
      </c>
    </row>
    <row r="343" spans="1:1" x14ac:dyDescent="0.3">
      <c r="A343" s="16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ht="15" thickBot="1" x14ac:dyDescent="0.35">
      <c r="A352" s="22">
        <v>350</v>
      </c>
    </row>
    <row r="353" spans="1:1" x14ac:dyDescent="0.3">
      <c r="A353" s="16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ht="15" thickBot="1" x14ac:dyDescent="0.35">
      <c r="A362" s="22">
        <v>360</v>
      </c>
    </row>
    <row r="363" spans="1:1" x14ac:dyDescent="0.3">
      <c r="A363" s="16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ht="15" thickBot="1" x14ac:dyDescent="0.35">
      <c r="A372" s="22">
        <v>370</v>
      </c>
    </row>
    <row r="373" spans="1:1" x14ac:dyDescent="0.3">
      <c r="A373" s="16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22">
        <v>380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2" sqref="F2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86" t="s">
        <v>6</v>
      </c>
      <c r="B1" s="87"/>
      <c r="C1" s="94"/>
      <c r="D1" s="110" t="s">
        <v>7</v>
      </c>
      <c r="E1" s="83"/>
      <c r="F1" s="85"/>
    </row>
    <row r="2" spans="1:6" ht="30" customHeight="1" thickBot="1" x14ac:dyDescent="0.35">
      <c r="A2" s="20" t="s">
        <v>18</v>
      </c>
      <c r="B2" s="19" t="s">
        <v>9</v>
      </c>
      <c r="C2" s="21" t="s">
        <v>2</v>
      </c>
      <c r="D2" s="18" t="s">
        <v>18</v>
      </c>
      <c r="E2" s="19" t="s">
        <v>9</v>
      </c>
      <c r="F2" s="21" t="s">
        <v>2</v>
      </c>
    </row>
    <row r="3" spans="1:6" ht="15" thickBot="1" x14ac:dyDescent="0.35">
      <c r="A3" s="23"/>
      <c r="B3" s="24"/>
      <c r="C3" s="25"/>
      <c r="D3" s="26"/>
      <c r="E3" s="24"/>
      <c r="F3" s="25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F1" sqref="F1:G1"/>
    </sheetView>
  </sheetViews>
  <sheetFormatPr defaultRowHeight="14.4" x14ac:dyDescent="0.3"/>
  <cols>
    <col min="1" max="7" width="12.6640625" customWidth="1"/>
  </cols>
  <sheetData>
    <row r="1" spans="1:7" x14ac:dyDescent="0.3">
      <c r="A1" s="123" t="s">
        <v>12</v>
      </c>
      <c r="B1" s="119" t="s">
        <v>13</v>
      </c>
      <c r="C1" s="120"/>
      <c r="D1" s="121" t="s">
        <v>14</v>
      </c>
      <c r="E1" s="122"/>
      <c r="F1" s="119" t="s">
        <v>15</v>
      </c>
      <c r="G1" s="122"/>
    </row>
    <row r="2" spans="1:7" ht="15" thickBot="1" x14ac:dyDescent="0.35">
      <c r="A2" s="124"/>
      <c r="B2" s="32" t="s">
        <v>16</v>
      </c>
      <c r="C2" s="33" t="s">
        <v>17</v>
      </c>
      <c r="D2" s="27" t="s">
        <v>16</v>
      </c>
      <c r="E2" s="31" t="s">
        <v>17</v>
      </c>
      <c r="F2" s="32" t="s">
        <v>16</v>
      </c>
      <c r="G2" s="31" t="s">
        <v>17</v>
      </c>
    </row>
    <row r="3" spans="1:7" x14ac:dyDescent="0.3">
      <c r="A3" s="29"/>
      <c r="B3" s="14"/>
      <c r="C3" s="15"/>
      <c r="D3" s="16"/>
      <c r="E3" s="13"/>
      <c r="F3" s="14"/>
      <c r="G3" s="13"/>
    </row>
    <row r="4" spans="1:7" x14ac:dyDescent="0.3">
      <c r="A4" s="30"/>
      <c r="B4" s="9"/>
      <c r="C4" s="10"/>
      <c r="D4" s="11"/>
      <c r="E4" s="2"/>
      <c r="F4" s="9"/>
      <c r="G4" s="2"/>
    </row>
    <row r="5" spans="1:7" x14ac:dyDescent="0.3">
      <c r="A5" s="30"/>
      <c r="B5" s="9"/>
      <c r="C5" s="10"/>
      <c r="D5" s="11"/>
      <c r="E5" s="2"/>
      <c r="F5" s="9"/>
      <c r="G5" s="2"/>
    </row>
    <row r="6" spans="1:7" x14ac:dyDescent="0.3">
      <c r="A6" s="30"/>
      <c r="B6" s="9"/>
      <c r="C6" s="10"/>
      <c r="D6" s="11"/>
      <c r="E6" s="2"/>
      <c r="F6" s="9"/>
      <c r="G6" s="2"/>
    </row>
    <row r="7" spans="1:7" x14ac:dyDescent="0.3">
      <c r="A7" s="30"/>
      <c r="B7" s="9"/>
      <c r="C7" s="10"/>
      <c r="D7" s="11"/>
      <c r="E7" s="2"/>
      <c r="F7" s="9"/>
      <c r="G7" s="2"/>
    </row>
    <row r="8" spans="1:7" x14ac:dyDescent="0.3">
      <c r="A8" s="30"/>
      <c r="B8" s="9"/>
      <c r="C8" s="10"/>
      <c r="D8" s="11"/>
      <c r="E8" s="2"/>
      <c r="F8" s="9"/>
      <c r="G8" s="2"/>
    </row>
    <row r="9" spans="1:7" x14ac:dyDescent="0.3">
      <c r="A9" s="30"/>
      <c r="B9" s="9"/>
      <c r="C9" s="10"/>
      <c r="D9" s="11"/>
      <c r="E9" s="2"/>
      <c r="F9" s="9"/>
      <c r="G9" s="2"/>
    </row>
    <row r="10" spans="1:7" x14ac:dyDescent="0.3">
      <c r="A10" s="30"/>
      <c r="B10" s="9"/>
      <c r="C10" s="10"/>
      <c r="D10" s="11"/>
      <c r="E10" s="2"/>
      <c r="F10" s="9"/>
      <c r="G10" s="2"/>
    </row>
    <row r="11" spans="1:7" x14ac:dyDescent="0.3">
      <c r="A11" s="30"/>
      <c r="B11" s="9"/>
      <c r="C11" s="10"/>
      <c r="D11" s="11"/>
      <c r="E11" s="2"/>
      <c r="F11" s="9"/>
      <c r="G11" s="2"/>
    </row>
    <row r="12" spans="1:7" x14ac:dyDescent="0.3">
      <c r="A12" s="30"/>
      <c r="B12" s="9"/>
      <c r="C12" s="10"/>
      <c r="D12" s="11"/>
      <c r="E12" s="2"/>
      <c r="F12" s="9"/>
      <c r="G12" s="2"/>
    </row>
    <row r="13" spans="1:7" x14ac:dyDescent="0.3">
      <c r="A13" s="30"/>
      <c r="B13" s="9"/>
      <c r="C13" s="10"/>
      <c r="D13" s="11"/>
      <c r="E13" s="2"/>
      <c r="F13" s="9"/>
      <c r="G13" s="2"/>
    </row>
    <row r="14" spans="1:7" x14ac:dyDescent="0.3">
      <c r="A14" s="30"/>
      <c r="B14" s="9"/>
      <c r="C14" s="10"/>
      <c r="D14" s="11"/>
      <c r="E14" s="2"/>
      <c r="F14" s="9"/>
      <c r="G14" s="2"/>
    </row>
    <row r="15" spans="1:7" x14ac:dyDescent="0.3">
      <c r="A15" s="30"/>
      <c r="B15" s="9"/>
      <c r="C15" s="10"/>
      <c r="D15" s="11"/>
      <c r="E15" s="2"/>
      <c r="F15" s="9"/>
      <c r="G15" s="2"/>
    </row>
    <row r="16" spans="1:7" x14ac:dyDescent="0.3">
      <c r="A16" s="30"/>
      <c r="B16" s="9"/>
      <c r="C16" s="10"/>
      <c r="D16" s="11"/>
      <c r="E16" s="2"/>
      <c r="F16" s="9"/>
      <c r="G16" s="2"/>
    </row>
    <row r="17" spans="1:7" x14ac:dyDescent="0.3">
      <c r="A17" s="30"/>
      <c r="B17" s="9"/>
      <c r="C17" s="10"/>
      <c r="D17" s="11"/>
      <c r="E17" s="2"/>
      <c r="F17" s="9"/>
      <c r="G17" s="2"/>
    </row>
    <row r="18" spans="1:7" x14ac:dyDescent="0.3">
      <c r="A18" s="30"/>
      <c r="B18" s="9"/>
      <c r="C18" s="10"/>
      <c r="D18" s="11"/>
      <c r="E18" s="2"/>
      <c r="F18" s="9"/>
      <c r="G18" s="2"/>
    </row>
    <row r="19" spans="1:7" x14ac:dyDescent="0.3">
      <c r="A19" s="30"/>
      <c r="B19" s="9"/>
      <c r="C19" s="10"/>
      <c r="D19" s="11"/>
      <c r="E19" s="2"/>
      <c r="F19" s="9"/>
      <c r="G19" s="2"/>
    </row>
    <row r="20" spans="1:7" x14ac:dyDescent="0.3">
      <c r="A20" s="30"/>
      <c r="B20" s="9"/>
      <c r="C20" s="10"/>
      <c r="D20" s="11"/>
      <c r="E20" s="2"/>
      <c r="F20" s="9"/>
      <c r="G20" s="2"/>
    </row>
    <row r="21" spans="1:7" x14ac:dyDescent="0.3">
      <c r="A21" s="30"/>
      <c r="B21" s="9"/>
      <c r="C21" s="10"/>
      <c r="D21" s="11"/>
      <c r="E21" s="2"/>
      <c r="F21" s="9"/>
      <c r="G21" s="2"/>
    </row>
    <row r="22" spans="1:7" x14ac:dyDescent="0.3">
      <c r="A22" s="30"/>
      <c r="B22" s="9"/>
      <c r="C22" s="10"/>
      <c r="D22" s="11"/>
      <c r="E22" s="2"/>
      <c r="F22" s="9"/>
      <c r="G22" s="2"/>
    </row>
    <row r="23" spans="1:7" x14ac:dyDescent="0.3">
      <c r="A23" s="30"/>
      <c r="B23" s="9"/>
      <c r="C23" s="10"/>
      <c r="D23" s="11"/>
      <c r="E23" s="2"/>
      <c r="F23" s="9"/>
      <c r="G23" s="2"/>
    </row>
    <row r="24" spans="1:7" x14ac:dyDescent="0.3">
      <c r="A24" s="30"/>
      <c r="B24" s="9"/>
      <c r="C24" s="10"/>
      <c r="D24" s="11"/>
      <c r="E24" s="2"/>
      <c r="F24" s="9"/>
      <c r="G24" s="2"/>
    </row>
    <row r="25" spans="1:7" x14ac:dyDescent="0.3">
      <c r="A25" s="30"/>
      <c r="B25" s="9"/>
      <c r="C25" s="10"/>
      <c r="D25" s="11"/>
      <c r="E25" s="2"/>
      <c r="F25" s="9"/>
      <c r="G25" s="2"/>
    </row>
    <row r="26" spans="1:7" x14ac:dyDescent="0.3">
      <c r="A26" s="30"/>
      <c r="B26" s="9"/>
      <c r="C26" s="10"/>
      <c r="D26" s="11"/>
      <c r="E26" s="2"/>
      <c r="F26" s="9"/>
      <c r="G26" s="2"/>
    </row>
    <row r="27" spans="1:7" x14ac:dyDescent="0.3">
      <c r="A27" s="30"/>
      <c r="B27" s="9"/>
      <c r="C27" s="10"/>
      <c r="D27" s="11"/>
      <c r="E27" s="2"/>
      <c r="F27" s="9"/>
      <c r="G27" s="2"/>
    </row>
    <row r="28" spans="1:7" x14ac:dyDescent="0.3">
      <c r="A28" s="30"/>
      <c r="B28" s="9"/>
      <c r="C28" s="10"/>
      <c r="D28" s="11"/>
      <c r="E28" s="2"/>
      <c r="F28" s="9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2023-10-26T08:41:35Z</dcterms:modified>
</cp:coreProperties>
</file>