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D8501E4E-D1D9-46F2-9699-81291B14B52E}" xr6:coauthVersionLast="46" xr6:coauthVersionMax="46" xr10:uidLastSave="{00000000-0000-0000-0000-000000000000}"/>
  <bookViews>
    <workbookView xWindow="-28920" yWindow="-120" windowWidth="29040" windowHeight="15525" xr2:uid="{65CCAB74-0CA2-4D5F-9FC7-1AACCFC26E43}"/>
  </bookViews>
  <sheets>
    <sheet name="Property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PropertyData!$A$1:$AV$171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0" i="1" l="1"/>
  <c r="AJ107" i="1" l="1"/>
  <c r="Y107" i="1"/>
  <c r="X107" i="1"/>
  <c r="Y46" i="1" l="1"/>
  <c r="X46" i="1"/>
  <c r="AJ78" i="1"/>
  <c r="AJ133" i="1"/>
  <c r="AJ18" i="1"/>
  <c r="Y78" i="1"/>
  <c r="X78" i="1"/>
  <c r="Y133" i="1"/>
  <c r="X133" i="1"/>
  <c r="Y18" i="1"/>
  <c r="X18" i="1"/>
  <c r="Y102" i="1" l="1"/>
  <c r="X102" i="1"/>
  <c r="X111" i="1" l="1"/>
  <c r="X86" i="1"/>
  <c r="X135" i="1"/>
  <c r="X170" i="1"/>
  <c r="X131" i="1"/>
  <c r="X132" i="1"/>
  <c r="X40" i="1"/>
  <c r="X126" i="1"/>
  <c r="X93" i="1"/>
  <c r="X57" i="1"/>
  <c r="X161" i="1"/>
  <c r="X7" i="1"/>
  <c r="X2" i="1"/>
  <c r="X82" i="1"/>
  <c r="X59" i="1"/>
  <c r="X154" i="1"/>
  <c r="X23" i="1"/>
  <c r="X52" i="1"/>
  <c r="X54" i="1"/>
  <c r="X160" i="1"/>
  <c r="X129" i="1"/>
  <c r="X130" i="1"/>
  <c r="X26" i="1"/>
  <c r="X168" i="1"/>
  <c r="X66" i="1"/>
  <c r="X100" i="1"/>
  <c r="X81" i="1"/>
  <c r="X51" i="1"/>
  <c r="X72" i="1"/>
  <c r="X73" i="1"/>
  <c r="X71" i="1"/>
  <c r="X10" i="1"/>
  <c r="X76" i="1"/>
  <c r="X25" i="1"/>
  <c r="X8" i="1"/>
  <c r="X114" i="1"/>
  <c r="X165" i="1"/>
  <c r="X19" i="1"/>
  <c r="X74" i="1"/>
  <c r="X169" i="1"/>
  <c r="X22" i="1"/>
  <c r="X87" i="1"/>
  <c r="X53" i="1"/>
  <c r="X43" i="1"/>
  <c r="X69" i="1"/>
  <c r="X94" i="1"/>
  <c r="X63" i="1"/>
  <c r="X110" i="1"/>
  <c r="X128" i="1"/>
  <c r="X166" i="1"/>
  <c r="X42" i="1"/>
  <c r="X158" i="1"/>
  <c r="X120" i="1"/>
  <c r="X62" i="1"/>
  <c r="X122" i="1"/>
  <c r="X167" i="1"/>
  <c r="X28" i="1"/>
  <c r="X97" i="1"/>
  <c r="X117" i="1"/>
  <c r="X55" i="1"/>
  <c r="X162" i="1"/>
  <c r="X96" i="1"/>
  <c r="X17" i="1"/>
  <c r="X118" i="1"/>
  <c r="X116" i="1"/>
  <c r="X45" i="1"/>
  <c r="X119" i="1"/>
  <c r="X101" i="1"/>
  <c r="X98" i="1"/>
  <c r="X21" i="1"/>
  <c r="X109" i="1"/>
  <c r="X65" i="1"/>
  <c r="X99" i="1"/>
  <c r="X64" i="1"/>
  <c r="Y111" i="1"/>
  <c r="Y86" i="1"/>
  <c r="Y135" i="1"/>
  <c r="Y170" i="1"/>
  <c r="Y131" i="1"/>
  <c r="Y132" i="1"/>
  <c r="Y40" i="1"/>
  <c r="Y126" i="1"/>
  <c r="Y93" i="1"/>
  <c r="Y57" i="1"/>
  <c r="Y161" i="1"/>
  <c r="Y7" i="1"/>
  <c r="Y2" i="1"/>
  <c r="Y82" i="1"/>
  <c r="Y59" i="1"/>
  <c r="Y154" i="1"/>
  <c r="Y23" i="1"/>
  <c r="Y52" i="1"/>
  <c r="Y54" i="1"/>
  <c r="Y160" i="1"/>
  <c r="Y129" i="1"/>
  <c r="Y130" i="1"/>
  <c r="Y26" i="1"/>
  <c r="Y168" i="1"/>
  <c r="Y66" i="1"/>
  <c r="Y100" i="1"/>
  <c r="Y81" i="1"/>
  <c r="Y51" i="1"/>
  <c r="Y72" i="1"/>
  <c r="Y73" i="1"/>
  <c r="Y71" i="1"/>
  <c r="Y10" i="1"/>
  <c r="Y76" i="1"/>
  <c r="Y25" i="1"/>
  <c r="Y8" i="1"/>
  <c r="Y114" i="1"/>
  <c r="Y165" i="1"/>
  <c r="Y19" i="1"/>
  <c r="Y74" i="1"/>
  <c r="Y169" i="1"/>
  <c r="Y22" i="1"/>
  <c r="Y87" i="1"/>
  <c r="Y53" i="1"/>
  <c r="Y43" i="1"/>
  <c r="Y69" i="1"/>
  <c r="Y94" i="1"/>
  <c r="Y63" i="1"/>
  <c r="Y110" i="1"/>
  <c r="Y128" i="1"/>
  <c r="Y166" i="1"/>
  <c r="Y122" i="1"/>
  <c r="Y167" i="1"/>
  <c r="Y117" i="1"/>
  <c r="Y162" i="1"/>
  <c r="Y96" i="1"/>
  <c r="Y17" i="1"/>
  <c r="Y118" i="1"/>
  <c r="Y116" i="1"/>
  <c r="Y45" i="1"/>
  <c r="Y119" i="1"/>
  <c r="Y101" i="1"/>
  <c r="Y98" i="1"/>
  <c r="Y21" i="1"/>
  <c r="Y109" i="1"/>
  <c r="Y65" i="1"/>
  <c r="Y99" i="1"/>
  <c r="Y64" i="1"/>
  <c r="Y27" i="1" l="1"/>
  <c r="X27" i="1"/>
  <c r="AJ112" i="1" l="1"/>
  <c r="AJ27" i="1"/>
  <c r="AJ148" i="1"/>
  <c r="AJ102" i="1"/>
  <c r="AJ46" i="1"/>
  <c r="AJ134" i="1"/>
  <c r="AJ171" i="1" l="1"/>
  <c r="AJ108" i="1" l="1"/>
  <c r="AJ123" i="1" l="1"/>
  <c r="AJ106" i="1"/>
  <c r="AJ85" i="1"/>
  <c r="AJ149" i="1"/>
  <c r="AJ49" i="1"/>
  <c r="AJ70" i="1"/>
  <c r="AJ56" i="1"/>
  <c r="AJ4" i="1"/>
  <c r="AJ5" i="1"/>
  <c r="AJ6" i="1"/>
  <c r="AJ9" i="1"/>
  <c r="AJ11" i="1"/>
  <c r="AJ12" i="1"/>
  <c r="AJ13" i="1"/>
  <c r="AJ47" i="1"/>
  <c r="AJ14" i="1"/>
  <c r="AJ15" i="1"/>
  <c r="AJ16" i="1"/>
  <c r="AJ24" i="1"/>
  <c r="AJ29" i="1"/>
  <c r="AJ30" i="1"/>
  <c r="AJ31" i="1"/>
  <c r="AJ32" i="1"/>
  <c r="AJ33" i="1"/>
  <c r="AJ34" i="1"/>
  <c r="AJ35" i="1"/>
  <c r="AJ36" i="1"/>
  <c r="AJ37" i="1"/>
  <c r="AJ38" i="1"/>
  <c r="AJ39" i="1"/>
  <c r="AJ41" i="1"/>
  <c r="AJ44" i="1"/>
  <c r="AJ48" i="1"/>
  <c r="AJ50" i="1"/>
  <c r="AJ58" i="1"/>
  <c r="AJ60" i="1"/>
  <c r="AJ67" i="1"/>
  <c r="AJ68" i="1"/>
  <c r="AJ75" i="1"/>
  <c r="AJ77" i="1"/>
  <c r="AJ79" i="1"/>
  <c r="AJ80" i="1"/>
  <c r="AJ84" i="1"/>
  <c r="AJ88" i="1"/>
  <c r="AJ89" i="1"/>
  <c r="AJ90" i="1"/>
  <c r="AJ91" i="1"/>
  <c r="AJ92" i="1"/>
  <c r="AJ95" i="1"/>
  <c r="AJ103" i="1"/>
  <c r="AJ104" i="1"/>
  <c r="AJ146" i="1"/>
  <c r="AJ105" i="1"/>
  <c r="AJ113" i="1"/>
  <c r="AJ115" i="1"/>
  <c r="AJ121" i="1"/>
  <c r="AJ124" i="1"/>
  <c r="AJ125" i="1"/>
  <c r="AJ127" i="1"/>
  <c r="AJ136" i="1"/>
  <c r="AJ137" i="1"/>
  <c r="AJ138" i="1"/>
  <c r="AJ139" i="1"/>
  <c r="AJ140" i="1"/>
  <c r="AJ141" i="1"/>
  <c r="AJ142" i="1"/>
  <c r="AJ143" i="1"/>
  <c r="AJ144" i="1"/>
  <c r="AJ145" i="1"/>
  <c r="AJ147" i="1"/>
  <c r="AJ150" i="1"/>
  <c r="AJ151" i="1"/>
  <c r="AJ153" i="1"/>
  <c r="AJ155" i="1"/>
  <c r="AJ156" i="1"/>
  <c r="AJ157" i="1"/>
  <c r="AJ159" i="1"/>
  <c r="AJ163" i="1"/>
  <c r="AJ164" i="1"/>
  <c r="AJ61" i="1"/>
  <c r="AJ83" i="1"/>
  <c r="AF152" i="1"/>
  <c r="AJ152" i="1" s="1"/>
  <c r="AJ3" i="1" l="1"/>
</calcChain>
</file>

<file path=xl/sharedStrings.xml><?xml version="1.0" encoding="utf-8"?>
<sst xmlns="http://schemas.openxmlformats.org/spreadsheetml/2006/main" count="1151" uniqueCount="536">
  <si>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</si>
  <si>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</si>
  <si>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</si>
  <si>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</si>
  <si>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</si>
  <si>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</si>
  <si>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</si>
  <si>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</si>
  <si>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</si>
  <si>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</si>
  <si>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</si>
  <si>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</si>
  <si>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</si>
  <si>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</si>
  <si>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</si>
  <si>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</si>
  <si>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</si>
  <si>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</si>
  <si>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</si>
  <si>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</si>
  <si>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</si>
  <si>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</si>
  <si>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</si>
  <si>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</si>
  <si>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</si>
  <si>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</si>
  <si>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</si>
  <si>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</si>
  <si>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</si>
  <si>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</si>
  <si>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</si>
  <si>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</si>
  <si>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</si>
  <si>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</si>
  <si>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</si>
  <si>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</si>
  <si>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</si>
  <si>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</si>
  <si>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</si>
  <si>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</si>
  <si>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</si>
  <si>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</si>
  <si>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</si>
  <si>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</si>
  <si>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</si>
  <si>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</si>
  <si>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</si>
  <si>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</si>
  <si>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</si>
  <si>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</si>
  <si>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</si>
  <si>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</si>
  <si>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</si>
  <si>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</si>
  <si>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</si>
  <si>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</si>
  <si>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</si>
  <si>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</si>
  <si>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</si>
  <si>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</si>
  <si>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</si>
  <si>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</si>
  <si>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</si>
  <si>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</si>
  <si>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</si>
  <si>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</si>
  <si>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</si>
  <si>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</si>
  <si>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</si>
  <si>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</si>
  <si>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</si>
  <si>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</si>
  <si>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</si>
  <si>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</si>
  <si>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</si>
  <si>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</si>
  <si>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</si>
  <si>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339 N Fox Ridge Dr</t>
  </si>
  <si>
    <t>Raymore</t>
  </si>
  <si>
    <t>Kansas City</t>
  </si>
  <si>
    <t>Mercer Crossing</t>
  </si>
  <si>
    <t>11700 Luna Rd</t>
  </si>
  <si>
    <t>Farmers Branch</t>
  </si>
  <si>
    <t>100 Anderson St</t>
  </si>
  <si>
    <t>Pittsburgh</t>
  </si>
  <si>
    <t>3800 NW 79th Terrace</t>
  </si>
  <si>
    <t>Gainesville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</si>
  <si>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</si>
  <si>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</si>
  <si>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</si>
  <si>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</si>
  <si>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</si>
  <si>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</si>
  <si>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</si>
  <si>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</si>
  <si>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</si>
  <si>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</si>
  <si>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</si>
  <si>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</si>
  <si>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</si>
  <si>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</si>
  <si>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</si>
  <si>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</si>
  <si>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</si>
  <si>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</si>
  <si>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</si>
  <si>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</si>
  <si>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</si>
  <si>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</si>
  <si>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</si>
  <si>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</si>
  <si>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</si>
  <si>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</si>
  <si>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</si>
  <si>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</si>
  <si>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</si>
  <si>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</si>
  <si>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</si>
  <si>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</si>
  <si>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</si>
  <si>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</si>
  <si>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</si>
  <si>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</si>
  <si>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</si>
  <si>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</si>
  <si>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</si>
  <si>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</si>
  <si>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</si>
  <si>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</si>
  <si>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</si>
  <si>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</si>
  <si>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</si>
  <si>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</si>
  <si>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</si>
  <si>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</si>
  <si>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</si>
  <si>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</si>
  <si>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</si>
  <si>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</si>
  <si>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</si>
  <si>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</si>
  <si>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</si>
  <si>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</si>
  <si>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</si>
  <si>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</si>
  <si>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</si>
  <si>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</si>
  <si>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</si>
  <si>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</si>
  <si>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</si>
  <si>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</si>
  <si>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</si>
  <si>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</si>
  <si>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</si>
  <si>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</si>
  <si>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</si>
  <si>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</si>
  <si>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</si>
  <si>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</si>
  <si>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</si>
  <si>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</si>
  <si>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</si>
  <si>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</si>
  <si>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</si>
  <si>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</si>
  <si>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</si>
  <si>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</si>
  <si>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</si>
  <si>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Belvedere at Springwoods Village</t>
  </si>
  <si>
    <t>The Palms at Countryside</t>
  </si>
  <si>
    <t>Plum Grove</t>
  </si>
  <si>
    <t>2323 E Mossy Oaks Rd</t>
  </si>
  <si>
    <t>Spring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</si>
  <si>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</si>
  <si>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</si>
  <si>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</si>
  <si>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</si>
  <si>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</si>
  <si>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</si>
  <si>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</si>
  <si>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</si>
  <si>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</si>
  <si>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</si>
  <si>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</si>
  <si>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</si>
  <si>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</si>
  <si>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</si>
  <si>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</si>
  <si>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</si>
  <si>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</si>
  <si>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</si>
  <si>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</si>
  <si>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</si>
  <si>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</si>
  <si>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</si>
  <si>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</si>
  <si>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</si>
  <si>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</si>
  <si>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</si>
  <si>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</si>
  <si>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</si>
  <si>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</si>
  <si>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</si>
  <si>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</si>
  <si>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</si>
  <si>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</si>
  <si>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</si>
  <si>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</si>
  <si>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</si>
  <si>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</si>
  <si>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</si>
  <si>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</si>
  <si>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</si>
  <si>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</si>
  <si>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</si>
  <si>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</si>
  <si>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</si>
  <si>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</si>
  <si>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</si>
  <si>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</si>
  <si>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</si>
  <si>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</si>
  <si>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</si>
  <si>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</si>
  <si>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</si>
  <si>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</si>
  <si>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</si>
  <si>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</si>
  <si>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</si>
  <si>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</si>
  <si>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</si>
  <si>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</si>
  <si>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</si>
  <si>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</si>
  <si>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</si>
  <si>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</si>
  <si>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</si>
  <si>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</si>
  <si>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</si>
  <si>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</si>
  <si>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</si>
  <si>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</si>
  <si>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</si>
  <si>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</si>
  <si>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</si>
  <si>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</si>
  <si>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</si>
  <si>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</si>
  <si>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</si>
  <si>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</si>
  <si>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</si>
  <si>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</si>
  <si>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</si>
  <si>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</si>
  <si>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</si>
  <si>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</si>
  <si>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</si>
  <si>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</si>
  <si>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</si>
  <si>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</si>
  <si>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</si>
  <si>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</si>
  <si>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</si>
  <si>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</si>
  <si>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</si>
  <si>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</si>
  <si>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</si>
  <si>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</si>
  <si>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</si>
  <si>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</si>
  <si>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</si>
  <si>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</si>
  <si>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</si>
  <si>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</si>
  <si>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</si>
  <si>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</si>
  <si>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</si>
  <si>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</si>
  <si>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</si>
  <si>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</si>
  <si>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</si>
  <si>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</si>
  <si>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</si>
  <si>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</si>
  <si>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</si>
  <si>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</si>
  <si>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</si>
  <si>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</si>
  <si>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</si>
  <si>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</si>
  <si>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</si>
  <si>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</si>
  <si>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</si>
  <si>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</si>
  <si>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</si>
  <si>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</si>
  <si>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</si>
  <si>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</si>
  <si>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</si>
  <si>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</si>
  <si>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</si>
  <si>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</si>
  <si>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</si>
  <si>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</si>
  <si>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</si>
  <si>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</si>
  <si>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</si>
  <si>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</si>
  <si>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</si>
  <si>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</si>
  <si>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</si>
  <si>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</si>
  <si>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</si>
  <si>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</si>
  <si>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</si>
  <si>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</si>
  <si>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</si>
  <si>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</si>
  <si>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</si>
  <si>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</si>
  <si>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</si>
  <si>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</si>
  <si>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</si>
  <si>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</si>
  <si>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</si>
  <si>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</si>
  <si>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</si>
  <si>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</si>
  <si>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</si>
  <si>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</si>
  <si>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</si>
  <si>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Marina Del Rey</t>
  </si>
  <si>
    <t>Grapevine</t>
  </si>
  <si>
    <t>1701 Dove Loop Rd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</si>
  <si>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</si>
  <si>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</si>
  <si>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</si>
  <si>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</si>
  <si>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</si>
  <si>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</si>
  <si>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</si>
  <si>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</si>
  <si>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</si>
  <si>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</si>
  <si>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</si>
  <si>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</si>
  <si>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</si>
  <si>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</si>
  <si>
    <t>Hales Corners Plaza</t>
  </si>
  <si>
    <t>MSP Southwest Industrial Portfolio</t>
  </si>
  <si>
    <t>Oklahoma City &amp; Tulsa, OK; Houston, TX</t>
  </si>
  <si>
    <t>Pewaukee Plaza</t>
  </si>
  <si>
    <t>Pewaukee</t>
  </si>
  <si>
    <t>1268 Capitol Dr</t>
  </si>
  <si>
    <t>1983/1989</t>
  </si>
  <si>
    <t>Apple Glen Apartments</t>
  </si>
  <si>
    <t>Park Crossing Apartments</t>
  </si>
  <si>
    <t>Pebblebrook Apartments</t>
  </si>
  <si>
    <t>Saddletree Apartments</t>
  </si>
  <si>
    <t>Park Avenue Apartments</t>
  </si>
  <si>
    <t>Milwaukee Airport Industrial</t>
  </si>
  <si>
    <t>Morgan at North Shore</t>
  </si>
  <si>
    <t>Manor Homes of Eagle Glen</t>
  </si>
  <si>
    <t>Cincinatti &amp; Columbus, OH; Chicago, IL</t>
  </si>
  <si>
    <t>1961</t>
  </si>
  <si>
    <t>1970/99</t>
  </si>
  <si>
    <t>1973</t>
  </si>
  <si>
    <t>1975/86</t>
  </si>
  <si>
    <t>57</t>
  </si>
  <si>
    <t>World Commerce Center</t>
  </si>
  <si>
    <t>SOLD</t>
  </si>
  <si>
    <t xml:space="preserve">Augusta </t>
  </si>
  <si>
    <t>Madison</t>
  </si>
  <si>
    <t>Avalon Apartments</t>
  </si>
  <si>
    <t>The Heights at Harper's Preserve</t>
  </si>
  <si>
    <t>Conroe</t>
  </si>
  <si>
    <t>37</t>
  </si>
  <si>
    <t>Park at Palermo Apartments</t>
  </si>
  <si>
    <t>Des Moines Multifamily Portfolio</t>
  </si>
  <si>
    <t>Stone Canyon Apartments</t>
  </si>
  <si>
    <t>2742 Agriculture Drive</t>
  </si>
  <si>
    <t>1995/1998</t>
  </si>
  <si>
    <t>10919 West Rd</t>
  </si>
  <si>
    <t>1983</t>
  </si>
  <si>
    <t>1075 Bertram Rd.</t>
  </si>
  <si>
    <t>Augusta</t>
  </si>
  <si>
    <t>DHL Milwaukee Airport</t>
  </si>
  <si>
    <t>Charlotte</t>
  </si>
  <si>
    <t>6000 Regal Estate Ln</t>
  </si>
  <si>
    <t>1999/2002</t>
  </si>
  <si>
    <t xml:space="preserve">Glenbrook </t>
  </si>
  <si>
    <t>Pineview</t>
  </si>
  <si>
    <t>Meadow Creek</t>
  </si>
  <si>
    <t>Sutton Square</t>
  </si>
  <si>
    <t>Woodstock</t>
  </si>
  <si>
    <t>Sterling Falls</t>
  </si>
  <si>
    <t>Sterling Pointe</t>
  </si>
  <si>
    <t>Chenault Creek</t>
  </si>
  <si>
    <t>Snug Harbor</t>
  </si>
  <si>
    <t>New Berlin Center (Original TNBC)</t>
  </si>
  <si>
    <t>Franklin Business Center</t>
  </si>
  <si>
    <t>Watertown Buildings</t>
  </si>
  <si>
    <t>2525 Mayfair Rd</t>
  </si>
  <si>
    <t>1205 Building</t>
  </si>
  <si>
    <t>Lincoln Plaza</t>
  </si>
  <si>
    <t>Gateway</t>
  </si>
  <si>
    <t>Trinity Oaks</t>
  </si>
  <si>
    <t>Ashwaubenon Plaza</t>
  </si>
  <si>
    <t>Falls Business Center I &amp; II</t>
  </si>
  <si>
    <t>Fountains at Palm Harbor</t>
  </si>
  <si>
    <t>Waterchase</t>
  </si>
  <si>
    <t>St. Francis Germantown</t>
  </si>
  <si>
    <t>St. Francis Tosa</t>
  </si>
  <si>
    <t>Autumn Breeze</t>
  </si>
  <si>
    <t>Windtree</t>
  </si>
  <si>
    <t>Green Bay</t>
  </si>
  <si>
    <t>Palms at Livingston</t>
  </si>
  <si>
    <t>Lilly Creek</t>
  </si>
  <si>
    <t>Edgewater Plaza</t>
  </si>
  <si>
    <t>Helgesen Properties (2340)</t>
  </si>
  <si>
    <t>Helgesen Properties (3070)</t>
  </si>
  <si>
    <t>Helegesen (1 building)</t>
  </si>
  <si>
    <t>3077 Mayfair</t>
  </si>
  <si>
    <t>JB Executive</t>
  </si>
  <si>
    <t>Athens Town Center</t>
  </si>
  <si>
    <t>2675 N. Mayfair</t>
  </si>
  <si>
    <t>Port Richey Village</t>
  </si>
  <si>
    <t>Westbrook</t>
  </si>
  <si>
    <t>Amberly</t>
  </si>
  <si>
    <t>Holiday Tower</t>
  </si>
  <si>
    <t>Woodmeadow</t>
  </si>
  <si>
    <t>Armand Place</t>
  </si>
  <si>
    <t>Meadowood</t>
  </si>
  <si>
    <t>Fountains</t>
  </si>
  <si>
    <t>Cortez Commons - WDC HLP Investors</t>
  </si>
  <si>
    <t>Hales Corners Shopping Ctr.</t>
  </si>
  <si>
    <t>Normandale Village</t>
  </si>
  <si>
    <t>Gentry's Walk</t>
  </si>
  <si>
    <t>Pinebrook</t>
  </si>
  <si>
    <t>Springtree</t>
  </si>
  <si>
    <t>WIAPTS</t>
  </si>
  <si>
    <t>Cortez Commons - Private Fund</t>
  </si>
  <si>
    <t>Village Green</t>
  </si>
  <si>
    <t>RM Broadlands</t>
  </si>
  <si>
    <t>GDM Uplands</t>
  </si>
  <si>
    <t>Saddlebrook</t>
  </si>
  <si>
    <t>Windridge</t>
  </si>
  <si>
    <t>Avian Estates</t>
  </si>
  <si>
    <t>Oak Creek Land</t>
  </si>
  <si>
    <t>Quadrant</t>
  </si>
  <si>
    <t>Fox Chase</t>
  </si>
  <si>
    <t>Waukesha Industrial Buildings</t>
  </si>
  <si>
    <t>Northwoods</t>
  </si>
  <si>
    <t>Albertville Crossing</t>
  </si>
  <si>
    <t>River Road I &amp; II</t>
  </si>
  <si>
    <t>Presidio</t>
  </si>
  <si>
    <t>Crossroads</t>
  </si>
  <si>
    <t>River Road III &amp; IV</t>
  </si>
  <si>
    <t>Park at Forest Hill (fka Greens at Irene)</t>
  </si>
  <si>
    <t>Oasis</t>
  </si>
  <si>
    <t>Argyle</t>
  </si>
  <si>
    <t>Grafton Commons</t>
  </si>
  <si>
    <t>One Corporate Center II</t>
  </si>
  <si>
    <t>Commercial</t>
  </si>
  <si>
    <t>Brookfield</t>
  </si>
  <si>
    <t>West Allis</t>
  </si>
  <si>
    <t>Menomonee Falls</t>
  </si>
  <si>
    <t>Germantown</t>
  </si>
  <si>
    <t>Delavan</t>
  </si>
  <si>
    <t>Janesville</t>
  </si>
  <si>
    <t>Athens</t>
  </si>
  <si>
    <t>Tampa Palms</t>
  </si>
  <si>
    <t>Holiday</t>
  </si>
  <si>
    <t>North Richland Hills</t>
  </si>
  <si>
    <t>Bradenton</t>
  </si>
  <si>
    <t>Bedford</t>
  </si>
  <si>
    <t>Jacksonville</t>
  </si>
  <si>
    <t>WI Apts - Various</t>
  </si>
  <si>
    <t>Fredonia</t>
  </si>
  <si>
    <t>North Prairie</t>
  </si>
  <si>
    <t>Mequon</t>
  </si>
  <si>
    <t>Franklin</t>
  </si>
  <si>
    <t>Oak Creek</t>
  </si>
  <si>
    <t>Eagle</t>
  </si>
  <si>
    <t>Albertville</t>
  </si>
  <si>
    <t>Fridley</t>
  </si>
  <si>
    <t>Allen</t>
  </si>
  <si>
    <t>Memphis</t>
  </si>
  <si>
    <t>Largo</t>
  </si>
  <si>
    <t>Fort Collins</t>
  </si>
  <si>
    <t>Grafton</t>
  </si>
  <si>
    <t>Edina</t>
  </si>
  <si>
    <t>47</t>
  </si>
  <si>
    <t>fund_V_equity</t>
  </si>
  <si>
    <t xml:space="preserve">Tampa </t>
  </si>
  <si>
    <t>4302 Gunn Hwy</t>
  </si>
  <si>
    <t>The Aurora @ Twenty Seven Hundred</t>
  </si>
  <si>
    <t>Turnbury at Countryside</t>
  </si>
  <si>
    <t>Trails at Creekside Apartments</t>
  </si>
  <si>
    <t>1981</t>
  </si>
  <si>
    <t>1975</t>
  </si>
  <si>
    <t>1978</t>
  </si>
  <si>
    <t>m031sc</t>
  </si>
  <si>
    <t>PENDING</t>
  </si>
  <si>
    <t>17116 Harper's Trace</t>
  </si>
  <si>
    <t xml:space="preserve">Alice Patricia </t>
  </si>
  <si>
    <t>Johnston Heights</t>
  </si>
  <si>
    <t>Grubb Portfolio</t>
  </si>
  <si>
    <t>720 NE Alices Rd</t>
  </si>
  <si>
    <t>Waukee</t>
  </si>
  <si>
    <t>10509 Dorset Dr</t>
  </si>
  <si>
    <t>Johnston</t>
  </si>
  <si>
    <t>6120 NW 106th St</t>
  </si>
  <si>
    <t>Pecos Flats</t>
  </si>
  <si>
    <t>San Antonio</t>
  </si>
  <si>
    <t xml:space="preserve">San Antonio </t>
  </si>
  <si>
    <t>1210 Hunt Ln</t>
  </si>
  <si>
    <t>legacy_fund_equity</t>
  </si>
  <si>
    <t>equity_multiple</t>
  </si>
  <si>
    <t>property_irr</t>
  </si>
  <si>
    <t>fund_I_irr</t>
  </si>
  <si>
    <t>fund_II_irr</t>
  </si>
  <si>
    <t>fund_III_irr</t>
  </si>
  <si>
    <t>fund_IV_irr</t>
  </si>
  <si>
    <t>fund_V_irr</t>
  </si>
  <si>
    <t>is_property</t>
  </si>
  <si>
    <t>Huntsville</t>
  </si>
  <si>
    <t>sale_date</t>
  </si>
  <si>
    <t>sale_price</t>
  </si>
  <si>
    <t>total_distributions</t>
  </si>
  <si>
    <t>8</t>
  </si>
  <si>
    <t>1</t>
  </si>
  <si>
    <t>Pewaukee Plaza (MLG)</t>
  </si>
  <si>
    <t>Sterling Pointe Apartments</t>
  </si>
  <si>
    <t>Pinewood at National Hills Apartments</t>
  </si>
  <si>
    <t>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</si>
</sst>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 wrapText="1"/>
    </xf>
    <xf numFmtId="0" fontId="0" fillId="2" borderId="0" xfId="0" applyFill="1" applyAlignment="1">
      <alignment horizontal="left"/>
    </xf>
    <xf numFmtId="168" fontId="0" fillId="2" borderId="0" xfId="14" applyNumberFormat="1" applyFont="1" applyFill="1"/>
    <xf numFmtId="49" fontId="0" fillId="2" borderId="0" xfId="0" quotePrefix="1" applyNumberFormat="1" applyFill="1" applyAlignment="1">
      <alignment horizontal="left"/>
    </xf>
    <xf numFmtId="0" fontId="0" fillId="2" borderId="0" xfId="0" applyFont="1" applyFill="1"/>
  </cellXfs>
  <cellStyles count="15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" xfId="14" builtinId="4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 filterMode="1"/>
  <dimension ref="A1:AV171"/>
  <sheetViews>
    <sheetView tabSelected="1" zoomScale="70" zoomScaleNormal="70" workbookViewId="0">
      <selection activeCell="H44" sqref="H44"/>
    </sheetView>
  </sheetViews>
  <sheetFormatPr defaultColWidth="8.85546875" defaultRowHeight="15" x14ac:dyDescent="0.25"/>
  <cols>
    <col min="1" max="1" width="10.85546875" style="1" bestFit="1" customWidth="1"/>
    <col min="2" max="2" width="19.140625" style="15" bestFit="1" customWidth="1"/>
    <col min="3" max="3" width="30.7109375" style="15" customWidth="1"/>
    <col min="4" max="4" width="38.140625" style="1" bestFit="1" customWidth="1"/>
    <col min="5" max="5" width="13.7109375" style="1" customWidth="1"/>
    <col min="6" max="6" width="13.42578125" style="1" bestFit="1" customWidth="1"/>
    <col min="7" max="7" width="32" style="1" bestFit="1" customWidth="1"/>
    <col min="8" max="8" width="11" style="1" customWidth="1"/>
    <col min="9" max="9" width="9.42578125" style="17" customWidth="1"/>
    <col min="10" max="10" width="8.140625" style="1" bestFit="1" customWidth="1"/>
    <col min="11" max="11" width="36.7109375" style="1" bestFit="1" customWidth="1"/>
    <col min="12" max="12" width="17.85546875" style="1" bestFit="1" customWidth="1"/>
    <col min="13" max="13" width="14.85546875" style="1" customWidth="1"/>
    <col min="14" max="14" width="12.7109375" style="1" customWidth="1"/>
    <col min="15" max="16" width="20.28515625" style="7" customWidth="1"/>
    <col min="17" max="17" width="20.28515625" style="12" customWidth="1"/>
    <col min="18" max="18" width="12.42578125" style="13" customWidth="1"/>
    <col min="19" max="19" width="27.5703125" style="10" customWidth="1"/>
    <col min="20" max="20" width="14.28515625" style="1" customWidth="1"/>
    <col min="21" max="21" width="12.42578125" style="1" bestFit="1" customWidth="1"/>
    <col min="22" max="22" width="13" style="1" bestFit="1" customWidth="1"/>
    <col min="23" max="23" width="19.7109375" style="16" bestFit="1" customWidth="1"/>
    <col min="24" max="24" width="18.28515625" style="16" bestFit="1" customWidth="1"/>
    <col min="25" max="25" width="16.42578125" style="16" bestFit="1" customWidth="1"/>
    <col min="26" max="26" width="17.42578125" style="16" bestFit="1" customWidth="1"/>
    <col min="27" max="27" width="17.85546875" style="16" bestFit="1" customWidth="1"/>
    <col min="28" max="28" width="18.28515625" style="16" bestFit="1" customWidth="1"/>
    <col min="29" max="29" width="18.85546875" style="16" bestFit="1" customWidth="1"/>
    <col min="30" max="30" width="18.85546875" style="16" customWidth="1"/>
    <col min="31" max="31" width="22.85546875" style="16" bestFit="1" customWidth="1"/>
    <col min="32" max="32" width="19.140625" style="16" bestFit="1" customWidth="1"/>
    <col min="33" max="33" width="24.85546875" style="16" bestFit="1" customWidth="1"/>
    <col min="34" max="35" width="24.85546875" style="16" customWidth="1"/>
    <col min="36" max="36" width="18.28515625" style="16" bestFit="1" customWidth="1"/>
    <col min="37" max="37" width="14.28515625" style="1" bestFit="1" customWidth="1"/>
    <col min="38" max="38" width="16.85546875" style="16" bestFit="1" customWidth="1"/>
    <col min="39" max="39" width="22.7109375" style="10" customWidth="1"/>
    <col min="40" max="40" width="14.42578125" style="1" customWidth="1"/>
    <col min="41" max="41" width="18.85546875" style="1" bestFit="1" customWidth="1"/>
    <col min="42" max="42" width="25.7109375" style="22" customWidth="1"/>
    <col min="43" max="45" width="24.7109375" style="22" customWidth="1"/>
    <col min="46" max="48" width="24.7109375" style="1" customWidth="1"/>
    <col min="49" max="16384" width="8.85546875" style="1"/>
  </cols>
  <sheetData>
    <row r="1" spans="1:48" ht="66.599999999999994" customHeight="1" x14ac:dyDescent="0.25">
      <c r="A1" s="14" t="s">
        <v>182</v>
      </c>
      <c r="B1" s="14" t="s">
        <v>183</v>
      </c>
      <c r="C1" s="14" t="s">
        <v>525</v>
      </c>
      <c r="D1" s="14" t="s">
        <v>346</v>
      </c>
      <c r="E1" s="14" t="s">
        <v>248</v>
      </c>
      <c r="F1" s="14" t="s">
        <v>184</v>
      </c>
      <c r="G1" s="14" t="s">
        <v>185</v>
      </c>
      <c r="H1" s="14" t="s">
        <v>186</v>
      </c>
      <c r="I1" s="18" t="s">
        <v>187</v>
      </c>
      <c r="J1" s="14" t="s">
        <v>188</v>
      </c>
      <c r="K1" s="14" t="s">
        <v>189</v>
      </c>
      <c r="L1" s="14" t="s">
        <v>190</v>
      </c>
      <c r="M1" s="14" t="s">
        <v>191</v>
      </c>
      <c r="N1" s="14" t="s">
        <v>192</v>
      </c>
      <c r="O1" s="2" t="s">
        <v>193</v>
      </c>
      <c r="P1" s="2" t="s">
        <v>194</v>
      </c>
      <c r="Q1" s="3" t="s">
        <v>195</v>
      </c>
      <c r="R1" s="4" t="s">
        <v>196</v>
      </c>
      <c r="S1" s="5" t="s">
        <v>197</v>
      </c>
      <c r="T1" s="1" t="s">
        <v>214</v>
      </c>
      <c r="U1" s="1" t="s">
        <v>280</v>
      </c>
      <c r="V1" s="1" t="s">
        <v>250</v>
      </c>
      <c r="W1" s="16" t="s">
        <v>282</v>
      </c>
      <c r="X1" s="16" t="s">
        <v>283</v>
      </c>
      <c r="Y1" s="16" t="s">
        <v>284</v>
      </c>
      <c r="Z1" s="16" t="s">
        <v>285</v>
      </c>
      <c r="AA1" s="16" t="s">
        <v>286</v>
      </c>
      <c r="AB1" s="16" t="s">
        <v>287</v>
      </c>
      <c r="AC1" s="16" t="s">
        <v>288</v>
      </c>
      <c r="AD1" s="16" t="s">
        <v>493</v>
      </c>
      <c r="AE1" s="16" t="s">
        <v>289</v>
      </c>
      <c r="AF1" s="16" t="s">
        <v>290</v>
      </c>
      <c r="AG1" s="16" t="s">
        <v>309</v>
      </c>
      <c r="AH1" s="16" t="s">
        <v>347</v>
      </c>
      <c r="AI1" s="16" t="s">
        <v>517</v>
      </c>
      <c r="AJ1" s="16" t="s">
        <v>291</v>
      </c>
      <c r="AK1" s="1" t="s">
        <v>292</v>
      </c>
      <c r="AL1" s="16" t="s">
        <v>293</v>
      </c>
      <c r="AM1" s="10" t="s">
        <v>527</v>
      </c>
      <c r="AN1" s="1" t="s">
        <v>528</v>
      </c>
      <c r="AO1" s="1" t="s">
        <v>529</v>
      </c>
      <c r="AP1" s="22" t="s">
        <v>518</v>
      </c>
      <c r="AQ1" s="22" t="s">
        <v>519</v>
      </c>
      <c r="AR1" s="22" t="s">
        <v>520</v>
      </c>
      <c r="AS1" s="22" t="s">
        <v>521</v>
      </c>
      <c r="AT1" s="22" t="s">
        <v>522</v>
      </c>
      <c r="AU1" s="22" t="s">
        <v>523</v>
      </c>
      <c r="AV1" s="22" t="s">
        <v>524</v>
      </c>
    </row>
    <row r="2" spans="1:48" hidden="1" x14ac:dyDescent="0.25">
      <c r="A2" s="1" t="s">
        <v>370</v>
      </c>
      <c r="B2" s="15">
        <v>1</v>
      </c>
      <c r="C2" s="15">
        <v>1</v>
      </c>
      <c r="D2" s="19" t="s">
        <v>403</v>
      </c>
      <c r="F2" s="1">
        <v>5</v>
      </c>
      <c r="H2" s="1" t="s">
        <v>465</v>
      </c>
      <c r="I2" s="17" t="s">
        <v>210</v>
      </c>
      <c r="K2" s="1" t="s">
        <v>64</v>
      </c>
      <c r="L2" s="1">
        <v>1</v>
      </c>
      <c r="O2" s="7">
        <v>85141</v>
      </c>
      <c r="R2" s="13">
        <v>1</v>
      </c>
      <c r="S2" s="10">
        <v>35034</v>
      </c>
      <c r="W2" s="16">
        <v>1500000</v>
      </c>
      <c r="X2" s="16" t="str">
        <f>+IF(N2=0, "", W2/N2)</f>
        <v/>
      </c>
      <c r="Y2" s="16">
        <f>+W2/O2</f>
        <v>17.617833946042449</v>
      </c>
      <c r="AD2" s="16">
        <v>0</v>
      </c>
      <c r="AG2" s="16">
        <v>796267.35</v>
      </c>
      <c r="AM2" s="10">
        <v>38377</v>
      </c>
      <c r="AN2" s="20">
        <v>6900000</v>
      </c>
      <c r="AO2" s="16">
        <v>1953990.27</v>
      </c>
    </row>
    <row r="3" spans="1:48" hidden="1" x14ac:dyDescent="0.25">
      <c r="A3" s="1" t="s">
        <v>0</v>
      </c>
      <c r="B3" s="15">
        <v>0</v>
      </c>
      <c r="C3" s="15">
        <v>1</v>
      </c>
      <c r="D3" s="1" t="s">
        <v>1</v>
      </c>
      <c r="F3" s="1">
        <v>1</v>
      </c>
      <c r="G3" s="1" t="s">
        <v>2</v>
      </c>
      <c r="H3" s="1" t="s">
        <v>3</v>
      </c>
      <c r="I3" s="17" t="s">
        <v>206</v>
      </c>
      <c r="J3" s="1">
        <v>43228</v>
      </c>
      <c r="K3" s="1" t="s">
        <v>3</v>
      </c>
      <c r="L3" s="1">
        <v>1</v>
      </c>
      <c r="M3" s="1">
        <v>2</v>
      </c>
      <c r="N3" s="1">
        <v>0</v>
      </c>
      <c r="O3" s="7">
        <v>81560</v>
      </c>
      <c r="P3" s="7">
        <v>1</v>
      </c>
      <c r="Q3" s="8">
        <v>1979</v>
      </c>
      <c r="R3" s="9">
        <v>10</v>
      </c>
      <c r="S3" s="11">
        <v>43445</v>
      </c>
      <c r="U3" s="1">
        <v>39.994481999999998</v>
      </c>
      <c r="V3" s="1">
        <v>-83.121575000000007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J3" s="16">
        <f>+SUM(Z3:AH3)</f>
        <v>0</v>
      </c>
      <c r="AL3" s="16">
        <v>0</v>
      </c>
    </row>
    <row r="4" spans="1:48" hidden="1" x14ac:dyDescent="0.25">
      <c r="A4" s="1" t="s">
        <v>0</v>
      </c>
      <c r="B4" s="15">
        <v>0</v>
      </c>
      <c r="C4" s="15">
        <v>1</v>
      </c>
      <c r="D4" s="1" t="s">
        <v>4</v>
      </c>
      <c r="F4" s="1">
        <v>1</v>
      </c>
      <c r="G4" s="1" t="s">
        <v>5</v>
      </c>
      <c r="H4" s="1" t="s">
        <v>3</v>
      </c>
      <c r="I4" s="17" t="s">
        <v>206</v>
      </c>
      <c r="J4" s="1">
        <v>43228</v>
      </c>
      <c r="K4" s="1" t="s">
        <v>3</v>
      </c>
      <c r="L4" s="1">
        <v>1</v>
      </c>
      <c r="M4" s="1">
        <v>2</v>
      </c>
      <c r="N4" s="1">
        <v>0</v>
      </c>
      <c r="O4" s="7">
        <v>52000</v>
      </c>
      <c r="P4" s="7">
        <v>1</v>
      </c>
      <c r="Q4" s="8">
        <v>1979</v>
      </c>
      <c r="R4" s="9">
        <v>10</v>
      </c>
      <c r="S4" s="11">
        <v>43445</v>
      </c>
      <c r="U4" s="1">
        <v>39.997872000000001</v>
      </c>
      <c r="V4" s="1">
        <v>-83.120722000000001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J4" s="16">
        <f>+SUM(Z4:AH4)</f>
        <v>0</v>
      </c>
      <c r="AL4" s="16">
        <v>0</v>
      </c>
    </row>
    <row r="5" spans="1:48" hidden="1" x14ac:dyDescent="0.25">
      <c r="A5" s="1" t="s">
        <v>0</v>
      </c>
      <c r="B5" s="15">
        <v>0</v>
      </c>
      <c r="C5" s="15">
        <v>1</v>
      </c>
      <c r="D5" s="1" t="s">
        <v>6</v>
      </c>
      <c r="F5" s="1">
        <v>1</v>
      </c>
      <c r="G5" s="1" t="s">
        <v>7</v>
      </c>
      <c r="H5" s="1" t="s">
        <v>8</v>
      </c>
      <c r="I5" s="17" t="s">
        <v>206</v>
      </c>
      <c r="J5" s="1">
        <v>45246</v>
      </c>
      <c r="K5" s="1" t="s">
        <v>9</v>
      </c>
      <c r="L5" s="1">
        <v>1</v>
      </c>
      <c r="M5" s="1">
        <v>2</v>
      </c>
      <c r="N5" s="1">
        <v>0</v>
      </c>
      <c r="O5" s="7">
        <v>144675</v>
      </c>
      <c r="P5" s="7">
        <v>1</v>
      </c>
      <c r="Q5" s="8">
        <v>1971</v>
      </c>
      <c r="R5" s="9">
        <v>10</v>
      </c>
      <c r="S5" s="11">
        <v>43445</v>
      </c>
      <c r="U5" s="1">
        <v>39.308371000000001</v>
      </c>
      <c r="V5" s="1">
        <v>-84.478902000000005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J5" s="16">
        <f>+SUM(Z5:AH5)</f>
        <v>0</v>
      </c>
      <c r="AL5" s="16">
        <v>0</v>
      </c>
    </row>
    <row r="6" spans="1:48" hidden="1" x14ac:dyDescent="0.25">
      <c r="A6" s="1" t="s">
        <v>0</v>
      </c>
      <c r="B6" s="15">
        <v>0</v>
      </c>
      <c r="C6" s="15">
        <v>1</v>
      </c>
      <c r="D6" s="1" t="s">
        <v>10</v>
      </c>
      <c r="F6" s="1">
        <v>1</v>
      </c>
      <c r="G6" s="1" t="s">
        <v>11</v>
      </c>
      <c r="H6" s="1" t="s">
        <v>8</v>
      </c>
      <c r="I6" s="17" t="s">
        <v>206</v>
      </c>
      <c r="J6" s="1">
        <v>45246</v>
      </c>
      <c r="K6" s="1" t="s">
        <v>12</v>
      </c>
      <c r="L6" s="1">
        <v>1</v>
      </c>
      <c r="M6" s="1">
        <v>2</v>
      </c>
      <c r="N6" s="1">
        <v>0</v>
      </c>
      <c r="O6" s="7">
        <v>111477</v>
      </c>
      <c r="P6" s="7">
        <v>1</v>
      </c>
      <c r="Q6" s="8">
        <v>1970</v>
      </c>
      <c r="R6" s="9">
        <v>10</v>
      </c>
      <c r="S6" s="11">
        <v>43445</v>
      </c>
      <c r="U6" s="1">
        <v>39.307813000000003</v>
      </c>
      <c r="V6" s="1">
        <v>-84.479577000000006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J6" s="16">
        <f>+SUM(Z6:AH6)</f>
        <v>0</v>
      </c>
      <c r="AL6" s="16">
        <v>0</v>
      </c>
    </row>
    <row r="7" spans="1:48" hidden="1" x14ac:dyDescent="0.25">
      <c r="A7" s="1" t="s">
        <v>370</v>
      </c>
      <c r="B7" s="15">
        <v>1</v>
      </c>
      <c r="C7" s="15">
        <v>1</v>
      </c>
      <c r="D7" s="19" t="s">
        <v>402</v>
      </c>
      <c r="F7" s="1">
        <v>5</v>
      </c>
      <c r="H7" s="1" t="s">
        <v>321</v>
      </c>
      <c r="I7" s="17" t="s">
        <v>210</v>
      </c>
      <c r="K7" s="1" t="s">
        <v>64</v>
      </c>
      <c r="L7" s="1">
        <v>1</v>
      </c>
      <c r="O7" s="7">
        <v>31470</v>
      </c>
      <c r="R7" s="13">
        <v>1</v>
      </c>
      <c r="S7" s="10">
        <v>34943</v>
      </c>
      <c r="W7" s="16">
        <v>1400000</v>
      </c>
      <c r="X7" s="16" t="str">
        <f>+IF(N7=0, "", W7/N7)</f>
        <v/>
      </c>
      <c r="Y7" s="16">
        <f>+W7/O7</f>
        <v>44.486812837623134</v>
      </c>
      <c r="AD7" s="16">
        <v>0</v>
      </c>
      <c r="AG7" s="16">
        <v>575000</v>
      </c>
      <c r="AM7" s="10">
        <v>41060</v>
      </c>
      <c r="AN7" s="20">
        <v>3950000</v>
      </c>
      <c r="AO7" s="16">
        <v>2452646.4300000002</v>
      </c>
    </row>
    <row r="8" spans="1:48" hidden="1" x14ac:dyDescent="0.25">
      <c r="A8" s="1" t="s">
        <v>370</v>
      </c>
      <c r="B8" s="15">
        <v>1</v>
      </c>
      <c r="C8" s="15">
        <v>1</v>
      </c>
      <c r="D8" s="19" t="s">
        <v>425</v>
      </c>
      <c r="F8" s="1">
        <v>5</v>
      </c>
      <c r="H8" s="1" t="s">
        <v>64</v>
      </c>
      <c r="I8" s="17" t="s">
        <v>210</v>
      </c>
      <c r="K8" s="1" t="s">
        <v>64</v>
      </c>
      <c r="L8" s="1">
        <v>1</v>
      </c>
      <c r="O8" s="7">
        <v>102000</v>
      </c>
      <c r="R8" s="13">
        <v>1</v>
      </c>
      <c r="S8" s="10">
        <v>36970</v>
      </c>
      <c r="W8" s="16">
        <v>9045000</v>
      </c>
      <c r="X8" s="16" t="str">
        <f>+IF(N8=0, "", W8/N8)</f>
        <v/>
      </c>
      <c r="Y8" s="16">
        <f>+W8/O8</f>
        <v>88.67647058823529</v>
      </c>
      <c r="AD8" s="16">
        <v>0</v>
      </c>
      <c r="AG8" s="16">
        <v>1900001</v>
      </c>
      <c r="AM8" s="10">
        <v>41854</v>
      </c>
      <c r="AN8" s="20">
        <v>7255743.7800000003</v>
      </c>
      <c r="AO8" s="16">
        <v>477436.89</v>
      </c>
    </row>
    <row r="9" spans="1:48" hidden="1" x14ac:dyDescent="0.25">
      <c r="A9" s="1" t="s">
        <v>0</v>
      </c>
      <c r="B9" s="15">
        <v>0</v>
      </c>
      <c r="C9" s="15">
        <v>1</v>
      </c>
      <c r="D9" s="1" t="s">
        <v>13</v>
      </c>
      <c r="F9" s="1">
        <v>1</v>
      </c>
      <c r="G9" s="1" t="s">
        <v>14</v>
      </c>
      <c r="H9" s="1" t="s">
        <v>8</v>
      </c>
      <c r="I9" s="17" t="s">
        <v>206</v>
      </c>
      <c r="J9" s="1">
        <v>45246</v>
      </c>
      <c r="K9" s="1" t="s">
        <v>12</v>
      </c>
      <c r="L9" s="1">
        <v>1</v>
      </c>
      <c r="M9" s="1">
        <v>2</v>
      </c>
      <c r="N9" s="1">
        <v>0</v>
      </c>
      <c r="O9" s="7">
        <v>111669</v>
      </c>
      <c r="P9" s="7">
        <v>1</v>
      </c>
      <c r="Q9" s="8">
        <v>1970</v>
      </c>
      <c r="R9" s="9">
        <v>10</v>
      </c>
      <c r="S9" s="11">
        <v>43445</v>
      </c>
      <c r="U9" s="1">
        <v>39.307859000000001</v>
      </c>
      <c r="V9" s="1">
        <v>-84.480913000000001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J9" s="16">
        <f>+SUM(Z9:AH9)</f>
        <v>0</v>
      </c>
      <c r="AL9" s="16">
        <v>0</v>
      </c>
    </row>
    <row r="10" spans="1:48" hidden="1" x14ac:dyDescent="0.25">
      <c r="A10" s="1" t="s">
        <v>370</v>
      </c>
      <c r="B10" s="15">
        <v>1</v>
      </c>
      <c r="C10" s="15">
        <v>1</v>
      </c>
      <c r="D10" s="19" t="s">
        <v>422</v>
      </c>
      <c r="F10" s="1">
        <v>5</v>
      </c>
      <c r="H10" s="1" t="s">
        <v>64</v>
      </c>
      <c r="I10" s="17" t="s">
        <v>210</v>
      </c>
      <c r="K10" s="1" t="s">
        <v>64</v>
      </c>
      <c r="L10" s="1">
        <v>1</v>
      </c>
      <c r="O10" s="7">
        <v>45535</v>
      </c>
      <c r="R10" s="13">
        <v>1</v>
      </c>
      <c r="S10" s="10">
        <v>36739</v>
      </c>
      <c r="W10" s="16">
        <v>3350000</v>
      </c>
      <c r="X10" s="16" t="str">
        <f>+IF(N10=0, "", W10/N10)</f>
        <v/>
      </c>
      <c r="Y10" s="16">
        <f>+W10/O10</f>
        <v>73.56978148676842</v>
      </c>
      <c r="AD10" s="16">
        <v>0</v>
      </c>
      <c r="AG10" s="16">
        <v>1105557</v>
      </c>
      <c r="AM10" s="10">
        <v>38820</v>
      </c>
      <c r="AN10" s="20">
        <v>5300000</v>
      </c>
      <c r="AO10" s="16">
        <v>3466425.97</v>
      </c>
    </row>
    <row r="11" spans="1:48" hidden="1" x14ac:dyDescent="0.25">
      <c r="A11" s="1" t="s">
        <v>0</v>
      </c>
      <c r="B11" s="15">
        <v>0</v>
      </c>
      <c r="C11" s="15">
        <v>1</v>
      </c>
      <c r="D11" s="1" t="s">
        <v>15</v>
      </c>
      <c r="F11" s="1">
        <v>1</v>
      </c>
      <c r="G11" s="1" t="s">
        <v>16</v>
      </c>
      <c r="H11" s="1" t="s">
        <v>8</v>
      </c>
      <c r="I11" s="17" t="s">
        <v>206</v>
      </c>
      <c r="J11" s="1">
        <v>45246</v>
      </c>
      <c r="K11" s="1" t="s">
        <v>12</v>
      </c>
      <c r="L11" s="1">
        <v>1</v>
      </c>
      <c r="M11" s="1">
        <v>2</v>
      </c>
      <c r="N11" s="1">
        <v>0</v>
      </c>
      <c r="O11" s="7">
        <v>153249</v>
      </c>
      <c r="P11" s="7">
        <v>1</v>
      </c>
      <c r="Q11" s="8">
        <v>1970</v>
      </c>
      <c r="R11" s="9">
        <v>10</v>
      </c>
      <c r="S11" s="11">
        <v>43445</v>
      </c>
      <c r="U11" s="1">
        <v>39.307737000000003</v>
      </c>
      <c r="V11" s="1">
        <v>-84.481579999999994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J11" s="16">
        <f t="shared" ref="AJ11:AJ16" si="0">+SUM(Z11:AH11)</f>
        <v>0</v>
      </c>
      <c r="AL11" s="16">
        <v>0</v>
      </c>
    </row>
    <row r="12" spans="1:48" hidden="1" x14ac:dyDescent="0.25">
      <c r="A12" s="1" t="s">
        <v>0</v>
      </c>
      <c r="B12" s="15">
        <v>0</v>
      </c>
      <c r="C12" s="15">
        <v>1</v>
      </c>
      <c r="D12" s="1" t="s">
        <v>116</v>
      </c>
      <c r="F12" s="1">
        <v>2</v>
      </c>
      <c r="G12" s="1" t="s">
        <v>117</v>
      </c>
      <c r="H12" s="1" t="s">
        <v>118</v>
      </c>
      <c r="I12" s="17" t="s">
        <v>203</v>
      </c>
      <c r="J12" s="1">
        <v>55318</v>
      </c>
      <c r="K12" s="1" t="s">
        <v>41</v>
      </c>
      <c r="L12" s="1">
        <v>1</v>
      </c>
      <c r="M12" s="1">
        <v>2</v>
      </c>
      <c r="N12" s="1">
        <v>0</v>
      </c>
      <c r="O12" s="7">
        <v>78029</v>
      </c>
      <c r="P12" s="7">
        <v>-1</v>
      </c>
      <c r="Q12" s="8" t="s">
        <v>244</v>
      </c>
      <c r="R12" s="9">
        <v>10</v>
      </c>
      <c r="S12" s="11">
        <v>43032</v>
      </c>
      <c r="U12" s="1">
        <v>44.853147999999997</v>
      </c>
      <c r="V12" s="1">
        <v>-93.596311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J12" s="16">
        <f t="shared" si="0"/>
        <v>0</v>
      </c>
      <c r="AL12" s="16">
        <v>0</v>
      </c>
    </row>
    <row r="13" spans="1:48" hidden="1" x14ac:dyDescent="0.25">
      <c r="A13" s="1" t="s">
        <v>0</v>
      </c>
      <c r="B13" s="15">
        <v>0</v>
      </c>
      <c r="C13" s="15">
        <v>1</v>
      </c>
      <c r="D13" s="1" t="s">
        <v>103</v>
      </c>
      <c r="F13" s="1">
        <v>3</v>
      </c>
      <c r="G13" s="1" t="s">
        <v>104</v>
      </c>
      <c r="H13" s="1" t="s">
        <v>64</v>
      </c>
      <c r="I13" s="17" t="s">
        <v>210</v>
      </c>
      <c r="J13" s="1">
        <v>53207</v>
      </c>
      <c r="K13" s="1" t="s">
        <v>64</v>
      </c>
      <c r="L13" s="1">
        <v>1</v>
      </c>
      <c r="M13" s="1">
        <v>2</v>
      </c>
      <c r="N13" s="1">
        <v>0</v>
      </c>
      <c r="O13" s="6">
        <v>-1</v>
      </c>
      <c r="P13" s="7">
        <v>-1</v>
      </c>
      <c r="Q13" s="8" t="s">
        <v>244</v>
      </c>
      <c r="R13" s="9">
        <v>1</v>
      </c>
      <c r="S13" s="11">
        <v>42522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J13" s="16">
        <f t="shared" si="0"/>
        <v>0</v>
      </c>
      <c r="AL13" s="16">
        <v>0</v>
      </c>
    </row>
    <row r="14" spans="1:48" hidden="1" x14ac:dyDescent="0.25">
      <c r="A14" s="1" t="s">
        <v>0</v>
      </c>
      <c r="B14" s="15">
        <v>0</v>
      </c>
      <c r="C14" s="15">
        <v>1</v>
      </c>
      <c r="D14" s="1" t="s">
        <v>17</v>
      </c>
      <c r="F14" s="1">
        <v>1</v>
      </c>
      <c r="G14" s="1" t="s">
        <v>18</v>
      </c>
      <c r="H14" s="1" t="s">
        <v>19</v>
      </c>
      <c r="I14" s="17" t="s">
        <v>201</v>
      </c>
      <c r="J14" s="1">
        <v>60803</v>
      </c>
      <c r="K14" s="1" t="s">
        <v>20</v>
      </c>
      <c r="L14" s="1">
        <v>1</v>
      </c>
      <c r="M14" s="1">
        <v>2</v>
      </c>
      <c r="N14" s="1">
        <v>0</v>
      </c>
      <c r="O14" s="7">
        <v>123986</v>
      </c>
      <c r="P14" s="7">
        <v>1</v>
      </c>
      <c r="Q14" s="8">
        <v>1973</v>
      </c>
      <c r="R14" s="9">
        <v>10</v>
      </c>
      <c r="S14" s="11">
        <v>43445</v>
      </c>
      <c r="U14" s="1">
        <v>41.670144999999998</v>
      </c>
      <c r="V14" s="1">
        <v>-87.745959999999997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J14" s="16">
        <f t="shared" si="0"/>
        <v>0</v>
      </c>
      <c r="AL14" s="16">
        <v>0</v>
      </c>
    </row>
    <row r="15" spans="1:48" hidden="1" x14ac:dyDescent="0.25">
      <c r="A15" s="1" t="s">
        <v>0</v>
      </c>
      <c r="B15" s="15">
        <v>0</v>
      </c>
      <c r="C15" s="15">
        <v>1</v>
      </c>
      <c r="D15" s="1" t="s">
        <v>21</v>
      </c>
      <c r="F15" s="1">
        <v>1</v>
      </c>
      <c r="G15" s="1" t="s">
        <v>22</v>
      </c>
      <c r="H15" s="1" t="s">
        <v>23</v>
      </c>
      <c r="I15" s="17" t="s">
        <v>202</v>
      </c>
      <c r="J15" s="1">
        <v>41042</v>
      </c>
      <c r="K15" s="1" t="s">
        <v>12</v>
      </c>
      <c r="L15" s="1">
        <v>1</v>
      </c>
      <c r="M15" s="1">
        <v>2</v>
      </c>
      <c r="N15" s="1">
        <v>0</v>
      </c>
      <c r="O15" s="7">
        <v>101200</v>
      </c>
      <c r="P15" s="7">
        <v>1</v>
      </c>
      <c r="Q15" s="8">
        <v>1979</v>
      </c>
      <c r="R15" s="9">
        <v>10</v>
      </c>
      <c r="S15" s="11">
        <v>43445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J15" s="16">
        <f t="shared" si="0"/>
        <v>0</v>
      </c>
      <c r="AL15" s="16">
        <v>0</v>
      </c>
    </row>
    <row r="16" spans="1:48" hidden="1" x14ac:dyDescent="0.25">
      <c r="A16" s="1" t="s">
        <v>0</v>
      </c>
      <c r="B16" s="15">
        <v>0</v>
      </c>
      <c r="C16" s="15">
        <v>1</v>
      </c>
      <c r="D16" s="1" t="s">
        <v>24</v>
      </c>
      <c r="F16" s="1">
        <v>1</v>
      </c>
      <c r="G16" s="1" t="s">
        <v>25</v>
      </c>
      <c r="H16" s="1" t="s">
        <v>23</v>
      </c>
      <c r="I16" s="17" t="s">
        <v>202</v>
      </c>
      <c r="J16" s="1">
        <v>41042</v>
      </c>
      <c r="K16" s="1" t="s">
        <v>12</v>
      </c>
      <c r="L16" s="1">
        <v>1</v>
      </c>
      <c r="M16" s="1">
        <v>2</v>
      </c>
      <c r="N16" s="1">
        <v>0</v>
      </c>
      <c r="O16" s="7">
        <v>33000</v>
      </c>
      <c r="P16" s="7">
        <v>1</v>
      </c>
      <c r="Q16" s="8">
        <v>1979</v>
      </c>
      <c r="R16" s="9">
        <v>10</v>
      </c>
      <c r="S16" s="11">
        <v>43445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J16" s="16">
        <f t="shared" si="0"/>
        <v>0</v>
      </c>
      <c r="AL16" s="16">
        <v>0</v>
      </c>
    </row>
    <row r="17" spans="1:41" hidden="1" x14ac:dyDescent="0.25">
      <c r="A17" s="1" t="s">
        <v>370</v>
      </c>
      <c r="B17" s="15">
        <v>1</v>
      </c>
      <c r="C17" s="15">
        <v>1</v>
      </c>
      <c r="D17" s="19" t="s">
        <v>453</v>
      </c>
      <c r="F17" s="1">
        <v>5</v>
      </c>
      <c r="H17" s="1" t="s">
        <v>484</v>
      </c>
      <c r="I17" s="17" t="s">
        <v>203</v>
      </c>
      <c r="K17" s="1" t="s">
        <v>41</v>
      </c>
      <c r="L17" s="1">
        <v>1</v>
      </c>
      <c r="O17" s="7">
        <v>104706</v>
      </c>
      <c r="R17" s="13">
        <v>8</v>
      </c>
      <c r="S17" s="10">
        <v>41975</v>
      </c>
      <c r="W17" s="16">
        <v>9000000</v>
      </c>
      <c r="X17" s="16" t="str">
        <f>+IF(N17=0, "", W17/N17)</f>
        <v/>
      </c>
      <c r="Y17" s="16">
        <f>+W17/O17</f>
        <v>85.954959601168994</v>
      </c>
      <c r="Z17" s="16">
        <v>2805000</v>
      </c>
      <c r="AD17" s="16">
        <v>0</v>
      </c>
      <c r="AF17" s="16">
        <v>495000</v>
      </c>
      <c r="AM17" s="10">
        <v>43154</v>
      </c>
      <c r="AN17" s="20">
        <v>13975000</v>
      </c>
      <c r="AO17" s="16">
        <v>7011746</v>
      </c>
    </row>
    <row r="18" spans="1:41" hidden="1" x14ac:dyDescent="0.25">
      <c r="A18" s="1" t="s">
        <v>0</v>
      </c>
      <c r="B18" s="15">
        <v>0</v>
      </c>
      <c r="C18" s="15">
        <v>1</v>
      </c>
      <c r="D18" s="1" t="s">
        <v>505</v>
      </c>
      <c r="F18" s="1">
        <v>10</v>
      </c>
      <c r="G18" s="1" t="s">
        <v>508</v>
      </c>
      <c r="H18" s="1" t="s">
        <v>509</v>
      </c>
      <c r="I18" s="17" t="s">
        <v>200</v>
      </c>
      <c r="J18" s="1">
        <v>50263</v>
      </c>
      <c r="K18" s="1" t="s">
        <v>37</v>
      </c>
      <c r="L18" s="1">
        <v>2</v>
      </c>
      <c r="M18" s="1">
        <v>3</v>
      </c>
      <c r="N18" s="1">
        <v>288</v>
      </c>
      <c r="O18" s="7">
        <v>306255</v>
      </c>
      <c r="Q18" s="12" t="s">
        <v>266</v>
      </c>
      <c r="R18" s="13">
        <v>15</v>
      </c>
      <c r="S18" s="10">
        <v>44194</v>
      </c>
      <c r="U18" s="1">
        <v>41.625183999999997</v>
      </c>
      <c r="V18" s="1">
        <v>-93.853881000000001</v>
      </c>
      <c r="W18" s="16">
        <v>34335000</v>
      </c>
      <c r="X18" s="16">
        <f>+W18/N18</f>
        <v>119218.75</v>
      </c>
      <c r="Y18" s="16">
        <f>+W18/O18</f>
        <v>112.11245530685213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f>+SUM(Z18:AH18)</f>
        <v>0</v>
      </c>
    </row>
    <row r="19" spans="1:41" hidden="1" x14ac:dyDescent="0.25">
      <c r="A19" s="1" t="s">
        <v>370</v>
      </c>
      <c r="B19" s="15">
        <v>1</v>
      </c>
      <c r="C19" s="15">
        <v>1</v>
      </c>
      <c r="D19" s="19" t="s">
        <v>428</v>
      </c>
      <c r="F19" s="1">
        <v>5</v>
      </c>
      <c r="H19" s="1" t="s">
        <v>471</v>
      </c>
      <c r="I19" s="17" t="s">
        <v>198</v>
      </c>
      <c r="K19" s="1" t="s">
        <v>47</v>
      </c>
      <c r="L19" s="1">
        <v>1</v>
      </c>
      <c r="O19" s="7">
        <v>87352</v>
      </c>
      <c r="R19" s="13">
        <v>1</v>
      </c>
      <c r="S19" s="10">
        <v>37606</v>
      </c>
      <c r="W19" s="16">
        <v>8175000</v>
      </c>
      <c r="X19" s="16" t="str">
        <f>+IF(N19=0, "", W19/N19)</f>
        <v/>
      </c>
      <c r="Y19" s="16">
        <f>+W19/O19</f>
        <v>93.586866929205968</v>
      </c>
      <c r="AD19" s="16">
        <v>0</v>
      </c>
      <c r="AG19" s="16">
        <v>2325001</v>
      </c>
      <c r="AM19" s="10">
        <v>39187</v>
      </c>
      <c r="AN19" s="20">
        <v>13500000</v>
      </c>
      <c r="AO19" s="16">
        <v>7351589.4199999999</v>
      </c>
    </row>
    <row r="20" spans="1:41" x14ac:dyDescent="0.25">
      <c r="A20" s="1" t="s">
        <v>0</v>
      </c>
      <c r="B20" s="15">
        <v>1</v>
      </c>
      <c r="C20" s="15">
        <v>1</v>
      </c>
      <c r="D20" s="1" t="s">
        <v>355</v>
      </c>
      <c r="F20" s="1">
        <v>5</v>
      </c>
      <c r="G20" s="1" t="s">
        <v>213</v>
      </c>
      <c r="H20" s="1" t="s">
        <v>212</v>
      </c>
      <c r="I20" s="17">
        <v>55</v>
      </c>
      <c r="J20" s="1">
        <v>53151</v>
      </c>
      <c r="K20" s="1" t="s">
        <v>64</v>
      </c>
      <c r="L20" s="1">
        <v>2</v>
      </c>
      <c r="M20" s="1">
        <v>3</v>
      </c>
      <c r="N20" s="1">
        <v>80</v>
      </c>
      <c r="O20" s="6">
        <v>76960</v>
      </c>
      <c r="P20" s="7">
        <v>-1</v>
      </c>
      <c r="Q20" s="8">
        <v>1986</v>
      </c>
      <c r="R20" s="9">
        <v>1</v>
      </c>
      <c r="S20" s="10">
        <v>43556</v>
      </c>
      <c r="T20" s="1" t="s">
        <v>225</v>
      </c>
      <c r="U20" s="1">
        <v>42.988776000000001</v>
      </c>
      <c r="V20" s="1">
        <v>-88.071715999999995</v>
      </c>
      <c r="W20" s="16">
        <v>7500000</v>
      </c>
      <c r="X20" s="16">
        <v>93750</v>
      </c>
      <c r="Y20" s="16">
        <v>97.453222453222452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7500000</v>
      </c>
      <c r="AJ20" s="16">
        <f>+SUM(Z20:AH20)</f>
        <v>7500000</v>
      </c>
      <c r="AL20" s="16">
        <v>0</v>
      </c>
    </row>
    <row r="21" spans="1:41" hidden="1" x14ac:dyDescent="0.25">
      <c r="A21" s="1" t="s">
        <v>370</v>
      </c>
      <c r="B21" s="15">
        <v>1</v>
      </c>
      <c r="C21" s="15">
        <v>1</v>
      </c>
      <c r="D21" s="19" t="s">
        <v>460</v>
      </c>
      <c r="F21" s="1">
        <v>5</v>
      </c>
      <c r="H21" s="1" t="s">
        <v>489</v>
      </c>
      <c r="I21" s="21" t="s">
        <v>530</v>
      </c>
      <c r="L21" s="1">
        <v>2</v>
      </c>
      <c r="N21" s="1">
        <v>280</v>
      </c>
      <c r="O21" s="7">
        <v>258584</v>
      </c>
      <c r="R21" s="13">
        <v>7</v>
      </c>
      <c r="S21" s="10">
        <v>42641</v>
      </c>
      <c r="W21" s="16">
        <v>51250000</v>
      </c>
      <c r="X21" s="16">
        <f>+IF(N21=0, "", W21/N21)</f>
        <v>183035.71428571429</v>
      </c>
      <c r="Y21" s="16">
        <f>+W21/O21</f>
        <v>198.19478390000927</v>
      </c>
      <c r="Z21" s="16">
        <v>1000000</v>
      </c>
      <c r="AA21" s="16">
        <v>7500000</v>
      </c>
      <c r="AB21" s="16">
        <v>8105000</v>
      </c>
      <c r="AD21" s="16">
        <v>0</v>
      </c>
      <c r="AF21" s="16">
        <v>1845000</v>
      </c>
      <c r="AM21" s="10">
        <v>43539</v>
      </c>
      <c r="AN21" s="20">
        <v>63500000</v>
      </c>
      <c r="AO21" s="16">
        <v>30916001.940000005</v>
      </c>
    </row>
    <row r="22" spans="1:41" hidden="1" x14ac:dyDescent="0.25">
      <c r="A22" s="1" t="s">
        <v>370</v>
      </c>
      <c r="B22" s="15">
        <v>1</v>
      </c>
      <c r="C22" s="15">
        <v>1</v>
      </c>
      <c r="D22" s="19" t="s">
        <v>431</v>
      </c>
      <c r="F22" s="1">
        <v>5</v>
      </c>
      <c r="H22" s="1" t="s">
        <v>60</v>
      </c>
      <c r="I22" s="17" t="s">
        <v>209</v>
      </c>
      <c r="K22" s="1" t="s">
        <v>60</v>
      </c>
      <c r="L22" s="1">
        <v>2</v>
      </c>
      <c r="M22" s="1">
        <v>3</v>
      </c>
      <c r="N22" s="1">
        <v>244</v>
      </c>
      <c r="O22" s="7">
        <v>226704</v>
      </c>
      <c r="R22" s="13">
        <v>1</v>
      </c>
      <c r="S22" s="10">
        <v>38231</v>
      </c>
      <c r="W22" s="16">
        <v>9275000</v>
      </c>
      <c r="X22" s="16">
        <f>+IF(N22=0, "", W22/N22)</f>
        <v>38012.295081967211</v>
      </c>
      <c r="Y22" s="16">
        <f>+W22/O22</f>
        <v>40.912379137553813</v>
      </c>
      <c r="AD22" s="16">
        <v>0</v>
      </c>
      <c r="AG22" s="16">
        <v>3320000</v>
      </c>
      <c r="AM22" s="10">
        <v>41356</v>
      </c>
      <c r="AN22" s="20">
        <v>11750000</v>
      </c>
      <c r="AO22" s="16">
        <v>6735334</v>
      </c>
    </row>
    <row r="23" spans="1:41" hidden="1" x14ac:dyDescent="0.25">
      <c r="A23" s="1" t="s">
        <v>370</v>
      </c>
      <c r="B23" s="15">
        <v>1</v>
      </c>
      <c r="C23" s="15">
        <v>1</v>
      </c>
      <c r="D23" s="19" t="s">
        <v>407</v>
      </c>
      <c r="F23" s="1">
        <v>5</v>
      </c>
      <c r="H23" s="1" t="s">
        <v>415</v>
      </c>
      <c r="I23" s="17" t="s">
        <v>210</v>
      </c>
      <c r="K23" s="1" t="s">
        <v>415</v>
      </c>
      <c r="L23" s="1">
        <v>1</v>
      </c>
      <c r="O23" s="7">
        <v>211642</v>
      </c>
      <c r="R23" s="13">
        <v>1</v>
      </c>
      <c r="S23" s="10">
        <v>35394</v>
      </c>
      <c r="W23" s="16">
        <v>8452000</v>
      </c>
      <c r="X23" s="16" t="str">
        <f>+IF(N23=0, "", W23/N23)</f>
        <v/>
      </c>
      <c r="Y23" s="16">
        <f>+W23/O23</f>
        <v>39.935362546186482</v>
      </c>
      <c r="AD23" s="16">
        <v>0</v>
      </c>
      <c r="AG23" s="16">
        <v>2450000</v>
      </c>
      <c r="AM23" s="10">
        <v>36389</v>
      </c>
      <c r="AN23" s="20">
        <v>15600000</v>
      </c>
      <c r="AO23" s="16">
        <v>8424761.5</v>
      </c>
    </row>
    <row r="24" spans="1:41" x14ac:dyDescent="0.25">
      <c r="A24" s="1" t="s">
        <v>0</v>
      </c>
      <c r="B24" s="15">
        <v>1</v>
      </c>
      <c r="C24" s="15">
        <v>1</v>
      </c>
      <c r="D24" s="1" t="s">
        <v>35</v>
      </c>
      <c r="F24" s="1">
        <v>5</v>
      </c>
      <c r="G24" s="1" t="s">
        <v>36</v>
      </c>
      <c r="H24" s="1" t="s">
        <v>37</v>
      </c>
      <c r="I24" s="17" t="s">
        <v>200</v>
      </c>
      <c r="J24" s="1">
        <v>50266</v>
      </c>
      <c r="K24" s="1" t="s">
        <v>37</v>
      </c>
      <c r="L24" s="1">
        <v>2</v>
      </c>
      <c r="M24" s="1">
        <v>3</v>
      </c>
      <c r="N24" s="1">
        <v>222</v>
      </c>
      <c r="O24" s="6">
        <v>332180</v>
      </c>
      <c r="P24" s="7">
        <v>-1</v>
      </c>
      <c r="Q24" s="8" t="s">
        <v>266</v>
      </c>
      <c r="R24" s="9">
        <v>7</v>
      </c>
      <c r="S24" s="11">
        <v>43448</v>
      </c>
      <c r="U24" s="1">
        <v>41.553176999999998</v>
      </c>
      <c r="V24" s="1">
        <v>-93.801728999999995</v>
      </c>
      <c r="W24" s="16">
        <v>40250000</v>
      </c>
      <c r="X24" s="16">
        <v>181306.3063063063</v>
      </c>
      <c r="Y24" s="16">
        <v>121.1692455897405</v>
      </c>
      <c r="Z24" s="16">
        <v>0</v>
      </c>
      <c r="AA24" s="16">
        <v>0</v>
      </c>
      <c r="AB24" s="16">
        <v>7616471</v>
      </c>
      <c r="AC24" s="16">
        <v>4000000</v>
      </c>
      <c r="AD24" s="16">
        <v>0</v>
      </c>
      <c r="AE24" s="16">
        <v>0</v>
      </c>
      <c r="AF24" s="16">
        <v>3872157</v>
      </c>
      <c r="AG24" s="16">
        <v>0</v>
      </c>
      <c r="AH24" s="16">
        <v>0</v>
      </c>
      <c r="AJ24" s="16">
        <f>+SUM(Z24:AH24)</f>
        <v>15488628</v>
      </c>
      <c r="AK24" s="1" t="s">
        <v>294</v>
      </c>
      <c r="AL24" s="16">
        <v>28175000</v>
      </c>
    </row>
    <row r="25" spans="1:41" hidden="1" x14ac:dyDescent="0.25">
      <c r="A25" s="1" t="s">
        <v>370</v>
      </c>
      <c r="B25" s="15">
        <v>1</v>
      </c>
      <c r="C25" s="15">
        <v>1</v>
      </c>
      <c r="D25" s="19" t="s">
        <v>424</v>
      </c>
      <c r="F25" s="1">
        <v>5</v>
      </c>
      <c r="H25" s="1" t="s">
        <v>470</v>
      </c>
      <c r="I25" s="21" t="s">
        <v>531</v>
      </c>
      <c r="K25" s="1" t="s">
        <v>526</v>
      </c>
      <c r="L25" s="1">
        <v>1</v>
      </c>
      <c r="O25" s="7">
        <v>209562</v>
      </c>
      <c r="R25" s="13">
        <v>1</v>
      </c>
      <c r="S25" s="10">
        <v>36950</v>
      </c>
      <c r="W25" s="16">
        <v>8550000</v>
      </c>
      <c r="X25" s="16" t="str">
        <f>+IF(N25=0, "", W25/N25)</f>
        <v/>
      </c>
      <c r="Y25" s="16">
        <f>+W25/O25</f>
        <v>40.799381567268874</v>
      </c>
      <c r="AD25" s="16">
        <v>0</v>
      </c>
      <c r="AG25" s="16">
        <v>1850000</v>
      </c>
      <c r="AM25" s="10">
        <v>39345</v>
      </c>
      <c r="AN25" s="20">
        <v>11100000</v>
      </c>
      <c r="AO25" s="16">
        <v>4996632.9800000004</v>
      </c>
    </row>
    <row r="26" spans="1:41" hidden="1" x14ac:dyDescent="0.25">
      <c r="A26" s="1" t="s">
        <v>370</v>
      </c>
      <c r="B26" s="15">
        <v>1</v>
      </c>
      <c r="C26" s="15">
        <v>1</v>
      </c>
      <c r="D26" s="19" t="s">
        <v>413</v>
      </c>
      <c r="F26" s="1">
        <v>5</v>
      </c>
      <c r="H26" s="1" t="s">
        <v>54</v>
      </c>
      <c r="I26" s="17" t="s">
        <v>209</v>
      </c>
      <c r="K26" s="1" t="s">
        <v>54</v>
      </c>
      <c r="L26" s="1">
        <v>2</v>
      </c>
      <c r="M26" s="1">
        <v>3</v>
      </c>
      <c r="N26" s="1">
        <v>240</v>
      </c>
      <c r="O26" s="7">
        <v>215400</v>
      </c>
      <c r="R26" s="13">
        <v>1</v>
      </c>
      <c r="S26" s="10">
        <v>36100</v>
      </c>
      <c r="W26" s="16">
        <v>9525000</v>
      </c>
      <c r="X26" s="16">
        <f>+IF(N26=0, "", W26/N26)</f>
        <v>39687.5</v>
      </c>
      <c r="Y26" s="16">
        <f>+W26/O26</f>
        <v>44.220055710306404</v>
      </c>
      <c r="AD26" s="16">
        <v>0</v>
      </c>
      <c r="AG26" s="16">
        <v>2460000</v>
      </c>
      <c r="AM26" s="10">
        <v>41017</v>
      </c>
      <c r="AN26" s="20">
        <v>8425000</v>
      </c>
      <c r="AO26" s="16">
        <v>881670</v>
      </c>
    </row>
    <row r="27" spans="1:41" x14ac:dyDescent="0.25">
      <c r="A27" s="1" t="s">
        <v>0</v>
      </c>
      <c r="B27" s="15">
        <v>1</v>
      </c>
      <c r="C27" s="15">
        <v>1</v>
      </c>
      <c r="D27" s="1" t="s">
        <v>373</v>
      </c>
      <c r="F27" s="1">
        <v>5</v>
      </c>
      <c r="G27" s="1" t="s">
        <v>388</v>
      </c>
      <c r="H27" s="1" t="s">
        <v>387</v>
      </c>
      <c r="I27" s="17" t="s">
        <v>376</v>
      </c>
      <c r="J27" s="1">
        <v>28212</v>
      </c>
      <c r="K27" s="1" t="s">
        <v>387</v>
      </c>
      <c r="L27" s="1">
        <v>2</v>
      </c>
      <c r="M27" s="1">
        <v>3</v>
      </c>
      <c r="N27" s="1">
        <v>240</v>
      </c>
      <c r="O27" s="7">
        <v>243140</v>
      </c>
      <c r="P27" s="7">
        <v>11</v>
      </c>
      <c r="Q27" s="12" t="s">
        <v>389</v>
      </c>
      <c r="R27" s="13">
        <v>2</v>
      </c>
      <c r="S27" s="10">
        <v>44188</v>
      </c>
      <c r="U27" s="1">
        <v>35.207249036342397</v>
      </c>
      <c r="V27" s="1">
        <v>-80.744979141389294</v>
      </c>
      <c r="W27" s="16">
        <v>32020000</v>
      </c>
      <c r="X27" s="16">
        <f>+W27/N27</f>
        <v>133416.66666666666</v>
      </c>
      <c r="Y27" s="16">
        <f>+W27/O27</f>
        <v>131.69367442625648</v>
      </c>
      <c r="Z27" s="16">
        <v>0</v>
      </c>
      <c r="AA27" s="16">
        <v>0</v>
      </c>
      <c r="AB27" s="16">
        <v>0</v>
      </c>
      <c r="AC27" s="16">
        <v>13050000</v>
      </c>
      <c r="AD27" s="16">
        <v>0</v>
      </c>
      <c r="AE27" s="16">
        <v>0</v>
      </c>
      <c r="AF27" s="16">
        <v>1450000</v>
      </c>
      <c r="AG27" s="16">
        <v>0</v>
      </c>
      <c r="AH27" s="16">
        <v>0</v>
      </c>
      <c r="AI27" s="16">
        <v>0</v>
      </c>
      <c r="AJ27" s="16">
        <f>+SUM(Z27:AH27)</f>
        <v>14500000</v>
      </c>
    </row>
    <row r="28" spans="1:41" hidden="1" x14ac:dyDescent="0.25">
      <c r="A28" s="1" t="s">
        <v>370</v>
      </c>
      <c r="B28" s="15">
        <v>1</v>
      </c>
      <c r="C28" s="15">
        <v>1</v>
      </c>
      <c r="D28" s="19" t="s">
        <v>447</v>
      </c>
      <c r="F28" s="1">
        <v>5</v>
      </c>
      <c r="H28" s="1" t="s">
        <v>481</v>
      </c>
      <c r="I28" s="17" t="s">
        <v>210</v>
      </c>
      <c r="K28" s="1" t="s">
        <v>64</v>
      </c>
      <c r="L28" s="1">
        <v>2</v>
      </c>
      <c r="M28" s="1">
        <v>3</v>
      </c>
      <c r="R28" s="13">
        <v>1</v>
      </c>
      <c r="S28" s="10">
        <v>41579</v>
      </c>
      <c r="W28" s="16">
        <v>325000</v>
      </c>
      <c r="X28" s="16" t="str">
        <f>+IF(N28=0, "", W28/N28)</f>
        <v/>
      </c>
      <c r="Z28" s="16">
        <v>502073</v>
      </c>
      <c r="AD28" s="16">
        <v>0</v>
      </c>
      <c r="AM28" s="10">
        <v>42398</v>
      </c>
      <c r="AN28" s="20">
        <v>1403700</v>
      </c>
      <c r="AO28" s="16">
        <v>712782.25</v>
      </c>
    </row>
    <row r="29" spans="1:41" x14ac:dyDescent="0.25">
      <c r="A29" s="1" t="s">
        <v>0</v>
      </c>
      <c r="B29" s="15">
        <v>1</v>
      </c>
      <c r="C29" s="15">
        <v>1</v>
      </c>
      <c r="D29" s="1" t="s">
        <v>168</v>
      </c>
      <c r="F29" s="1">
        <v>5</v>
      </c>
      <c r="G29" s="1" t="s">
        <v>171</v>
      </c>
      <c r="H29" s="1" t="s">
        <v>172</v>
      </c>
      <c r="I29" s="17" t="s">
        <v>209</v>
      </c>
      <c r="J29" s="1">
        <v>77389</v>
      </c>
      <c r="K29" s="1" t="s">
        <v>60</v>
      </c>
      <c r="L29" s="1">
        <v>2</v>
      </c>
      <c r="M29" s="1">
        <v>3</v>
      </c>
      <c r="N29" s="1">
        <v>342</v>
      </c>
      <c r="O29" s="6">
        <v>323522</v>
      </c>
      <c r="P29" s="7">
        <v>-1</v>
      </c>
      <c r="Q29" s="8" t="s">
        <v>263</v>
      </c>
      <c r="R29" s="9">
        <v>1</v>
      </c>
      <c r="S29" s="10">
        <v>43922</v>
      </c>
      <c r="T29" s="1" t="s">
        <v>226</v>
      </c>
      <c r="U29" s="1">
        <v>30.091379</v>
      </c>
      <c r="V29" s="1">
        <v>-95.450539000000006</v>
      </c>
      <c r="W29" s="16">
        <v>54150000</v>
      </c>
      <c r="X29" s="16">
        <v>158333.33333333334</v>
      </c>
      <c r="Y29" s="16">
        <v>167.37656171759571</v>
      </c>
      <c r="Z29" s="16">
        <v>0</v>
      </c>
      <c r="AA29" s="16">
        <v>0</v>
      </c>
      <c r="AB29" s="16">
        <v>0</v>
      </c>
      <c r="AC29" s="16">
        <v>5410000</v>
      </c>
      <c r="AD29" s="16">
        <v>0</v>
      </c>
      <c r="AE29" s="16">
        <v>0</v>
      </c>
      <c r="AF29" s="16">
        <v>0</v>
      </c>
      <c r="AG29" s="16">
        <v>0</v>
      </c>
      <c r="AH29" s="16">
        <v>15055000</v>
      </c>
      <c r="AJ29" s="16">
        <f>+SUM(Z29:AH29)</f>
        <v>20465000</v>
      </c>
      <c r="AL29" s="16">
        <v>0</v>
      </c>
    </row>
    <row r="30" spans="1:41" x14ac:dyDescent="0.25">
      <c r="A30" s="1" t="s">
        <v>0</v>
      </c>
      <c r="B30" s="15">
        <v>1</v>
      </c>
      <c r="C30" s="15">
        <v>1</v>
      </c>
      <c r="D30" s="1" t="s">
        <v>38</v>
      </c>
      <c r="F30" s="1">
        <v>5</v>
      </c>
      <c r="G30" s="1" t="s">
        <v>39</v>
      </c>
      <c r="H30" s="1" t="s">
        <v>40</v>
      </c>
      <c r="I30" s="17" t="s">
        <v>203</v>
      </c>
      <c r="J30" s="1">
        <v>55427</v>
      </c>
      <c r="K30" s="1" t="s">
        <v>41</v>
      </c>
      <c r="L30" s="1">
        <v>1</v>
      </c>
      <c r="M30" s="1">
        <v>2</v>
      </c>
      <c r="N30" s="1">
        <v>0</v>
      </c>
      <c r="O30" s="6">
        <v>124068</v>
      </c>
      <c r="P30" s="7">
        <v>1</v>
      </c>
      <c r="Q30" s="8" t="s">
        <v>267</v>
      </c>
      <c r="R30" s="9">
        <v>12</v>
      </c>
      <c r="S30" s="11">
        <v>43281</v>
      </c>
      <c r="W30" s="16">
        <v>8500000</v>
      </c>
      <c r="X30" s="16">
        <v>0</v>
      </c>
      <c r="Y30" s="16">
        <v>68.510816648934451</v>
      </c>
      <c r="Z30" s="16">
        <v>0</v>
      </c>
      <c r="AA30" s="16">
        <v>0</v>
      </c>
      <c r="AB30" s="16">
        <v>3314700</v>
      </c>
      <c r="AC30" s="16">
        <v>0</v>
      </c>
      <c r="AD30" s="16">
        <v>0</v>
      </c>
      <c r="AE30" s="16">
        <v>0</v>
      </c>
      <c r="AF30" s="16">
        <v>368300</v>
      </c>
      <c r="AG30" s="16">
        <v>0</v>
      </c>
      <c r="AH30" s="16">
        <v>0</v>
      </c>
      <c r="AJ30" s="16">
        <f>+SUM(Z30:AH30)</f>
        <v>3683000</v>
      </c>
      <c r="AK30" s="1" t="s">
        <v>299</v>
      </c>
      <c r="AL30" s="16">
        <v>5309009</v>
      </c>
    </row>
    <row r="31" spans="1:41" x14ac:dyDescent="0.25">
      <c r="A31" s="1" t="s">
        <v>0</v>
      </c>
      <c r="B31" s="15">
        <v>1</v>
      </c>
      <c r="C31" s="15">
        <v>1</v>
      </c>
      <c r="D31" s="1" t="s">
        <v>179</v>
      </c>
      <c r="F31" s="1">
        <v>5</v>
      </c>
      <c r="G31" s="1" t="s">
        <v>42</v>
      </c>
      <c r="H31" s="1" t="s">
        <v>43</v>
      </c>
      <c r="I31" s="17" t="s">
        <v>208</v>
      </c>
      <c r="J31" s="1">
        <v>19468</v>
      </c>
      <c r="K31" s="1" t="s">
        <v>44</v>
      </c>
      <c r="L31" s="1">
        <v>2</v>
      </c>
      <c r="M31" s="1">
        <v>3</v>
      </c>
      <c r="N31" s="1">
        <v>198</v>
      </c>
      <c r="O31" s="6">
        <v>216254</v>
      </c>
      <c r="P31" s="7">
        <v>-1</v>
      </c>
      <c r="Q31" s="8" t="s">
        <v>268</v>
      </c>
      <c r="R31" s="9">
        <v>3</v>
      </c>
      <c r="S31" s="11">
        <v>43553</v>
      </c>
      <c r="U31" s="1">
        <v>40.234037999999998</v>
      </c>
      <c r="V31" s="1">
        <v>-75.534552000000005</v>
      </c>
      <c r="W31" s="16">
        <v>38250000</v>
      </c>
      <c r="X31" s="16">
        <v>193181.81818181818</v>
      </c>
      <c r="Y31" s="16">
        <v>176.87534103415427</v>
      </c>
      <c r="Z31" s="16">
        <v>0</v>
      </c>
      <c r="AA31" s="16">
        <v>0</v>
      </c>
      <c r="AB31" s="16">
        <v>4045714</v>
      </c>
      <c r="AC31" s="16">
        <v>6432686</v>
      </c>
      <c r="AD31" s="16">
        <v>0</v>
      </c>
      <c r="AE31" s="16">
        <v>0</v>
      </c>
      <c r="AF31" s="16">
        <v>2619600</v>
      </c>
      <c r="AG31" s="16">
        <v>0</v>
      </c>
      <c r="AH31" s="16">
        <v>0</v>
      </c>
      <c r="AJ31" s="16">
        <f>+SUM(Z31:AH31)</f>
        <v>13098000</v>
      </c>
      <c r="AK31" s="1" t="s">
        <v>294</v>
      </c>
      <c r="AL31" s="16">
        <v>29002000</v>
      </c>
    </row>
    <row r="32" spans="1:41" hidden="1" x14ac:dyDescent="0.25">
      <c r="A32" s="1" t="s">
        <v>370</v>
      </c>
      <c r="B32" s="15">
        <v>1</v>
      </c>
      <c r="C32" s="15">
        <v>1</v>
      </c>
      <c r="D32" s="1" t="s">
        <v>45</v>
      </c>
      <c r="F32" s="1">
        <v>5</v>
      </c>
      <c r="G32" s="1" t="s">
        <v>46</v>
      </c>
      <c r="H32" s="1" t="s">
        <v>47</v>
      </c>
      <c r="I32" s="17" t="s">
        <v>198</v>
      </c>
      <c r="J32" s="1">
        <v>33610</v>
      </c>
      <c r="K32" s="1" t="s">
        <v>47</v>
      </c>
      <c r="L32" s="1">
        <v>1</v>
      </c>
      <c r="M32" s="1">
        <v>1</v>
      </c>
      <c r="N32" s="1">
        <v>0</v>
      </c>
      <c r="O32" s="6">
        <v>334279</v>
      </c>
      <c r="P32" s="7">
        <v>15</v>
      </c>
      <c r="Q32" s="8" t="s">
        <v>253</v>
      </c>
      <c r="R32" s="9">
        <v>1</v>
      </c>
      <c r="S32" s="11">
        <v>42985</v>
      </c>
      <c r="U32" s="1">
        <v>28.001159000000001</v>
      </c>
      <c r="V32" s="1">
        <v>-82.359121999999999</v>
      </c>
      <c r="W32" s="16">
        <v>22500000</v>
      </c>
      <c r="X32" s="16">
        <v>0</v>
      </c>
      <c r="Y32" s="16">
        <v>67.309044241486902</v>
      </c>
      <c r="Z32" s="16">
        <v>0</v>
      </c>
      <c r="AA32" s="16">
        <v>2000000</v>
      </c>
      <c r="AB32" s="16">
        <v>5900000</v>
      </c>
      <c r="AC32" s="16">
        <v>0</v>
      </c>
      <c r="AD32" s="16">
        <v>0</v>
      </c>
      <c r="AE32" s="16">
        <v>4000000</v>
      </c>
      <c r="AF32" s="16">
        <v>0</v>
      </c>
      <c r="AG32" s="16">
        <v>0</v>
      </c>
      <c r="AH32" s="16">
        <v>0</v>
      </c>
      <c r="AJ32" s="16">
        <f>+SUM(Z32:AH32)</f>
        <v>11900000</v>
      </c>
      <c r="AK32" s="1" t="s">
        <v>295</v>
      </c>
      <c r="AL32" s="16">
        <v>21300000</v>
      </c>
    </row>
    <row r="33" spans="1:41" x14ac:dyDescent="0.25">
      <c r="A33" s="1" t="s">
        <v>0</v>
      </c>
      <c r="B33" s="15">
        <v>1</v>
      </c>
      <c r="C33" s="15">
        <v>1</v>
      </c>
      <c r="D33" s="1" t="s">
        <v>48</v>
      </c>
      <c r="F33" s="1">
        <v>5</v>
      </c>
      <c r="G33" s="1" t="s">
        <v>49</v>
      </c>
      <c r="H33" s="1" t="s">
        <v>50</v>
      </c>
      <c r="I33" s="17" t="s">
        <v>249</v>
      </c>
      <c r="J33" s="1">
        <v>85014</v>
      </c>
      <c r="K33" s="1" t="s">
        <v>50</v>
      </c>
      <c r="L33" s="1">
        <v>2</v>
      </c>
      <c r="M33" s="1">
        <v>3</v>
      </c>
      <c r="N33" s="1">
        <v>395</v>
      </c>
      <c r="O33" s="6">
        <v>201298</v>
      </c>
      <c r="P33" s="7">
        <v>-1</v>
      </c>
      <c r="Q33" s="8" t="s">
        <v>254</v>
      </c>
      <c r="R33" s="9">
        <v>4</v>
      </c>
      <c r="S33" s="11">
        <v>43191</v>
      </c>
      <c r="U33" s="1">
        <v>33.511786999999998</v>
      </c>
      <c r="V33" s="1">
        <v>-112.05092</v>
      </c>
      <c r="W33" s="16">
        <v>29000000</v>
      </c>
      <c r="X33" s="16">
        <v>73417.721518987339</v>
      </c>
      <c r="Y33" s="16">
        <v>144.06501803296604</v>
      </c>
      <c r="Z33" s="16">
        <v>0</v>
      </c>
      <c r="AA33" s="16">
        <v>2500000</v>
      </c>
      <c r="AB33" s="16">
        <v>7850000</v>
      </c>
      <c r="AC33" s="16">
        <v>0</v>
      </c>
      <c r="AD33" s="16">
        <v>0</v>
      </c>
      <c r="AE33" s="16">
        <v>0</v>
      </c>
      <c r="AF33" s="16">
        <v>6900000</v>
      </c>
      <c r="AG33" s="16">
        <v>0</v>
      </c>
      <c r="AH33" s="16">
        <v>0</v>
      </c>
      <c r="AJ33" s="16">
        <f>+SUM(Z33:AH33)</f>
        <v>17250000</v>
      </c>
      <c r="AK33" s="1" t="s">
        <v>294</v>
      </c>
      <c r="AL33" s="16">
        <v>19975000</v>
      </c>
    </row>
    <row r="34" spans="1:41" x14ac:dyDescent="0.25">
      <c r="A34" s="1" t="s">
        <v>0</v>
      </c>
      <c r="B34" s="15">
        <v>1</v>
      </c>
      <c r="C34" s="15">
        <v>0</v>
      </c>
      <c r="D34" s="1" t="s">
        <v>180</v>
      </c>
      <c r="F34" s="1">
        <v>1</v>
      </c>
      <c r="H34" s="1" t="s">
        <v>363</v>
      </c>
      <c r="I34" s="17" t="s">
        <v>368</v>
      </c>
      <c r="K34" s="1" t="s">
        <v>363</v>
      </c>
      <c r="L34" s="1">
        <v>1</v>
      </c>
      <c r="M34" s="1">
        <v>2</v>
      </c>
      <c r="N34" s="1">
        <v>0</v>
      </c>
      <c r="O34" s="6">
        <v>1463432</v>
      </c>
      <c r="P34" s="7">
        <v>12</v>
      </c>
      <c r="Q34" s="8" t="s">
        <v>365</v>
      </c>
      <c r="R34" s="9">
        <v>10</v>
      </c>
      <c r="S34" s="11">
        <v>43445</v>
      </c>
      <c r="W34" s="16">
        <v>55350000</v>
      </c>
      <c r="X34" s="16">
        <v>0</v>
      </c>
      <c r="Y34" s="16">
        <v>37.822051178326021</v>
      </c>
      <c r="Z34" s="16">
        <v>0</v>
      </c>
      <c r="AA34" s="16">
        <v>2715000</v>
      </c>
      <c r="AB34" s="16">
        <v>9000000</v>
      </c>
      <c r="AC34" s="16">
        <v>4000000</v>
      </c>
      <c r="AD34" s="16">
        <v>0</v>
      </c>
      <c r="AE34" s="16">
        <v>3950000</v>
      </c>
      <c r="AF34" s="16">
        <v>1035000</v>
      </c>
      <c r="AG34" s="16">
        <v>0</v>
      </c>
      <c r="AH34" s="16">
        <v>0</v>
      </c>
      <c r="AJ34" s="16">
        <f>+SUM(Z34:AH34)</f>
        <v>20700000</v>
      </c>
      <c r="AK34" s="1" t="s">
        <v>308</v>
      </c>
      <c r="AL34" s="16">
        <v>38998100</v>
      </c>
    </row>
    <row r="35" spans="1:41" hidden="1" x14ac:dyDescent="0.25">
      <c r="A35" s="1" t="s">
        <v>0</v>
      </c>
      <c r="B35" s="15">
        <v>0</v>
      </c>
      <c r="C35" s="15">
        <v>1</v>
      </c>
      <c r="D35" s="1" t="s">
        <v>131</v>
      </c>
      <c r="F35" s="1">
        <v>6</v>
      </c>
      <c r="G35" s="1" t="s">
        <v>132</v>
      </c>
      <c r="H35" s="1" t="s">
        <v>133</v>
      </c>
      <c r="I35" s="17" t="s">
        <v>203</v>
      </c>
      <c r="J35" s="1">
        <v>55425</v>
      </c>
      <c r="K35" s="1" t="s">
        <v>41</v>
      </c>
      <c r="L35" s="1">
        <v>1</v>
      </c>
      <c r="M35" s="1">
        <v>2</v>
      </c>
      <c r="N35" s="1">
        <v>0</v>
      </c>
      <c r="O35" s="6">
        <v>-1</v>
      </c>
      <c r="P35" s="7">
        <v>-1</v>
      </c>
      <c r="Q35" s="8" t="s">
        <v>244</v>
      </c>
      <c r="R35" s="9">
        <v>9</v>
      </c>
      <c r="S35" s="11">
        <v>43097</v>
      </c>
      <c r="U35" s="1">
        <v>44.855943000000003</v>
      </c>
      <c r="V35" s="1">
        <v>-93.248813999999996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J35" s="16">
        <f>+SUM(Z35:AH35)</f>
        <v>0</v>
      </c>
      <c r="AL35" s="16">
        <v>0</v>
      </c>
    </row>
    <row r="36" spans="1:41" hidden="1" x14ac:dyDescent="0.25">
      <c r="A36" s="1" t="s">
        <v>0</v>
      </c>
      <c r="B36" s="15">
        <v>0</v>
      </c>
      <c r="C36" s="15">
        <v>1</v>
      </c>
      <c r="D36" s="1" t="s">
        <v>109</v>
      </c>
      <c r="F36" s="1">
        <v>7</v>
      </c>
      <c r="G36" s="1" t="s">
        <v>111</v>
      </c>
      <c r="H36" s="1" t="s">
        <v>112</v>
      </c>
      <c r="I36" s="17" t="s">
        <v>203</v>
      </c>
      <c r="J36" s="1">
        <v>55423</v>
      </c>
      <c r="K36" s="1" t="s">
        <v>41</v>
      </c>
      <c r="L36" s="1">
        <v>1</v>
      </c>
      <c r="M36" s="1">
        <v>5</v>
      </c>
      <c r="N36" s="1">
        <v>0</v>
      </c>
      <c r="O36" s="6">
        <v>-1</v>
      </c>
      <c r="P36" s="7">
        <v>-1</v>
      </c>
      <c r="Q36" s="8" t="s">
        <v>244</v>
      </c>
      <c r="R36" s="9">
        <v>8</v>
      </c>
      <c r="S36" s="11">
        <v>42366</v>
      </c>
      <c r="U36" s="1">
        <v>44.883887999999999</v>
      </c>
      <c r="V36" s="1">
        <v>-93.249664999999993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J36" s="16">
        <f>+SUM(Z36:AH36)</f>
        <v>0</v>
      </c>
      <c r="AL36" s="16">
        <v>0</v>
      </c>
    </row>
    <row r="37" spans="1:41" hidden="1" x14ac:dyDescent="0.25">
      <c r="A37" s="1" t="s">
        <v>0</v>
      </c>
      <c r="B37" s="15">
        <v>0</v>
      </c>
      <c r="C37" s="15">
        <v>1</v>
      </c>
      <c r="D37" s="1" t="s">
        <v>137</v>
      </c>
      <c r="F37" s="1">
        <v>5</v>
      </c>
      <c r="G37" s="1" t="s">
        <v>139</v>
      </c>
      <c r="H37" s="1" t="s">
        <v>140</v>
      </c>
      <c r="I37" s="17" t="s">
        <v>203</v>
      </c>
      <c r="J37" s="1">
        <v>55441</v>
      </c>
      <c r="K37" s="1" t="s">
        <v>41</v>
      </c>
      <c r="L37" s="1">
        <v>1</v>
      </c>
      <c r="M37" s="1">
        <v>2</v>
      </c>
      <c r="N37" s="1">
        <v>0</v>
      </c>
      <c r="O37" s="6">
        <v>-1</v>
      </c>
      <c r="P37" s="7">
        <v>-1</v>
      </c>
      <c r="Q37" s="8" t="s">
        <v>244</v>
      </c>
      <c r="R37" s="9">
        <v>5</v>
      </c>
      <c r="S37" s="11">
        <v>42573</v>
      </c>
      <c r="U37" s="1">
        <v>45.001353000000002</v>
      </c>
      <c r="V37" s="1">
        <v>-93.448046000000005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J37" s="16">
        <f>+SUM(Z37:AH37)</f>
        <v>0</v>
      </c>
      <c r="AL37" s="16">
        <v>0</v>
      </c>
    </row>
    <row r="38" spans="1:41" hidden="1" x14ac:dyDescent="0.25">
      <c r="A38" s="1" t="s">
        <v>370</v>
      </c>
      <c r="B38" s="15">
        <v>1</v>
      </c>
      <c r="C38" s="15">
        <v>1</v>
      </c>
      <c r="D38" s="1" t="s">
        <v>51</v>
      </c>
      <c r="F38" s="1">
        <v>5</v>
      </c>
      <c r="G38" s="1" t="s">
        <v>52</v>
      </c>
      <c r="H38" s="1" t="s">
        <v>41</v>
      </c>
      <c r="I38" s="17" t="s">
        <v>203</v>
      </c>
      <c r="J38" s="1">
        <v>55404</v>
      </c>
      <c r="K38" s="1" t="s">
        <v>41</v>
      </c>
      <c r="L38" s="1">
        <v>3</v>
      </c>
      <c r="M38" s="1">
        <v>4</v>
      </c>
      <c r="N38" s="1">
        <v>0</v>
      </c>
      <c r="O38" s="7">
        <v>297650</v>
      </c>
      <c r="P38" s="7">
        <v>1</v>
      </c>
      <c r="Q38" s="8" t="s">
        <v>255</v>
      </c>
      <c r="R38" s="9">
        <v>8</v>
      </c>
      <c r="S38" s="11">
        <v>43070</v>
      </c>
      <c r="W38" s="16">
        <v>0</v>
      </c>
      <c r="X38" s="16">
        <v>0</v>
      </c>
      <c r="Y38" s="16">
        <v>0</v>
      </c>
      <c r="Z38" s="16">
        <v>0</v>
      </c>
      <c r="AA38" s="16">
        <v>1000000</v>
      </c>
      <c r="AB38" s="16">
        <v>1500000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J38" s="16">
        <f>+SUM(Z38:AH38)</f>
        <v>2500000</v>
      </c>
      <c r="AL38" s="16">
        <v>0</v>
      </c>
    </row>
    <row r="39" spans="1:41" x14ac:dyDescent="0.25">
      <c r="A39" s="1" t="s">
        <v>0</v>
      </c>
      <c r="B39" s="15">
        <v>1</v>
      </c>
      <c r="C39" s="15">
        <v>1</v>
      </c>
      <c r="D39" s="1" t="s">
        <v>175</v>
      </c>
      <c r="F39" s="1">
        <v>5</v>
      </c>
      <c r="G39" s="1" t="s">
        <v>53</v>
      </c>
      <c r="H39" s="1" t="s">
        <v>54</v>
      </c>
      <c r="I39" s="17" t="s">
        <v>209</v>
      </c>
      <c r="J39" s="1">
        <v>75252</v>
      </c>
      <c r="K39" s="1" t="s">
        <v>54</v>
      </c>
      <c r="L39" s="1">
        <v>2</v>
      </c>
      <c r="M39" s="1">
        <v>3</v>
      </c>
      <c r="N39" s="1">
        <v>494</v>
      </c>
      <c r="O39" s="6">
        <v>377550</v>
      </c>
      <c r="P39" s="7">
        <v>-1</v>
      </c>
      <c r="Q39" s="8" t="s">
        <v>251</v>
      </c>
      <c r="R39" s="9">
        <v>1</v>
      </c>
      <c r="S39" s="11">
        <v>42491</v>
      </c>
      <c r="T39" s="1" t="s">
        <v>215</v>
      </c>
      <c r="U39" s="1">
        <v>32.989317</v>
      </c>
      <c r="V39" s="1">
        <v>-96.770483999999996</v>
      </c>
      <c r="W39" s="16">
        <v>37000000</v>
      </c>
      <c r="X39" s="16">
        <v>74898.785425101218</v>
      </c>
      <c r="Y39" s="16">
        <v>98.000264865580718</v>
      </c>
      <c r="Z39" s="16">
        <v>750000</v>
      </c>
      <c r="AA39" s="16">
        <v>2700000</v>
      </c>
      <c r="AB39" s="16">
        <v>0</v>
      </c>
      <c r="AC39" s="16">
        <v>0</v>
      </c>
      <c r="AD39" s="16">
        <v>0</v>
      </c>
      <c r="AE39" s="16">
        <v>3300000</v>
      </c>
      <c r="AF39" s="16">
        <v>6750000</v>
      </c>
      <c r="AG39" s="16">
        <v>0</v>
      </c>
      <c r="AH39" s="16">
        <v>0</v>
      </c>
      <c r="AJ39" s="16">
        <f>+SUM(Z39:AH39)</f>
        <v>13500000</v>
      </c>
      <c r="AK39" s="1" t="s">
        <v>296</v>
      </c>
      <c r="AL39" s="16">
        <v>27580524.309999999</v>
      </c>
    </row>
    <row r="40" spans="1:41" hidden="1" x14ac:dyDescent="0.25">
      <c r="A40" s="1" t="s">
        <v>370</v>
      </c>
      <c r="B40" s="15">
        <v>1</v>
      </c>
      <c r="C40" s="15">
        <v>1</v>
      </c>
      <c r="D40" s="19" t="s">
        <v>397</v>
      </c>
      <c r="F40" s="1">
        <v>5</v>
      </c>
      <c r="H40" s="1" t="s">
        <v>54</v>
      </c>
      <c r="I40" s="17" t="s">
        <v>209</v>
      </c>
      <c r="K40" s="1" t="s">
        <v>54</v>
      </c>
      <c r="L40" s="1">
        <v>2</v>
      </c>
      <c r="M40" s="1">
        <v>3</v>
      </c>
      <c r="N40" s="1">
        <v>228</v>
      </c>
      <c r="O40" s="7">
        <v>149660</v>
      </c>
      <c r="R40" s="13">
        <v>1</v>
      </c>
      <c r="S40" s="10">
        <v>34319</v>
      </c>
      <c r="W40" s="16">
        <v>2500000</v>
      </c>
      <c r="X40" s="16">
        <f>+IF(N40=0, "", W40/N40)</f>
        <v>10964.912280701754</v>
      </c>
      <c r="Y40" s="16">
        <f>+W40/O40</f>
        <v>16.704530268608845</v>
      </c>
      <c r="AD40" s="16">
        <v>0</v>
      </c>
      <c r="AG40" s="16">
        <v>800000</v>
      </c>
      <c r="AM40" s="10">
        <v>35972</v>
      </c>
      <c r="AN40" s="20">
        <v>4400000</v>
      </c>
      <c r="AO40" s="16">
        <v>3439205</v>
      </c>
    </row>
    <row r="41" spans="1:41" x14ac:dyDescent="0.25">
      <c r="A41" s="1" t="s">
        <v>0</v>
      </c>
      <c r="B41" s="15">
        <v>1</v>
      </c>
      <c r="C41" s="15">
        <v>1</v>
      </c>
      <c r="D41" s="1" t="s">
        <v>176</v>
      </c>
      <c r="F41" s="1">
        <v>5</v>
      </c>
      <c r="G41" s="1" t="s">
        <v>56</v>
      </c>
      <c r="H41" s="1" t="s">
        <v>57</v>
      </c>
      <c r="I41" s="17" t="s">
        <v>209</v>
      </c>
      <c r="J41" s="1">
        <v>76132</v>
      </c>
      <c r="K41" s="1" t="s">
        <v>54</v>
      </c>
      <c r="L41" s="1">
        <v>2</v>
      </c>
      <c r="M41" s="1">
        <v>3</v>
      </c>
      <c r="N41" s="1">
        <v>323</v>
      </c>
      <c r="O41" s="6">
        <v>232775</v>
      </c>
      <c r="P41" s="7">
        <v>-1</v>
      </c>
      <c r="Q41" s="8" t="s">
        <v>269</v>
      </c>
      <c r="R41" s="9">
        <v>1</v>
      </c>
      <c r="S41" s="11">
        <v>43529</v>
      </c>
      <c r="T41" s="1" t="s">
        <v>224</v>
      </c>
      <c r="U41" s="1">
        <v>32.989317</v>
      </c>
      <c r="V41" s="1">
        <v>-96.770483999999996</v>
      </c>
      <c r="W41" s="16">
        <v>26750000</v>
      </c>
      <c r="X41" s="16">
        <v>82817.337461300311</v>
      </c>
      <c r="Y41" s="16">
        <v>114.91783911502525</v>
      </c>
      <c r="Z41" s="16">
        <v>0</v>
      </c>
      <c r="AA41" s="16">
        <v>0</v>
      </c>
      <c r="AB41" s="16">
        <v>8550000</v>
      </c>
      <c r="AC41" s="16">
        <v>4000000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J41" s="16">
        <f>+SUM(Z41:AH41)</f>
        <v>12550000</v>
      </c>
      <c r="AK41" s="1" t="s">
        <v>294</v>
      </c>
      <c r="AL41" s="16">
        <v>17387000</v>
      </c>
    </row>
    <row r="42" spans="1:41" hidden="1" x14ac:dyDescent="0.25">
      <c r="A42" s="1" t="s">
        <v>370</v>
      </c>
      <c r="B42" s="15">
        <v>1</v>
      </c>
      <c r="C42" s="15">
        <v>1</v>
      </c>
      <c r="D42" s="19" t="s">
        <v>441</v>
      </c>
      <c r="F42" s="1">
        <v>5</v>
      </c>
      <c r="H42" s="1" t="s">
        <v>474</v>
      </c>
      <c r="I42" s="17" t="s">
        <v>198</v>
      </c>
      <c r="K42" s="1" t="s">
        <v>47</v>
      </c>
      <c r="L42" s="1">
        <v>1</v>
      </c>
      <c r="R42" s="13">
        <v>1</v>
      </c>
      <c r="S42" s="10">
        <v>41116</v>
      </c>
      <c r="X42" s="16" t="str">
        <f>+IF(N42=0, "", W42/N42)</f>
        <v/>
      </c>
      <c r="Z42" s="16">
        <v>4393100</v>
      </c>
      <c r="AD42" s="16">
        <v>0</v>
      </c>
      <c r="AM42" s="10">
        <v>43840</v>
      </c>
      <c r="AN42" s="20">
        <v>8100000</v>
      </c>
      <c r="AO42" s="16">
        <v>6779462.6850228338</v>
      </c>
    </row>
    <row r="43" spans="1:41" hidden="1" x14ac:dyDescent="0.25">
      <c r="A43" s="1" t="s">
        <v>370</v>
      </c>
      <c r="B43" s="15">
        <v>1</v>
      </c>
      <c r="C43" s="15">
        <v>1</v>
      </c>
      <c r="D43" s="19" t="s">
        <v>434</v>
      </c>
      <c r="F43" s="1">
        <v>5</v>
      </c>
      <c r="H43" s="1" t="s">
        <v>474</v>
      </c>
      <c r="I43" s="17" t="s">
        <v>198</v>
      </c>
      <c r="K43" s="1" t="s">
        <v>47</v>
      </c>
      <c r="L43" s="1">
        <v>1</v>
      </c>
      <c r="O43" s="7">
        <v>126054</v>
      </c>
      <c r="R43" s="13">
        <v>1</v>
      </c>
      <c r="S43" s="10">
        <v>38456</v>
      </c>
      <c r="W43" s="16">
        <v>8100000</v>
      </c>
      <c r="X43" s="16" t="str">
        <f>+IF(N43=0, "", W43/N43)</f>
        <v/>
      </c>
      <c r="Y43" s="16">
        <f>+W43/O43</f>
        <v>64.258175067828077</v>
      </c>
      <c r="AD43" s="16">
        <v>0</v>
      </c>
      <c r="AG43" s="16">
        <v>2450000</v>
      </c>
      <c r="AM43" s="10">
        <v>43840</v>
      </c>
      <c r="AN43" s="20"/>
      <c r="AO43" s="16">
        <v>71009.73</v>
      </c>
    </row>
    <row r="44" spans="1:41" x14ac:dyDescent="0.25">
      <c r="A44" s="1" t="s">
        <v>0</v>
      </c>
      <c r="B44" s="15">
        <v>1</v>
      </c>
      <c r="C44" s="15">
        <v>1</v>
      </c>
      <c r="D44" s="1" t="s">
        <v>177</v>
      </c>
      <c r="F44" s="1">
        <v>5</v>
      </c>
      <c r="G44" s="1" t="s">
        <v>58</v>
      </c>
      <c r="H44" s="1" t="s">
        <v>59</v>
      </c>
      <c r="I44" s="17" t="s">
        <v>209</v>
      </c>
      <c r="J44" s="1">
        <v>77505</v>
      </c>
      <c r="K44" s="1" t="s">
        <v>60</v>
      </c>
      <c r="L44" s="1">
        <v>2</v>
      </c>
      <c r="M44" s="1">
        <v>3</v>
      </c>
      <c r="N44" s="1">
        <v>264</v>
      </c>
      <c r="O44" s="6">
        <v>221712</v>
      </c>
      <c r="P44" s="7">
        <v>-1</v>
      </c>
      <c r="Q44" s="8" t="s">
        <v>256</v>
      </c>
      <c r="R44" s="9">
        <v>1</v>
      </c>
      <c r="S44" s="11">
        <v>43417</v>
      </c>
      <c r="T44" s="1" t="s">
        <v>222</v>
      </c>
      <c r="U44" s="1">
        <v>29.638172999999998</v>
      </c>
      <c r="V44" s="1">
        <v>-95.158162000000004</v>
      </c>
      <c r="W44" s="16">
        <v>35570000</v>
      </c>
      <c r="X44" s="16">
        <v>134734.84848484848</v>
      </c>
      <c r="Y44" s="16">
        <v>160.43335498304106</v>
      </c>
      <c r="Z44" s="16">
        <v>0</v>
      </c>
      <c r="AA44" s="16">
        <v>2000000</v>
      </c>
      <c r="AB44" s="16">
        <v>8150000</v>
      </c>
      <c r="AC44" s="16">
        <v>4000000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J44" s="16">
        <f>+SUM(Z44:AH44)</f>
        <v>14150000</v>
      </c>
      <c r="AK44" s="1" t="s">
        <v>294</v>
      </c>
      <c r="AL44" s="16">
        <v>23120000</v>
      </c>
    </row>
    <row r="45" spans="1:41" hidden="1" x14ac:dyDescent="0.25">
      <c r="A45" s="1" t="s">
        <v>370</v>
      </c>
      <c r="B45" s="15">
        <v>1</v>
      </c>
      <c r="C45" s="15">
        <v>1</v>
      </c>
      <c r="D45" s="19" t="s">
        <v>456</v>
      </c>
      <c r="F45" s="1">
        <v>5</v>
      </c>
      <c r="H45" s="1" t="s">
        <v>112</v>
      </c>
      <c r="I45" s="17" t="s">
        <v>203</v>
      </c>
      <c r="K45" s="1" t="s">
        <v>41</v>
      </c>
      <c r="L45" s="1">
        <v>2</v>
      </c>
      <c r="N45" s="1">
        <v>698</v>
      </c>
      <c r="O45" s="7">
        <v>435200</v>
      </c>
      <c r="R45" s="13">
        <v>17</v>
      </c>
      <c r="S45" s="10">
        <v>42276</v>
      </c>
      <c r="W45" s="16">
        <v>41000000</v>
      </c>
      <c r="X45" s="16">
        <f>+IF(N45=0, "", W45/N45)</f>
        <v>58739.255014326649</v>
      </c>
      <c r="Y45" s="16">
        <f>+W45/O45</f>
        <v>94.209558823529406</v>
      </c>
      <c r="Z45" s="16">
        <v>1500000</v>
      </c>
      <c r="AA45" s="16">
        <v>9500000</v>
      </c>
      <c r="AD45" s="16">
        <v>0</v>
      </c>
      <c r="AE45" s="16">
        <v>11500000</v>
      </c>
      <c r="AM45" s="10">
        <v>43432</v>
      </c>
      <c r="AN45" s="20">
        <v>95100000</v>
      </c>
      <c r="AO45" s="16">
        <v>68359673.060000002</v>
      </c>
    </row>
    <row r="46" spans="1:41" x14ac:dyDescent="0.25">
      <c r="A46" s="1" t="s">
        <v>0</v>
      </c>
      <c r="B46" s="15">
        <v>1</v>
      </c>
      <c r="C46" s="15">
        <v>0</v>
      </c>
      <c r="D46" s="1" t="s">
        <v>378</v>
      </c>
      <c r="E46" s="1" t="s">
        <v>507</v>
      </c>
      <c r="F46" s="1">
        <v>10</v>
      </c>
      <c r="H46" s="1" t="s">
        <v>37</v>
      </c>
      <c r="I46" s="17" t="s">
        <v>200</v>
      </c>
      <c r="K46" s="1" t="s">
        <v>37</v>
      </c>
      <c r="L46" s="1">
        <v>2</v>
      </c>
      <c r="M46" s="1">
        <v>3</v>
      </c>
      <c r="N46" s="1">
        <v>540</v>
      </c>
      <c r="O46" s="7">
        <v>594538</v>
      </c>
      <c r="P46" s="7">
        <v>-1</v>
      </c>
      <c r="Q46" s="12" t="s">
        <v>535</v>
      </c>
      <c r="R46" s="13">
        <v>15</v>
      </c>
      <c r="S46" s="10">
        <v>44194</v>
      </c>
      <c r="W46" s="16">
        <v>64500000</v>
      </c>
      <c r="X46" s="16">
        <f>+W46/N46</f>
        <v>119444.44444444444</v>
      </c>
      <c r="Y46" s="16">
        <f>+W46/O46</f>
        <v>108.48759877417423</v>
      </c>
      <c r="Z46" s="16">
        <v>0</v>
      </c>
      <c r="AA46" s="16">
        <v>0</v>
      </c>
      <c r="AB46" s="16">
        <v>0</v>
      </c>
      <c r="AC46" s="16">
        <v>23950000</v>
      </c>
      <c r="AD46" s="16">
        <v>0</v>
      </c>
      <c r="AE46" s="16">
        <v>0</v>
      </c>
      <c r="AF46" s="16">
        <v>2057730</v>
      </c>
      <c r="AG46" s="16">
        <v>0</v>
      </c>
      <c r="AH46" s="16">
        <v>0</v>
      </c>
      <c r="AJ46" s="16">
        <f>+SUM(Z46:AH46)</f>
        <v>26007730</v>
      </c>
    </row>
    <row r="47" spans="1:41" hidden="1" x14ac:dyDescent="0.25">
      <c r="A47" s="1" t="s">
        <v>370</v>
      </c>
      <c r="B47" s="15">
        <v>0</v>
      </c>
      <c r="C47" s="15">
        <v>1</v>
      </c>
      <c r="D47" s="1" t="s">
        <v>386</v>
      </c>
      <c r="E47" s="1" t="s">
        <v>105</v>
      </c>
      <c r="F47" s="1">
        <v>3</v>
      </c>
      <c r="G47" s="1" t="s">
        <v>106</v>
      </c>
      <c r="H47" s="1" t="s">
        <v>64</v>
      </c>
      <c r="I47" s="17" t="s">
        <v>210</v>
      </c>
      <c r="J47" s="1">
        <v>53221</v>
      </c>
      <c r="K47" s="1" t="s">
        <v>64</v>
      </c>
      <c r="L47" s="1">
        <v>1</v>
      </c>
      <c r="M47" s="1">
        <v>2</v>
      </c>
      <c r="N47" s="1">
        <v>0</v>
      </c>
      <c r="O47" s="6">
        <v>-1</v>
      </c>
      <c r="P47" s="7">
        <v>-1</v>
      </c>
      <c r="Q47" s="8" t="s">
        <v>244</v>
      </c>
      <c r="R47" s="9">
        <v>1</v>
      </c>
      <c r="S47" s="11">
        <v>42522</v>
      </c>
      <c r="U47" s="1">
        <v>42.9541045568578</v>
      </c>
      <c r="V47" s="1">
        <v>-87.918124520732803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J47" s="16">
        <f>+SUM(Z47:AH47)</f>
        <v>0</v>
      </c>
      <c r="AL47" s="16">
        <v>0</v>
      </c>
    </row>
    <row r="48" spans="1:41" x14ac:dyDescent="0.25">
      <c r="A48" s="1" t="s">
        <v>0</v>
      </c>
      <c r="B48" s="15">
        <v>1</v>
      </c>
      <c r="C48" s="15">
        <v>1</v>
      </c>
      <c r="D48" s="1" t="s">
        <v>165</v>
      </c>
      <c r="F48" s="1">
        <v>5</v>
      </c>
      <c r="G48" s="1" t="s">
        <v>174</v>
      </c>
      <c r="H48" s="1" t="s">
        <v>173</v>
      </c>
      <c r="I48" s="17" t="s">
        <v>205</v>
      </c>
      <c r="J48" s="1">
        <v>87121</v>
      </c>
      <c r="K48" s="1" t="s">
        <v>173</v>
      </c>
      <c r="L48" s="1">
        <v>2</v>
      </c>
      <c r="M48" s="1">
        <v>3</v>
      </c>
      <c r="N48" s="1">
        <v>456</v>
      </c>
      <c r="O48" s="6">
        <v>493096</v>
      </c>
      <c r="P48" s="7">
        <v>-1</v>
      </c>
      <c r="Q48" s="8" t="s">
        <v>256</v>
      </c>
      <c r="R48" s="9">
        <v>6</v>
      </c>
      <c r="S48" s="11">
        <v>43964</v>
      </c>
      <c r="U48" s="1">
        <v>35.041150000000002</v>
      </c>
      <c r="V48" s="1">
        <v>-106.736149</v>
      </c>
      <c r="W48" s="16">
        <v>73000000</v>
      </c>
      <c r="X48" s="16">
        <v>160087.71929824562</v>
      </c>
      <c r="Y48" s="16">
        <v>148.04419423398284</v>
      </c>
      <c r="Z48" s="16">
        <v>0</v>
      </c>
      <c r="AA48" s="16">
        <v>0</v>
      </c>
      <c r="AB48" s="16">
        <v>0</v>
      </c>
      <c r="AC48" s="16">
        <v>8075000</v>
      </c>
      <c r="AD48" s="16">
        <v>0</v>
      </c>
      <c r="AE48" s="16">
        <v>0</v>
      </c>
      <c r="AF48" s="16">
        <v>2350000</v>
      </c>
      <c r="AG48" s="16">
        <v>0</v>
      </c>
      <c r="AH48" s="16">
        <v>15769000</v>
      </c>
      <c r="AJ48" s="16">
        <f>+SUM(Z48:AH48)</f>
        <v>26194000</v>
      </c>
      <c r="AK48" s="1" t="s">
        <v>294</v>
      </c>
      <c r="AL48" s="16">
        <v>43575000</v>
      </c>
    </row>
    <row r="49" spans="1:41" x14ac:dyDescent="0.25">
      <c r="A49" s="1" t="s">
        <v>0</v>
      </c>
      <c r="B49" s="15">
        <v>1</v>
      </c>
      <c r="C49" s="15">
        <v>1</v>
      </c>
      <c r="D49" s="1" t="s">
        <v>323</v>
      </c>
      <c r="F49" s="1">
        <v>5</v>
      </c>
      <c r="G49" s="1" t="s">
        <v>327</v>
      </c>
      <c r="H49" s="1" t="s">
        <v>325</v>
      </c>
      <c r="I49" s="17" t="s">
        <v>210</v>
      </c>
      <c r="J49" s="1">
        <v>53402</v>
      </c>
      <c r="K49" s="1" t="s">
        <v>64</v>
      </c>
      <c r="L49" s="1">
        <v>2</v>
      </c>
      <c r="M49" s="1">
        <v>3</v>
      </c>
      <c r="N49" s="1">
        <v>202</v>
      </c>
      <c r="O49" s="7">
        <v>163760</v>
      </c>
      <c r="P49" s="7">
        <v>-1</v>
      </c>
      <c r="Q49" s="12" t="s">
        <v>326</v>
      </c>
      <c r="R49" s="13">
        <v>1</v>
      </c>
      <c r="S49" s="10">
        <v>43874</v>
      </c>
      <c r="T49" s="1" t="s">
        <v>342</v>
      </c>
      <c r="U49" s="1">
        <v>42.765991</v>
      </c>
      <c r="V49" s="1">
        <v>-87.803038999999998</v>
      </c>
      <c r="W49" s="16">
        <v>14000000</v>
      </c>
      <c r="X49" s="16">
        <v>69306.930693069313</v>
      </c>
      <c r="Y49" s="16">
        <v>85.490962383976552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8179995.3200000003</v>
      </c>
      <c r="AJ49" s="16">
        <f>+SUM(Z49:AH49)</f>
        <v>8179995.3200000003</v>
      </c>
    </row>
    <row r="50" spans="1:41" hidden="1" x14ac:dyDescent="0.25">
      <c r="A50" s="1" t="s">
        <v>0</v>
      </c>
      <c r="B50" s="15">
        <v>0</v>
      </c>
      <c r="C50" s="15">
        <v>1</v>
      </c>
      <c r="D50" s="1" t="s">
        <v>26</v>
      </c>
      <c r="F50" s="1">
        <v>1</v>
      </c>
      <c r="G50" s="1" t="s">
        <v>27</v>
      </c>
      <c r="H50" s="1" t="s">
        <v>8</v>
      </c>
      <c r="I50" s="17" t="s">
        <v>206</v>
      </c>
      <c r="J50" s="1">
        <v>45246</v>
      </c>
      <c r="K50" s="1" t="s">
        <v>12</v>
      </c>
      <c r="L50" s="1">
        <v>1</v>
      </c>
      <c r="M50" s="1">
        <v>2</v>
      </c>
      <c r="N50" s="1">
        <v>0</v>
      </c>
      <c r="O50" s="6">
        <v>148406</v>
      </c>
      <c r="P50" s="7">
        <v>1</v>
      </c>
      <c r="Q50" s="8">
        <v>1971</v>
      </c>
      <c r="R50" s="9">
        <v>10</v>
      </c>
      <c r="S50" s="11">
        <v>43445</v>
      </c>
      <c r="U50" s="1">
        <v>39.311484999999998</v>
      </c>
      <c r="V50" s="1">
        <v>-84.469746999999998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J50" s="16">
        <f>+SUM(Z50:AH50)</f>
        <v>0</v>
      </c>
      <c r="AL50" s="16">
        <v>0</v>
      </c>
    </row>
    <row r="51" spans="1:41" hidden="1" x14ac:dyDescent="0.25">
      <c r="A51" s="1" t="s">
        <v>370</v>
      </c>
      <c r="B51" s="15">
        <v>1</v>
      </c>
      <c r="C51" s="15">
        <v>1</v>
      </c>
      <c r="D51" s="19" t="s">
        <v>418</v>
      </c>
      <c r="F51" s="1">
        <v>5</v>
      </c>
      <c r="H51" s="1" t="s">
        <v>64</v>
      </c>
      <c r="I51" s="17" t="s">
        <v>210</v>
      </c>
      <c r="K51" s="1" t="s">
        <v>64</v>
      </c>
      <c r="L51" s="1">
        <v>1</v>
      </c>
      <c r="O51" s="7">
        <v>180000</v>
      </c>
      <c r="R51" s="13">
        <v>1</v>
      </c>
      <c r="S51" s="10">
        <v>36713</v>
      </c>
      <c r="W51" s="16">
        <v>925000</v>
      </c>
      <c r="X51" s="16" t="str">
        <f>+IF(N51=0, "", W51/N51)</f>
        <v/>
      </c>
      <c r="Y51" s="16">
        <f>+W51/O51</f>
        <v>5.1388888888888893</v>
      </c>
      <c r="AD51" s="16">
        <v>0</v>
      </c>
      <c r="AG51" s="16">
        <v>1000001</v>
      </c>
      <c r="AM51" s="10">
        <v>37726</v>
      </c>
      <c r="AN51" s="20">
        <v>1040000</v>
      </c>
      <c r="AO51" s="16">
        <v>1004276.03</v>
      </c>
    </row>
    <row r="52" spans="1:41" hidden="1" x14ac:dyDescent="0.25">
      <c r="A52" s="1" t="s">
        <v>370</v>
      </c>
      <c r="B52" s="15">
        <v>1</v>
      </c>
      <c r="C52" s="15">
        <v>1</v>
      </c>
      <c r="D52" s="19" t="s">
        <v>408</v>
      </c>
      <c r="F52" s="1">
        <v>5</v>
      </c>
      <c r="H52" s="1" t="s">
        <v>466</v>
      </c>
      <c r="I52" s="17" t="s">
        <v>210</v>
      </c>
      <c r="K52" s="1" t="s">
        <v>64</v>
      </c>
      <c r="L52" s="1">
        <v>1</v>
      </c>
      <c r="O52" s="7">
        <v>78152</v>
      </c>
      <c r="R52" s="13">
        <v>1</v>
      </c>
      <c r="S52" s="10">
        <v>35582</v>
      </c>
      <c r="W52" s="16">
        <v>2500000</v>
      </c>
      <c r="X52" s="16" t="str">
        <f>+IF(N52=0, "", W52/N52)</f>
        <v/>
      </c>
      <c r="Y52" s="16">
        <f>+W52/O52</f>
        <v>31.988944620739073</v>
      </c>
      <c r="AD52" s="16">
        <v>0</v>
      </c>
      <c r="AG52" s="16">
        <v>819465.82</v>
      </c>
      <c r="AM52" s="10">
        <v>38400</v>
      </c>
      <c r="AN52" s="20">
        <v>4475000</v>
      </c>
      <c r="AO52" s="16">
        <v>2714989.98</v>
      </c>
    </row>
    <row r="53" spans="1:41" hidden="1" x14ac:dyDescent="0.25">
      <c r="A53" s="1" t="s">
        <v>370</v>
      </c>
      <c r="B53" s="15">
        <v>1</v>
      </c>
      <c r="C53" s="15">
        <v>1</v>
      </c>
      <c r="D53" s="19" t="s">
        <v>433</v>
      </c>
      <c r="F53" s="1">
        <v>5</v>
      </c>
      <c r="H53" s="1" t="s">
        <v>474</v>
      </c>
      <c r="I53" s="17" t="s">
        <v>198</v>
      </c>
      <c r="K53" s="1" t="s">
        <v>47</v>
      </c>
      <c r="L53" s="1">
        <v>1</v>
      </c>
      <c r="O53" s="7">
        <v>74065</v>
      </c>
      <c r="R53" s="13">
        <v>1</v>
      </c>
      <c r="S53" s="10">
        <v>38429</v>
      </c>
      <c r="W53" s="16">
        <v>5415000</v>
      </c>
      <c r="X53" s="16" t="str">
        <f>+IF(N53=0, "", W53/N53)</f>
        <v/>
      </c>
      <c r="Y53" s="16">
        <f>+W53/O53</f>
        <v>73.111456153378782</v>
      </c>
      <c r="AD53" s="16">
        <v>0</v>
      </c>
      <c r="AG53" s="16">
        <v>1675000</v>
      </c>
      <c r="AM53" s="10">
        <v>40816</v>
      </c>
      <c r="AN53" s="20">
        <v>3850000</v>
      </c>
      <c r="AO53" s="16">
        <v>0</v>
      </c>
    </row>
    <row r="54" spans="1:41" hidden="1" x14ac:dyDescent="0.25">
      <c r="A54" s="1" t="s">
        <v>370</v>
      </c>
      <c r="B54" s="15">
        <v>1</v>
      </c>
      <c r="C54" s="15">
        <v>1</v>
      </c>
      <c r="D54" s="19" t="s">
        <v>409</v>
      </c>
      <c r="F54" s="1">
        <v>5</v>
      </c>
      <c r="H54" s="1" t="s">
        <v>47</v>
      </c>
      <c r="I54" s="17" t="s">
        <v>198</v>
      </c>
      <c r="K54" s="1" t="s">
        <v>47</v>
      </c>
      <c r="L54" s="1">
        <v>2</v>
      </c>
      <c r="M54" s="1">
        <v>3</v>
      </c>
      <c r="N54" s="1">
        <v>264</v>
      </c>
      <c r="O54" s="7">
        <v>195832</v>
      </c>
      <c r="R54" s="13">
        <v>1</v>
      </c>
      <c r="S54" s="10">
        <v>35735</v>
      </c>
      <c r="W54" s="16">
        <v>7700000</v>
      </c>
      <c r="X54" s="16">
        <f>+IF(N54=0, "", W54/N54)</f>
        <v>29166.666666666668</v>
      </c>
      <c r="Y54" s="16">
        <f>+W54/O54</f>
        <v>39.319416642836714</v>
      </c>
      <c r="AD54" s="16">
        <v>0</v>
      </c>
      <c r="AG54" s="16">
        <v>1550001</v>
      </c>
      <c r="AM54" s="10">
        <v>38134</v>
      </c>
      <c r="AN54" s="20">
        <v>11500000</v>
      </c>
      <c r="AO54" s="16">
        <v>5511591.8700000001</v>
      </c>
    </row>
    <row r="55" spans="1:41" hidden="1" x14ac:dyDescent="0.25">
      <c r="A55" s="1" t="s">
        <v>370</v>
      </c>
      <c r="B55" s="15">
        <v>1</v>
      </c>
      <c r="C55" s="15">
        <v>1</v>
      </c>
      <c r="D55" s="19" t="s">
        <v>450</v>
      </c>
      <c r="F55" s="1">
        <v>5</v>
      </c>
      <c r="H55" s="1" t="s">
        <v>483</v>
      </c>
      <c r="I55" s="17" t="s">
        <v>210</v>
      </c>
      <c r="K55" s="1" t="s">
        <v>64</v>
      </c>
      <c r="L55" s="1">
        <v>2</v>
      </c>
      <c r="R55" s="13">
        <v>1</v>
      </c>
      <c r="S55" s="10">
        <v>41852</v>
      </c>
      <c r="W55" s="16">
        <v>580000</v>
      </c>
      <c r="X55" s="16" t="str">
        <f>+IF(N55=0, "", W55/N55)</f>
        <v/>
      </c>
      <c r="Z55" s="16">
        <v>160000</v>
      </c>
      <c r="AD55" s="16">
        <v>0</v>
      </c>
      <c r="AF55" s="16">
        <v>320000</v>
      </c>
      <c r="AM55" s="10">
        <v>43800</v>
      </c>
      <c r="AN55" s="20">
        <v>2254204</v>
      </c>
      <c r="AO55" s="16">
        <v>1534031.91</v>
      </c>
    </row>
    <row r="56" spans="1:41" hidden="1" x14ac:dyDescent="0.25">
      <c r="A56" s="1" t="s">
        <v>370</v>
      </c>
      <c r="B56" s="15">
        <v>0</v>
      </c>
      <c r="C56" s="15">
        <v>1</v>
      </c>
      <c r="D56" s="1" t="s">
        <v>318</v>
      </c>
      <c r="F56" s="1">
        <v>5</v>
      </c>
      <c r="H56" s="1" t="s">
        <v>319</v>
      </c>
      <c r="I56" s="17" t="s">
        <v>210</v>
      </c>
      <c r="K56" s="1" t="s">
        <v>64</v>
      </c>
      <c r="L56" s="1">
        <v>1</v>
      </c>
      <c r="N56" s="1">
        <v>0</v>
      </c>
      <c r="O56" s="7">
        <v>0</v>
      </c>
      <c r="Q56" s="12" t="s">
        <v>338</v>
      </c>
      <c r="R56" s="13">
        <v>1</v>
      </c>
      <c r="S56" s="10">
        <v>41791</v>
      </c>
      <c r="W56" s="16">
        <v>920000</v>
      </c>
      <c r="X56" s="16">
        <v>0</v>
      </c>
      <c r="Y56" s="16">
        <v>0</v>
      </c>
      <c r="Z56" s="16">
        <v>200000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400000</v>
      </c>
      <c r="AG56" s="16">
        <v>0</v>
      </c>
      <c r="AH56" s="16">
        <v>0</v>
      </c>
      <c r="AJ56" s="16">
        <f>+SUM(Z56:AH56)</f>
        <v>600000</v>
      </c>
    </row>
    <row r="57" spans="1:41" hidden="1" x14ac:dyDescent="0.25">
      <c r="A57" s="1" t="s">
        <v>370</v>
      </c>
      <c r="B57" s="15">
        <v>1</v>
      </c>
      <c r="C57" s="15">
        <v>1</v>
      </c>
      <c r="D57" s="19" t="s">
        <v>400</v>
      </c>
      <c r="F57" s="1">
        <v>5</v>
      </c>
      <c r="H57" s="1" t="s">
        <v>64</v>
      </c>
      <c r="I57" s="17" t="s">
        <v>210</v>
      </c>
      <c r="K57" s="1" t="s">
        <v>64</v>
      </c>
      <c r="L57" s="1">
        <v>1</v>
      </c>
      <c r="O57" s="7">
        <v>80307</v>
      </c>
      <c r="R57" s="13">
        <v>1</v>
      </c>
      <c r="S57" s="10">
        <v>34851</v>
      </c>
      <c r="W57" s="16">
        <v>3000000</v>
      </c>
      <c r="X57" s="16" t="str">
        <f>+IF(N57=0, "", W57/N57)</f>
        <v/>
      </c>
      <c r="Y57" s="16">
        <f>+W57/O57</f>
        <v>37.356643879113903</v>
      </c>
      <c r="AD57" s="16">
        <v>0</v>
      </c>
      <c r="AG57" s="16">
        <v>1047782.35</v>
      </c>
      <c r="AM57" s="10">
        <v>38730</v>
      </c>
      <c r="AN57" s="20">
        <v>4900000</v>
      </c>
      <c r="AO57" s="16">
        <v>2714434.2800000003</v>
      </c>
    </row>
    <row r="58" spans="1:41" x14ac:dyDescent="0.25">
      <c r="A58" s="1" t="s">
        <v>0</v>
      </c>
      <c r="B58" s="15">
        <v>1</v>
      </c>
      <c r="C58" s="15">
        <v>1</v>
      </c>
      <c r="D58" s="1" t="s">
        <v>61</v>
      </c>
      <c r="F58" s="1">
        <v>5</v>
      </c>
      <c r="G58" s="1" t="s">
        <v>62</v>
      </c>
      <c r="H58" s="1" t="s">
        <v>63</v>
      </c>
      <c r="I58" s="17" t="s">
        <v>210</v>
      </c>
      <c r="J58" s="1">
        <v>53233</v>
      </c>
      <c r="K58" s="1" t="s">
        <v>64</v>
      </c>
      <c r="L58" s="1">
        <v>2</v>
      </c>
      <c r="M58" s="1">
        <v>3</v>
      </c>
      <c r="N58" s="1">
        <v>100</v>
      </c>
      <c r="O58" s="6">
        <v>70473</v>
      </c>
      <c r="P58" s="7">
        <v>-1</v>
      </c>
      <c r="Q58" s="8" t="s">
        <v>256</v>
      </c>
      <c r="R58" s="9">
        <v>1</v>
      </c>
      <c r="S58" s="11">
        <v>43545</v>
      </c>
      <c r="T58" s="1" t="s">
        <v>221</v>
      </c>
      <c r="U58" s="1">
        <v>43.045977000000001</v>
      </c>
      <c r="V58" s="1">
        <v>-87.922753999999998</v>
      </c>
      <c r="W58" s="16">
        <v>16000000</v>
      </c>
      <c r="X58" s="16">
        <v>160000</v>
      </c>
      <c r="Y58" s="16">
        <v>227.03730506718884</v>
      </c>
      <c r="Z58" s="16">
        <v>0</v>
      </c>
      <c r="AA58" s="16">
        <v>0</v>
      </c>
      <c r="AB58" s="16">
        <v>6087942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J58" s="16">
        <f>+SUM(Z58:AH58)</f>
        <v>6087942</v>
      </c>
      <c r="AK58" s="1" t="s">
        <v>307</v>
      </c>
      <c r="AL58" s="16">
        <v>6250000</v>
      </c>
    </row>
    <row r="59" spans="1:41" hidden="1" x14ac:dyDescent="0.25">
      <c r="A59" s="1" t="s">
        <v>370</v>
      </c>
      <c r="B59" s="15">
        <v>1</v>
      </c>
      <c r="C59" s="15">
        <v>1</v>
      </c>
      <c r="D59" s="19" t="s">
        <v>405</v>
      </c>
      <c r="F59" s="1">
        <v>5</v>
      </c>
      <c r="H59" s="1" t="s">
        <v>464</v>
      </c>
      <c r="I59" s="17" t="s">
        <v>210</v>
      </c>
      <c r="K59" s="1" t="s">
        <v>64</v>
      </c>
      <c r="L59" s="1">
        <v>1</v>
      </c>
      <c r="O59" s="7">
        <v>115000</v>
      </c>
      <c r="R59" s="13">
        <v>1</v>
      </c>
      <c r="S59" s="10">
        <v>35156</v>
      </c>
      <c r="W59" s="16">
        <v>5150000</v>
      </c>
      <c r="X59" s="16" t="str">
        <f>+IF(N59=0, "", W59/N59)</f>
        <v/>
      </c>
      <c r="Y59" s="16">
        <f>+W59/O59</f>
        <v>44.782608695652172</v>
      </c>
      <c r="AD59" s="16">
        <v>0</v>
      </c>
      <c r="AG59" s="16">
        <v>2450000</v>
      </c>
      <c r="AM59" s="10">
        <v>42447</v>
      </c>
      <c r="AN59" s="20">
        <v>10500000</v>
      </c>
      <c r="AO59" s="16">
        <v>3297746.38</v>
      </c>
    </row>
    <row r="60" spans="1:41" x14ac:dyDescent="0.25">
      <c r="A60" s="1" t="s">
        <v>0</v>
      </c>
      <c r="B60" s="15">
        <v>1</v>
      </c>
      <c r="C60" s="15">
        <v>1</v>
      </c>
      <c r="D60" s="1" t="s">
        <v>65</v>
      </c>
      <c r="F60" s="1">
        <v>5</v>
      </c>
      <c r="G60" s="1" t="s">
        <v>66</v>
      </c>
      <c r="H60" s="1" t="s">
        <v>67</v>
      </c>
      <c r="I60" s="17" t="s">
        <v>209</v>
      </c>
      <c r="J60" s="1">
        <v>75126</v>
      </c>
      <c r="K60" s="1" t="s">
        <v>54</v>
      </c>
      <c r="L60" s="1">
        <v>2</v>
      </c>
      <c r="M60" s="1">
        <v>3</v>
      </c>
      <c r="N60" s="1">
        <v>313</v>
      </c>
      <c r="O60" s="6">
        <v>269086</v>
      </c>
      <c r="P60" s="7">
        <v>-1</v>
      </c>
      <c r="Q60" s="8" t="s">
        <v>270</v>
      </c>
      <c r="R60" s="9">
        <v>1</v>
      </c>
      <c r="S60" s="11">
        <v>43006</v>
      </c>
      <c r="T60" s="1" t="s">
        <v>220</v>
      </c>
      <c r="U60" s="1">
        <v>32.753647999999998</v>
      </c>
      <c r="V60" s="1">
        <v>-96.433023000000006</v>
      </c>
      <c r="W60" s="16">
        <v>39000000</v>
      </c>
      <c r="X60" s="16">
        <v>124600.63897763578</v>
      </c>
      <c r="Y60" s="16">
        <v>144.93507651828784</v>
      </c>
      <c r="Z60" s="16">
        <v>0</v>
      </c>
      <c r="AA60" s="16">
        <v>0</v>
      </c>
      <c r="AB60" s="16">
        <v>3945000</v>
      </c>
      <c r="AC60" s="16">
        <v>0</v>
      </c>
      <c r="AD60" s="16">
        <v>0</v>
      </c>
      <c r="AE60" s="16">
        <v>0</v>
      </c>
      <c r="AF60" s="16">
        <v>7500000</v>
      </c>
      <c r="AG60" s="16">
        <v>0</v>
      </c>
      <c r="AH60" s="16">
        <v>3555000</v>
      </c>
      <c r="AJ60" s="16">
        <f>+SUM(Z60:AH60)</f>
        <v>15000000</v>
      </c>
      <c r="AK60" s="1" t="s">
        <v>296</v>
      </c>
      <c r="AL60" s="16">
        <v>25350000</v>
      </c>
    </row>
    <row r="61" spans="1:41" x14ac:dyDescent="0.25">
      <c r="A61" s="1" t="s">
        <v>0</v>
      </c>
      <c r="B61" s="15">
        <v>1</v>
      </c>
      <c r="C61" s="15">
        <v>1</v>
      </c>
      <c r="D61" s="1" t="s">
        <v>310</v>
      </c>
      <c r="F61" s="1">
        <v>5</v>
      </c>
      <c r="G61" s="1" t="s">
        <v>311</v>
      </c>
      <c r="H61" s="1" t="s">
        <v>67</v>
      </c>
      <c r="I61" s="17" t="s">
        <v>209</v>
      </c>
      <c r="J61" s="1">
        <v>75126</v>
      </c>
      <c r="K61" s="1" t="s">
        <v>54</v>
      </c>
      <c r="L61" s="1">
        <v>2</v>
      </c>
      <c r="M61" s="1">
        <v>3</v>
      </c>
      <c r="N61" s="1">
        <v>337</v>
      </c>
      <c r="O61" s="6">
        <v>272856</v>
      </c>
      <c r="P61" s="6">
        <v>-1</v>
      </c>
      <c r="Q61" s="8" t="s">
        <v>312</v>
      </c>
      <c r="R61" s="9">
        <v>1</v>
      </c>
      <c r="S61" s="10">
        <v>43908</v>
      </c>
      <c r="T61" s="1" t="s">
        <v>313</v>
      </c>
      <c r="U61" s="1">
        <v>32.750933000000003</v>
      </c>
      <c r="V61" s="1">
        <v>-96.432614999999998</v>
      </c>
      <c r="W61" s="16">
        <v>46700000</v>
      </c>
      <c r="X61" s="16">
        <v>138575.66765578635</v>
      </c>
      <c r="Y61" s="16">
        <v>171.15254933004954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23058734</v>
      </c>
      <c r="AJ61" s="16">
        <f>+SUM(Z61:AH61)</f>
        <v>23058734</v>
      </c>
    </row>
    <row r="62" spans="1:41" hidden="1" x14ac:dyDescent="0.25">
      <c r="A62" s="1" t="s">
        <v>370</v>
      </c>
      <c r="B62" s="15">
        <v>1</v>
      </c>
      <c r="C62" s="15">
        <v>1</v>
      </c>
      <c r="D62" s="19" t="s">
        <v>444</v>
      </c>
      <c r="F62" s="1">
        <v>5</v>
      </c>
      <c r="H62" s="1" t="s">
        <v>480</v>
      </c>
      <c r="I62" s="17" t="s">
        <v>210</v>
      </c>
      <c r="K62" s="1" t="s">
        <v>64</v>
      </c>
      <c r="L62" s="1">
        <v>2</v>
      </c>
      <c r="M62" s="1">
        <v>3</v>
      </c>
      <c r="R62" s="13">
        <v>1</v>
      </c>
      <c r="S62" s="10">
        <v>41365</v>
      </c>
      <c r="W62" s="16">
        <v>325000</v>
      </c>
      <c r="X62" s="16" t="str">
        <f>+IF(N62=0, "", W62/N62)</f>
        <v/>
      </c>
      <c r="Z62" s="16">
        <v>180000</v>
      </c>
      <c r="AD62" s="16">
        <v>0</v>
      </c>
      <c r="AF62" s="16">
        <v>180000</v>
      </c>
      <c r="AM62" s="10">
        <v>42003</v>
      </c>
      <c r="AN62" s="20">
        <v>591506</v>
      </c>
      <c r="AO62" s="16">
        <v>489536.08</v>
      </c>
    </row>
    <row r="63" spans="1:41" hidden="1" x14ac:dyDescent="0.25">
      <c r="A63" s="1" t="s">
        <v>370</v>
      </c>
      <c r="B63" s="15">
        <v>1</v>
      </c>
      <c r="C63" s="15">
        <v>1</v>
      </c>
      <c r="D63" s="19" t="s">
        <v>437</v>
      </c>
      <c r="F63" s="1">
        <v>5</v>
      </c>
      <c r="H63" s="1" t="s">
        <v>475</v>
      </c>
      <c r="I63" s="17" t="s">
        <v>209</v>
      </c>
      <c r="K63" s="1" t="s">
        <v>54</v>
      </c>
      <c r="L63" s="1">
        <v>2</v>
      </c>
      <c r="M63" s="1">
        <v>3</v>
      </c>
      <c r="N63" s="1">
        <v>266</v>
      </c>
      <c r="O63" s="7">
        <v>203892</v>
      </c>
      <c r="R63" s="13">
        <v>1</v>
      </c>
      <c r="S63" s="10">
        <v>39661</v>
      </c>
      <c r="W63" s="16">
        <v>9350000</v>
      </c>
      <c r="X63" s="16">
        <f>+IF(N63=0, "", W63/N63)</f>
        <v>35150.375939849626</v>
      </c>
      <c r="Y63" s="16">
        <f>+W63/O63</f>
        <v>45.857610892040881</v>
      </c>
      <c r="AD63" s="16">
        <v>0</v>
      </c>
      <c r="AG63" s="16">
        <v>4000000</v>
      </c>
      <c r="AM63" s="10">
        <v>42669</v>
      </c>
      <c r="AN63" s="20">
        <v>18500000</v>
      </c>
      <c r="AO63" s="16">
        <v>11332625.99</v>
      </c>
    </row>
    <row r="64" spans="1:41" hidden="1" x14ac:dyDescent="0.25">
      <c r="A64" s="1" t="s">
        <v>370</v>
      </c>
      <c r="B64" s="15">
        <v>1</v>
      </c>
      <c r="C64" s="15">
        <v>1</v>
      </c>
      <c r="D64" s="19" t="s">
        <v>390</v>
      </c>
      <c r="F64" s="1">
        <v>5</v>
      </c>
      <c r="H64" s="1" t="s">
        <v>54</v>
      </c>
      <c r="I64" s="17" t="s">
        <v>209</v>
      </c>
      <c r="K64" s="1" t="s">
        <v>54</v>
      </c>
      <c r="L64" s="1">
        <v>2</v>
      </c>
      <c r="M64" s="1">
        <v>3</v>
      </c>
      <c r="N64" s="1">
        <v>84</v>
      </c>
      <c r="O64" s="7">
        <v>89196</v>
      </c>
      <c r="R64" s="13">
        <v>1</v>
      </c>
      <c r="S64" s="10">
        <v>32356</v>
      </c>
      <c r="W64" s="16">
        <v>1008000</v>
      </c>
      <c r="X64" s="16">
        <f>+IF(N64=0, "", W64/N64)</f>
        <v>12000</v>
      </c>
      <c r="Y64" s="16">
        <f>+W64/O64</f>
        <v>11.300955199784743</v>
      </c>
      <c r="AD64" s="16">
        <v>0</v>
      </c>
      <c r="AG64" s="16">
        <v>1031000</v>
      </c>
      <c r="AM64" s="10">
        <v>34001</v>
      </c>
      <c r="AN64" s="20">
        <v>2080000</v>
      </c>
      <c r="AO64" s="16">
        <v>2143815</v>
      </c>
    </row>
    <row r="65" spans="1:41" hidden="1" x14ac:dyDescent="0.25">
      <c r="A65" s="1" t="s">
        <v>370</v>
      </c>
      <c r="B65" s="15">
        <v>1</v>
      </c>
      <c r="C65" s="15">
        <v>1</v>
      </c>
      <c r="D65" s="19" t="s">
        <v>461</v>
      </c>
      <c r="F65" s="1">
        <v>5</v>
      </c>
      <c r="H65" s="1" t="s">
        <v>490</v>
      </c>
      <c r="I65" s="17" t="s">
        <v>210</v>
      </c>
      <c r="K65" s="1" t="s">
        <v>463</v>
      </c>
      <c r="L65" s="1">
        <v>1</v>
      </c>
      <c r="O65" s="7">
        <v>239177</v>
      </c>
      <c r="R65" s="13">
        <v>18</v>
      </c>
      <c r="S65" s="10">
        <v>43125</v>
      </c>
      <c r="W65" s="16">
        <v>33500000</v>
      </c>
      <c r="X65" s="16" t="str">
        <f>+IF(N65=0, "", W65/N65)</f>
        <v/>
      </c>
      <c r="Y65" s="16">
        <f>+W65/O65</f>
        <v>140.06363488128039</v>
      </c>
      <c r="AA65" s="16">
        <v>1500000</v>
      </c>
      <c r="AB65" s="16">
        <v>6500000</v>
      </c>
      <c r="AD65" s="16">
        <v>0</v>
      </c>
      <c r="AF65" s="16">
        <v>4000000</v>
      </c>
      <c r="AG65" s="16">
        <v>0</v>
      </c>
      <c r="AH65" s="16">
        <v>0</v>
      </c>
      <c r="AI65" s="16">
        <v>0</v>
      </c>
      <c r="AM65" s="10">
        <v>43818</v>
      </c>
      <c r="AN65" s="20">
        <v>36035000</v>
      </c>
      <c r="AO65" s="16">
        <v>15876002.100000001</v>
      </c>
    </row>
    <row r="66" spans="1:41" hidden="1" x14ac:dyDescent="0.25">
      <c r="A66" s="1" t="s">
        <v>370</v>
      </c>
      <c r="B66" s="15">
        <v>1</v>
      </c>
      <c r="C66" s="15">
        <v>1</v>
      </c>
      <c r="D66" s="19" t="s">
        <v>415</v>
      </c>
      <c r="F66" s="1">
        <v>5</v>
      </c>
      <c r="H66" s="1" t="s">
        <v>415</v>
      </c>
      <c r="I66" s="17" t="s">
        <v>210</v>
      </c>
      <c r="K66" s="1" t="s">
        <v>415</v>
      </c>
      <c r="L66" s="1">
        <v>1</v>
      </c>
      <c r="O66" s="7">
        <v>20000</v>
      </c>
      <c r="R66" s="13">
        <v>1</v>
      </c>
      <c r="S66" s="10">
        <v>36192</v>
      </c>
      <c r="W66" s="16">
        <v>1000000</v>
      </c>
      <c r="X66" s="16" t="str">
        <f>+IF(N66=0, "", W66/N66)</f>
        <v/>
      </c>
      <c r="Y66" s="16">
        <f>+W66/O66</f>
        <v>50</v>
      </c>
      <c r="AD66" s="16">
        <v>0</v>
      </c>
      <c r="AG66" s="16">
        <v>600132</v>
      </c>
      <c r="AM66" s="10">
        <v>41467</v>
      </c>
      <c r="AN66" s="20">
        <v>1485000</v>
      </c>
      <c r="AO66" s="16">
        <v>1018737.9</v>
      </c>
    </row>
    <row r="67" spans="1:41" x14ac:dyDescent="0.25">
      <c r="A67" s="1" t="s">
        <v>0</v>
      </c>
      <c r="B67" s="15">
        <v>1</v>
      </c>
      <c r="C67" s="15">
        <v>1</v>
      </c>
      <c r="D67" s="1" t="s">
        <v>68</v>
      </c>
      <c r="F67" s="1">
        <v>5</v>
      </c>
      <c r="G67" s="1" t="s">
        <v>69</v>
      </c>
      <c r="H67" s="1" t="s">
        <v>70</v>
      </c>
      <c r="I67" s="17" t="s">
        <v>199</v>
      </c>
      <c r="J67" s="1">
        <v>30087</v>
      </c>
      <c r="K67" s="1" t="s">
        <v>71</v>
      </c>
      <c r="L67" s="1">
        <v>2</v>
      </c>
      <c r="M67" s="1">
        <v>3</v>
      </c>
      <c r="N67" s="1">
        <v>268</v>
      </c>
      <c r="O67" s="6">
        <v>232140</v>
      </c>
      <c r="P67" s="7">
        <v>-1</v>
      </c>
      <c r="Q67" s="8" t="s">
        <v>271</v>
      </c>
      <c r="R67" s="9">
        <v>3</v>
      </c>
      <c r="S67" s="11">
        <v>43553</v>
      </c>
      <c r="U67" s="1">
        <v>33.828491999999997</v>
      </c>
      <c r="V67" s="1">
        <v>-84.112199000000004</v>
      </c>
      <c r="W67" s="16">
        <v>31250000</v>
      </c>
      <c r="X67" s="16">
        <v>116604.4776119403</v>
      </c>
      <c r="Y67" s="16">
        <v>134.61704144051004</v>
      </c>
      <c r="Z67" s="16">
        <v>0</v>
      </c>
      <c r="AA67" s="16">
        <v>0</v>
      </c>
      <c r="AB67" s="16">
        <v>3867500</v>
      </c>
      <c r="AC67" s="16">
        <v>3867500</v>
      </c>
      <c r="AD67" s="16">
        <v>0</v>
      </c>
      <c r="AE67" s="16">
        <v>0</v>
      </c>
      <c r="AF67" s="16">
        <v>3315000</v>
      </c>
      <c r="AG67" s="16">
        <v>0</v>
      </c>
      <c r="AH67" s="16">
        <v>0</v>
      </c>
      <c r="AJ67" s="16">
        <f>+SUM(Z67:AH67)</f>
        <v>11050000</v>
      </c>
      <c r="AK67" s="1" t="s">
        <v>297</v>
      </c>
      <c r="AL67" s="16">
        <v>24950000</v>
      </c>
    </row>
    <row r="68" spans="1:41" x14ac:dyDescent="0.25">
      <c r="A68" s="1" t="s">
        <v>0</v>
      </c>
      <c r="B68" s="15">
        <v>1</v>
      </c>
      <c r="C68" s="15">
        <v>1</v>
      </c>
      <c r="D68" s="1" t="s">
        <v>348</v>
      </c>
      <c r="F68" s="1">
        <v>5</v>
      </c>
      <c r="G68" s="1" t="s">
        <v>211</v>
      </c>
      <c r="H68" s="1" t="s">
        <v>130</v>
      </c>
      <c r="I68" s="17" t="s">
        <v>210</v>
      </c>
      <c r="J68" s="1">
        <v>53130</v>
      </c>
      <c r="K68" s="1" t="s">
        <v>64</v>
      </c>
      <c r="L68" s="1">
        <v>1</v>
      </c>
      <c r="M68" s="1">
        <v>5</v>
      </c>
      <c r="N68" s="1">
        <v>0</v>
      </c>
      <c r="O68" s="6">
        <v>95173</v>
      </c>
      <c r="P68" s="7">
        <v>1</v>
      </c>
      <c r="Q68" s="8" t="s">
        <v>364</v>
      </c>
      <c r="R68" s="9">
        <v>1</v>
      </c>
      <c r="S68" s="11">
        <v>40550</v>
      </c>
      <c r="U68" s="1">
        <v>42.947819000000003</v>
      </c>
      <c r="V68" s="1">
        <v>-88.049143000000001</v>
      </c>
      <c r="W68" s="16">
        <v>4000000</v>
      </c>
      <c r="X68" s="16">
        <v>0</v>
      </c>
      <c r="Y68" s="16">
        <v>42.028726634654788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2200001</v>
      </c>
      <c r="AH68" s="16">
        <v>0</v>
      </c>
      <c r="AJ68" s="16">
        <f>+SUM(Z68:AH68)</f>
        <v>2200001</v>
      </c>
    </row>
    <row r="69" spans="1:41" hidden="1" x14ac:dyDescent="0.25">
      <c r="A69" s="1" t="s">
        <v>370</v>
      </c>
      <c r="B69" s="15">
        <v>1</v>
      </c>
      <c r="C69" s="15">
        <v>1</v>
      </c>
      <c r="D69" s="19" t="s">
        <v>435</v>
      </c>
      <c r="F69" s="1">
        <v>5</v>
      </c>
      <c r="H69" s="1" t="s">
        <v>130</v>
      </c>
      <c r="I69" s="17" t="s">
        <v>210</v>
      </c>
      <c r="K69" s="1" t="s">
        <v>64</v>
      </c>
      <c r="L69" s="1">
        <v>1</v>
      </c>
      <c r="O69" s="7">
        <v>95173</v>
      </c>
      <c r="R69" s="13">
        <v>1</v>
      </c>
      <c r="S69" s="10">
        <v>38673</v>
      </c>
      <c r="W69" s="16">
        <v>6025000</v>
      </c>
      <c r="X69" s="16" t="str">
        <f>+IF(N69=0, "", W69/N69)</f>
        <v/>
      </c>
      <c r="Y69" s="16">
        <f>+W69/O69</f>
        <v>63.305769493448771</v>
      </c>
      <c r="AD69" s="16">
        <v>0</v>
      </c>
      <c r="AG69" s="16">
        <v>1800000</v>
      </c>
      <c r="AM69" s="10">
        <v>40550</v>
      </c>
      <c r="AN69" s="20">
        <v>4400000</v>
      </c>
      <c r="AO69" s="16">
        <v>97818.232052690306</v>
      </c>
    </row>
    <row r="70" spans="1:41" x14ac:dyDescent="0.25">
      <c r="A70" s="1" t="s">
        <v>0</v>
      </c>
      <c r="B70" s="15">
        <v>1</v>
      </c>
      <c r="C70" s="15">
        <v>1</v>
      </c>
      <c r="D70" s="1" t="s">
        <v>320</v>
      </c>
      <c r="F70" s="1">
        <v>5</v>
      </c>
      <c r="G70" s="1" t="s">
        <v>324</v>
      </c>
      <c r="H70" s="1" t="s">
        <v>321</v>
      </c>
      <c r="I70" s="17" t="s">
        <v>210</v>
      </c>
      <c r="J70" s="1">
        <v>53213</v>
      </c>
      <c r="K70" s="1" t="s">
        <v>64</v>
      </c>
      <c r="L70" s="1">
        <v>2</v>
      </c>
      <c r="M70" s="1">
        <v>3</v>
      </c>
      <c r="N70" s="1">
        <v>100</v>
      </c>
      <c r="O70" s="7">
        <v>92375</v>
      </c>
      <c r="P70" s="7">
        <v>-1</v>
      </c>
      <c r="Q70" s="12" t="s">
        <v>322</v>
      </c>
      <c r="R70" s="13">
        <v>1</v>
      </c>
      <c r="S70" s="10">
        <v>43556</v>
      </c>
      <c r="T70" s="1" t="s">
        <v>343</v>
      </c>
      <c r="U70" s="1">
        <v>43.041727999999999</v>
      </c>
      <c r="V70" s="1">
        <v>-88.008301000000003</v>
      </c>
      <c r="W70" s="16">
        <v>10000000</v>
      </c>
      <c r="X70" s="16">
        <v>100000</v>
      </c>
      <c r="Y70" s="16">
        <v>108.25439783491204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10000000</v>
      </c>
      <c r="AJ70" s="16">
        <f>+SUM(Z70:AH70)</f>
        <v>10000000</v>
      </c>
    </row>
    <row r="71" spans="1:41" hidden="1" x14ac:dyDescent="0.25">
      <c r="A71" s="1" t="s">
        <v>370</v>
      </c>
      <c r="B71" s="15">
        <v>1</v>
      </c>
      <c r="C71" s="15">
        <v>1</v>
      </c>
      <c r="D71" s="19" t="s">
        <v>421</v>
      </c>
      <c r="F71" s="1">
        <v>5</v>
      </c>
      <c r="H71" s="1" t="s">
        <v>469</v>
      </c>
      <c r="I71" s="17" t="s">
        <v>210</v>
      </c>
      <c r="K71" s="1" t="s">
        <v>64</v>
      </c>
      <c r="L71" s="1">
        <v>1</v>
      </c>
      <c r="O71" s="7">
        <v>248250</v>
      </c>
      <c r="R71" s="13">
        <v>1</v>
      </c>
      <c r="S71" s="10">
        <v>36739</v>
      </c>
      <c r="W71" s="16">
        <v>6000000</v>
      </c>
      <c r="X71" s="16" t="str">
        <f>+IF(N71=0, "", W71/N71)</f>
        <v/>
      </c>
      <c r="Y71" s="16">
        <f>+W71/O71</f>
        <v>24.169184290030213</v>
      </c>
      <c r="AD71" s="16">
        <v>0</v>
      </c>
      <c r="AM71" s="10">
        <v>37080</v>
      </c>
      <c r="AN71" s="20">
        <v>6200000</v>
      </c>
      <c r="AO71" s="16"/>
    </row>
    <row r="72" spans="1:41" hidden="1" x14ac:dyDescent="0.25">
      <c r="A72" s="1" t="s">
        <v>370</v>
      </c>
      <c r="B72" s="15">
        <v>1</v>
      </c>
      <c r="C72" s="15">
        <v>1</v>
      </c>
      <c r="D72" s="19" t="s">
        <v>419</v>
      </c>
      <c r="F72" s="1">
        <v>5</v>
      </c>
      <c r="H72" s="1" t="s">
        <v>468</v>
      </c>
      <c r="I72" s="17" t="s">
        <v>210</v>
      </c>
      <c r="K72" s="1" t="s">
        <v>64</v>
      </c>
      <c r="L72" s="1">
        <v>1</v>
      </c>
      <c r="O72" s="7">
        <v>160000</v>
      </c>
      <c r="R72" s="13">
        <v>1</v>
      </c>
      <c r="S72" s="10">
        <v>36739</v>
      </c>
      <c r="W72" s="16">
        <v>2000000</v>
      </c>
      <c r="X72" s="16" t="str">
        <f>+IF(N72=0, "", W72/N72)</f>
        <v/>
      </c>
      <c r="Y72" s="16">
        <f>+W72/O72</f>
        <v>12.5</v>
      </c>
      <c r="AD72" s="16">
        <v>0</v>
      </c>
      <c r="AG72" s="16">
        <v>1300000</v>
      </c>
      <c r="AM72" s="10">
        <v>38642</v>
      </c>
      <c r="AN72" s="20">
        <v>3650000</v>
      </c>
      <c r="AO72" s="16">
        <v>2485015.13</v>
      </c>
    </row>
    <row r="73" spans="1:41" hidden="1" x14ac:dyDescent="0.25">
      <c r="A73" s="1" t="s">
        <v>370</v>
      </c>
      <c r="B73" s="15">
        <v>1</v>
      </c>
      <c r="C73" s="15">
        <v>1</v>
      </c>
      <c r="D73" s="19" t="s">
        <v>420</v>
      </c>
      <c r="F73" s="1">
        <v>5</v>
      </c>
      <c r="H73" s="1" t="s">
        <v>468</v>
      </c>
      <c r="I73" s="17" t="s">
        <v>210</v>
      </c>
      <c r="K73" s="1" t="s">
        <v>64</v>
      </c>
      <c r="L73" s="1">
        <v>1</v>
      </c>
      <c r="O73" s="7">
        <v>80000</v>
      </c>
      <c r="R73" s="13">
        <v>1</v>
      </c>
      <c r="S73" s="10">
        <v>36739</v>
      </c>
      <c r="W73" s="16">
        <v>2000000</v>
      </c>
      <c r="X73" s="16" t="str">
        <f>+IF(N73=0, "", W73/N73)</f>
        <v/>
      </c>
      <c r="Y73" s="16">
        <f>+W73/O73</f>
        <v>25</v>
      </c>
      <c r="AD73" s="16">
        <v>0</v>
      </c>
      <c r="AM73" s="10">
        <v>38565</v>
      </c>
      <c r="AN73" s="20">
        <v>2400000</v>
      </c>
      <c r="AO73" s="16"/>
    </row>
    <row r="74" spans="1:41" hidden="1" x14ac:dyDescent="0.25">
      <c r="A74" s="1" t="s">
        <v>370</v>
      </c>
      <c r="B74" s="15">
        <v>1</v>
      </c>
      <c r="C74" s="15">
        <v>1</v>
      </c>
      <c r="D74" s="19" t="s">
        <v>429</v>
      </c>
      <c r="F74" s="1">
        <v>5</v>
      </c>
      <c r="H74" s="1" t="s">
        <v>472</v>
      </c>
      <c r="I74" s="17" t="s">
        <v>198</v>
      </c>
      <c r="K74" s="1" t="s">
        <v>47</v>
      </c>
      <c r="L74" s="1">
        <v>1</v>
      </c>
      <c r="O74" s="7">
        <v>54441</v>
      </c>
      <c r="R74" s="13">
        <v>1</v>
      </c>
      <c r="S74" s="10">
        <v>37622</v>
      </c>
      <c r="W74" s="16">
        <v>2145000</v>
      </c>
      <c r="X74" s="16" t="str">
        <f>+IF(N74=0, "", W74/N74)</f>
        <v/>
      </c>
      <c r="Y74" s="16">
        <f>+W74/O74</f>
        <v>39.40045186532209</v>
      </c>
      <c r="AD74" s="16">
        <v>0</v>
      </c>
      <c r="AG74" s="16">
        <v>770001</v>
      </c>
      <c r="AM74" s="10">
        <v>38145</v>
      </c>
      <c r="AN74" s="20">
        <v>3500000</v>
      </c>
      <c r="AO74" s="16">
        <v>1448101</v>
      </c>
    </row>
    <row r="75" spans="1:41" hidden="1" x14ac:dyDescent="0.25">
      <c r="A75" s="1" t="s">
        <v>0</v>
      </c>
      <c r="B75" s="15">
        <v>0</v>
      </c>
      <c r="C75" s="15">
        <v>1</v>
      </c>
      <c r="D75" s="1" t="s">
        <v>119</v>
      </c>
      <c r="F75" s="1">
        <v>2</v>
      </c>
      <c r="G75" s="1" t="s">
        <v>120</v>
      </c>
      <c r="H75" s="1" t="s">
        <v>121</v>
      </c>
      <c r="I75" s="17" t="s">
        <v>203</v>
      </c>
      <c r="J75" s="1">
        <v>55337</v>
      </c>
      <c r="K75" s="1" t="s">
        <v>41</v>
      </c>
      <c r="L75" s="1">
        <v>1</v>
      </c>
      <c r="M75" s="1">
        <v>2</v>
      </c>
      <c r="N75" s="1">
        <v>0</v>
      </c>
      <c r="O75" s="6">
        <v>413239</v>
      </c>
      <c r="P75" s="7">
        <v>-1</v>
      </c>
      <c r="Q75" s="8" t="s">
        <v>244</v>
      </c>
      <c r="R75" s="9">
        <v>10</v>
      </c>
      <c r="S75" s="11">
        <v>43032</v>
      </c>
      <c r="U75" s="1">
        <v>44.776418</v>
      </c>
      <c r="V75" s="1">
        <v>-93.310552999999999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J75" s="16">
        <f>+SUM(Z75:AH75)</f>
        <v>0</v>
      </c>
      <c r="AL75" s="16">
        <v>0</v>
      </c>
    </row>
    <row r="76" spans="1:41" hidden="1" x14ac:dyDescent="0.25">
      <c r="A76" s="1" t="s">
        <v>370</v>
      </c>
      <c r="B76" s="15">
        <v>1</v>
      </c>
      <c r="C76" s="15">
        <v>1</v>
      </c>
      <c r="D76" s="19" t="s">
        <v>423</v>
      </c>
      <c r="F76" s="1">
        <v>5</v>
      </c>
      <c r="H76" s="1" t="s">
        <v>47</v>
      </c>
      <c r="I76" s="17" t="s">
        <v>198</v>
      </c>
      <c r="K76" s="1" t="s">
        <v>47</v>
      </c>
      <c r="L76" s="1">
        <v>1</v>
      </c>
      <c r="O76" s="7">
        <v>27000</v>
      </c>
      <c r="R76" s="13">
        <v>1</v>
      </c>
      <c r="S76" s="10">
        <v>36746</v>
      </c>
      <c r="W76" s="16">
        <v>825000</v>
      </c>
      <c r="X76" s="16" t="str">
        <f>+IF(N76=0, "", W76/N76)</f>
        <v/>
      </c>
      <c r="Y76" s="16">
        <f>+W76/O76</f>
        <v>30.555555555555557</v>
      </c>
      <c r="AD76" s="16">
        <v>0</v>
      </c>
      <c r="AG76" s="16">
        <v>137480.26999999999</v>
      </c>
      <c r="AM76" s="10">
        <v>38527</v>
      </c>
      <c r="AN76" s="20">
        <v>1800000</v>
      </c>
      <c r="AO76" s="16">
        <v>1023419.73</v>
      </c>
    </row>
    <row r="77" spans="1:41" hidden="1" x14ac:dyDescent="0.25">
      <c r="A77" s="1" t="s">
        <v>0</v>
      </c>
      <c r="B77" s="15">
        <v>0</v>
      </c>
      <c r="C77" s="15">
        <v>1</v>
      </c>
      <c r="D77" s="1" t="s">
        <v>28</v>
      </c>
      <c r="F77" s="1">
        <v>1</v>
      </c>
      <c r="G77" s="1" t="s">
        <v>29</v>
      </c>
      <c r="H77" s="1" t="s">
        <v>3</v>
      </c>
      <c r="I77" s="17" t="s">
        <v>206</v>
      </c>
      <c r="J77" s="1">
        <v>43217</v>
      </c>
      <c r="K77" s="1" t="s">
        <v>3</v>
      </c>
      <c r="L77" s="1">
        <v>1</v>
      </c>
      <c r="M77" s="1">
        <v>2</v>
      </c>
      <c r="N77" s="1">
        <v>0</v>
      </c>
      <c r="O77" s="6">
        <v>289491</v>
      </c>
      <c r="P77" s="7">
        <v>1</v>
      </c>
      <c r="Q77" s="8">
        <v>1994</v>
      </c>
      <c r="R77" s="9">
        <v>10</v>
      </c>
      <c r="S77" s="11">
        <v>43445</v>
      </c>
      <c r="U77" s="1">
        <v>39.825693999999999</v>
      </c>
      <c r="V77" s="1">
        <v>-82.940443000000002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J77" s="16">
        <f>+SUM(Z77:AH77)</f>
        <v>0</v>
      </c>
      <c r="AL77" s="16">
        <v>0</v>
      </c>
    </row>
    <row r="78" spans="1:41" hidden="1" x14ac:dyDescent="0.25">
      <c r="A78" s="1" t="s">
        <v>0</v>
      </c>
      <c r="B78" s="15">
        <v>0</v>
      </c>
      <c r="C78" s="15">
        <v>1</v>
      </c>
      <c r="D78" s="1" t="s">
        <v>506</v>
      </c>
      <c r="F78" s="1">
        <v>10</v>
      </c>
      <c r="G78" s="1" t="s">
        <v>512</v>
      </c>
      <c r="H78" s="1" t="s">
        <v>511</v>
      </c>
      <c r="I78" s="17" t="s">
        <v>200</v>
      </c>
      <c r="J78" s="1">
        <v>50131</v>
      </c>
      <c r="K78" s="1" t="s">
        <v>37</v>
      </c>
      <c r="L78" s="1">
        <v>2</v>
      </c>
      <c r="M78" s="1">
        <v>3</v>
      </c>
      <c r="N78" s="1">
        <v>84</v>
      </c>
      <c r="O78" s="7">
        <v>96343</v>
      </c>
      <c r="Q78" s="12" t="s">
        <v>257</v>
      </c>
      <c r="R78" s="13">
        <v>15</v>
      </c>
      <c r="S78" s="10">
        <v>44194</v>
      </c>
      <c r="U78" s="1">
        <v>41.672322999999999</v>
      </c>
      <c r="V78" s="1">
        <v>-93.762749999999997</v>
      </c>
      <c r="W78" s="16">
        <v>10000000</v>
      </c>
      <c r="X78" s="16">
        <f>+W78/N78</f>
        <v>119047.61904761905</v>
      </c>
      <c r="Y78" s="16">
        <f>+W78/O78</f>
        <v>103.79581287690854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f>+SUM(Z78:AH78)</f>
        <v>0</v>
      </c>
    </row>
    <row r="79" spans="1:41" x14ac:dyDescent="0.25">
      <c r="A79" s="1" t="s">
        <v>0</v>
      </c>
      <c r="B79" s="15">
        <v>1</v>
      </c>
      <c r="C79" s="15">
        <v>1</v>
      </c>
      <c r="D79" s="1" t="s">
        <v>72</v>
      </c>
      <c r="F79" s="1">
        <v>5</v>
      </c>
      <c r="G79" s="1" t="s">
        <v>73</v>
      </c>
      <c r="H79" s="1" t="s">
        <v>54</v>
      </c>
      <c r="I79" s="17" t="s">
        <v>209</v>
      </c>
      <c r="J79" s="1">
        <v>75214</v>
      </c>
      <c r="K79" s="1" t="s">
        <v>54</v>
      </c>
      <c r="L79" s="1">
        <v>2</v>
      </c>
      <c r="M79" s="1">
        <v>3</v>
      </c>
      <c r="N79" s="1">
        <v>435</v>
      </c>
      <c r="O79" s="6">
        <v>338649</v>
      </c>
      <c r="P79" s="7">
        <v>-1</v>
      </c>
      <c r="Q79" s="8" t="s">
        <v>257</v>
      </c>
      <c r="R79" s="9">
        <v>1</v>
      </c>
      <c r="S79" s="11">
        <v>42598</v>
      </c>
      <c r="U79" s="1">
        <v>32.807751000000003</v>
      </c>
      <c r="V79" s="1">
        <v>-96.731745000000004</v>
      </c>
      <c r="W79" s="16">
        <v>68750000</v>
      </c>
      <c r="X79" s="16">
        <v>158045.97701149425</v>
      </c>
      <c r="Y79" s="16">
        <v>203.01255872599654</v>
      </c>
      <c r="Z79" s="16">
        <v>0</v>
      </c>
      <c r="AA79" s="16">
        <v>3277933.0900000003</v>
      </c>
      <c r="AB79" s="16">
        <v>0</v>
      </c>
      <c r="AC79" s="16">
        <v>0</v>
      </c>
      <c r="AD79" s="16">
        <v>0</v>
      </c>
      <c r="AE79" s="16">
        <v>0</v>
      </c>
      <c r="AF79" s="16">
        <v>29501397.789999999</v>
      </c>
      <c r="AG79" s="16">
        <v>0</v>
      </c>
      <c r="AH79" s="16">
        <v>0</v>
      </c>
      <c r="AJ79" s="16">
        <f>+SUM(Z79:AH79)</f>
        <v>32779330.879999999</v>
      </c>
      <c r="AK79" s="1" t="s">
        <v>305</v>
      </c>
      <c r="AL79" s="16">
        <v>37800000</v>
      </c>
    </row>
    <row r="80" spans="1:41" x14ac:dyDescent="0.25">
      <c r="A80" s="1" t="s">
        <v>0</v>
      </c>
      <c r="B80" s="15">
        <v>1</v>
      </c>
      <c r="C80" s="15">
        <v>1</v>
      </c>
      <c r="D80" s="1" t="s">
        <v>74</v>
      </c>
      <c r="F80" s="1">
        <v>5</v>
      </c>
      <c r="G80" s="1" t="s">
        <v>75</v>
      </c>
      <c r="H80" s="1" t="s">
        <v>76</v>
      </c>
      <c r="I80" s="17" t="s">
        <v>209</v>
      </c>
      <c r="J80" s="1">
        <v>75051</v>
      </c>
      <c r="K80" s="1" t="s">
        <v>54</v>
      </c>
      <c r="L80" s="1">
        <v>2</v>
      </c>
      <c r="M80" s="1">
        <v>3</v>
      </c>
      <c r="N80" s="1">
        <v>281</v>
      </c>
      <c r="O80" s="6">
        <v>228160</v>
      </c>
      <c r="P80" s="7">
        <v>-1</v>
      </c>
      <c r="Q80" s="8" t="s">
        <v>272</v>
      </c>
      <c r="R80" s="9">
        <v>1</v>
      </c>
      <c r="S80" s="11">
        <v>43221</v>
      </c>
      <c r="T80" s="1" t="s">
        <v>223</v>
      </c>
      <c r="U80" s="1">
        <v>32.733854000000001</v>
      </c>
      <c r="V80" s="1">
        <v>-97.017032999999998</v>
      </c>
      <c r="W80" s="16">
        <v>30800000</v>
      </c>
      <c r="X80" s="16">
        <v>109608.54092526691</v>
      </c>
      <c r="Y80" s="16">
        <v>134.99298737727909</v>
      </c>
      <c r="Z80" s="16">
        <v>0</v>
      </c>
      <c r="AA80" s="16">
        <v>0</v>
      </c>
      <c r="AB80" s="16">
        <v>7300000</v>
      </c>
      <c r="AC80" s="16">
        <v>0</v>
      </c>
      <c r="AD80" s="16">
        <v>0</v>
      </c>
      <c r="AE80" s="16">
        <v>0</v>
      </c>
      <c r="AF80" s="16">
        <v>7300000</v>
      </c>
      <c r="AG80" s="16">
        <v>0</v>
      </c>
      <c r="AH80" s="16">
        <v>0</v>
      </c>
      <c r="AJ80" s="16">
        <f>+SUM(Z80:AH80)</f>
        <v>14600000</v>
      </c>
      <c r="AK80" s="1" t="s">
        <v>294</v>
      </c>
      <c r="AL80" s="16">
        <v>18995000</v>
      </c>
    </row>
    <row r="81" spans="1:41" hidden="1" x14ac:dyDescent="0.25">
      <c r="A81" s="1" t="s">
        <v>370</v>
      </c>
      <c r="B81" s="15">
        <v>1</v>
      </c>
      <c r="C81" s="15">
        <v>1</v>
      </c>
      <c r="D81" s="19" t="s">
        <v>417</v>
      </c>
      <c r="F81" s="1">
        <v>5</v>
      </c>
      <c r="H81" s="1" t="s">
        <v>64</v>
      </c>
      <c r="I81" s="17" t="s">
        <v>210</v>
      </c>
      <c r="K81" s="1" t="s">
        <v>64</v>
      </c>
      <c r="L81" s="1">
        <v>1</v>
      </c>
      <c r="O81" s="7">
        <v>33000</v>
      </c>
      <c r="R81" s="13">
        <v>1</v>
      </c>
      <c r="S81" s="10">
        <v>36705</v>
      </c>
      <c r="W81" s="16">
        <v>1185000</v>
      </c>
      <c r="X81" s="16" t="str">
        <f>+IF(N81=0, "", W81/N81)</f>
        <v/>
      </c>
      <c r="Y81" s="16">
        <f>+W81/O81</f>
        <v>35.909090909090907</v>
      </c>
      <c r="AD81" s="16">
        <v>0</v>
      </c>
      <c r="AG81" s="16">
        <v>1232012</v>
      </c>
      <c r="AM81" s="10">
        <v>41030</v>
      </c>
      <c r="AN81" s="20">
        <v>1410000</v>
      </c>
      <c r="AO81" s="16">
        <v>1980021.5299999998</v>
      </c>
    </row>
    <row r="82" spans="1:41" hidden="1" x14ac:dyDescent="0.25">
      <c r="A82" s="1" t="s">
        <v>370</v>
      </c>
      <c r="B82" s="15">
        <v>1</v>
      </c>
      <c r="C82" s="15">
        <v>1</v>
      </c>
      <c r="D82" s="19" t="s">
        <v>404</v>
      </c>
      <c r="F82" s="1">
        <v>5</v>
      </c>
      <c r="H82" s="1" t="s">
        <v>64</v>
      </c>
      <c r="I82" s="17" t="s">
        <v>210</v>
      </c>
      <c r="K82" s="1" t="s">
        <v>64</v>
      </c>
      <c r="L82" s="1">
        <v>1</v>
      </c>
      <c r="O82" s="7">
        <v>39065</v>
      </c>
      <c r="R82" s="13">
        <v>1</v>
      </c>
      <c r="S82" s="10">
        <v>35122</v>
      </c>
      <c r="W82" s="16">
        <v>3000000</v>
      </c>
      <c r="X82" s="16" t="str">
        <f>+IF(N82=0, "", W82/N82)</f>
        <v/>
      </c>
      <c r="Y82" s="16">
        <f>+W82/O82</f>
        <v>76.795085114552663</v>
      </c>
      <c r="AD82" s="16">
        <v>0</v>
      </c>
      <c r="AG82" s="16">
        <v>875000</v>
      </c>
      <c r="AM82" s="10">
        <v>35338</v>
      </c>
      <c r="AN82" s="20">
        <v>3450000</v>
      </c>
      <c r="AO82" s="16">
        <v>1282000</v>
      </c>
    </row>
    <row r="83" spans="1:41" x14ac:dyDescent="0.25">
      <c r="A83" s="1" t="s">
        <v>0</v>
      </c>
      <c r="B83" s="15">
        <v>1</v>
      </c>
      <c r="C83" s="15">
        <v>1</v>
      </c>
      <c r="D83" s="1" t="s">
        <v>314</v>
      </c>
      <c r="F83" s="1">
        <v>5</v>
      </c>
      <c r="G83" s="1" t="s">
        <v>315</v>
      </c>
      <c r="H83" s="1" t="s">
        <v>102</v>
      </c>
      <c r="I83" s="17" t="s">
        <v>210</v>
      </c>
      <c r="J83" s="1">
        <v>53186</v>
      </c>
      <c r="K83" s="1" t="s">
        <v>64</v>
      </c>
      <c r="L83" s="1">
        <v>2</v>
      </c>
      <c r="M83" s="1">
        <v>3</v>
      </c>
      <c r="N83" s="1">
        <v>78</v>
      </c>
      <c r="O83" s="7">
        <v>45820</v>
      </c>
      <c r="P83" s="7">
        <v>-1</v>
      </c>
      <c r="Q83" s="12" t="s">
        <v>316</v>
      </c>
      <c r="R83" s="13">
        <v>1</v>
      </c>
      <c r="S83" s="10">
        <v>43908</v>
      </c>
      <c r="T83" s="1" t="s">
        <v>344</v>
      </c>
      <c r="U83" s="1">
        <v>43.012256999999998</v>
      </c>
      <c r="V83" s="1">
        <v>-88.230245999999994</v>
      </c>
      <c r="W83" s="16">
        <v>6735000</v>
      </c>
      <c r="X83" s="16">
        <v>86346.153846153844</v>
      </c>
      <c r="Y83" s="16">
        <v>146.98821475338281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3056134.61</v>
      </c>
      <c r="AJ83" s="16">
        <f>+SUM(Z83:AH83)</f>
        <v>3056134.61</v>
      </c>
    </row>
    <row r="84" spans="1:41" x14ac:dyDescent="0.25">
      <c r="A84" s="1" t="s">
        <v>0</v>
      </c>
      <c r="B84" s="15">
        <v>1</v>
      </c>
      <c r="C84" s="15">
        <v>1</v>
      </c>
      <c r="D84" s="1" t="s">
        <v>362</v>
      </c>
      <c r="F84" s="1">
        <v>5</v>
      </c>
      <c r="G84" s="1" t="s">
        <v>77</v>
      </c>
      <c r="H84" s="1" t="s">
        <v>78</v>
      </c>
      <c r="I84" s="17" t="s">
        <v>204</v>
      </c>
      <c r="J84" s="1">
        <v>64083</v>
      </c>
      <c r="K84" s="1" t="s">
        <v>79</v>
      </c>
      <c r="L84" s="1">
        <v>2</v>
      </c>
      <c r="M84" s="1">
        <v>3</v>
      </c>
      <c r="N84" s="1">
        <v>269</v>
      </c>
      <c r="O84" s="6">
        <v>231011</v>
      </c>
      <c r="P84" s="7">
        <v>-1</v>
      </c>
      <c r="Q84" s="8" t="s">
        <v>273</v>
      </c>
      <c r="R84" s="9">
        <v>6</v>
      </c>
      <c r="S84" s="11">
        <v>43312</v>
      </c>
      <c r="U84" s="1">
        <v>38.809646999999998</v>
      </c>
      <c r="V84" s="1">
        <v>-94.476020000000005</v>
      </c>
      <c r="W84" s="16">
        <v>35025000</v>
      </c>
      <c r="X84" s="16">
        <v>130204.46096654276</v>
      </c>
      <c r="Y84" s="16">
        <v>151.61615680638585</v>
      </c>
      <c r="Z84" s="16">
        <v>0</v>
      </c>
      <c r="AA84" s="16">
        <v>0</v>
      </c>
      <c r="AB84" s="16">
        <v>8188000</v>
      </c>
      <c r="AC84" s="16">
        <v>0</v>
      </c>
      <c r="AD84" s="16">
        <v>0</v>
      </c>
      <c r="AE84" s="16">
        <v>2500000</v>
      </c>
      <c r="AF84" s="16">
        <v>2672000</v>
      </c>
      <c r="AG84" s="16">
        <v>0</v>
      </c>
      <c r="AH84" s="16">
        <v>0</v>
      </c>
      <c r="AJ84" s="16">
        <f>+SUM(Z84:AH84)</f>
        <v>13360000</v>
      </c>
      <c r="AK84" s="1" t="s">
        <v>294</v>
      </c>
      <c r="AL84" s="16">
        <v>24518000</v>
      </c>
    </row>
    <row r="85" spans="1:41" x14ac:dyDescent="0.25">
      <c r="A85" s="1" t="s">
        <v>0</v>
      </c>
      <c r="B85" s="15">
        <v>1</v>
      </c>
      <c r="C85" s="15">
        <v>1</v>
      </c>
      <c r="D85" s="1" t="s">
        <v>331</v>
      </c>
      <c r="F85" s="1">
        <v>5</v>
      </c>
      <c r="G85" s="1" t="s">
        <v>333</v>
      </c>
      <c r="H85" s="1" t="s">
        <v>332</v>
      </c>
      <c r="I85" s="17" t="s">
        <v>209</v>
      </c>
      <c r="J85" s="1">
        <v>76051</v>
      </c>
      <c r="K85" s="1" t="s">
        <v>54</v>
      </c>
      <c r="L85" s="1">
        <v>2</v>
      </c>
      <c r="M85" s="1">
        <v>3</v>
      </c>
      <c r="N85" s="7">
        <v>226</v>
      </c>
      <c r="O85" s="1">
        <v>171529</v>
      </c>
      <c r="P85" s="7">
        <v>-1</v>
      </c>
      <c r="Q85" s="12">
        <v>1974</v>
      </c>
      <c r="R85" s="13">
        <v>1</v>
      </c>
      <c r="S85" s="10">
        <v>36972</v>
      </c>
      <c r="T85" s="1" t="s">
        <v>341</v>
      </c>
      <c r="U85" s="1">
        <v>32.957152000000001</v>
      </c>
      <c r="V85" s="1">
        <v>-97.091216000000003</v>
      </c>
      <c r="W85" s="16">
        <v>6900000</v>
      </c>
      <c r="X85" s="16">
        <v>30530.973451327434</v>
      </c>
      <c r="Y85" s="16">
        <v>40.226434014073419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2850000</v>
      </c>
      <c r="AH85" s="16">
        <v>0</v>
      </c>
      <c r="AJ85" s="16">
        <f>+SUM(Z85:AH85)</f>
        <v>2850000</v>
      </c>
    </row>
    <row r="86" spans="1:41" hidden="1" x14ac:dyDescent="0.25">
      <c r="A86" s="1" t="s">
        <v>370</v>
      </c>
      <c r="B86" s="15">
        <v>1</v>
      </c>
      <c r="C86" s="15">
        <v>1</v>
      </c>
      <c r="D86" s="19" t="s">
        <v>392</v>
      </c>
      <c r="F86" s="1">
        <v>5</v>
      </c>
      <c r="H86" s="1" t="s">
        <v>54</v>
      </c>
      <c r="I86" s="17" t="s">
        <v>209</v>
      </c>
      <c r="K86" s="1" t="s">
        <v>54</v>
      </c>
      <c r="L86" s="1">
        <v>2</v>
      </c>
      <c r="M86" s="1">
        <v>3</v>
      </c>
      <c r="N86" s="1">
        <v>128</v>
      </c>
      <c r="O86" s="7">
        <v>102672</v>
      </c>
      <c r="R86" s="13">
        <v>1</v>
      </c>
      <c r="S86" s="10">
        <v>32856</v>
      </c>
      <c r="W86" s="16">
        <v>2000000</v>
      </c>
      <c r="X86" s="16">
        <f>+IF(N86=0, "", W86/N86)</f>
        <v>15625</v>
      </c>
      <c r="Y86" s="16">
        <f>+W86/O86</f>
        <v>19.479507558048933</v>
      </c>
      <c r="AD86" s="16">
        <v>0</v>
      </c>
      <c r="AG86" s="16">
        <v>644073.92000000004</v>
      </c>
      <c r="AM86" s="10">
        <v>36600</v>
      </c>
      <c r="AN86" s="20">
        <v>3200000</v>
      </c>
      <c r="AO86" s="16">
        <v>2399038.15</v>
      </c>
    </row>
    <row r="87" spans="1:41" hidden="1" x14ac:dyDescent="0.25">
      <c r="A87" s="1" t="s">
        <v>370</v>
      </c>
      <c r="B87" s="15">
        <v>1</v>
      </c>
      <c r="C87" s="15">
        <v>1</v>
      </c>
      <c r="D87" s="19" t="s">
        <v>432</v>
      </c>
      <c r="F87" s="1">
        <v>5</v>
      </c>
      <c r="H87" s="1" t="s">
        <v>372</v>
      </c>
      <c r="I87" s="17" t="s">
        <v>210</v>
      </c>
      <c r="K87" s="1" t="s">
        <v>372</v>
      </c>
      <c r="L87" s="1">
        <v>1</v>
      </c>
      <c r="O87" s="7">
        <v>54445</v>
      </c>
      <c r="R87" s="13">
        <v>1</v>
      </c>
      <c r="S87" s="10">
        <v>38366</v>
      </c>
      <c r="W87" s="16">
        <v>4000000</v>
      </c>
      <c r="X87" s="16" t="str">
        <f>+IF(N87=0, "", W87/N87)</f>
        <v/>
      </c>
      <c r="Y87" s="16">
        <f>+W87/O87</f>
        <v>73.468638075121689</v>
      </c>
      <c r="AD87" s="16">
        <v>0</v>
      </c>
      <c r="AG87" s="16">
        <v>1000000</v>
      </c>
      <c r="AM87" s="10">
        <v>43054</v>
      </c>
      <c r="AN87" s="20">
        <v>3250000</v>
      </c>
      <c r="AO87" s="16">
        <v>1611553.3399999999</v>
      </c>
    </row>
    <row r="88" spans="1:41" x14ac:dyDescent="0.25">
      <c r="A88" s="1" t="s">
        <v>0</v>
      </c>
      <c r="B88" s="15">
        <v>1</v>
      </c>
      <c r="C88" s="15">
        <v>1</v>
      </c>
      <c r="D88" s="1" t="s">
        <v>80</v>
      </c>
      <c r="F88" s="1">
        <v>5</v>
      </c>
      <c r="G88" s="1" t="s">
        <v>81</v>
      </c>
      <c r="H88" s="1" t="s">
        <v>82</v>
      </c>
      <c r="I88" s="17" t="s">
        <v>209</v>
      </c>
      <c r="J88" s="1">
        <v>75234</v>
      </c>
      <c r="K88" s="1" t="s">
        <v>54</v>
      </c>
      <c r="L88" s="1">
        <v>2</v>
      </c>
      <c r="M88" s="1">
        <v>3</v>
      </c>
      <c r="N88" s="1">
        <v>509</v>
      </c>
      <c r="O88" s="6">
        <v>476792</v>
      </c>
      <c r="P88" s="7">
        <v>-1</v>
      </c>
      <c r="Q88" s="8" t="s">
        <v>258</v>
      </c>
      <c r="R88" s="9">
        <v>1</v>
      </c>
      <c r="S88" s="11">
        <v>42915</v>
      </c>
      <c r="T88" s="1" t="s">
        <v>219</v>
      </c>
      <c r="U88" s="1">
        <v>32.902931000000002</v>
      </c>
      <c r="V88" s="1">
        <v>-96.916843999999998</v>
      </c>
      <c r="W88" s="16">
        <v>85698000</v>
      </c>
      <c r="X88" s="16">
        <v>168365.42239685659</v>
      </c>
      <c r="Y88" s="16">
        <v>179.73875400593971</v>
      </c>
      <c r="Z88" s="16">
        <v>0</v>
      </c>
      <c r="AA88" s="16">
        <v>1500000</v>
      </c>
      <c r="AB88" s="16">
        <v>8925000</v>
      </c>
      <c r="AC88" s="16">
        <v>0</v>
      </c>
      <c r="AD88" s="16">
        <v>0</v>
      </c>
      <c r="AE88" s="16">
        <v>5775000</v>
      </c>
      <c r="AF88" s="16">
        <v>16200000</v>
      </c>
      <c r="AG88" s="16">
        <v>0</v>
      </c>
      <c r="AH88" s="16">
        <v>0</v>
      </c>
      <c r="AJ88" s="16">
        <f>+SUM(Z88:AH88)</f>
        <v>32400000</v>
      </c>
      <c r="AK88" s="1" t="s">
        <v>296</v>
      </c>
      <c r="AL88" s="16">
        <v>55200000</v>
      </c>
    </row>
    <row r="89" spans="1:41" x14ac:dyDescent="0.25">
      <c r="A89" s="1" t="s">
        <v>0</v>
      </c>
      <c r="B89" s="15">
        <v>1</v>
      </c>
      <c r="C89" s="15">
        <v>1</v>
      </c>
      <c r="D89" s="1" t="s">
        <v>360</v>
      </c>
      <c r="F89" s="1">
        <v>3</v>
      </c>
      <c r="H89" s="1" t="s">
        <v>64</v>
      </c>
      <c r="I89" s="17" t="s">
        <v>210</v>
      </c>
      <c r="K89" s="1" t="s">
        <v>64</v>
      </c>
      <c r="L89" s="1">
        <v>1</v>
      </c>
      <c r="M89" s="1">
        <v>2</v>
      </c>
      <c r="N89" s="1">
        <v>0</v>
      </c>
      <c r="O89" s="6">
        <v>370972</v>
      </c>
      <c r="P89" s="7">
        <v>4</v>
      </c>
      <c r="Q89" s="8" t="s">
        <v>259</v>
      </c>
      <c r="R89" s="9">
        <v>1</v>
      </c>
      <c r="S89" s="11">
        <v>42528</v>
      </c>
      <c r="U89" s="1">
        <v>42.953695000000003</v>
      </c>
      <c r="V89" s="1">
        <v>-87.915238000000002</v>
      </c>
      <c r="W89" s="16">
        <v>9250000</v>
      </c>
      <c r="X89" s="16">
        <v>0</v>
      </c>
      <c r="Y89" s="16">
        <v>24.934496404041276</v>
      </c>
      <c r="Z89" s="16">
        <v>0</v>
      </c>
      <c r="AA89" s="16">
        <v>4720000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J89" s="16">
        <f>+SUM(Z89:AH89)</f>
        <v>4720000</v>
      </c>
      <c r="AK89" s="1" t="s">
        <v>303</v>
      </c>
      <c r="AL89" s="16">
        <v>3709430</v>
      </c>
    </row>
    <row r="90" spans="1:41" x14ac:dyDescent="0.25">
      <c r="A90" s="1" t="s">
        <v>0</v>
      </c>
      <c r="B90" s="15">
        <v>1</v>
      </c>
      <c r="C90" s="15">
        <v>1</v>
      </c>
      <c r="D90" s="1" t="s">
        <v>361</v>
      </c>
      <c r="F90" s="1">
        <v>5</v>
      </c>
      <c r="G90" s="1" t="s">
        <v>83</v>
      </c>
      <c r="H90" s="1" t="s">
        <v>84</v>
      </c>
      <c r="I90" s="17" t="s">
        <v>208</v>
      </c>
      <c r="J90" s="1">
        <v>15212</v>
      </c>
      <c r="K90" s="1" t="s">
        <v>84</v>
      </c>
      <c r="L90" s="1">
        <v>2</v>
      </c>
      <c r="M90" s="1">
        <v>3</v>
      </c>
      <c r="N90" s="1">
        <v>232</v>
      </c>
      <c r="O90" s="6">
        <v>185884</v>
      </c>
      <c r="P90" s="7">
        <v>-1</v>
      </c>
      <c r="Q90" s="8" t="s">
        <v>274</v>
      </c>
      <c r="R90" s="9">
        <v>11</v>
      </c>
      <c r="S90" s="11">
        <v>43916</v>
      </c>
      <c r="U90" s="1">
        <v>40.448481999999998</v>
      </c>
      <c r="V90" s="1">
        <v>-79.999180999999993</v>
      </c>
      <c r="W90" s="16">
        <v>54000000</v>
      </c>
      <c r="X90" s="16">
        <v>232758.62068965516</v>
      </c>
      <c r="Y90" s="16">
        <v>290.50375503001874</v>
      </c>
      <c r="Z90" s="16">
        <v>0</v>
      </c>
      <c r="AA90" s="16">
        <v>0</v>
      </c>
      <c r="AB90" s="16">
        <v>5095000</v>
      </c>
      <c r="AC90" s="16">
        <v>14000000</v>
      </c>
      <c r="AD90" s="16">
        <v>0</v>
      </c>
      <c r="AE90" s="16">
        <v>0</v>
      </c>
      <c r="AF90" s="16">
        <v>1005000</v>
      </c>
      <c r="AG90" s="16">
        <v>0</v>
      </c>
      <c r="AH90" s="16">
        <v>0</v>
      </c>
      <c r="AJ90" s="16">
        <f>+SUM(Z90:AH90)</f>
        <v>20100000</v>
      </c>
      <c r="AK90" s="1" t="s">
        <v>294</v>
      </c>
      <c r="AL90" s="16">
        <v>40500000</v>
      </c>
    </row>
    <row r="91" spans="1:41" x14ac:dyDescent="0.25">
      <c r="A91" s="1" t="s">
        <v>0</v>
      </c>
      <c r="B91" s="15">
        <v>1</v>
      </c>
      <c r="C91" s="15">
        <v>0</v>
      </c>
      <c r="D91" s="1" t="s">
        <v>110</v>
      </c>
      <c r="F91" s="1">
        <v>7</v>
      </c>
      <c r="H91" s="1" t="s">
        <v>41</v>
      </c>
      <c r="I91" s="17" t="s">
        <v>203</v>
      </c>
      <c r="K91" s="1" t="s">
        <v>41</v>
      </c>
      <c r="L91" s="1">
        <v>1</v>
      </c>
      <c r="M91" s="1">
        <v>5</v>
      </c>
      <c r="N91" s="1">
        <v>0</v>
      </c>
      <c r="O91" s="6">
        <v>94009</v>
      </c>
      <c r="P91" s="7">
        <v>7</v>
      </c>
      <c r="Q91" s="8" t="s">
        <v>260</v>
      </c>
      <c r="R91" s="9">
        <v>8</v>
      </c>
      <c r="S91" s="11">
        <v>42366</v>
      </c>
      <c r="W91" s="16">
        <v>17792000</v>
      </c>
      <c r="X91" s="16">
        <v>0</v>
      </c>
      <c r="Y91" s="16">
        <v>189.25847525236946</v>
      </c>
      <c r="Z91" s="16">
        <v>0</v>
      </c>
      <c r="AA91" s="16">
        <v>4948000</v>
      </c>
      <c r="AB91" s="16">
        <v>0</v>
      </c>
      <c r="AC91" s="16">
        <v>0</v>
      </c>
      <c r="AD91" s="16">
        <v>0</v>
      </c>
      <c r="AE91" s="16">
        <v>2000000</v>
      </c>
      <c r="AF91" s="16">
        <v>772000</v>
      </c>
      <c r="AG91" s="16">
        <v>0</v>
      </c>
      <c r="AH91" s="16">
        <v>0</v>
      </c>
      <c r="AJ91" s="16">
        <f>+SUM(Z91:AH91)</f>
        <v>7720000</v>
      </c>
      <c r="AK91" s="1" t="s">
        <v>300</v>
      </c>
      <c r="AL91" s="16">
        <v>7578250</v>
      </c>
    </row>
    <row r="92" spans="1:41" x14ac:dyDescent="0.25">
      <c r="A92" s="1" t="s">
        <v>0</v>
      </c>
      <c r="B92" s="15">
        <v>1</v>
      </c>
      <c r="C92" s="15">
        <v>0</v>
      </c>
      <c r="D92" s="1" t="s">
        <v>349</v>
      </c>
      <c r="F92" s="1">
        <v>2</v>
      </c>
      <c r="H92" s="1" t="s">
        <v>41</v>
      </c>
      <c r="I92" s="17" t="s">
        <v>203</v>
      </c>
      <c r="K92" s="1" t="s">
        <v>275</v>
      </c>
      <c r="L92" s="1">
        <v>1</v>
      </c>
      <c r="M92" s="1">
        <v>2</v>
      </c>
      <c r="N92" s="1">
        <v>0</v>
      </c>
      <c r="O92" s="7">
        <v>845622</v>
      </c>
      <c r="P92" s="7">
        <v>5</v>
      </c>
      <c r="Q92" s="8" t="s">
        <v>276</v>
      </c>
      <c r="R92" s="9">
        <v>10</v>
      </c>
      <c r="S92" s="11">
        <v>43032</v>
      </c>
      <c r="W92" s="16">
        <v>38350000</v>
      </c>
      <c r="X92" s="16">
        <v>0</v>
      </c>
      <c r="Y92" s="16">
        <v>45.351232583825869</v>
      </c>
      <c r="Z92" s="16">
        <v>0</v>
      </c>
      <c r="AA92" s="16">
        <v>0</v>
      </c>
      <c r="AB92" s="16">
        <v>7558000</v>
      </c>
      <c r="AC92" s="16">
        <v>0</v>
      </c>
      <c r="AD92" s="16">
        <v>0</v>
      </c>
      <c r="AE92" s="16">
        <v>7775000</v>
      </c>
      <c r="AF92" s="16">
        <v>807000</v>
      </c>
      <c r="AG92" s="16">
        <v>0</v>
      </c>
      <c r="AH92" s="16">
        <v>0</v>
      </c>
      <c r="AJ92" s="16">
        <f>+SUM(Z92:AH92)</f>
        <v>16140000</v>
      </c>
      <c r="AK92" s="1" t="s">
        <v>308</v>
      </c>
      <c r="AL92" s="16">
        <v>25879374.989999998</v>
      </c>
    </row>
    <row r="93" spans="1:41" hidden="1" x14ac:dyDescent="0.25">
      <c r="A93" s="1" t="s">
        <v>370</v>
      </c>
      <c r="B93" s="15">
        <v>1</v>
      </c>
      <c r="C93" s="15">
        <v>1</v>
      </c>
      <c r="D93" s="19" t="s">
        <v>399</v>
      </c>
      <c r="F93" s="1">
        <v>5</v>
      </c>
      <c r="H93" s="1" t="s">
        <v>212</v>
      </c>
      <c r="I93" s="17" t="s">
        <v>210</v>
      </c>
      <c r="K93" s="1" t="s">
        <v>64</v>
      </c>
      <c r="L93" s="1">
        <v>1</v>
      </c>
      <c r="O93" s="7">
        <v>114990</v>
      </c>
      <c r="R93" s="13">
        <v>1</v>
      </c>
      <c r="S93" s="10">
        <v>34570</v>
      </c>
      <c r="W93" s="16">
        <v>2000000</v>
      </c>
      <c r="X93" s="16" t="str">
        <f>+IF(N93=0, "", W93/N93)</f>
        <v/>
      </c>
      <c r="Y93" s="16">
        <f>+W93/O93</f>
        <v>17.392816766675363</v>
      </c>
      <c r="AD93" s="16">
        <v>0</v>
      </c>
      <c r="AG93" s="16">
        <v>700000</v>
      </c>
      <c r="AM93" s="10">
        <v>41957</v>
      </c>
      <c r="AN93" s="20">
        <v>3620000</v>
      </c>
      <c r="AO93" s="16">
        <v>4885625.17</v>
      </c>
    </row>
    <row r="94" spans="1:41" hidden="1" x14ac:dyDescent="0.25">
      <c r="A94" s="1" t="s">
        <v>370</v>
      </c>
      <c r="B94" s="15">
        <v>1</v>
      </c>
      <c r="C94" s="15">
        <v>1</v>
      </c>
      <c r="D94" s="19" t="s">
        <v>436</v>
      </c>
      <c r="F94" s="1">
        <v>5</v>
      </c>
      <c r="H94" s="1" t="s">
        <v>133</v>
      </c>
      <c r="I94" s="17" t="s">
        <v>203</v>
      </c>
      <c r="K94" s="1" t="s">
        <v>41</v>
      </c>
      <c r="L94" s="1">
        <v>1</v>
      </c>
      <c r="O94" s="7">
        <v>140193</v>
      </c>
      <c r="R94" s="13">
        <v>1</v>
      </c>
      <c r="S94" s="10">
        <v>39270</v>
      </c>
      <c r="W94" s="16">
        <v>16000000</v>
      </c>
      <c r="X94" s="16" t="str">
        <f>+IF(N94=0, "", W94/N94)</f>
        <v/>
      </c>
      <c r="Y94" s="16">
        <f>+W94/O94</f>
        <v>114.12838016163433</v>
      </c>
      <c r="AD94" s="16">
        <v>0</v>
      </c>
      <c r="AG94" s="16">
        <v>5200001</v>
      </c>
      <c r="AM94" s="10">
        <v>42360</v>
      </c>
      <c r="AN94" s="20">
        <v>19950000</v>
      </c>
      <c r="AO94" s="16">
        <v>7503966.6083333325</v>
      </c>
    </row>
    <row r="95" spans="1:41" x14ac:dyDescent="0.25">
      <c r="A95" s="1" t="s">
        <v>0</v>
      </c>
      <c r="B95" s="15">
        <v>1</v>
      </c>
      <c r="C95" s="15">
        <v>0</v>
      </c>
      <c r="D95" s="1" t="s">
        <v>136</v>
      </c>
      <c r="F95" s="1">
        <v>6</v>
      </c>
      <c r="H95" s="1" t="s">
        <v>41</v>
      </c>
      <c r="I95" s="17" t="s">
        <v>203</v>
      </c>
      <c r="K95" s="1" t="s">
        <v>41</v>
      </c>
      <c r="L95" s="1">
        <v>1</v>
      </c>
      <c r="M95" s="1">
        <v>2</v>
      </c>
      <c r="N95" s="1">
        <v>0</v>
      </c>
      <c r="O95" s="6">
        <v>195770</v>
      </c>
      <c r="P95" s="7">
        <v>3</v>
      </c>
      <c r="Q95" s="8" t="s">
        <v>277</v>
      </c>
      <c r="R95" s="9">
        <v>9</v>
      </c>
      <c r="S95" s="11">
        <v>43097</v>
      </c>
      <c r="W95" s="16">
        <v>11880000</v>
      </c>
      <c r="X95" s="16">
        <v>0</v>
      </c>
      <c r="Y95" s="16">
        <v>60.683455074832715</v>
      </c>
      <c r="Z95" s="16">
        <v>0</v>
      </c>
      <c r="AA95" s="16">
        <v>0</v>
      </c>
      <c r="AB95" s="16">
        <v>3277972.99</v>
      </c>
      <c r="AC95" s="16">
        <v>0</v>
      </c>
      <c r="AD95" s="16">
        <v>0</v>
      </c>
      <c r="AE95" s="16">
        <v>0</v>
      </c>
      <c r="AF95" s="16">
        <v>3277972.99</v>
      </c>
      <c r="AG95" s="16">
        <v>0</v>
      </c>
      <c r="AH95" s="16">
        <v>0</v>
      </c>
      <c r="AJ95" s="16">
        <f>+SUM(Z95:AH95)</f>
        <v>6555945.9800000004</v>
      </c>
      <c r="AK95" s="1" t="s">
        <v>301</v>
      </c>
      <c r="AL95" s="16">
        <v>5094679</v>
      </c>
    </row>
    <row r="96" spans="1:41" hidden="1" x14ac:dyDescent="0.25">
      <c r="A96" s="1" t="s">
        <v>370</v>
      </c>
      <c r="B96" s="15">
        <v>1</v>
      </c>
      <c r="C96" s="15">
        <v>1</v>
      </c>
      <c r="D96" s="19" t="s">
        <v>452</v>
      </c>
      <c r="F96" s="1">
        <v>5</v>
      </c>
      <c r="H96" s="1" t="s">
        <v>476</v>
      </c>
      <c r="I96" s="17" t="s">
        <v>198</v>
      </c>
      <c r="K96" s="1" t="s">
        <v>476</v>
      </c>
      <c r="L96" s="1">
        <v>2</v>
      </c>
      <c r="N96" s="1">
        <v>152</v>
      </c>
      <c r="O96" s="7">
        <v>105461</v>
      </c>
      <c r="R96" s="13">
        <v>1</v>
      </c>
      <c r="S96" s="10">
        <v>41913</v>
      </c>
      <c r="W96" s="16">
        <v>4750000</v>
      </c>
      <c r="X96" s="16">
        <f>+IF(N96=0, "", W96/N96)</f>
        <v>31250</v>
      </c>
      <c r="Y96" s="16">
        <f>+W96/O96</f>
        <v>45.040346668436676</v>
      </c>
      <c r="Z96" s="16">
        <v>1534100</v>
      </c>
      <c r="AD96" s="16">
        <v>0</v>
      </c>
      <c r="AE96" s="16">
        <v>805000</v>
      </c>
      <c r="AM96" s="10">
        <v>42612</v>
      </c>
      <c r="AN96" s="20">
        <v>7000000</v>
      </c>
      <c r="AO96" s="16">
        <v>4286641.76</v>
      </c>
    </row>
    <row r="97" spans="1:41" hidden="1" x14ac:dyDescent="0.25">
      <c r="A97" s="1" t="s">
        <v>370</v>
      </c>
      <c r="B97" s="15">
        <v>1</v>
      </c>
      <c r="C97" s="15">
        <v>1</v>
      </c>
      <c r="D97" s="19" t="s">
        <v>448</v>
      </c>
      <c r="F97" s="1">
        <v>5</v>
      </c>
      <c r="H97" s="1" t="s">
        <v>482</v>
      </c>
      <c r="I97" s="17" t="s">
        <v>210</v>
      </c>
      <c r="K97" s="1" t="s">
        <v>64</v>
      </c>
      <c r="L97" s="1">
        <v>2</v>
      </c>
      <c r="M97" s="1">
        <v>3</v>
      </c>
      <c r="R97" s="13">
        <v>1</v>
      </c>
      <c r="S97" s="10">
        <v>41791</v>
      </c>
      <c r="W97" s="16">
        <v>450000</v>
      </c>
      <c r="X97" s="16" t="str">
        <f>+IF(N97=0, "", W97/N97)</f>
        <v/>
      </c>
      <c r="Z97" s="16">
        <v>175000</v>
      </c>
      <c r="AD97" s="16">
        <v>0</v>
      </c>
      <c r="AF97" s="16">
        <v>175000</v>
      </c>
      <c r="AM97" s="10">
        <v>42312</v>
      </c>
      <c r="AN97" s="20">
        <v>868133</v>
      </c>
      <c r="AO97" s="16">
        <v>565500</v>
      </c>
    </row>
    <row r="98" spans="1:41" hidden="1" x14ac:dyDescent="0.25">
      <c r="A98" s="1" t="s">
        <v>370</v>
      </c>
      <c r="B98" s="15">
        <v>1</v>
      </c>
      <c r="C98" s="15">
        <v>1</v>
      </c>
      <c r="D98" s="19" t="s">
        <v>459</v>
      </c>
      <c r="F98" s="1">
        <v>5</v>
      </c>
      <c r="H98" s="1" t="s">
        <v>488</v>
      </c>
      <c r="I98" s="17" t="s">
        <v>198</v>
      </c>
      <c r="L98" s="1">
        <v>2</v>
      </c>
      <c r="N98" s="1">
        <v>304</v>
      </c>
      <c r="O98" s="7">
        <v>247015</v>
      </c>
      <c r="R98" s="13">
        <v>1</v>
      </c>
      <c r="S98" s="10">
        <v>42628</v>
      </c>
      <c r="W98" s="16">
        <v>23150000</v>
      </c>
      <c r="X98" s="16">
        <f>+IF(N98=0, "", W98/N98)</f>
        <v>76151.31578947368</v>
      </c>
      <c r="Y98" s="16">
        <f>+W98/O98</f>
        <v>93.719004918729638</v>
      </c>
      <c r="Z98" s="16">
        <v>1000000</v>
      </c>
      <c r="AA98" s="16">
        <v>5000000</v>
      </c>
      <c r="AB98" s="16">
        <v>1000000</v>
      </c>
      <c r="AD98" s="16">
        <v>0</v>
      </c>
      <c r="AE98" s="16">
        <v>5900000</v>
      </c>
      <c r="AM98" s="10">
        <v>43392</v>
      </c>
      <c r="AN98" s="20">
        <v>32500000</v>
      </c>
      <c r="AO98" s="16">
        <v>21583057.440000001</v>
      </c>
    </row>
    <row r="99" spans="1:41" hidden="1" x14ac:dyDescent="0.25">
      <c r="A99" s="1" t="s">
        <v>370</v>
      </c>
      <c r="B99" s="15">
        <v>1</v>
      </c>
      <c r="C99" s="15">
        <v>1</v>
      </c>
      <c r="D99" s="19" t="s">
        <v>462</v>
      </c>
      <c r="F99" s="1">
        <v>5</v>
      </c>
      <c r="H99" s="1" t="s">
        <v>491</v>
      </c>
      <c r="I99" s="17" t="s">
        <v>203</v>
      </c>
      <c r="L99" s="1">
        <v>3</v>
      </c>
      <c r="O99" s="7">
        <v>109703</v>
      </c>
      <c r="R99" s="13">
        <v>8</v>
      </c>
      <c r="S99" s="10">
        <v>43559</v>
      </c>
      <c r="W99" s="16">
        <v>2500000</v>
      </c>
      <c r="X99" s="16" t="str">
        <f>+IF(N99=0, "", W99/N99)</f>
        <v/>
      </c>
      <c r="Y99" s="16">
        <f>+W99/O99</f>
        <v>22.788802494006546</v>
      </c>
      <c r="AB99" s="16">
        <v>2500000</v>
      </c>
      <c r="AD99" s="16">
        <v>0</v>
      </c>
      <c r="AM99" s="10">
        <v>43684</v>
      </c>
      <c r="AN99" s="20">
        <v>2500000</v>
      </c>
      <c r="AO99" s="16">
        <v>2608010</v>
      </c>
    </row>
    <row r="100" spans="1:41" hidden="1" x14ac:dyDescent="0.25">
      <c r="A100" s="1" t="s">
        <v>370</v>
      </c>
      <c r="B100" s="15">
        <v>1</v>
      </c>
      <c r="C100" s="15">
        <v>1</v>
      </c>
      <c r="D100" s="19" t="s">
        <v>416</v>
      </c>
      <c r="F100" s="1">
        <v>5</v>
      </c>
      <c r="H100" s="1" t="s">
        <v>47</v>
      </c>
      <c r="I100" s="17" t="s">
        <v>198</v>
      </c>
      <c r="K100" s="1" t="s">
        <v>47</v>
      </c>
      <c r="L100" s="1">
        <v>2</v>
      </c>
      <c r="M100" s="1">
        <v>3</v>
      </c>
      <c r="N100" s="1">
        <v>236</v>
      </c>
      <c r="O100" s="7">
        <v>171500</v>
      </c>
      <c r="R100" s="13">
        <v>1</v>
      </c>
      <c r="S100" s="10">
        <v>36307</v>
      </c>
      <c r="W100" s="16">
        <v>7850000</v>
      </c>
      <c r="X100" s="16">
        <f>+IF(N100=0, "", W100/N100)</f>
        <v>33262.711864406781</v>
      </c>
      <c r="Y100" s="16">
        <f>+W100/O100</f>
        <v>45.772594752186592</v>
      </c>
      <c r="AD100" s="16">
        <v>0</v>
      </c>
      <c r="AG100" s="16">
        <v>2225000</v>
      </c>
      <c r="AM100" s="10">
        <v>38139</v>
      </c>
      <c r="AN100" s="20">
        <v>8500000</v>
      </c>
      <c r="AO100" s="16">
        <v>5825524.1999999993</v>
      </c>
    </row>
    <row r="101" spans="1:41" hidden="1" x14ac:dyDescent="0.25">
      <c r="A101" s="1" t="s">
        <v>370</v>
      </c>
      <c r="B101" s="15">
        <v>1</v>
      </c>
      <c r="C101" s="15">
        <v>1</v>
      </c>
      <c r="D101" s="19" t="s">
        <v>458</v>
      </c>
      <c r="F101" s="1">
        <v>5</v>
      </c>
      <c r="H101" s="1" t="s">
        <v>487</v>
      </c>
      <c r="I101" s="17" t="s">
        <v>492</v>
      </c>
      <c r="L101" s="1">
        <v>2</v>
      </c>
      <c r="N101" s="1">
        <v>600</v>
      </c>
      <c r="O101" s="7">
        <v>553698</v>
      </c>
      <c r="R101" s="13">
        <v>6</v>
      </c>
      <c r="S101" s="10">
        <v>42587</v>
      </c>
      <c r="W101" s="16">
        <v>39100000</v>
      </c>
      <c r="X101" s="16">
        <f>+IF(N101=0, "", W101/N101)</f>
        <v>65166.666666666664</v>
      </c>
      <c r="Y101" s="16">
        <f>+W101/O101</f>
        <v>70.616112032190827</v>
      </c>
      <c r="AA101" s="16">
        <v>3300000</v>
      </c>
      <c r="AD101" s="16">
        <v>0</v>
      </c>
      <c r="AF101" s="16">
        <v>1400000</v>
      </c>
      <c r="AM101" s="10">
        <v>43845</v>
      </c>
      <c r="AN101" s="20">
        <v>64000000</v>
      </c>
      <c r="AO101" s="16">
        <v>38300113.834069259</v>
      </c>
    </row>
    <row r="102" spans="1:41" x14ac:dyDescent="0.25">
      <c r="A102" s="1" t="s">
        <v>0</v>
      </c>
      <c r="B102" s="15">
        <v>1</v>
      </c>
      <c r="C102" s="15">
        <v>1</v>
      </c>
      <c r="D102" s="1" t="s">
        <v>377</v>
      </c>
      <c r="F102" s="1">
        <v>5</v>
      </c>
      <c r="G102" s="1" t="s">
        <v>495</v>
      </c>
      <c r="H102" s="1" t="s">
        <v>494</v>
      </c>
      <c r="I102" s="17" t="s">
        <v>198</v>
      </c>
      <c r="J102" s="1">
        <v>33618</v>
      </c>
      <c r="K102" s="1" t="s">
        <v>47</v>
      </c>
      <c r="L102" s="1">
        <v>2</v>
      </c>
      <c r="M102" s="1">
        <v>3</v>
      </c>
      <c r="N102" s="1">
        <v>204</v>
      </c>
      <c r="O102" s="7">
        <v>165460</v>
      </c>
      <c r="P102" s="7">
        <v>-1</v>
      </c>
      <c r="Q102" s="12" t="s">
        <v>252</v>
      </c>
      <c r="R102" s="13">
        <v>14</v>
      </c>
      <c r="S102" s="10">
        <v>44174</v>
      </c>
      <c r="U102" s="1">
        <v>28.044694</v>
      </c>
      <c r="V102" s="1">
        <v>-82.515826000000004</v>
      </c>
      <c r="W102" s="16">
        <v>27200000</v>
      </c>
      <c r="X102" s="16">
        <f>+W102/N102</f>
        <v>133333.33333333334</v>
      </c>
      <c r="Y102" s="16">
        <f>+W102/O102</f>
        <v>164.39018493895804</v>
      </c>
      <c r="Z102" s="16">
        <v>0</v>
      </c>
      <c r="AA102" s="16">
        <v>0</v>
      </c>
      <c r="AB102" s="16">
        <v>0</v>
      </c>
      <c r="AC102" s="16">
        <v>8100000</v>
      </c>
      <c r="AD102" s="16">
        <v>0</v>
      </c>
      <c r="AF102" s="16">
        <v>900000</v>
      </c>
      <c r="AG102" s="16">
        <v>0</v>
      </c>
      <c r="AH102" s="16">
        <v>0</v>
      </c>
      <c r="AI102" s="16">
        <v>0</v>
      </c>
      <c r="AJ102" s="16">
        <f>+SUM(Z102:AH102)</f>
        <v>9000000</v>
      </c>
    </row>
    <row r="103" spans="1:41" x14ac:dyDescent="0.25">
      <c r="A103" s="1" t="s">
        <v>0</v>
      </c>
      <c r="B103" s="15">
        <v>1</v>
      </c>
      <c r="C103" s="15">
        <v>1</v>
      </c>
      <c r="D103" s="1" t="s">
        <v>359</v>
      </c>
      <c r="F103" s="1">
        <v>5</v>
      </c>
      <c r="G103" s="1" t="s">
        <v>85</v>
      </c>
      <c r="H103" s="1" t="s">
        <v>86</v>
      </c>
      <c r="I103" s="17" t="s">
        <v>198</v>
      </c>
      <c r="J103" s="1">
        <v>32606</v>
      </c>
      <c r="K103" s="1" t="s">
        <v>86</v>
      </c>
      <c r="L103" s="1">
        <v>2</v>
      </c>
      <c r="M103" s="1">
        <v>3</v>
      </c>
      <c r="N103" s="1">
        <v>298</v>
      </c>
      <c r="O103" s="6">
        <v>288960</v>
      </c>
      <c r="P103" s="7">
        <v>-1</v>
      </c>
      <c r="Q103" s="8" t="s">
        <v>270</v>
      </c>
      <c r="R103" s="9">
        <v>1</v>
      </c>
      <c r="S103" s="11">
        <v>43763</v>
      </c>
      <c r="T103" s="1" t="s">
        <v>218</v>
      </c>
      <c r="U103" s="1">
        <v>29.68797</v>
      </c>
      <c r="V103" s="1">
        <v>-82.427938999999995</v>
      </c>
      <c r="W103" s="16">
        <v>56000000</v>
      </c>
      <c r="X103" s="16">
        <v>187919.46308724832</v>
      </c>
      <c r="Y103" s="16">
        <v>193.79844961240309</v>
      </c>
      <c r="Z103" s="16">
        <v>0</v>
      </c>
      <c r="AA103" s="16">
        <v>0</v>
      </c>
      <c r="AB103" s="16">
        <v>5700000</v>
      </c>
      <c r="AC103" s="16">
        <v>14000000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J103" s="16">
        <f>+SUM(Z103:AH103)</f>
        <v>19700000</v>
      </c>
      <c r="AK103" s="1" t="s">
        <v>296</v>
      </c>
      <c r="AL103" s="16">
        <v>40000000</v>
      </c>
    </row>
    <row r="104" spans="1:41" hidden="1" x14ac:dyDescent="0.25">
      <c r="A104" s="1" t="s">
        <v>0</v>
      </c>
      <c r="B104" s="15">
        <v>0</v>
      </c>
      <c r="C104" s="15">
        <v>1</v>
      </c>
      <c r="D104" s="1" t="s">
        <v>141</v>
      </c>
      <c r="F104" s="1">
        <v>5</v>
      </c>
      <c r="G104" s="1" t="s">
        <v>142</v>
      </c>
      <c r="H104" s="1" t="s">
        <v>140</v>
      </c>
      <c r="I104" s="17" t="s">
        <v>203</v>
      </c>
      <c r="J104" s="1">
        <v>55441</v>
      </c>
      <c r="K104" s="1" t="s">
        <v>41</v>
      </c>
      <c r="L104" s="1">
        <v>1</v>
      </c>
      <c r="M104" s="1">
        <v>2</v>
      </c>
      <c r="N104" s="1">
        <v>0</v>
      </c>
      <c r="O104" s="6">
        <v>-1</v>
      </c>
      <c r="P104" s="7">
        <v>-1</v>
      </c>
      <c r="Q104" s="8" t="s">
        <v>244</v>
      </c>
      <c r="R104" s="9">
        <v>5</v>
      </c>
      <c r="S104" s="11">
        <v>42573</v>
      </c>
      <c r="U104" s="1">
        <v>45.001885999999999</v>
      </c>
      <c r="V104" s="1">
        <v>-93.446545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J104" s="16">
        <f>+SUM(Z104:AH104)</f>
        <v>0</v>
      </c>
      <c r="AL104" s="16">
        <v>0</v>
      </c>
    </row>
    <row r="105" spans="1:41" x14ac:dyDescent="0.25">
      <c r="A105" s="1" t="s">
        <v>0</v>
      </c>
      <c r="B105" s="15">
        <v>1</v>
      </c>
      <c r="C105" s="15">
        <v>1</v>
      </c>
      <c r="D105" s="1" t="s">
        <v>138</v>
      </c>
      <c r="F105" s="1">
        <v>5</v>
      </c>
      <c r="H105" s="1" t="s">
        <v>41</v>
      </c>
      <c r="I105" s="17" t="s">
        <v>203</v>
      </c>
      <c r="K105" s="1" t="s">
        <v>41</v>
      </c>
      <c r="L105" s="1">
        <v>1</v>
      </c>
      <c r="M105" s="1">
        <v>2</v>
      </c>
      <c r="N105" s="1">
        <v>0</v>
      </c>
      <c r="O105" s="6">
        <v>232676</v>
      </c>
      <c r="P105" s="7">
        <v>7</v>
      </c>
      <c r="Q105" s="8" t="s">
        <v>261</v>
      </c>
      <c r="R105" s="9">
        <v>5</v>
      </c>
      <c r="S105" s="11">
        <v>42573</v>
      </c>
      <c r="U105" s="1">
        <v>45.001829000000001</v>
      </c>
      <c r="V105" s="1">
        <v>-93.446864000000005</v>
      </c>
      <c r="W105" s="16">
        <v>8000000</v>
      </c>
      <c r="X105" s="16">
        <v>0</v>
      </c>
      <c r="Y105" s="16">
        <v>34.382574911035086</v>
      </c>
      <c r="Z105" s="16">
        <v>0</v>
      </c>
      <c r="AA105" s="16">
        <v>2765000</v>
      </c>
      <c r="AB105" s="16">
        <v>0</v>
      </c>
      <c r="AC105" s="16">
        <v>0</v>
      </c>
      <c r="AD105" s="16">
        <v>0</v>
      </c>
      <c r="AE105" s="16">
        <v>0</v>
      </c>
      <c r="AF105" s="16">
        <v>1185000</v>
      </c>
      <c r="AG105" s="16">
        <v>0</v>
      </c>
      <c r="AH105" s="16">
        <v>0</v>
      </c>
      <c r="AJ105" s="16">
        <f>+SUM(Z105:AH105)</f>
        <v>3950000</v>
      </c>
      <c r="AK105" s="1" t="s">
        <v>302</v>
      </c>
      <c r="AL105" s="16">
        <v>6115285</v>
      </c>
    </row>
    <row r="106" spans="1:41" x14ac:dyDescent="0.25">
      <c r="A106" s="1" t="s">
        <v>0</v>
      </c>
      <c r="B106" s="15">
        <v>1</v>
      </c>
      <c r="C106" s="15">
        <v>1</v>
      </c>
      <c r="D106" s="1" t="s">
        <v>357</v>
      </c>
      <c r="F106" s="1">
        <v>5</v>
      </c>
      <c r="G106" s="1" t="s">
        <v>336</v>
      </c>
      <c r="H106" s="1" t="s">
        <v>337</v>
      </c>
      <c r="I106" s="17" t="s">
        <v>209</v>
      </c>
      <c r="J106" s="1">
        <v>75087</v>
      </c>
      <c r="K106" s="1" t="s">
        <v>54</v>
      </c>
      <c r="L106" s="1">
        <v>2</v>
      </c>
      <c r="M106" s="1">
        <v>3</v>
      </c>
      <c r="N106" s="7">
        <v>240</v>
      </c>
      <c r="O106" s="7">
        <v>194672</v>
      </c>
      <c r="P106" s="7">
        <v>-1</v>
      </c>
      <c r="Q106" s="12">
        <v>1980</v>
      </c>
      <c r="R106" s="13">
        <v>1</v>
      </c>
      <c r="S106" s="10">
        <v>33938</v>
      </c>
      <c r="T106" s="1" t="s">
        <v>340</v>
      </c>
      <c r="U106" s="1">
        <v>32.913938000000002</v>
      </c>
      <c r="V106" s="1">
        <v>-96.454729999999998</v>
      </c>
      <c r="W106" s="16">
        <v>3595635</v>
      </c>
      <c r="X106" s="16">
        <v>14981.8125</v>
      </c>
      <c r="Y106" s="16">
        <v>18.470221706254623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825000</v>
      </c>
      <c r="AH106" s="16">
        <v>0</v>
      </c>
      <c r="AJ106" s="16">
        <f>+SUM(Z106:AH106)</f>
        <v>825000</v>
      </c>
    </row>
    <row r="107" spans="1:41" hidden="1" x14ac:dyDescent="0.25">
      <c r="A107" s="1" t="s">
        <v>503</v>
      </c>
      <c r="B107" s="15">
        <v>1</v>
      </c>
      <c r="C107" s="15">
        <v>1</v>
      </c>
      <c r="D107" s="1" t="s">
        <v>513</v>
      </c>
      <c r="F107" s="1">
        <v>5</v>
      </c>
      <c r="G107" s="1" t="s">
        <v>516</v>
      </c>
      <c r="H107" s="1" t="s">
        <v>514</v>
      </c>
      <c r="I107" s="17" t="s">
        <v>209</v>
      </c>
      <c r="J107" s="1">
        <v>78251</v>
      </c>
      <c r="K107" s="1" t="s">
        <v>515</v>
      </c>
      <c r="L107" s="1">
        <v>2</v>
      </c>
      <c r="M107" s="1">
        <v>3</v>
      </c>
      <c r="N107" s="1">
        <v>384</v>
      </c>
      <c r="O107" s="7">
        <v>334430</v>
      </c>
      <c r="Q107" s="12" t="s">
        <v>263</v>
      </c>
      <c r="S107" s="10">
        <v>44232</v>
      </c>
      <c r="U107" s="1">
        <v>29.447246</v>
      </c>
      <c r="V107" s="1">
        <v>-98.668215000000004</v>
      </c>
      <c r="W107" s="16">
        <v>54000000</v>
      </c>
      <c r="X107" s="16">
        <f>+W107/N107</f>
        <v>140625</v>
      </c>
      <c r="Y107" s="16">
        <f>+W107/O107</f>
        <v>161.46876775408904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f>+SUM(Z107:AH107)</f>
        <v>0</v>
      </c>
    </row>
    <row r="108" spans="1:41" x14ac:dyDescent="0.25">
      <c r="A108" s="1" t="s">
        <v>0</v>
      </c>
      <c r="B108" s="15">
        <v>1</v>
      </c>
      <c r="C108" s="15">
        <v>1</v>
      </c>
      <c r="D108" s="1" t="s">
        <v>351</v>
      </c>
      <c r="F108" s="1">
        <v>5</v>
      </c>
      <c r="G108" s="1" t="s">
        <v>353</v>
      </c>
      <c r="H108" s="1" t="s">
        <v>352</v>
      </c>
      <c r="I108" s="17" t="s">
        <v>210</v>
      </c>
      <c r="J108" s="1">
        <v>53702</v>
      </c>
      <c r="K108" s="1" t="s">
        <v>64</v>
      </c>
      <c r="L108" s="1">
        <v>1</v>
      </c>
      <c r="M108" s="1">
        <v>5</v>
      </c>
      <c r="N108" s="1">
        <v>0</v>
      </c>
      <c r="O108" s="7">
        <v>69530</v>
      </c>
      <c r="P108" s="7">
        <v>1</v>
      </c>
      <c r="Q108" s="12" t="s">
        <v>354</v>
      </c>
      <c r="R108" s="13">
        <v>1</v>
      </c>
      <c r="S108" s="10">
        <v>42759</v>
      </c>
      <c r="U108" s="1">
        <v>43.081878000000003</v>
      </c>
      <c r="V108" s="1">
        <v>-88.236626999999999</v>
      </c>
      <c r="W108" s="16">
        <v>5500000</v>
      </c>
      <c r="X108" s="16">
        <v>0</v>
      </c>
      <c r="Y108" s="16">
        <v>79.102545663742276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3000000</v>
      </c>
      <c r="AI108" s="16">
        <v>0</v>
      </c>
      <c r="AJ108" s="16">
        <f>+SUM(Z108:AH108)</f>
        <v>3000000</v>
      </c>
    </row>
    <row r="109" spans="1:41" hidden="1" x14ac:dyDescent="0.25">
      <c r="A109" s="1" t="s">
        <v>370</v>
      </c>
      <c r="B109" s="15">
        <v>0</v>
      </c>
      <c r="C109" s="15">
        <v>1</v>
      </c>
      <c r="D109" s="19" t="s">
        <v>532</v>
      </c>
      <c r="F109" s="1">
        <v>5</v>
      </c>
      <c r="G109" s="1" t="s">
        <v>353</v>
      </c>
      <c r="H109" s="1" t="s">
        <v>352</v>
      </c>
      <c r="I109" s="17" t="s">
        <v>210</v>
      </c>
      <c r="J109" s="1">
        <v>53702</v>
      </c>
      <c r="K109" s="1" t="s">
        <v>64</v>
      </c>
      <c r="L109" s="1">
        <v>1</v>
      </c>
      <c r="M109" s="1">
        <v>5</v>
      </c>
      <c r="N109" s="1">
        <v>0</v>
      </c>
      <c r="O109" s="7">
        <v>69530</v>
      </c>
      <c r="P109" s="7">
        <v>1</v>
      </c>
      <c r="Q109" s="12" t="s">
        <v>354</v>
      </c>
      <c r="R109" s="13">
        <v>1</v>
      </c>
      <c r="S109" s="10">
        <v>42759</v>
      </c>
      <c r="U109" s="1">
        <v>43.081878000000003</v>
      </c>
      <c r="V109" s="1">
        <v>-88.236626999999999</v>
      </c>
      <c r="W109" s="16">
        <v>1750000</v>
      </c>
      <c r="X109" s="16" t="str">
        <f>+IF(N109=0, "", W109/N109)</f>
        <v/>
      </c>
      <c r="Y109" s="16">
        <f>+W109/O109</f>
        <v>25.168991802099814</v>
      </c>
      <c r="AB109" s="16">
        <v>1975000</v>
      </c>
      <c r="AD109" s="16">
        <v>0</v>
      </c>
      <c r="AM109" s="10">
        <v>43349</v>
      </c>
      <c r="AN109" s="20">
        <v>5500000</v>
      </c>
      <c r="AO109" s="16">
        <v>4184434.9899999998</v>
      </c>
    </row>
    <row r="110" spans="1:41" hidden="1" x14ac:dyDescent="0.25">
      <c r="A110" s="1" t="s">
        <v>370</v>
      </c>
      <c r="B110" s="15">
        <v>1</v>
      </c>
      <c r="C110" s="15">
        <v>1</v>
      </c>
      <c r="D110" s="19" t="s">
        <v>438</v>
      </c>
      <c r="F110" s="1">
        <v>5</v>
      </c>
      <c r="H110" s="1" t="s">
        <v>476</v>
      </c>
      <c r="I110" s="17" t="s">
        <v>198</v>
      </c>
      <c r="K110" s="1" t="s">
        <v>476</v>
      </c>
      <c r="L110" s="1">
        <v>2</v>
      </c>
      <c r="M110" s="1">
        <v>3</v>
      </c>
      <c r="N110" s="1">
        <v>208</v>
      </c>
      <c r="O110" s="7">
        <v>164096</v>
      </c>
      <c r="R110" s="13">
        <v>1</v>
      </c>
      <c r="S110" s="10">
        <v>39873</v>
      </c>
      <c r="W110" s="16">
        <v>7120000</v>
      </c>
      <c r="X110" s="16">
        <f>+IF(N110=0, "", W110/N110)</f>
        <v>34230.769230769234</v>
      </c>
      <c r="Y110" s="16">
        <f>+W110/O110</f>
        <v>43.38923556942278</v>
      </c>
      <c r="AD110" s="16">
        <v>0</v>
      </c>
      <c r="AG110" s="16">
        <v>2200001</v>
      </c>
      <c r="AM110" s="10">
        <v>42496</v>
      </c>
      <c r="AN110" s="20">
        <v>10200000</v>
      </c>
      <c r="AO110" s="16">
        <v>2856467.74</v>
      </c>
    </row>
    <row r="111" spans="1:41" hidden="1" x14ac:dyDescent="0.25">
      <c r="A111" s="1" t="s">
        <v>370</v>
      </c>
      <c r="B111" s="15">
        <v>1</v>
      </c>
      <c r="C111" s="15">
        <v>1</v>
      </c>
      <c r="D111" s="19" t="s">
        <v>391</v>
      </c>
      <c r="F111" s="1">
        <v>5</v>
      </c>
      <c r="H111" s="1" t="s">
        <v>54</v>
      </c>
      <c r="I111" s="17" t="s">
        <v>209</v>
      </c>
      <c r="K111" s="1" t="s">
        <v>54</v>
      </c>
      <c r="L111" s="1">
        <v>2</v>
      </c>
      <c r="M111" s="1">
        <v>3</v>
      </c>
      <c r="N111" s="1">
        <v>152</v>
      </c>
      <c r="O111" s="7">
        <v>123850</v>
      </c>
      <c r="R111" s="13">
        <v>1</v>
      </c>
      <c r="S111" s="10">
        <v>32721</v>
      </c>
      <c r="W111" s="16">
        <v>1400000</v>
      </c>
      <c r="X111" s="16">
        <f>+IF(N111=0, "", W111/N111)</f>
        <v>9210.5263157894733</v>
      </c>
      <c r="Y111" s="16">
        <f>+W111/O111</f>
        <v>11.303996770286638</v>
      </c>
      <c r="AD111" s="16">
        <v>0</v>
      </c>
      <c r="AG111" s="16">
        <v>725190</v>
      </c>
      <c r="AM111" s="10">
        <v>36135</v>
      </c>
      <c r="AN111" s="20">
        <v>2000000</v>
      </c>
      <c r="AO111" s="16">
        <v>1237435</v>
      </c>
    </row>
    <row r="112" spans="1:41" x14ac:dyDescent="0.25">
      <c r="A112" s="1" t="s">
        <v>0</v>
      </c>
      <c r="B112" s="15">
        <v>1</v>
      </c>
      <c r="C112" s="15">
        <v>1</v>
      </c>
      <c r="D112" s="1" t="s">
        <v>534</v>
      </c>
      <c r="F112" s="1">
        <v>5</v>
      </c>
      <c r="G112" s="1" t="s">
        <v>384</v>
      </c>
      <c r="H112" s="1" t="s">
        <v>371</v>
      </c>
      <c r="I112" s="17" t="s">
        <v>199</v>
      </c>
      <c r="J112" s="1">
        <v>30909</v>
      </c>
      <c r="K112" s="1" t="s">
        <v>385</v>
      </c>
      <c r="L112" s="1">
        <v>2</v>
      </c>
      <c r="M112" s="1">
        <v>3</v>
      </c>
      <c r="N112" s="1">
        <v>160</v>
      </c>
      <c r="O112" s="7">
        <v>164480</v>
      </c>
      <c r="P112" s="7">
        <v>-1</v>
      </c>
      <c r="Q112" s="12" t="s">
        <v>383</v>
      </c>
      <c r="R112" s="13">
        <v>13</v>
      </c>
      <c r="S112" s="10">
        <v>44133</v>
      </c>
      <c r="U112" s="1">
        <v>33.5130338064562</v>
      </c>
      <c r="V112" s="1">
        <v>-82.0344023919032</v>
      </c>
      <c r="W112" s="16">
        <v>15200000</v>
      </c>
      <c r="X112" s="16">
        <v>95000</v>
      </c>
      <c r="Y112" s="16">
        <v>92.41245136186771</v>
      </c>
      <c r="Z112" s="16">
        <v>0</v>
      </c>
      <c r="AA112" s="16">
        <v>0</v>
      </c>
      <c r="AB112" s="16">
        <v>0</v>
      </c>
      <c r="AC112" s="16">
        <v>7848000</v>
      </c>
      <c r="AD112" s="16">
        <v>0</v>
      </c>
      <c r="AE112" s="16">
        <v>0</v>
      </c>
      <c r="AF112" s="16">
        <v>872000</v>
      </c>
      <c r="AG112" s="16">
        <v>0</v>
      </c>
      <c r="AH112" s="16">
        <v>0</v>
      </c>
      <c r="AJ112" s="16">
        <f>+SUM(Z112:AH112)</f>
        <v>8720000</v>
      </c>
    </row>
    <row r="113" spans="1:41" x14ac:dyDescent="0.25">
      <c r="A113" s="1" t="s">
        <v>0</v>
      </c>
      <c r="B113" s="15">
        <v>1</v>
      </c>
      <c r="C113" s="15">
        <v>1</v>
      </c>
      <c r="D113" s="1" t="s">
        <v>170</v>
      </c>
      <c r="F113" s="1">
        <v>5</v>
      </c>
      <c r="G113" s="1" t="s">
        <v>32</v>
      </c>
      <c r="H113" s="1" t="s">
        <v>33</v>
      </c>
      <c r="I113" s="17" t="s">
        <v>201</v>
      </c>
      <c r="J113" s="1">
        <v>60173</v>
      </c>
      <c r="K113" s="1" t="s">
        <v>34</v>
      </c>
      <c r="L113" s="1">
        <v>1</v>
      </c>
      <c r="M113" s="1">
        <v>2</v>
      </c>
      <c r="N113" s="1">
        <v>0</v>
      </c>
      <c r="O113" s="6">
        <v>72461</v>
      </c>
      <c r="P113" s="7">
        <v>1</v>
      </c>
      <c r="Q113" s="8" t="s">
        <v>267</v>
      </c>
      <c r="R113" s="9">
        <v>1</v>
      </c>
      <c r="S113" s="11">
        <v>43616</v>
      </c>
      <c r="U113" s="1">
        <v>42.053448000000003</v>
      </c>
      <c r="V113" s="1">
        <v>-88.060700999999995</v>
      </c>
      <c r="W113" s="16">
        <v>3200000</v>
      </c>
      <c r="X113" s="16">
        <v>0</v>
      </c>
      <c r="Y113" s="16">
        <v>44.161686976442503</v>
      </c>
      <c r="Z113" s="16">
        <v>0</v>
      </c>
      <c r="AA113" s="16">
        <v>0</v>
      </c>
      <c r="AB113" s="16">
        <v>0</v>
      </c>
      <c r="AC113" s="16">
        <v>1900000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J113" s="16">
        <f>+SUM(Z113:AH113)</f>
        <v>1900000</v>
      </c>
      <c r="AK113" s="1" t="s">
        <v>298</v>
      </c>
      <c r="AL113" s="16">
        <v>2179345</v>
      </c>
    </row>
    <row r="114" spans="1:41" hidden="1" x14ac:dyDescent="0.25">
      <c r="A114" s="1" t="s">
        <v>370</v>
      </c>
      <c r="B114" s="15">
        <v>1</v>
      </c>
      <c r="C114" s="15">
        <v>1</v>
      </c>
      <c r="D114" s="19" t="s">
        <v>426</v>
      </c>
      <c r="F114" s="1">
        <v>5</v>
      </c>
      <c r="H114" s="1" t="s">
        <v>47</v>
      </c>
      <c r="I114" s="17" t="s">
        <v>198</v>
      </c>
      <c r="K114" s="1" t="s">
        <v>47</v>
      </c>
      <c r="L114" s="1">
        <v>2</v>
      </c>
      <c r="M114" s="1">
        <v>3</v>
      </c>
      <c r="N114" s="1">
        <v>420</v>
      </c>
      <c r="O114" s="7">
        <v>312240</v>
      </c>
      <c r="R114" s="13">
        <v>1</v>
      </c>
      <c r="S114" s="10">
        <v>37043</v>
      </c>
      <c r="W114" s="16">
        <v>14100000</v>
      </c>
      <c r="X114" s="16">
        <f>+IF(N114=0, "", W114/N114)</f>
        <v>33571.428571428572</v>
      </c>
      <c r="Y114" s="16">
        <f>+W114/O114</f>
        <v>45.157571099154495</v>
      </c>
      <c r="AD114" s="16">
        <v>0</v>
      </c>
      <c r="AG114" s="16">
        <v>2725001</v>
      </c>
      <c r="AM114" s="10">
        <v>38596</v>
      </c>
      <c r="AN114" s="20">
        <v>24000000</v>
      </c>
      <c r="AO114" s="16">
        <v>10917689.720000001</v>
      </c>
    </row>
    <row r="115" spans="1:41" hidden="1" x14ac:dyDescent="0.25">
      <c r="A115" s="1" t="s">
        <v>0</v>
      </c>
      <c r="B115" s="15">
        <v>0</v>
      </c>
      <c r="C115" s="15">
        <v>1</v>
      </c>
      <c r="D115" s="1" t="s">
        <v>122</v>
      </c>
      <c r="F115" s="1">
        <v>2</v>
      </c>
      <c r="G115" s="1" t="s">
        <v>123</v>
      </c>
      <c r="H115" s="1" t="s">
        <v>124</v>
      </c>
      <c r="I115" s="17" t="s">
        <v>203</v>
      </c>
      <c r="J115" s="1">
        <v>55344</v>
      </c>
      <c r="K115" s="1" t="s">
        <v>41</v>
      </c>
      <c r="L115" s="1">
        <v>1</v>
      </c>
      <c r="M115" s="1">
        <v>2</v>
      </c>
      <c r="N115" s="1">
        <v>0</v>
      </c>
      <c r="O115" s="6">
        <v>153813</v>
      </c>
      <c r="P115" s="7">
        <v>-1</v>
      </c>
      <c r="Q115" s="8" t="s">
        <v>244</v>
      </c>
      <c r="R115" s="9">
        <v>10</v>
      </c>
      <c r="S115" s="11">
        <v>43032</v>
      </c>
      <c r="U115" s="1">
        <v>44.867894999999997</v>
      </c>
      <c r="V115" s="1">
        <v>-93.404471999999998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J115" s="16">
        <f>+SUM(Z115:AH115)</f>
        <v>0</v>
      </c>
      <c r="AL115" s="16">
        <v>0</v>
      </c>
    </row>
    <row r="116" spans="1:41" hidden="1" x14ac:dyDescent="0.25">
      <c r="A116" s="1" t="s">
        <v>370</v>
      </c>
      <c r="B116" s="15">
        <v>1</v>
      </c>
      <c r="C116" s="15">
        <v>1</v>
      </c>
      <c r="D116" s="19" t="s">
        <v>455</v>
      </c>
      <c r="F116" s="1">
        <v>5</v>
      </c>
      <c r="H116" s="1" t="s">
        <v>486</v>
      </c>
      <c r="I116" s="17" t="s">
        <v>209</v>
      </c>
      <c r="K116" s="1" t="s">
        <v>54</v>
      </c>
      <c r="L116" s="1">
        <v>2</v>
      </c>
      <c r="N116" s="1">
        <v>202</v>
      </c>
      <c r="O116" s="7">
        <v>200512</v>
      </c>
      <c r="R116" s="13">
        <v>1</v>
      </c>
      <c r="S116" s="10">
        <v>42200</v>
      </c>
      <c r="W116" s="16">
        <v>18550000</v>
      </c>
      <c r="X116" s="16">
        <f>+IF(N116=0, "", W116/N116)</f>
        <v>91831.683168316828</v>
      </c>
      <c r="Y116" s="16">
        <f>+W116/O116</f>
        <v>92.51316629428662</v>
      </c>
      <c r="Z116" s="16">
        <v>3375000</v>
      </c>
      <c r="AA116" s="16">
        <v>1000000</v>
      </c>
      <c r="AD116" s="16">
        <v>0</v>
      </c>
      <c r="AE116" s="16">
        <v>3325000</v>
      </c>
      <c r="AM116" s="10">
        <v>43390</v>
      </c>
      <c r="AN116" s="20">
        <v>27250000</v>
      </c>
      <c r="AO116" s="16">
        <v>15867238.050000001</v>
      </c>
    </row>
    <row r="117" spans="1:41" hidden="1" x14ac:dyDescent="0.25">
      <c r="A117" s="1" t="s">
        <v>370</v>
      </c>
      <c r="B117" s="15">
        <v>1</v>
      </c>
      <c r="C117" s="15">
        <v>1</v>
      </c>
      <c r="D117" s="19" t="s">
        <v>449</v>
      </c>
      <c r="F117" s="1">
        <v>5</v>
      </c>
      <c r="H117" s="1" t="s">
        <v>278</v>
      </c>
      <c r="I117" s="17" t="s">
        <v>203</v>
      </c>
      <c r="K117" s="1" t="s">
        <v>41</v>
      </c>
      <c r="L117" s="1">
        <v>1</v>
      </c>
      <c r="O117" s="7">
        <v>103362</v>
      </c>
      <c r="R117" s="13">
        <v>8</v>
      </c>
      <c r="S117" s="10">
        <v>41829</v>
      </c>
      <c r="W117" s="16">
        <v>2525000</v>
      </c>
      <c r="X117" s="16" t="str">
        <f>+IF(N117=0, "", W117/N117)</f>
        <v/>
      </c>
      <c r="Y117" s="16">
        <f>+W117/O117</f>
        <v>24.428706874866972</v>
      </c>
      <c r="Z117" s="16">
        <v>1890000</v>
      </c>
      <c r="AD117" s="16">
        <v>0</v>
      </c>
      <c r="AF117" s="16">
        <v>210000</v>
      </c>
      <c r="AM117" s="10">
        <v>43038</v>
      </c>
      <c r="AN117" s="20">
        <v>9200000</v>
      </c>
      <c r="AO117" s="16">
        <v>5659949.4400000004</v>
      </c>
    </row>
    <row r="118" spans="1:41" hidden="1" x14ac:dyDescent="0.25">
      <c r="A118" s="1" t="s">
        <v>370</v>
      </c>
      <c r="B118" s="15">
        <v>1</v>
      </c>
      <c r="C118" s="15">
        <v>1</v>
      </c>
      <c r="D118" s="19" t="s">
        <v>454</v>
      </c>
      <c r="F118" s="1">
        <v>5</v>
      </c>
      <c r="H118" s="1" t="s">
        <v>485</v>
      </c>
      <c r="I118" s="17" t="s">
        <v>203</v>
      </c>
      <c r="K118" s="1" t="s">
        <v>41</v>
      </c>
      <c r="L118" s="1">
        <v>1</v>
      </c>
      <c r="O118" s="7">
        <v>149039</v>
      </c>
      <c r="R118" s="13">
        <v>9</v>
      </c>
      <c r="S118" s="10">
        <v>42125</v>
      </c>
      <c r="W118" s="16">
        <v>6314000</v>
      </c>
      <c r="X118" s="16" t="str">
        <f>+IF(N118=0, "", W118/N118)</f>
        <v/>
      </c>
      <c r="Y118" s="16">
        <f>+W118/O118</f>
        <v>42.364750166063914</v>
      </c>
      <c r="AA118" s="16">
        <v>1940445</v>
      </c>
      <c r="AD118" s="16">
        <v>0</v>
      </c>
      <c r="AF118" s="16">
        <v>1940445</v>
      </c>
      <c r="AM118" s="10">
        <v>42888</v>
      </c>
      <c r="AN118" s="20">
        <v>10600000</v>
      </c>
      <c r="AO118" s="16">
        <v>7554968.8799999999</v>
      </c>
    </row>
    <row r="119" spans="1:41" hidden="1" x14ac:dyDescent="0.25">
      <c r="A119" s="1" t="s">
        <v>370</v>
      </c>
      <c r="B119" s="15">
        <v>1</v>
      </c>
      <c r="C119" s="15">
        <v>1</v>
      </c>
      <c r="D119" s="19" t="s">
        <v>457</v>
      </c>
      <c r="F119" s="1">
        <v>5</v>
      </c>
      <c r="H119" s="1" t="s">
        <v>485</v>
      </c>
      <c r="I119" s="17" t="s">
        <v>203</v>
      </c>
      <c r="K119" s="1" t="s">
        <v>463</v>
      </c>
      <c r="L119" s="1">
        <v>1</v>
      </c>
      <c r="O119" s="7">
        <v>120022</v>
      </c>
      <c r="R119" s="13">
        <v>9</v>
      </c>
      <c r="S119" s="10">
        <v>42398</v>
      </c>
      <c r="W119" s="16">
        <v>6525000</v>
      </c>
      <c r="X119" s="16" t="str">
        <f>+IF(N119=0, "", W119/N119)</f>
        <v/>
      </c>
      <c r="Y119" s="16">
        <f>+W119/O119</f>
        <v>54.365033077269167</v>
      </c>
      <c r="AA119" s="16">
        <v>1614000</v>
      </c>
      <c r="AD119" s="16">
        <v>0</v>
      </c>
      <c r="AF119" s="16">
        <v>1614000</v>
      </c>
      <c r="AM119" s="10">
        <v>42888</v>
      </c>
      <c r="AN119" s="20">
        <v>8375000</v>
      </c>
      <c r="AO119" s="16">
        <v>4717661.6933333334</v>
      </c>
    </row>
    <row r="120" spans="1:41" hidden="1" x14ac:dyDescent="0.25">
      <c r="A120" s="1" t="s">
        <v>370</v>
      </c>
      <c r="B120" s="15">
        <v>1</v>
      </c>
      <c r="C120" s="15">
        <v>1</v>
      </c>
      <c r="D120" s="19" t="s">
        <v>443</v>
      </c>
      <c r="F120" s="1">
        <v>5</v>
      </c>
      <c r="H120" s="1" t="s">
        <v>479</v>
      </c>
      <c r="I120" s="17" t="s">
        <v>210</v>
      </c>
      <c r="K120" s="1" t="s">
        <v>64</v>
      </c>
      <c r="L120" s="1">
        <v>2</v>
      </c>
      <c r="M120" s="1">
        <v>3</v>
      </c>
      <c r="R120" s="13">
        <v>1</v>
      </c>
      <c r="S120" s="10">
        <v>41306</v>
      </c>
      <c r="W120" s="16">
        <v>350000</v>
      </c>
      <c r="X120" s="16" t="str">
        <f>+IF(N120=0, "", W120/N120)</f>
        <v/>
      </c>
      <c r="Z120" s="16">
        <v>180000</v>
      </c>
      <c r="AD120" s="16">
        <v>0</v>
      </c>
      <c r="AF120" s="16">
        <v>180000</v>
      </c>
      <c r="AM120" s="10">
        <v>42513</v>
      </c>
      <c r="AN120" s="20">
        <v>986350</v>
      </c>
      <c r="AO120" s="16">
        <v>864798.89</v>
      </c>
    </row>
    <row r="121" spans="1:41" x14ac:dyDescent="0.25">
      <c r="A121" s="1" t="s">
        <v>0</v>
      </c>
      <c r="B121" s="15">
        <v>1</v>
      </c>
      <c r="C121" s="15">
        <v>1</v>
      </c>
      <c r="D121" s="1" t="s">
        <v>89</v>
      </c>
      <c r="F121" s="1">
        <v>5</v>
      </c>
      <c r="G121" s="1" t="s">
        <v>90</v>
      </c>
      <c r="H121" s="1" t="s">
        <v>91</v>
      </c>
      <c r="I121" s="17" t="s">
        <v>203</v>
      </c>
      <c r="J121" s="1">
        <v>55112</v>
      </c>
      <c r="K121" s="1" t="s">
        <v>41</v>
      </c>
      <c r="L121" s="1">
        <v>1</v>
      </c>
      <c r="M121" s="1">
        <v>1</v>
      </c>
      <c r="N121" s="1">
        <v>0</v>
      </c>
      <c r="O121" s="6">
        <v>79028</v>
      </c>
      <c r="P121" s="7">
        <v>2</v>
      </c>
      <c r="Q121" s="8" t="s">
        <v>252</v>
      </c>
      <c r="R121" s="9">
        <v>5</v>
      </c>
      <c r="S121" s="11">
        <v>42143</v>
      </c>
      <c r="U121" s="1">
        <v>45.076424000000003</v>
      </c>
      <c r="V121" s="1">
        <v>-93.187161000000003</v>
      </c>
      <c r="W121" s="16">
        <v>4450000</v>
      </c>
      <c r="X121" s="16">
        <v>0</v>
      </c>
      <c r="Y121" s="16">
        <v>56.309156248418283</v>
      </c>
      <c r="Z121" s="16">
        <v>1374829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780075</v>
      </c>
      <c r="AG121" s="16">
        <v>0</v>
      </c>
      <c r="AH121" s="16">
        <v>0</v>
      </c>
      <c r="AJ121" s="16">
        <f>+SUM(Z121:AH121)</f>
        <v>2154904</v>
      </c>
      <c r="AK121" s="1" t="s">
        <v>345</v>
      </c>
      <c r="AL121" s="16">
        <v>3487500</v>
      </c>
    </row>
    <row r="122" spans="1:41" hidden="1" x14ac:dyDescent="0.25">
      <c r="A122" s="1" t="s">
        <v>370</v>
      </c>
      <c r="B122" s="15">
        <v>1</v>
      </c>
      <c r="C122" s="15">
        <v>1</v>
      </c>
      <c r="D122" s="19" t="s">
        <v>445</v>
      </c>
      <c r="F122" s="1">
        <v>5</v>
      </c>
      <c r="H122" s="1" t="s">
        <v>476</v>
      </c>
      <c r="I122" s="17" t="s">
        <v>198</v>
      </c>
      <c r="K122" s="1" t="s">
        <v>476</v>
      </c>
      <c r="L122" s="1">
        <v>2</v>
      </c>
      <c r="M122" s="1">
        <v>3</v>
      </c>
      <c r="N122" s="1">
        <v>195</v>
      </c>
      <c r="O122" s="7">
        <v>269832</v>
      </c>
      <c r="R122" s="13">
        <v>16</v>
      </c>
      <c r="S122" s="10">
        <v>41431</v>
      </c>
      <c r="W122" s="16">
        <v>4100000</v>
      </c>
      <c r="X122" s="16">
        <f>+IF(N122=0, "", W122/N122)</f>
        <v>21025.641025641027</v>
      </c>
      <c r="Y122" s="16">
        <f>+W122/O122</f>
        <v>15.194639627620148</v>
      </c>
      <c r="Z122" s="16">
        <v>4353125</v>
      </c>
      <c r="AD122" s="16">
        <v>0</v>
      </c>
      <c r="AF122" s="16">
        <v>621875</v>
      </c>
      <c r="AM122" s="10">
        <v>42818</v>
      </c>
      <c r="AN122" s="20">
        <v>17500000</v>
      </c>
      <c r="AO122" s="16">
        <v>14095900.6</v>
      </c>
    </row>
    <row r="123" spans="1:41" x14ac:dyDescent="0.25">
      <c r="A123" s="1" t="s">
        <v>0</v>
      </c>
      <c r="B123" s="15">
        <v>1</v>
      </c>
      <c r="C123" s="15">
        <v>1</v>
      </c>
      <c r="D123" s="1" t="s">
        <v>358</v>
      </c>
      <c r="F123" s="1">
        <v>5</v>
      </c>
      <c r="G123" s="1" t="s">
        <v>334</v>
      </c>
      <c r="H123" s="1" t="s">
        <v>335</v>
      </c>
      <c r="I123" s="17" t="s">
        <v>209</v>
      </c>
      <c r="J123" s="1">
        <v>75043</v>
      </c>
      <c r="K123" s="1" t="s">
        <v>54</v>
      </c>
      <c r="L123" s="1">
        <v>2</v>
      </c>
      <c r="M123" s="1">
        <v>3</v>
      </c>
      <c r="N123" s="7">
        <v>224</v>
      </c>
      <c r="O123" s="1">
        <v>181936</v>
      </c>
      <c r="P123" s="7">
        <v>-1</v>
      </c>
      <c r="Q123" s="12">
        <v>1982</v>
      </c>
      <c r="R123" s="13">
        <v>1</v>
      </c>
      <c r="S123" s="10">
        <v>33324</v>
      </c>
      <c r="T123" s="1" t="s">
        <v>339</v>
      </c>
      <c r="U123" s="1">
        <v>32.848539000000002</v>
      </c>
      <c r="V123" s="1">
        <v>-96.604044999999999</v>
      </c>
      <c r="W123" s="16">
        <v>2954368</v>
      </c>
      <c r="X123" s="16">
        <v>13189.142857142857</v>
      </c>
      <c r="Y123" s="16">
        <v>16.238501451059712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731616</v>
      </c>
      <c r="AH123" s="16">
        <v>0</v>
      </c>
      <c r="AJ123" s="16">
        <f>+SUM(Z123:AH123)</f>
        <v>731616</v>
      </c>
    </row>
    <row r="124" spans="1:41" hidden="1" x14ac:dyDescent="0.25">
      <c r="A124" s="1" t="s">
        <v>0</v>
      </c>
      <c r="B124" s="15">
        <v>0</v>
      </c>
      <c r="C124" s="15">
        <v>1</v>
      </c>
      <c r="D124" s="1" t="s">
        <v>125</v>
      </c>
      <c r="F124" s="1">
        <v>2</v>
      </c>
      <c r="G124" s="1" t="s">
        <v>126</v>
      </c>
      <c r="H124" s="1" t="s">
        <v>124</v>
      </c>
      <c r="I124" s="17" t="s">
        <v>203</v>
      </c>
      <c r="J124" s="1">
        <v>55344</v>
      </c>
      <c r="K124" s="1" t="s">
        <v>41</v>
      </c>
      <c r="L124" s="1">
        <v>1</v>
      </c>
      <c r="M124" s="1">
        <v>2</v>
      </c>
      <c r="N124" s="1">
        <v>0</v>
      </c>
      <c r="O124" s="6">
        <v>120541</v>
      </c>
      <c r="P124" s="7">
        <v>-1</v>
      </c>
      <c r="Q124" s="8" t="s">
        <v>244</v>
      </c>
      <c r="R124" s="9">
        <v>10</v>
      </c>
      <c r="S124" s="11">
        <v>43032</v>
      </c>
      <c r="U124" s="1">
        <v>44.8733</v>
      </c>
      <c r="V124" s="1">
        <v>-93.405148999999994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J124" s="16">
        <f>+SUM(Z124:AH124)</f>
        <v>0</v>
      </c>
      <c r="AL124" s="16">
        <v>0</v>
      </c>
    </row>
    <row r="125" spans="1:41" x14ac:dyDescent="0.25">
      <c r="A125" s="1" t="s">
        <v>0</v>
      </c>
      <c r="B125" s="15">
        <v>1</v>
      </c>
      <c r="C125" s="15">
        <v>1</v>
      </c>
      <c r="D125" s="1" t="s">
        <v>178</v>
      </c>
      <c r="E125" s="1" t="s">
        <v>317</v>
      </c>
      <c r="F125" s="1">
        <v>5</v>
      </c>
      <c r="G125" s="1" t="s">
        <v>55</v>
      </c>
      <c r="H125" s="1" t="s">
        <v>278</v>
      </c>
      <c r="I125" s="17" t="s">
        <v>203</v>
      </c>
      <c r="J125" s="1">
        <v>55430</v>
      </c>
      <c r="K125" s="1" t="s">
        <v>41</v>
      </c>
      <c r="L125" s="1">
        <v>1</v>
      </c>
      <c r="M125" s="1">
        <v>4</v>
      </c>
      <c r="N125" s="1">
        <v>0</v>
      </c>
      <c r="O125" s="6">
        <v>104082</v>
      </c>
      <c r="P125" s="7">
        <v>1</v>
      </c>
      <c r="Q125" s="8" t="s">
        <v>252</v>
      </c>
      <c r="R125" s="9">
        <v>8</v>
      </c>
      <c r="S125" s="11">
        <v>43378</v>
      </c>
      <c r="U125" s="1">
        <v>45.066913</v>
      </c>
      <c r="V125" s="1">
        <v>-93.305149999999998</v>
      </c>
      <c r="W125" s="16">
        <v>5450000</v>
      </c>
      <c r="X125" s="16">
        <v>0</v>
      </c>
      <c r="Y125" s="16">
        <v>52.3625602890029</v>
      </c>
      <c r="Z125" s="16">
        <v>0</v>
      </c>
      <c r="AA125" s="16">
        <v>0</v>
      </c>
      <c r="AB125" s="16">
        <v>1814198</v>
      </c>
      <c r="AC125" s="16">
        <v>0</v>
      </c>
      <c r="AD125" s="16">
        <v>0</v>
      </c>
      <c r="AE125" s="16">
        <v>0</v>
      </c>
      <c r="AF125" s="16">
        <v>604733</v>
      </c>
      <c r="AG125" s="16">
        <v>0</v>
      </c>
      <c r="AH125" s="16">
        <v>0</v>
      </c>
      <c r="AJ125" s="16">
        <f>+SUM(Z125:AH125)</f>
        <v>2418931</v>
      </c>
      <c r="AK125" s="1" t="s">
        <v>304</v>
      </c>
      <c r="AL125" s="16">
        <v>5282430</v>
      </c>
    </row>
    <row r="126" spans="1:41" hidden="1" x14ac:dyDescent="0.25">
      <c r="A126" s="1" t="s">
        <v>370</v>
      </c>
      <c r="B126" s="15">
        <v>1</v>
      </c>
      <c r="C126" s="15">
        <v>1</v>
      </c>
      <c r="D126" s="19" t="s">
        <v>398</v>
      </c>
      <c r="F126" s="1">
        <v>5</v>
      </c>
      <c r="H126" s="1" t="s">
        <v>54</v>
      </c>
      <c r="I126" s="17" t="s">
        <v>209</v>
      </c>
      <c r="K126" s="1" t="s">
        <v>54</v>
      </c>
      <c r="L126" s="1">
        <v>2</v>
      </c>
      <c r="M126" s="1">
        <v>3</v>
      </c>
      <c r="N126" s="1">
        <v>240</v>
      </c>
      <c r="O126" s="7">
        <v>178878</v>
      </c>
      <c r="R126" s="13">
        <v>1</v>
      </c>
      <c r="S126" s="10">
        <v>34355</v>
      </c>
      <c r="W126" s="16">
        <v>4577000</v>
      </c>
      <c r="X126" s="16">
        <f>+IF(N126=0, "", W126/N126)</f>
        <v>19070.833333333332</v>
      </c>
      <c r="Y126" s="16">
        <f>+W126/O126</f>
        <v>25.587271771822135</v>
      </c>
      <c r="AD126" s="16">
        <v>0</v>
      </c>
      <c r="AG126" s="16">
        <v>1325100</v>
      </c>
      <c r="AM126" s="10">
        <v>36600</v>
      </c>
      <c r="AN126" s="20">
        <v>7375000</v>
      </c>
      <c r="AO126" s="16">
        <v>4611817</v>
      </c>
    </row>
    <row r="127" spans="1:41" x14ac:dyDescent="0.25">
      <c r="A127" s="1" t="s">
        <v>0</v>
      </c>
      <c r="B127" s="15">
        <v>1</v>
      </c>
      <c r="C127" s="15">
        <v>1</v>
      </c>
      <c r="D127" s="1" t="s">
        <v>166</v>
      </c>
      <c r="F127" s="1">
        <v>5</v>
      </c>
      <c r="G127" s="1" t="s">
        <v>167</v>
      </c>
      <c r="H127" s="1" t="s">
        <v>133</v>
      </c>
      <c r="I127" s="17" t="s">
        <v>203</v>
      </c>
      <c r="J127" s="1">
        <v>55431</v>
      </c>
      <c r="K127" s="1" t="s">
        <v>41</v>
      </c>
      <c r="L127" s="1">
        <v>1</v>
      </c>
      <c r="M127" s="1">
        <v>1</v>
      </c>
      <c r="N127" s="1">
        <v>0</v>
      </c>
      <c r="O127" s="6">
        <v>114631</v>
      </c>
      <c r="P127" s="7">
        <v>1</v>
      </c>
      <c r="Q127" s="8" t="s">
        <v>279</v>
      </c>
      <c r="R127" s="9">
        <v>9</v>
      </c>
      <c r="S127" s="11">
        <v>44012</v>
      </c>
      <c r="U127" s="1">
        <v>44.831158000000002</v>
      </c>
      <c r="V127" s="1">
        <v>-93.300449999999998</v>
      </c>
      <c r="W127" s="16">
        <v>6000000</v>
      </c>
      <c r="X127" s="16">
        <v>0</v>
      </c>
      <c r="Y127" s="16">
        <v>52.341862148982386</v>
      </c>
      <c r="Z127" s="16">
        <v>0</v>
      </c>
      <c r="AA127" s="16">
        <v>0</v>
      </c>
      <c r="AB127" s="16">
        <v>0</v>
      </c>
      <c r="AC127" s="16">
        <v>3250000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J127" s="16">
        <f>+SUM(Z127:AH127)</f>
        <v>3250000</v>
      </c>
      <c r="AK127" s="1" t="s">
        <v>298</v>
      </c>
      <c r="AL127" s="16">
        <v>3900000</v>
      </c>
    </row>
    <row r="128" spans="1:41" hidden="1" x14ac:dyDescent="0.25">
      <c r="A128" s="1" t="s">
        <v>370</v>
      </c>
      <c r="B128" s="15">
        <v>1</v>
      </c>
      <c r="C128" s="15">
        <v>1</v>
      </c>
      <c r="D128" s="19" t="s">
        <v>439</v>
      </c>
      <c r="F128" s="1">
        <v>5</v>
      </c>
      <c r="H128" s="1" t="s">
        <v>54</v>
      </c>
      <c r="I128" s="17" t="s">
        <v>209</v>
      </c>
      <c r="K128" s="1" t="s">
        <v>54</v>
      </c>
      <c r="L128" s="1">
        <v>2</v>
      </c>
      <c r="M128" s="1">
        <v>3</v>
      </c>
      <c r="N128" s="1">
        <v>128</v>
      </c>
      <c r="O128" s="7">
        <v>115184</v>
      </c>
      <c r="R128" s="13">
        <v>1</v>
      </c>
      <c r="S128" s="10">
        <v>40057</v>
      </c>
      <c r="W128" s="16">
        <v>2500000</v>
      </c>
      <c r="X128" s="16">
        <f>+IF(N128=0, "", W128/N128)</f>
        <v>19531.25</v>
      </c>
      <c r="Y128" s="16">
        <f>+W128/O128</f>
        <v>21.704403389359634</v>
      </c>
      <c r="AD128" s="16">
        <v>0</v>
      </c>
      <c r="AG128" s="16">
        <v>1300000</v>
      </c>
      <c r="AM128" s="10">
        <v>41016</v>
      </c>
      <c r="AN128" s="20">
        <v>3705000</v>
      </c>
      <c r="AO128" s="16">
        <v>785782</v>
      </c>
    </row>
    <row r="129" spans="1:41" hidden="1" x14ac:dyDescent="0.25">
      <c r="A129" s="1" t="s">
        <v>370</v>
      </c>
      <c r="B129" s="15">
        <v>1</v>
      </c>
      <c r="C129" s="15">
        <v>1</v>
      </c>
      <c r="D129" s="19" t="s">
        <v>411</v>
      </c>
      <c r="F129" s="1">
        <v>5</v>
      </c>
      <c r="H129" s="1" t="s">
        <v>467</v>
      </c>
      <c r="I129" s="17" t="s">
        <v>210</v>
      </c>
      <c r="K129" s="1" t="s">
        <v>64</v>
      </c>
      <c r="L129" s="1">
        <v>1</v>
      </c>
      <c r="O129" s="7">
        <v>16430</v>
      </c>
      <c r="R129" s="13">
        <v>1</v>
      </c>
      <c r="S129" s="10">
        <v>36077</v>
      </c>
      <c r="W129" s="16">
        <v>1150000</v>
      </c>
      <c r="X129" s="16" t="str">
        <f>+IF(N129=0, "", W129/N129)</f>
        <v/>
      </c>
      <c r="Y129" s="16">
        <f>+W129/O129</f>
        <v>69.993913572732808</v>
      </c>
      <c r="AD129" s="16">
        <v>0</v>
      </c>
      <c r="AG129" s="16">
        <v>316951</v>
      </c>
      <c r="AM129" s="10">
        <v>41739</v>
      </c>
      <c r="AN129" s="20">
        <v>1400000</v>
      </c>
      <c r="AO129" s="16">
        <v>1117022.07</v>
      </c>
    </row>
    <row r="130" spans="1:41" hidden="1" x14ac:dyDescent="0.25">
      <c r="A130" s="1" t="s">
        <v>370</v>
      </c>
      <c r="B130" s="15">
        <v>1</v>
      </c>
      <c r="C130" s="15">
        <v>1</v>
      </c>
      <c r="D130" s="19" t="s">
        <v>412</v>
      </c>
      <c r="F130" s="1">
        <v>5</v>
      </c>
      <c r="H130" s="1" t="s">
        <v>64</v>
      </c>
      <c r="I130" s="17" t="s">
        <v>210</v>
      </c>
      <c r="K130" s="1" t="s">
        <v>64</v>
      </c>
      <c r="L130" s="1">
        <v>1</v>
      </c>
      <c r="O130" s="7">
        <v>13220</v>
      </c>
      <c r="R130" s="13">
        <v>1</v>
      </c>
      <c r="S130" s="10">
        <v>36077</v>
      </c>
      <c r="W130" s="16">
        <v>900000</v>
      </c>
      <c r="X130" s="16" t="str">
        <f>+IF(N130=0, "", W130/N130)</f>
        <v/>
      </c>
      <c r="Y130" s="16">
        <f>+W130/O130</f>
        <v>68.07866868381241</v>
      </c>
      <c r="AD130" s="16">
        <v>0</v>
      </c>
      <c r="AG130" s="16">
        <v>248049</v>
      </c>
      <c r="AM130" s="10">
        <v>42242</v>
      </c>
      <c r="AN130" s="20">
        <v>865000</v>
      </c>
      <c r="AO130" s="16">
        <v>654436.4</v>
      </c>
    </row>
    <row r="131" spans="1:41" hidden="1" x14ac:dyDescent="0.25">
      <c r="A131" s="1" t="s">
        <v>370</v>
      </c>
      <c r="B131" s="15">
        <v>1</v>
      </c>
      <c r="C131" s="15">
        <v>1</v>
      </c>
      <c r="D131" s="19" t="s">
        <v>395</v>
      </c>
      <c r="F131" s="1">
        <v>5</v>
      </c>
      <c r="H131" s="1" t="s">
        <v>54</v>
      </c>
      <c r="I131" s="17" t="s">
        <v>209</v>
      </c>
      <c r="K131" s="1" t="s">
        <v>54</v>
      </c>
      <c r="L131" s="1">
        <v>2</v>
      </c>
      <c r="M131" s="1">
        <v>3</v>
      </c>
      <c r="N131" s="1">
        <v>168</v>
      </c>
      <c r="O131" s="7">
        <v>111764</v>
      </c>
      <c r="R131" s="13">
        <v>1</v>
      </c>
      <c r="S131" s="10">
        <v>33966</v>
      </c>
      <c r="W131" s="16">
        <v>2613436</v>
      </c>
      <c r="X131" s="16">
        <f>+IF(N131=0, "", W131/N131)</f>
        <v>15556.166666666666</v>
      </c>
      <c r="Y131" s="16">
        <f>+W131/O131</f>
        <v>23.383522422246877</v>
      </c>
      <c r="AD131" s="16">
        <v>0</v>
      </c>
      <c r="AG131" s="16">
        <v>709047</v>
      </c>
      <c r="AM131" s="10">
        <v>36068</v>
      </c>
      <c r="AN131" s="20">
        <v>4450000</v>
      </c>
      <c r="AO131" s="16">
        <v>2570074</v>
      </c>
    </row>
    <row r="132" spans="1:41" hidden="1" x14ac:dyDescent="0.25">
      <c r="A132" s="1" t="s">
        <v>370</v>
      </c>
      <c r="B132" s="15">
        <v>1</v>
      </c>
      <c r="C132" s="15">
        <v>1</v>
      </c>
      <c r="D132" s="19" t="s">
        <v>396</v>
      </c>
      <c r="F132" s="1">
        <v>5</v>
      </c>
      <c r="H132" s="1" t="s">
        <v>54</v>
      </c>
      <c r="I132" s="17" t="s">
        <v>209</v>
      </c>
      <c r="K132" s="1" t="s">
        <v>54</v>
      </c>
      <c r="L132" s="1">
        <v>2</v>
      </c>
      <c r="M132" s="1">
        <v>3</v>
      </c>
      <c r="N132" s="1">
        <v>216</v>
      </c>
      <c r="O132" s="7">
        <v>144032</v>
      </c>
      <c r="R132" s="13">
        <v>1</v>
      </c>
      <c r="S132" s="10">
        <v>34241</v>
      </c>
      <c r="W132" s="16">
        <v>2500000</v>
      </c>
      <c r="X132" s="16">
        <f>+IF(N132=0, "", W132/N132)</f>
        <v>11574.074074074075</v>
      </c>
      <c r="Y132" s="16">
        <f>+W132/O132</f>
        <v>17.357253943568097</v>
      </c>
      <c r="AD132" s="16">
        <v>0</v>
      </c>
      <c r="AG132" s="16">
        <v>750000</v>
      </c>
      <c r="AM132" s="10">
        <v>35773</v>
      </c>
      <c r="AN132" s="20">
        <v>3350000</v>
      </c>
      <c r="AO132" s="16">
        <v>1698535</v>
      </c>
    </row>
    <row r="133" spans="1:41" hidden="1" x14ac:dyDescent="0.25">
      <c r="A133" s="1" t="s">
        <v>0</v>
      </c>
      <c r="B133" s="15">
        <v>0</v>
      </c>
      <c r="C133" s="15">
        <v>1</v>
      </c>
      <c r="D133" s="1" t="s">
        <v>533</v>
      </c>
      <c r="F133" s="1">
        <v>10</v>
      </c>
      <c r="G133" s="1" t="s">
        <v>510</v>
      </c>
      <c r="H133" s="1" t="s">
        <v>511</v>
      </c>
      <c r="I133" s="17" t="s">
        <v>200</v>
      </c>
      <c r="J133" s="1">
        <v>50131</v>
      </c>
      <c r="K133" s="1" t="s">
        <v>37</v>
      </c>
      <c r="L133" s="1">
        <v>2</v>
      </c>
      <c r="M133" s="1">
        <v>3</v>
      </c>
      <c r="N133" s="1">
        <v>168</v>
      </c>
      <c r="O133" s="7">
        <v>191940</v>
      </c>
      <c r="Q133" s="12" t="s">
        <v>266</v>
      </c>
      <c r="R133" s="13">
        <v>15</v>
      </c>
      <c r="S133" s="10">
        <v>44194</v>
      </c>
      <c r="U133" s="1">
        <v>41.672302999999999</v>
      </c>
      <c r="V133" s="1">
        <v>-93.764292999999995</v>
      </c>
      <c r="W133" s="16">
        <v>20165000</v>
      </c>
      <c r="X133" s="16">
        <f>+W133/N133</f>
        <v>120029.76190476191</v>
      </c>
      <c r="Y133" s="16">
        <f>+W133/O133</f>
        <v>105.05887256434302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f>+SUM(Z133:AH133)</f>
        <v>0</v>
      </c>
    </row>
    <row r="134" spans="1:41" x14ac:dyDescent="0.25">
      <c r="A134" s="1" t="s">
        <v>0</v>
      </c>
      <c r="B134" s="15">
        <v>1</v>
      </c>
      <c r="C134" s="15">
        <v>1</v>
      </c>
      <c r="D134" s="1" t="s">
        <v>379</v>
      </c>
      <c r="F134" s="1">
        <v>5</v>
      </c>
      <c r="G134" s="1" t="s">
        <v>382</v>
      </c>
      <c r="H134" s="1" t="s">
        <v>60</v>
      </c>
      <c r="I134" s="17" t="s">
        <v>209</v>
      </c>
      <c r="J134" s="1">
        <v>77064</v>
      </c>
      <c r="K134" s="1" t="s">
        <v>60</v>
      </c>
      <c r="L134" s="1">
        <v>2</v>
      </c>
      <c r="M134" s="1">
        <v>3</v>
      </c>
      <c r="N134" s="1">
        <v>216</v>
      </c>
      <c r="O134" s="7">
        <v>193060</v>
      </c>
      <c r="P134" s="7">
        <v>-1</v>
      </c>
      <c r="Q134" s="12" t="s">
        <v>316</v>
      </c>
      <c r="R134" s="13">
        <v>1</v>
      </c>
      <c r="S134" s="10">
        <v>44133</v>
      </c>
      <c r="T134" s="1" t="s">
        <v>502</v>
      </c>
      <c r="U134" s="1">
        <v>29.909339286377801</v>
      </c>
      <c r="V134" s="1">
        <v>-95.582098221299503</v>
      </c>
      <c r="W134" s="16">
        <v>27500000</v>
      </c>
      <c r="X134" s="16">
        <v>127314.81481481482</v>
      </c>
      <c r="Y134" s="16">
        <v>142.4427639075935</v>
      </c>
      <c r="Z134" s="16">
        <v>0</v>
      </c>
      <c r="AA134" s="16">
        <v>0</v>
      </c>
      <c r="AB134" s="16">
        <v>0</v>
      </c>
      <c r="AC134" s="16">
        <v>2700000</v>
      </c>
      <c r="AD134" s="16">
        <v>0</v>
      </c>
      <c r="AE134" s="16">
        <v>8000000</v>
      </c>
      <c r="AF134" s="16">
        <v>0</v>
      </c>
      <c r="AG134" s="16">
        <v>0</v>
      </c>
      <c r="AH134" s="16">
        <v>0</v>
      </c>
      <c r="AJ134" s="16">
        <f>+SUM(Z134:AH134)</f>
        <v>10700000</v>
      </c>
    </row>
    <row r="135" spans="1:41" hidden="1" x14ac:dyDescent="0.25">
      <c r="A135" s="1" t="s">
        <v>370</v>
      </c>
      <c r="B135" s="15">
        <v>1</v>
      </c>
      <c r="C135" s="15">
        <v>1</v>
      </c>
      <c r="D135" s="19" t="s">
        <v>393</v>
      </c>
      <c r="F135" s="1">
        <v>5</v>
      </c>
      <c r="H135" s="1" t="s">
        <v>54</v>
      </c>
      <c r="I135" s="17" t="s">
        <v>209</v>
      </c>
      <c r="K135" s="1" t="s">
        <v>54</v>
      </c>
      <c r="L135" s="1">
        <v>2</v>
      </c>
      <c r="M135" s="1">
        <v>3</v>
      </c>
      <c r="N135" s="1">
        <v>154</v>
      </c>
      <c r="O135" s="7">
        <v>121631</v>
      </c>
      <c r="R135" s="13">
        <v>1</v>
      </c>
      <c r="S135" s="10">
        <v>33547</v>
      </c>
      <c r="W135" s="16">
        <v>1700000</v>
      </c>
      <c r="X135" s="16">
        <f>+IF(N135=0, "", W135/N135)</f>
        <v>11038.961038961039</v>
      </c>
      <c r="Y135" s="16">
        <f>+W135/O135</f>
        <v>13.976700018909654</v>
      </c>
      <c r="AD135" s="16">
        <v>0</v>
      </c>
      <c r="AG135" s="16">
        <v>560000</v>
      </c>
      <c r="AM135" s="10">
        <v>36972</v>
      </c>
      <c r="AN135" s="20">
        <v>3575000</v>
      </c>
      <c r="AO135" s="16">
        <v>2715023.9699999997</v>
      </c>
    </row>
    <row r="136" spans="1:41" x14ac:dyDescent="0.25">
      <c r="A136" s="1" t="s">
        <v>0</v>
      </c>
      <c r="B136" s="15">
        <v>1</v>
      </c>
      <c r="C136" s="15">
        <v>1</v>
      </c>
      <c r="D136" s="1" t="s">
        <v>92</v>
      </c>
      <c r="F136" s="1">
        <v>5</v>
      </c>
      <c r="G136" s="1" t="s">
        <v>93</v>
      </c>
      <c r="H136" s="1" t="s">
        <v>94</v>
      </c>
      <c r="I136" s="17" t="s">
        <v>249</v>
      </c>
      <c r="J136" s="1">
        <v>85281</v>
      </c>
      <c r="K136" s="1" t="s">
        <v>50</v>
      </c>
      <c r="L136" s="1">
        <v>2</v>
      </c>
      <c r="M136" s="1">
        <v>3</v>
      </c>
      <c r="N136" s="1">
        <v>408</v>
      </c>
      <c r="O136" s="6">
        <v>265021</v>
      </c>
      <c r="P136" s="7">
        <v>-1</v>
      </c>
      <c r="Q136" s="8" t="s">
        <v>262</v>
      </c>
      <c r="R136" s="9">
        <v>6</v>
      </c>
      <c r="S136" s="11">
        <v>43403</v>
      </c>
      <c r="U136" s="1">
        <v>33.413958999999998</v>
      </c>
      <c r="V136" s="1">
        <v>-111.90848099999999</v>
      </c>
      <c r="W136" s="16">
        <v>53500000</v>
      </c>
      <c r="X136" s="16">
        <v>131127.45098039217</v>
      </c>
      <c r="Y136" s="16">
        <v>201.87079514453572</v>
      </c>
      <c r="Z136" s="16">
        <v>0</v>
      </c>
      <c r="AA136" s="16">
        <v>5000000</v>
      </c>
      <c r="AB136" s="16">
        <v>9800000</v>
      </c>
      <c r="AC136" s="16">
        <v>5542500</v>
      </c>
      <c r="AD136" s="16">
        <v>0</v>
      </c>
      <c r="AE136" s="16">
        <v>0</v>
      </c>
      <c r="AF136" s="16">
        <v>5407500</v>
      </c>
      <c r="AG136" s="16">
        <v>0</v>
      </c>
      <c r="AH136" s="16">
        <v>0</v>
      </c>
      <c r="AJ136" s="16">
        <f>+SUM(Z136:AH136)</f>
        <v>25750000</v>
      </c>
      <c r="AK136" s="1" t="s">
        <v>294</v>
      </c>
      <c r="AL136" s="16">
        <v>33329000</v>
      </c>
    </row>
    <row r="137" spans="1:41" hidden="1" x14ac:dyDescent="0.25">
      <c r="A137" s="1" t="s">
        <v>0</v>
      </c>
      <c r="B137" s="15">
        <v>0</v>
      </c>
      <c r="C137" s="15">
        <v>1</v>
      </c>
      <c r="D137" s="1" t="s">
        <v>230</v>
      </c>
      <c r="E137" s="1" t="s">
        <v>159</v>
      </c>
      <c r="F137" s="1">
        <v>4</v>
      </c>
      <c r="G137" s="1" t="s">
        <v>160</v>
      </c>
      <c r="H137" s="1" t="s">
        <v>60</v>
      </c>
      <c r="I137" s="17" t="s">
        <v>209</v>
      </c>
      <c r="J137" s="1">
        <v>77090</v>
      </c>
      <c r="K137" s="1" t="s">
        <v>60</v>
      </c>
      <c r="L137" s="1">
        <v>2</v>
      </c>
      <c r="M137" s="1">
        <v>3</v>
      </c>
      <c r="N137" s="1">
        <v>440</v>
      </c>
      <c r="O137" s="6">
        <v>348292</v>
      </c>
      <c r="P137" s="7">
        <v>-1</v>
      </c>
      <c r="Q137" s="8" t="s">
        <v>501</v>
      </c>
      <c r="R137" s="9">
        <v>1</v>
      </c>
      <c r="S137" s="11">
        <v>43817</v>
      </c>
      <c r="T137" s="1" t="s">
        <v>242</v>
      </c>
      <c r="U137" s="1">
        <v>30.027327</v>
      </c>
      <c r="V137" s="1">
        <v>-95.439869999999999</v>
      </c>
      <c r="W137" s="16">
        <v>30800000</v>
      </c>
      <c r="X137" s="16">
        <v>0</v>
      </c>
      <c r="Y137" s="16">
        <v>0</v>
      </c>
      <c r="Z137" s="16">
        <v>0</v>
      </c>
      <c r="AA137" s="16">
        <v>0</v>
      </c>
      <c r="AB137" s="16">
        <v>271493.21266968327</v>
      </c>
      <c r="AC137" s="16">
        <v>5279185.5203619907</v>
      </c>
      <c r="AD137" s="16">
        <v>0</v>
      </c>
      <c r="AE137" s="16">
        <v>4155203.6199095021</v>
      </c>
      <c r="AF137" s="16">
        <v>0</v>
      </c>
      <c r="AG137" s="16">
        <v>0</v>
      </c>
      <c r="AH137" s="16">
        <v>0</v>
      </c>
      <c r="AJ137" s="16">
        <f>+SUM(Z137:AH137)</f>
        <v>9705882.3529411759</v>
      </c>
      <c r="AK137" s="1" t="s">
        <v>294</v>
      </c>
      <c r="AL137" s="16">
        <v>24336000</v>
      </c>
    </row>
    <row r="138" spans="1:41" hidden="1" x14ac:dyDescent="0.25">
      <c r="A138" s="1" t="s">
        <v>0</v>
      </c>
      <c r="B138" s="15">
        <v>0</v>
      </c>
      <c r="C138" s="15">
        <v>1</v>
      </c>
      <c r="D138" s="1" t="s">
        <v>229</v>
      </c>
      <c r="E138" s="1" t="s">
        <v>157</v>
      </c>
      <c r="F138" s="1">
        <v>4</v>
      </c>
      <c r="G138" s="1" t="s">
        <v>158</v>
      </c>
      <c r="H138" s="1" t="s">
        <v>60</v>
      </c>
      <c r="I138" s="17" t="s">
        <v>209</v>
      </c>
      <c r="J138" s="1">
        <v>77066</v>
      </c>
      <c r="K138" s="1" t="s">
        <v>60</v>
      </c>
      <c r="L138" s="1">
        <v>2</v>
      </c>
      <c r="M138" s="1">
        <v>3</v>
      </c>
      <c r="N138" s="1">
        <v>278</v>
      </c>
      <c r="O138" s="6">
        <v>243092</v>
      </c>
      <c r="P138" s="7">
        <v>-1</v>
      </c>
      <c r="Q138" s="8" t="s">
        <v>501</v>
      </c>
      <c r="R138" s="9">
        <v>1</v>
      </c>
      <c r="S138" s="11">
        <v>43817</v>
      </c>
      <c r="T138" s="1" t="s">
        <v>281</v>
      </c>
      <c r="U138" s="1">
        <v>29.981292</v>
      </c>
      <c r="V138" s="1">
        <v>-95.507013999999998</v>
      </c>
      <c r="W138" s="16">
        <v>24500000</v>
      </c>
      <c r="X138" s="16">
        <v>0</v>
      </c>
      <c r="Y138" s="16">
        <v>0</v>
      </c>
      <c r="Z138" s="16">
        <v>0</v>
      </c>
      <c r="AA138" s="16">
        <v>0</v>
      </c>
      <c r="AB138" s="16">
        <v>214932.12669683259</v>
      </c>
      <c r="AC138" s="16">
        <v>4179355.2036199095</v>
      </c>
      <c r="AD138" s="16">
        <v>0</v>
      </c>
      <c r="AE138" s="16">
        <v>3289536.1990950224</v>
      </c>
      <c r="AF138" s="16">
        <v>0</v>
      </c>
      <c r="AG138" s="16">
        <v>0</v>
      </c>
      <c r="AH138" s="16">
        <v>0</v>
      </c>
      <c r="AJ138" s="16">
        <f>+SUM(Z138:AH138)</f>
        <v>7683823.5294117648</v>
      </c>
      <c r="AK138" s="1" t="s">
        <v>294</v>
      </c>
      <c r="AL138" s="16">
        <v>18000000</v>
      </c>
    </row>
    <row r="139" spans="1:41" hidden="1" x14ac:dyDescent="0.25">
      <c r="A139" s="1" t="s">
        <v>0</v>
      </c>
      <c r="B139" s="15">
        <v>0</v>
      </c>
      <c r="C139" s="15">
        <v>1</v>
      </c>
      <c r="D139" s="1" t="s">
        <v>238</v>
      </c>
      <c r="E139" s="1" t="s">
        <v>151</v>
      </c>
      <c r="F139" s="1">
        <v>4</v>
      </c>
      <c r="G139" s="1" t="s">
        <v>152</v>
      </c>
      <c r="H139" s="1" t="s">
        <v>148</v>
      </c>
      <c r="I139" s="17" t="s">
        <v>207</v>
      </c>
      <c r="J139" s="1">
        <v>74136</v>
      </c>
      <c r="K139" s="1" t="s">
        <v>148</v>
      </c>
      <c r="L139" s="1">
        <v>2</v>
      </c>
      <c r="M139" s="1">
        <v>3</v>
      </c>
      <c r="N139" s="1">
        <v>142</v>
      </c>
      <c r="O139" s="6">
        <v>130550</v>
      </c>
      <c r="P139" s="7">
        <v>-1</v>
      </c>
      <c r="Q139" s="8" t="s">
        <v>267</v>
      </c>
      <c r="R139" s="9">
        <v>1</v>
      </c>
      <c r="S139" s="11">
        <v>43817</v>
      </c>
      <c r="T139" s="1" t="s">
        <v>239</v>
      </c>
      <c r="U139" s="1">
        <v>36.065963000000004</v>
      </c>
      <c r="V139" s="1">
        <v>-95.928431000000003</v>
      </c>
      <c r="W139" s="16">
        <v>8100000</v>
      </c>
      <c r="X139" s="16">
        <v>0</v>
      </c>
      <c r="Y139" s="16">
        <v>0</v>
      </c>
      <c r="Z139" s="16">
        <v>0</v>
      </c>
      <c r="AA139" s="16">
        <v>0</v>
      </c>
      <c r="AB139" s="16">
        <v>83710.407239819004</v>
      </c>
      <c r="AC139" s="16">
        <v>1627748.8687782804</v>
      </c>
      <c r="AD139" s="16">
        <v>0</v>
      </c>
      <c r="AE139" s="16">
        <v>1281187.7828054298</v>
      </c>
      <c r="AF139" s="16">
        <v>0</v>
      </c>
      <c r="AG139" s="16">
        <v>0</v>
      </c>
      <c r="AH139" s="16">
        <v>0</v>
      </c>
      <c r="AJ139" s="16">
        <f>+SUM(Z139:AH139)</f>
        <v>2992647.0588235292</v>
      </c>
      <c r="AK139" s="1" t="s">
        <v>294</v>
      </c>
      <c r="AL139" s="16">
        <v>6162000</v>
      </c>
    </row>
    <row r="140" spans="1:41" hidden="1" x14ac:dyDescent="0.25">
      <c r="A140" s="1" t="s">
        <v>0</v>
      </c>
      <c r="B140" s="15">
        <v>0</v>
      </c>
      <c r="C140" s="15">
        <v>1</v>
      </c>
      <c r="D140" s="1" t="s">
        <v>232</v>
      </c>
      <c r="E140" s="1" t="s">
        <v>143</v>
      </c>
      <c r="F140" s="1">
        <v>4</v>
      </c>
      <c r="G140" s="1" t="s">
        <v>144</v>
      </c>
      <c r="H140" s="1" t="s">
        <v>145</v>
      </c>
      <c r="I140" s="17" t="s">
        <v>207</v>
      </c>
      <c r="J140" s="1">
        <v>73120</v>
      </c>
      <c r="K140" s="1" t="s">
        <v>145</v>
      </c>
      <c r="L140" s="1">
        <v>2</v>
      </c>
      <c r="M140" s="1">
        <v>3</v>
      </c>
      <c r="N140" s="1">
        <v>458</v>
      </c>
      <c r="O140" s="6">
        <v>359678</v>
      </c>
      <c r="P140" s="7">
        <v>-1</v>
      </c>
      <c r="Q140" s="8" t="s">
        <v>267</v>
      </c>
      <c r="R140" s="9">
        <v>1</v>
      </c>
      <c r="S140" s="11">
        <v>43817</v>
      </c>
      <c r="T140" s="1" t="s">
        <v>234</v>
      </c>
      <c r="U140" s="1">
        <v>35.597188000000003</v>
      </c>
      <c r="V140" s="1">
        <v>-97.555340000000001</v>
      </c>
      <c r="W140" s="16">
        <v>35500000</v>
      </c>
      <c r="X140" s="16">
        <v>0</v>
      </c>
      <c r="Y140" s="16">
        <v>0</v>
      </c>
      <c r="Z140" s="16">
        <v>0</v>
      </c>
      <c r="AA140" s="16">
        <v>0</v>
      </c>
      <c r="AB140" s="16">
        <v>303167.42081447964</v>
      </c>
      <c r="AC140" s="16">
        <v>5895090.4977375567</v>
      </c>
      <c r="AD140" s="16">
        <v>0</v>
      </c>
      <c r="AE140" s="16">
        <v>4639977.3755656108</v>
      </c>
      <c r="AF140" s="16">
        <v>0</v>
      </c>
      <c r="AG140" s="16">
        <v>0</v>
      </c>
      <c r="AH140" s="16">
        <v>0</v>
      </c>
      <c r="AJ140" s="16">
        <f>+SUM(Z140:AH140)</f>
        <v>10838235.294117648</v>
      </c>
      <c r="AK140" s="1" t="s">
        <v>294</v>
      </c>
      <c r="AL140" s="16">
        <v>24535000</v>
      </c>
    </row>
    <row r="141" spans="1:41" hidden="1" x14ac:dyDescent="0.25">
      <c r="A141" s="1" t="s">
        <v>0</v>
      </c>
      <c r="B141" s="15">
        <v>0</v>
      </c>
      <c r="C141" s="15">
        <v>1</v>
      </c>
      <c r="D141" s="1" t="s">
        <v>233</v>
      </c>
      <c r="E141" s="1" t="s">
        <v>146</v>
      </c>
      <c r="F141" s="1">
        <v>4</v>
      </c>
      <c r="G141" s="1" t="s">
        <v>147</v>
      </c>
      <c r="H141" s="1" t="s">
        <v>148</v>
      </c>
      <c r="I141" s="17" t="s">
        <v>207</v>
      </c>
      <c r="J141" s="1">
        <v>74132</v>
      </c>
      <c r="K141" s="1" t="s">
        <v>148</v>
      </c>
      <c r="L141" s="1">
        <v>2</v>
      </c>
      <c r="M141" s="1">
        <v>3</v>
      </c>
      <c r="N141" s="1">
        <v>284</v>
      </c>
      <c r="O141" s="6">
        <v>227444</v>
      </c>
      <c r="P141" s="7">
        <v>-1</v>
      </c>
      <c r="Q141" s="8" t="s">
        <v>267</v>
      </c>
      <c r="R141" s="9">
        <v>1</v>
      </c>
      <c r="S141" s="11">
        <v>43817</v>
      </c>
      <c r="T141" s="1" t="s">
        <v>235</v>
      </c>
      <c r="U141" s="1">
        <v>36.071460999999999</v>
      </c>
      <c r="V141" s="1">
        <v>-96.028729999999996</v>
      </c>
      <c r="W141" s="16">
        <v>18200000</v>
      </c>
      <c r="X141" s="16">
        <v>0</v>
      </c>
      <c r="Y141" s="16">
        <v>0</v>
      </c>
      <c r="Z141" s="16">
        <v>0</v>
      </c>
      <c r="AA141" s="16">
        <v>0</v>
      </c>
      <c r="AB141" s="16">
        <v>167420.81447963801</v>
      </c>
      <c r="AC141" s="16">
        <v>3255497.7375565609</v>
      </c>
      <c r="AD141" s="16">
        <v>0</v>
      </c>
      <c r="AE141" s="16">
        <v>2562375.5656108595</v>
      </c>
      <c r="AF141" s="16">
        <v>0</v>
      </c>
      <c r="AG141" s="16">
        <v>0</v>
      </c>
      <c r="AH141" s="16">
        <v>0</v>
      </c>
      <c r="AJ141" s="16">
        <f>+SUM(Z141:AH141)</f>
        <v>5985294.1176470583</v>
      </c>
      <c r="AK141" s="1" t="s">
        <v>294</v>
      </c>
      <c r="AL141" s="16">
        <v>13486000</v>
      </c>
    </row>
    <row r="142" spans="1:41" hidden="1" x14ac:dyDescent="0.25">
      <c r="A142" s="1" t="s">
        <v>0</v>
      </c>
      <c r="B142" s="15">
        <v>0</v>
      </c>
      <c r="C142" s="15">
        <v>1</v>
      </c>
      <c r="D142" s="1" t="s">
        <v>236</v>
      </c>
      <c r="E142" s="1" t="s">
        <v>149</v>
      </c>
      <c r="F142" s="1">
        <v>4</v>
      </c>
      <c r="G142" s="1" t="s">
        <v>150</v>
      </c>
      <c r="H142" s="1" t="s">
        <v>145</v>
      </c>
      <c r="I142" s="17" t="s">
        <v>207</v>
      </c>
      <c r="J142" s="1">
        <v>73114</v>
      </c>
      <c r="K142" s="1" t="s">
        <v>145</v>
      </c>
      <c r="L142" s="1">
        <v>2</v>
      </c>
      <c r="M142" s="1">
        <v>3</v>
      </c>
      <c r="N142" s="1">
        <v>152</v>
      </c>
      <c r="O142" s="6">
        <v>129548</v>
      </c>
      <c r="P142" s="7">
        <v>-1</v>
      </c>
      <c r="Q142" s="8" t="s">
        <v>269</v>
      </c>
      <c r="R142" s="9">
        <v>1</v>
      </c>
      <c r="S142" s="11">
        <v>43817</v>
      </c>
      <c r="T142" s="1" t="s">
        <v>237</v>
      </c>
      <c r="U142" s="1">
        <v>35.581014000000003</v>
      </c>
      <c r="V142" s="1">
        <v>-97.536888000000005</v>
      </c>
      <c r="W142" s="16">
        <v>11200000</v>
      </c>
      <c r="X142" s="16">
        <v>0</v>
      </c>
      <c r="Y142" s="16">
        <v>0</v>
      </c>
      <c r="Z142" s="16">
        <v>0</v>
      </c>
      <c r="AA142" s="16">
        <v>0</v>
      </c>
      <c r="AB142" s="16">
        <v>104072.39819004525</v>
      </c>
      <c r="AC142" s="16">
        <v>2023687.7828054298</v>
      </c>
      <c r="AD142" s="16">
        <v>0</v>
      </c>
      <c r="AE142" s="16">
        <v>1592828.0542986426</v>
      </c>
      <c r="AF142" s="16">
        <v>0</v>
      </c>
      <c r="AG142" s="16">
        <v>0</v>
      </c>
      <c r="AH142" s="16">
        <v>0</v>
      </c>
      <c r="AJ142" s="16">
        <f>+SUM(Z142:AH142)</f>
        <v>3720588.2352941176</v>
      </c>
      <c r="AK142" s="1" t="s">
        <v>294</v>
      </c>
      <c r="AL142" s="16">
        <v>8408000</v>
      </c>
    </row>
    <row r="143" spans="1:41" hidden="1" x14ac:dyDescent="0.25">
      <c r="A143" s="1" t="s">
        <v>0</v>
      </c>
      <c r="B143" s="15">
        <v>0</v>
      </c>
      <c r="C143" s="15">
        <v>1</v>
      </c>
      <c r="D143" s="1" t="s">
        <v>228</v>
      </c>
      <c r="E143" s="1" t="s">
        <v>161</v>
      </c>
      <c r="F143" s="1">
        <v>4</v>
      </c>
      <c r="G143" s="1" t="s">
        <v>162</v>
      </c>
      <c r="H143" s="1" t="s">
        <v>60</v>
      </c>
      <c r="I143" s="17" t="s">
        <v>209</v>
      </c>
      <c r="J143" s="1">
        <v>77079</v>
      </c>
      <c r="K143" s="1" t="s">
        <v>60</v>
      </c>
      <c r="L143" s="1">
        <v>2</v>
      </c>
      <c r="M143" s="1">
        <v>3</v>
      </c>
      <c r="N143" s="1">
        <v>122</v>
      </c>
      <c r="O143" s="6">
        <v>146892</v>
      </c>
      <c r="P143" s="7">
        <v>-1</v>
      </c>
      <c r="Q143" s="8" t="s">
        <v>500</v>
      </c>
      <c r="R143" s="9">
        <v>1</v>
      </c>
      <c r="S143" s="11">
        <v>43817</v>
      </c>
      <c r="T143" s="1" t="s">
        <v>243</v>
      </c>
      <c r="U143" s="1">
        <v>29.777594000000001</v>
      </c>
      <c r="V143" s="1">
        <v>-95.599562000000006</v>
      </c>
      <c r="W143" s="16">
        <v>14900000</v>
      </c>
      <c r="X143" s="16">
        <v>0</v>
      </c>
      <c r="Y143" s="16">
        <v>0</v>
      </c>
      <c r="Z143" s="16">
        <v>0</v>
      </c>
      <c r="AA143" s="16">
        <v>0</v>
      </c>
      <c r="AB143" s="16">
        <v>135746.60633484164</v>
      </c>
      <c r="AC143" s="16">
        <v>2639592.7601809953</v>
      </c>
      <c r="AD143" s="16">
        <v>0</v>
      </c>
      <c r="AE143" s="16">
        <v>2077601.8099547511</v>
      </c>
      <c r="AF143" s="16">
        <v>0</v>
      </c>
      <c r="AG143" s="16">
        <v>0</v>
      </c>
      <c r="AH143" s="16">
        <v>0</v>
      </c>
      <c r="AJ143" s="16">
        <f>+SUM(Z143:AH143)</f>
        <v>4852941.176470588</v>
      </c>
      <c r="AK143" s="1" t="s">
        <v>294</v>
      </c>
      <c r="AL143" s="16">
        <v>11330000</v>
      </c>
    </row>
    <row r="144" spans="1:41" hidden="1" x14ac:dyDescent="0.25">
      <c r="A144" s="1" t="s">
        <v>0</v>
      </c>
      <c r="B144" s="15">
        <v>0</v>
      </c>
      <c r="C144" s="15">
        <v>1</v>
      </c>
      <c r="D144" s="1" t="s">
        <v>231</v>
      </c>
      <c r="E144" s="1" t="s">
        <v>153</v>
      </c>
      <c r="F144" s="1">
        <v>4</v>
      </c>
      <c r="G144" s="1" t="s">
        <v>154</v>
      </c>
      <c r="H144" s="1" t="s">
        <v>145</v>
      </c>
      <c r="I144" s="17" t="s">
        <v>207</v>
      </c>
      <c r="J144" s="1">
        <v>73142</v>
      </c>
      <c r="K144" s="1" t="s">
        <v>145</v>
      </c>
      <c r="L144" s="1">
        <v>2</v>
      </c>
      <c r="M144" s="1">
        <v>3</v>
      </c>
      <c r="N144" s="1">
        <v>104</v>
      </c>
      <c r="O144" s="6">
        <v>84912</v>
      </c>
      <c r="P144" s="7">
        <v>-1</v>
      </c>
      <c r="Q144" s="8" t="s">
        <v>252</v>
      </c>
      <c r="R144" s="9">
        <v>1</v>
      </c>
      <c r="S144" s="11">
        <v>43817</v>
      </c>
      <c r="T144" s="1" t="s">
        <v>240</v>
      </c>
      <c r="U144" s="1">
        <v>35.595573000000002</v>
      </c>
      <c r="V144" s="1">
        <v>-97.635146000000006</v>
      </c>
      <c r="W144" s="16">
        <v>6750000</v>
      </c>
      <c r="X144" s="16">
        <v>0</v>
      </c>
      <c r="Y144" s="16">
        <v>0</v>
      </c>
      <c r="Z144" s="16">
        <v>0</v>
      </c>
      <c r="AA144" s="16">
        <v>0</v>
      </c>
      <c r="AB144" s="16">
        <v>58823.529411764714</v>
      </c>
      <c r="AC144" s="16">
        <v>1143823.5294117648</v>
      </c>
      <c r="AD144" s="16">
        <v>0</v>
      </c>
      <c r="AE144" s="16">
        <v>900294.11764705891</v>
      </c>
      <c r="AF144" s="16">
        <v>0</v>
      </c>
      <c r="AG144" s="16">
        <v>0</v>
      </c>
      <c r="AH144" s="16">
        <v>0</v>
      </c>
      <c r="AJ144" s="16">
        <f>+SUM(Z144:AH144)</f>
        <v>2102941.1764705884</v>
      </c>
      <c r="AK144" s="1" t="s">
        <v>294</v>
      </c>
      <c r="AL144" s="16">
        <v>4859000</v>
      </c>
    </row>
    <row r="145" spans="1:41" hidden="1" x14ac:dyDescent="0.25">
      <c r="A145" s="1" t="s">
        <v>0</v>
      </c>
      <c r="B145" s="15">
        <v>0</v>
      </c>
      <c r="C145" s="15">
        <v>1</v>
      </c>
      <c r="D145" s="1" t="s">
        <v>227</v>
      </c>
      <c r="E145" s="1" t="s">
        <v>155</v>
      </c>
      <c r="F145" s="1">
        <v>4</v>
      </c>
      <c r="G145" s="1" t="s">
        <v>156</v>
      </c>
      <c r="H145" s="1" t="s">
        <v>60</v>
      </c>
      <c r="I145" s="17" t="s">
        <v>209</v>
      </c>
      <c r="J145" s="1">
        <v>77077</v>
      </c>
      <c r="K145" s="1" t="s">
        <v>60</v>
      </c>
      <c r="L145" s="1">
        <v>2</v>
      </c>
      <c r="M145" s="1">
        <v>3</v>
      </c>
      <c r="N145" s="1">
        <v>366</v>
      </c>
      <c r="O145" s="6">
        <v>278802</v>
      </c>
      <c r="P145" s="7">
        <v>-1</v>
      </c>
      <c r="Q145" s="8" t="s">
        <v>499</v>
      </c>
      <c r="R145" s="9">
        <v>1</v>
      </c>
      <c r="S145" s="11">
        <v>43817</v>
      </c>
      <c r="T145" s="1" t="s">
        <v>241</v>
      </c>
      <c r="U145" s="1">
        <v>29.738977999999999</v>
      </c>
      <c r="V145" s="1">
        <v>-95.592474999999993</v>
      </c>
      <c r="W145" s="16">
        <v>30650000</v>
      </c>
      <c r="X145" s="16">
        <v>0</v>
      </c>
      <c r="Y145" s="16">
        <v>0</v>
      </c>
      <c r="Z145" s="16">
        <v>0</v>
      </c>
      <c r="AA145" s="16">
        <v>0</v>
      </c>
      <c r="AB145" s="16">
        <v>289592.76018099551</v>
      </c>
      <c r="AC145" s="16">
        <v>5631131.2217194578</v>
      </c>
      <c r="AD145" s="16">
        <v>0</v>
      </c>
      <c r="AE145" s="16">
        <v>4432217.1945701363</v>
      </c>
      <c r="AF145" s="16">
        <v>0</v>
      </c>
      <c r="AG145" s="16">
        <v>0</v>
      </c>
      <c r="AH145" s="16">
        <v>0</v>
      </c>
      <c r="AJ145" s="16">
        <f>+SUM(Z145:AH145)</f>
        <v>10352941.176470589</v>
      </c>
      <c r="AK145" s="1" t="s">
        <v>294</v>
      </c>
      <c r="AL145" s="16">
        <v>22470000</v>
      </c>
    </row>
    <row r="146" spans="1:41" x14ac:dyDescent="0.25">
      <c r="A146" s="1" t="s">
        <v>0</v>
      </c>
      <c r="B146" s="15">
        <v>1</v>
      </c>
      <c r="C146" s="15">
        <v>1</v>
      </c>
      <c r="D146" s="1" t="s">
        <v>496</v>
      </c>
      <c r="E146" s="1" t="s">
        <v>356</v>
      </c>
      <c r="F146" s="1">
        <v>5</v>
      </c>
      <c r="G146" s="1" t="s">
        <v>87</v>
      </c>
      <c r="H146" s="1" t="s">
        <v>88</v>
      </c>
      <c r="I146" s="17" t="s">
        <v>199</v>
      </c>
      <c r="J146" s="1">
        <v>30047</v>
      </c>
      <c r="K146" s="1" t="s">
        <v>71</v>
      </c>
      <c r="L146" s="1">
        <v>2</v>
      </c>
      <c r="M146" s="1">
        <v>3</v>
      </c>
      <c r="N146" s="1">
        <v>280</v>
      </c>
      <c r="O146" s="6">
        <v>285412</v>
      </c>
      <c r="P146" s="7">
        <v>-1</v>
      </c>
      <c r="Q146" s="8" t="s">
        <v>269</v>
      </c>
      <c r="R146" s="9">
        <v>2</v>
      </c>
      <c r="S146" s="11">
        <v>43605</v>
      </c>
      <c r="U146" s="1">
        <v>33.899116999999997</v>
      </c>
      <c r="V146" s="1">
        <v>-84.162585000000007</v>
      </c>
      <c r="W146" s="16">
        <v>31050000</v>
      </c>
      <c r="X146" s="16">
        <v>110892.85714285714</v>
      </c>
      <c r="Y146" s="16">
        <v>108.79009992572141</v>
      </c>
      <c r="Z146" s="16">
        <v>0</v>
      </c>
      <c r="AA146" s="16">
        <v>0</v>
      </c>
      <c r="AB146" s="16">
        <v>0</v>
      </c>
      <c r="AC146" s="16">
        <v>11516400</v>
      </c>
      <c r="AD146" s="16">
        <v>0</v>
      </c>
      <c r="AE146" s="16">
        <v>0</v>
      </c>
      <c r="AF146" s="16">
        <v>1279600</v>
      </c>
      <c r="AG146" s="16">
        <v>0</v>
      </c>
      <c r="AH146" s="16">
        <v>0</v>
      </c>
      <c r="AJ146" s="16">
        <f>+SUM(Z146:AH146)</f>
        <v>12796000</v>
      </c>
      <c r="AK146" s="1" t="s">
        <v>296</v>
      </c>
      <c r="AL146" s="16">
        <v>21657000</v>
      </c>
    </row>
    <row r="147" spans="1:41" hidden="1" x14ac:dyDescent="0.25">
      <c r="A147" s="1" t="s">
        <v>0</v>
      </c>
      <c r="B147" s="15">
        <v>0</v>
      </c>
      <c r="C147" s="15">
        <v>1</v>
      </c>
      <c r="D147" s="1" t="s">
        <v>113</v>
      </c>
      <c r="F147" s="1">
        <v>7</v>
      </c>
      <c r="G147" s="1" t="s">
        <v>114</v>
      </c>
      <c r="H147" s="1" t="s">
        <v>115</v>
      </c>
      <c r="I147" s="17" t="s">
        <v>203</v>
      </c>
      <c r="J147" s="1">
        <v>55369</v>
      </c>
      <c r="K147" s="1" t="s">
        <v>41</v>
      </c>
      <c r="L147" s="1">
        <v>1</v>
      </c>
      <c r="M147" s="1">
        <v>5</v>
      </c>
      <c r="N147" s="1">
        <v>0</v>
      </c>
      <c r="O147" s="6">
        <v>-1</v>
      </c>
      <c r="P147" s="7">
        <v>-1</v>
      </c>
      <c r="Q147" s="8" t="s">
        <v>244</v>
      </c>
      <c r="R147" s="9">
        <v>8</v>
      </c>
      <c r="S147" s="11">
        <v>42366</v>
      </c>
      <c r="U147" s="1">
        <v>45.136240000000001</v>
      </c>
      <c r="V147" s="1">
        <v>-93.477594999999994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J147" s="16">
        <f>+SUM(Z147:AH147)</f>
        <v>0</v>
      </c>
      <c r="AL147" s="16">
        <v>0</v>
      </c>
    </row>
    <row r="148" spans="1:41" hidden="1" x14ac:dyDescent="0.25">
      <c r="A148" s="1" t="s">
        <v>503</v>
      </c>
      <c r="B148" s="15">
        <v>1</v>
      </c>
      <c r="C148" s="15">
        <v>1</v>
      </c>
      <c r="D148" s="1" t="s">
        <v>374</v>
      </c>
      <c r="F148" s="1">
        <v>5</v>
      </c>
      <c r="G148" s="1" t="s">
        <v>504</v>
      </c>
      <c r="H148" s="1" t="s">
        <v>375</v>
      </c>
      <c r="I148" s="17" t="s">
        <v>209</v>
      </c>
      <c r="J148" s="1">
        <v>77385</v>
      </c>
      <c r="K148" s="1" t="s">
        <v>60</v>
      </c>
      <c r="L148" s="1">
        <v>2</v>
      </c>
      <c r="M148" s="1">
        <v>3</v>
      </c>
      <c r="R148" s="13">
        <v>1</v>
      </c>
      <c r="S148" s="10">
        <v>44215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f>+SUM(Z148:AH148)</f>
        <v>0</v>
      </c>
    </row>
    <row r="149" spans="1:41" hidden="1" x14ac:dyDescent="0.25">
      <c r="A149" s="1" t="s">
        <v>370</v>
      </c>
      <c r="B149" s="15">
        <v>1</v>
      </c>
      <c r="C149" s="15">
        <v>1</v>
      </c>
      <c r="D149" s="1" t="s">
        <v>329</v>
      </c>
      <c r="E149" s="1" t="s">
        <v>328</v>
      </c>
      <c r="F149" s="1">
        <v>5</v>
      </c>
      <c r="G149" s="1" t="s">
        <v>330</v>
      </c>
      <c r="H149" s="1" t="s">
        <v>212</v>
      </c>
      <c r="I149" s="17" t="s">
        <v>210</v>
      </c>
      <c r="J149" s="1">
        <v>53151</v>
      </c>
      <c r="K149" s="1" t="s">
        <v>64</v>
      </c>
      <c r="L149" s="1">
        <v>1</v>
      </c>
      <c r="M149" s="1">
        <v>1</v>
      </c>
      <c r="N149" s="1">
        <v>0</v>
      </c>
      <c r="O149" s="7">
        <v>114990</v>
      </c>
      <c r="P149" s="7">
        <v>2</v>
      </c>
      <c r="Q149" s="12" t="s">
        <v>366</v>
      </c>
      <c r="R149" s="13">
        <v>1</v>
      </c>
      <c r="S149" s="10">
        <v>41957</v>
      </c>
      <c r="U149" s="1">
        <v>42.997757</v>
      </c>
      <c r="V149" s="1">
        <v>-88.112814999999998</v>
      </c>
      <c r="W149" s="16">
        <v>3620000</v>
      </c>
      <c r="X149" s="16">
        <v>0</v>
      </c>
      <c r="Y149" s="16">
        <v>31.480998347682409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1693242.59</v>
      </c>
      <c r="AJ149" s="16">
        <f>+SUM(Z149:AH149)</f>
        <v>1693242.59</v>
      </c>
    </row>
    <row r="150" spans="1:41" x14ac:dyDescent="0.25">
      <c r="A150" s="1" t="s">
        <v>0</v>
      </c>
      <c r="B150" s="15">
        <v>1</v>
      </c>
      <c r="C150" s="15">
        <v>1</v>
      </c>
      <c r="D150" s="1" t="s">
        <v>169</v>
      </c>
      <c r="E150" s="22" t="s">
        <v>497</v>
      </c>
      <c r="F150" s="1">
        <v>5</v>
      </c>
      <c r="G150" s="1" t="s">
        <v>96</v>
      </c>
      <c r="H150" s="1" t="s">
        <v>97</v>
      </c>
      <c r="I150" s="17" t="s">
        <v>198</v>
      </c>
      <c r="J150" s="1">
        <v>33763</v>
      </c>
      <c r="K150" s="1" t="s">
        <v>47</v>
      </c>
      <c r="L150" s="1">
        <v>2</v>
      </c>
      <c r="M150" s="1">
        <v>3</v>
      </c>
      <c r="N150" s="1">
        <v>350</v>
      </c>
      <c r="O150" s="6">
        <v>293770</v>
      </c>
      <c r="P150" s="7">
        <v>-1</v>
      </c>
      <c r="Q150" s="8" t="s">
        <v>254</v>
      </c>
      <c r="R150" s="9">
        <v>1</v>
      </c>
      <c r="S150" s="11">
        <v>43640</v>
      </c>
      <c r="T150" s="1" t="s">
        <v>245</v>
      </c>
      <c r="U150" s="1">
        <v>28.001814</v>
      </c>
      <c r="V150" s="1">
        <v>-82.730535000000003</v>
      </c>
      <c r="W150" s="16">
        <v>39100000</v>
      </c>
      <c r="X150" s="16">
        <v>111714.28571428571</v>
      </c>
      <c r="Y150" s="16">
        <v>133.09732103346155</v>
      </c>
      <c r="Z150" s="16">
        <v>0</v>
      </c>
      <c r="AA150" s="16">
        <v>0</v>
      </c>
      <c r="AB150" s="16">
        <v>5000000</v>
      </c>
      <c r="AC150" s="16">
        <v>13200000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J150" s="16">
        <f>+SUM(Z150:AH150)</f>
        <v>18200000</v>
      </c>
      <c r="AK150" s="1" t="s">
        <v>296</v>
      </c>
      <c r="AL150" s="16">
        <v>28312000</v>
      </c>
    </row>
    <row r="151" spans="1:41" hidden="1" x14ac:dyDescent="0.25">
      <c r="A151" s="1" t="s">
        <v>0</v>
      </c>
      <c r="B151" s="15">
        <v>0</v>
      </c>
      <c r="C151" s="15">
        <v>1</v>
      </c>
      <c r="D151" s="1" t="s">
        <v>163</v>
      </c>
      <c r="E151" s="1" t="s">
        <v>163</v>
      </c>
      <c r="F151" s="1">
        <v>4</v>
      </c>
      <c r="G151" s="1" t="s">
        <v>164</v>
      </c>
      <c r="H151" s="1" t="s">
        <v>145</v>
      </c>
      <c r="I151" s="17" t="s">
        <v>207</v>
      </c>
      <c r="J151" s="1">
        <v>73112</v>
      </c>
      <c r="K151" s="1" t="s">
        <v>145</v>
      </c>
      <c r="L151" s="1">
        <v>2</v>
      </c>
      <c r="M151" s="1">
        <v>3</v>
      </c>
      <c r="N151" s="1">
        <v>423</v>
      </c>
      <c r="O151" s="6">
        <v>398395</v>
      </c>
      <c r="P151" s="7">
        <v>-1</v>
      </c>
      <c r="Q151" s="8" t="s">
        <v>501</v>
      </c>
      <c r="R151" s="9">
        <v>1</v>
      </c>
      <c r="S151" s="11">
        <v>43817</v>
      </c>
      <c r="T151" s="1" t="s">
        <v>217</v>
      </c>
      <c r="U151" s="1">
        <v>35.527355</v>
      </c>
      <c r="V151" s="1">
        <v>-97.571600000000004</v>
      </c>
      <c r="W151" s="16">
        <v>40400000</v>
      </c>
      <c r="X151" s="16">
        <v>0</v>
      </c>
      <c r="Y151" s="16">
        <v>0</v>
      </c>
      <c r="Z151" s="16">
        <v>0</v>
      </c>
      <c r="AA151" s="16">
        <v>0</v>
      </c>
      <c r="AB151" s="16">
        <v>371040.72398190049</v>
      </c>
      <c r="AC151" s="16">
        <v>7214886.8778280551</v>
      </c>
      <c r="AD151" s="16">
        <v>0</v>
      </c>
      <c r="AE151" s="16">
        <v>5678778.2805429874</v>
      </c>
      <c r="AF151" s="16">
        <v>0</v>
      </c>
      <c r="AG151" s="16">
        <v>0</v>
      </c>
      <c r="AH151" s="16">
        <v>0</v>
      </c>
      <c r="AJ151" s="16">
        <f>+SUM(Z151:AH151)</f>
        <v>13264705.882352943</v>
      </c>
      <c r="AK151" s="1" t="s">
        <v>294</v>
      </c>
      <c r="AL151" s="16">
        <v>30157000</v>
      </c>
    </row>
    <row r="152" spans="1:41" x14ac:dyDescent="0.25">
      <c r="A152" s="1" t="s">
        <v>0</v>
      </c>
      <c r="B152" s="15">
        <v>1</v>
      </c>
      <c r="C152" s="15">
        <v>0</v>
      </c>
      <c r="D152" s="1" t="s">
        <v>181</v>
      </c>
      <c r="F152" s="1">
        <v>4</v>
      </c>
      <c r="H152" s="1" t="s">
        <v>350</v>
      </c>
      <c r="I152" s="17" t="s">
        <v>368</v>
      </c>
      <c r="K152" s="1" t="s">
        <v>350</v>
      </c>
      <c r="L152" s="1">
        <v>2</v>
      </c>
      <c r="M152" s="1">
        <v>3</v>
      </c>
      <c r="N152" s="1">
        <v>2761</v>
      </c>
      <c r="O152" s="6">
        <v>2347605</v>
      </c>
      <c r="P152" s="7">
        <v>-1</v>
      </c>
      <c r="Q152" s="8" t="s">
        <v>367</v>
      </c>
      <c r="R152" s="9">
        <v>1</v>
      </c>
      <c r="S152" s="10">
        <v>43817</v>
      </c>
      <c r="W152" s="16">
        <v>221000000</v>
      </c>
      <c r="X152" s="16">
        <v>80043.462513582039</v>
      </c>
      <c r="Y152" s="16">
        <v>94.138494337846438</v>
      </c>
      <c r="Z152" s="16">
        <v>0</v>
      </c>
      <c r="AA152" s="16">
        <v>0</v>
      </c>
      <c r="AB152" s="16">
        <v>2000000</v>
      </c>
      <c r="AC152" s="16">
        <v>38890000</v>
      </c>
      <c r="AD152" s="16">
        <v>0</v>
      </c>
      <c r="AE152" s="16">
        <v>30610000.000000004</v>
      </c>
      <c r="AF152" s="16">
        <f>+AF151+AF148+AF147+AF146+AF145+AF144+AF143+AF142+AF141+AF140</f>
        <v>1279600</v>
      </c>
      <c r="AG152" s="16">
        <v>0</v>
      </c>
      <c r="AH152" s="16">
        <v>0</v>
      </c>
      <c r="AJ152" s="16">
        <f>+SUM(Z152:AH152)</f>
        <v>72779600</v>
      </c>
      <c r="AK152" s="1" t="s">
        <v>294</v>
      </c>
      <c r="AL152" s="16">
        <v>163743000</v>
      </c>
    </row>
    <row r="153" spans="1:41" x14ac:dyDescent="0.25">
      <c r="A153" s="1" t="s">
        <v>0</v>
      </c>
      <c r="B153" s="15">
        <v>1</v>
      </c>
      <c r="C153" s="15">
        <v>1</v>
      </c>
      <c r="D153" s="1" t="s">
        <v>498</v>
      </c>
      <c r="F153" s="1">
        <v>5</v>
      </c>
      <c r="G153" s="1" t="s">
        <v>246</v>
      </c>
      <c r="H153" s="1" t="s">
        <v>95</v>
      </c>
      <c r="I153" s="17" t="s">
        <v>209</v>
      </c>
      <c r="J153" s="1">
        <v>75013</v>
      </c>
      <c r="K153" s="1" t="s">
        <v>54</v>
      </c>
      <c r="L153" s="1">
        <v>2</v>
      </c>
      <c r="M153" s="1">
        <v>3</v>
      </c>
      <c r="N153" s="1">
        <v>444</v>
      </c>
      <c r="O153" s="6">
        <v>419822</v>
      </c>
      <c r="P153" s="7">
        <v>-1</v>
      </c>
      <c r="Q153" s="8" t="s">
        <v>263</v>
      </c>
      <c r="R153" s="9">
        <v>1</v>
      </c>
      <c r="S153" s="11">
        <v>43348</v>
      </c>
      <c r="T153" s="1" t="s">
        <v>247</v>
      </c>
      <c r="U153" s="1">
        <v>33.118155999999999</v>
      </c>
      <c r="V153" s="1">
        <v>-96.732322999999994</v>
      </c>
      <c r="W153" s="16">
        <v>73500000</v>
      </c>
      <c r="X153" s="16">
        <v>165540.54054054053</v>
      </c>
      <c r="Y153" s="16">
        <v>175.0741981125334</v>
      </c>
      <c r="Z153" s="16">
        <v>0</v>
      </c>
      <c r="AA153" s="16">
        <v>6340000</v>
      </c>
      <c r="AB153" s="16">
        <v>9000000</v>
      </c>
      <c r="AC153" s="16">
        <v>0</v>
      </c>
      <c r="AD153" s="16">
        <v>0</v>
      </c>
      <c r="AE153" s="16">
        <v>13860000</v>
      </c>
      <c r="AF153" s="16">
        <v>0</v>
      </c>
      <c r="AG153" s="16">
        <v>0</v>
      </c>
      <c r="AH153" s="16">
        <v>0</v>
      </c>
      <c r="AJ153" s="16">
        <f>+SUM(Z153:AH153)</f>
        <v>29200000</v>
      </c>
      <c r="AK153" s="1" t="s">
        <v>306</v>
      </c>
      <c r="AL153" s="16">
        <v>47000000</v>
      </c>
    </row>
    <row r="154" spans="1:41" hidden="1" x14ac:dyDescent="0.25">
      <c r="A154" s="1" t="s">
        <v>370</v>
      </c>
      <c r="B154" s="15">
        <v>1</v>
      </c>
      <c r="C154" s="15">
        <v>1</v>
      </c>
      <c r="D154" s="19" t="s">
        <v>406</v>
      </c>
      <c r="F154" s="1">
        <v>5</v>
      </c>
      <c r="H154" s="1" t="s">
        <v>54</v>
      </c>
      <c r="I154" s="17" t="s">
        <v>209</v>
      </c>
      <c r="K154" s="1" t="s">
        <v>54</v>
      </c>
      <c r="L154" s="1">
        <v>2</v>
      </c>
      <c r="M154" s="1">
        <v>3</v>
      </c>
      <c r="N154" s="1">
        <v>202</v>
      </c>
      <c r="O154" s="7">
        <v>168674</v>
      </c>
      <c r="R154" s="13">
        <v>1</v>
      </c>
      <c r="S154" s="10">
        <v>35185</v>
      </c>
      <c r="W154" s="16">
        <v>4775000</v>
      </c>
      <c r="X154" s="16">
        <f>+IF(N154=0, "", W154/N154)</f>
        <v>23638.61386138614</v>
      </c>
      <c r="Y154" s="16">
        <f>+W154/O154</f>
        <v>28.309045851761386</v>
      </c>
      <c r="AD154" s="16">
        <v>0</v>
      </c>
      <c r="AG154" s="16">
        <v>1732380.5</v>
      </c>
      <c r="AM154" s="10">
        <v>41670</v>
      </c>
      <c r="AN154" s="20">
        <v>9600000</v>
      </c>
      <c r="AO154" s="16">
        <v>6854128.0199999996</v>
      </c>
    </row>
    <row r="155" spans="1:41" x14ac:dyDescent="0.25">
      <c r="A155" s="1" t="s">
        <v>0</v>
      </c>
      <c r="B155" s="15">
        <v>1</v>
      </c>
      <c r="C155" s="15">
        <v>1</v>
      </c>
      <c r="D155" s="1" t="s">
        <v>98</v>
      </c>
      <c r="F155" s="1">
        <v>5</v>
      </c>
      <c r="G155" s="1" t="s">
        <v>99</v>
      </c>
      <c r="H155" s="1" t="s">
        <v>100</v>
      </c>
      <c r="I155" s="17" t="s">
        <v>210</v>
      </c>
      <c r="J155" s="1">
        <v>53029</v>
      </c>
      <c r="K155" s="1" t="s">
        <v>64</v>
      </c>
      <c r="L155" s="1">
        <v>2</v>
      </c>
      <c r="M155" s="1">
        <v>7</v>
      </c>
      <c r="N155" s="1">
        <v>0</v>
      </c>
      <c r="O155" s="6">
        <v>-1</v>
      </c>
      <c r="P155" s="7">
        <v>-1</v>
      </c>
      <c r="Q155" s="8" t="s">
        <v>244</v>
      </c>
      <c r="R155" s="9">
        <v>1</v>
      </c>
      <c r="S155" s="11">
        <v>43344</v>
      </c>
      <c r="U155" s="1">
        <v>43.174731999999999</v>
      </c>
      <c r="V155" s="1">
        <v>-88.29607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870699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J155" s="16">
        <f>+SUM(Z155:AH155)</f>
        <v>870699</v>
      </c>
      <c r="AL155" s="16">
        <v>0</v>
      </c>
    </row>
    <row r="156" spans="1:41" hidden="1" x14ac:dyDescent="0.25">
      <c r="A156" s="1" t="s">
        <v>0</v>
      </c>
      <c r="B156" s="15">
        <v>0</v>
      </c>
      <c r="C156" s="15">
        <v>1</v>
      </c>
      <c r="D156" s="1" t="s">
        <v>127</v>
      </c>
      <c r="F156" s="1">
        <v>2</v>
      </c>
      <c r="G156" s="1" t="s">
        <v>128</v>
      </c>
      <c r="H156" s="1" t="s">
        <v>129</v>
      </c>
      <c r="I156" s="17" t="s">
        <v>203</v>
      </c>
      <c r="J156" s="1">
        <v>55379</v>
      </c>
      <c r="K156" s="1" t="s">
        <v>41</v>
      </c>
      <c r="L156" s="1">
        <v>1</v>
      </c>
      <c r="M156" s="1">
        <v>2</v>
      </c>
      <c r="N156" s="1">
        <v>0</v>
      </c>
      <c r="O156" s="7">
        <v>80000</v>
      </c>
      <c r="P156" s="7">
        <v>-1</v>
      </c>
      <c r="Q156" s="8" t="s">
        <v>244</v>
      </c>
      <c r="R156" s="9">
        <v>10</v>
      </c>
      <c r="S156" s="11">
        <v>43032</v>
      </c>
      <c r="U156" s="1">
        <v>44.793241999999999</v>
      </c>
      <c r="V156" s="1">
        <v>-93.459783000000002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J156" s="16">
        <f>+SUM(Z156:AH156)</f>
        <v>0</v>
      </c>
      <c r="AL156" s="16">
        <v>0</v>
      </c>
    </row>
    <row r="157" spans="1:41" hidden="1" x14ac:dyDescent="0.25">
      <c r="A157" s="1" t="s">
        <v>0</v>
      </c>
      <c r="B157" s="15">
        <v>0</v>
      </c>
      <c r="C157" s="15">
        <v>1</v>
      </c>
      <c r="D157" s="1" t="s">
        <v>134</v>
      </c>
      <c r="F157" s="1">
        <v>6</v>
      </c>
      <c r="G157" s="1" t="s">
        <v>135</v>
      </c>
      <c r="H157" s="1" t="s">
        <v>133</v>
      </c>
      <c r="I157" s="17" t="s">
        <v>203</v>
      </c>
      <c r="J157" s="1">
        <v>55437</v>
      </c>
      <c r="K157" s="1" t="s">
        <v>41</v>
      </c>
      <c r="L157" s="1">
        <v>1</v>
      </c>
      <c r="M157" s="1">
        <v>2</v>
      </c>
      <c r="N157" s="1">
        <v>0</v>
      </c>
      <c r="O157" s="6">
        <v>-1</v>
      </c>
      <c r="P157" s="7">
        <v>-1</v>
      </c>
      <c r="Q157" s="8" t="s">
        <v>244</v>
      </c>
      <c r="R157" s="9">
        <v>9</v>
      </c>
      <c r="S157" s="11">
        <v>43097</v>
      </c>
      <c r="U157" s="1">
        <v>44.855936</v>
      </c>
      <c r="V157" s="1">
        <v>-93.340445000000003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J157" s="16">
        <f>+SUM(Z157:AH157)</f>
        <v>0</v>
      </c>
      <c r="AL157" s="16">
        <v>0</v>
      </c>
    </row>
    <row r="158" spans="1:41" hidden="1" x14ac:dyDescent="0.25">
      <c r="A158" s="1" t="s">
        <v>370</v>
      </c>
      <c r="B158" s="15">
        <v>1</v>
      </c>
      <c r="C158" s="15">
        <v>1</v>
      </c>
      <c r="D158" s="19" t="s">
        <v>442</v>
      </c>
      <c r="F158" s="1">
        <v>5</v>
      </c>
      <c r="H158" s="1" t="s">
        <v>478</v>
      </c>
      <c r="I158" s="17" t="s">
        <v>210</v>
      </c>
      <c r="K158" s="1" t="s">
        <v>64</v>
      </c>
      <c r="L158" s="1">
        <v>2</v>
      </c>
      <c r="M158" s="1">
        <v>3</v>
      </c>
      <c r="R158" s="13">
        <v>1</v>
      </c>
      <c r="S158" s="10">
        <v>41275</v>
      </c>
      <c r="W158" s="16">
        <v>307500</v>
      </c>
      <c r="X158" s="16" t="str">
        <f>+IF(N158=0, "", W158/N158)</f>
        <v/>
      </c>
      <c r="Z158" s="16">
        <v>393914.44</v>
      </c>
      <c r="AD158" s="16">
        <v>0</v>
      </c>
      <c r="AM158" s="10">
        <v>43802</v>
      </c>
      <c r="AN158" s="20">
        <v>878840</v>
      </c>
      <c r="AO158" s="16">
        <v>768904.1</v>
      </c>
    </row>
    <row r="159" spans="1:41" hidden="1" x14ac:dyDescent="0.25">
      <c r="A159" s="1" t="s">
        <v>370</v>
      </c>
      <c r="B159" s="15">
        <v>0</v>
      </c>
      <c r="C159" s="15">
        <v>1</v>
      </c>
      <c r="D159" s="1" t="s">
        <v>107</v>
      </c>
      <c r="F159" s="1">
        <v>3</v>
      </c>
      <c r="G159" s="1" t="s">
        <v>108</v>
      </c>
      <c r="H159" s="1" t="s">
        <v>64</v>
      </c>
      <c r="I159" s="17" t="s">
        <v>210</v>
      </c>
      <c r="J159" s="1">
        <v>53207</v>
      </c>
      <c r="K159" s="1" t="s">
        <v>64</v>
      </c>
      <c r="L159" s="1">
        <v>1</v>
      </c>
      <c r="M159" s="1">
        <v>2</v>
      </c>
      <c r="N159" s="1">
        <v>0</v>
      </c>
      <c r="O159" s="6">
        <v>-1</v>
      </c>
      <c r="P159" s="7">
        <v>-1</v>
      </c>
      <c r="Q159" s="8" t="s">
        <v>244</v>
      </c>
      <c r="R159" s="9">
        <v>1</v>
      </c>
      <c r="S159" s="11">
        <v>42522</v>
      </c>
      <c r="U159" s="1">
        <v>42.954044000000003</v>
      </c>
      <c r="V159" s="1">
        <v>-87.916385000000005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J159" s="16">
        <f>+SUM(Z159:AH159)</f>
        <v>0</v>
      </c>
      <c r="AL159" s="16">
        <v>0</v>
      </c>
    </row>
    <row r="160" spans="1:41" hidden="1" x14ac:dyDescent="0.25">
      <c r="A160" s="1" t="s">
        <v>370</v>
      </c>
      <c r="B160" s="15">
        <v>1</v>
      </c>
      <c r="C160" s="15">
        <v>1</v>
      </c>
      <c r="D160" s="19" t="s">
        <v>410</v>
      </c>
      <c r="F160" s="1">
        <v>5</v>
      </c>
      <c r="H160" s="1" t="s">
        <v>54</v>
      </c>
      <c r="I160" s="17" t="s">
        <v>209</v>
      </c>
      <c r="K160" s="1" t="s">
        <v>54</v>
      </c>
      <c r="L160" s="1">
        <v>2</v>
      </c>
      <c r="M160" s="1">
        <v>3</v>
      </c>
      <c r="N160" s="1">
        <v>200</v>
      </c>
      <c r="O160" s="7">
        <v>143328</v>
      </c>
      <c r="R160" s="13">
        <v>1</v>
      </c>
      <c r="S160" s="10">
        <v>35886</v>
      </c>
      <c r="W160" s="16">
        <v>4600000</v>
      </c>
      <c r="X160" s="16">
        <f>+IF(N160=0, "", W160/N160)</f>
        <v>23000</v>
      </c>
      <c r="Y160" s="16">
        <f>+W160/O160</f>
        <v>32.094217459254295</v>
      </c>
      <c r="AD160" s="16">
        <v>0</v>
      </c>
      <c r="AG160" s="16">
        <v>1357789</v>
      </c>
      <c r="AM160" s="10">
        <v>42522</v>
      </c>
      <c r="AN160" s="20">
        <v>13000000</v>
      </c>
      <c r="AO160" s="16">
        <v>11443764.719999999</v>
      </c>
    </row>
    <row r="161" spans="1:41" hidden="1" x14ac:dyDescent="0.25">
      <c r="A161" s="1" t="s">
        <v>370</v>
      </c>
      <c r="B161" s="15">
        <v>1</v>
      </c>
      <c r="C161" s="15">
        <v>1</v>
      </c>
      <c r="D161" s="19" t="s">
        <v>401</v>
      </c>
      <c r="F161" s="1">
        <v>5</v>
      </c>
      <c r="H161" s="1" t="s">
        <v>464</v>
      </c>
      <c r="I161" s="17" t="s">
        <v>210</v>
      </c>
      <c r="K161" s="1" t="s">
        <v>64</v>
      </c>
      <c r="L161" s="1">
        <v>1</v>
      </c>
      <c r="O161" s="7">
        <v>22528</v>
      </c>
      <c r="R161" s="13">
        <v>1</v>
      </c>
      <c r="S161" s="10">
        <v>34851</v>
      </c>
      <c r="W161" s="16">
        <v>640000</v>
      </c>
      <c r="X161" s="16" t="str">
        <f>+IF(N161=0, "", W161/N161)</f>
        <v/>
      </c>
      <c r="Y161" s="16">
        <f>+W161/O161</f>
        <v>28.40909090909091</v>
      </c>
      <c r="AD161" s="16">
        <v>0</v>
      </c>
      <c r="AG161" s="16">
        <v>130500</v>
      </c>
      <c r="AM161" s="10">
        <v>41713</v>
      </c>
      <c r="AN161" s="20">
        <v>934773.89</v>
      </c>
      <c r="AO161" s="16">
        <v>1199701.4099999999</v>
      </c>
    </row>
    <row r="162" spans="1:41" hidden="1" x14ac:dyDescent="0.25">
      <c r="A162" s="1" t="s">
        <v>370</v>
      </c>
      <c r="B162" s="15">
        <v>1</v>
      </c>
      <c r="C162" s="15">
        <v>1</v>
      </c>
      <c r="D162" s="19" t="s">
        <v>451</v>
      </c>
      <c r="F162" s="1">
        <v>5</v>
      </c>
      <c r="H162" s="1" t="s">
        <v>102</v>
      </c>
      <c r="I162" s="17" t="s">
        <v>210</v>
      </c>
      <c r="K162" s="1" t="s">
        <v>64</v>
      </c>
      <c r="L162" s="1">
        <v>1</v>
      </c>
      <c r="O162" s="7">
        <v>203922</v>
      </c>
      <c r="R162" s="13">
        <v>1</v>
      </c>
      <c r="S162" s="10">
        <v>41892</v>
      </c>
      <c r="W162" s="16">
        <v>3200000</v>
      </c>
      <c r="X162" s="16" t="str">
        <f>+IF(N162=0, "", W162/N162)</f>
        <v/>
      </c>
      <c r="Y162" s="16">
        <f>+W162/O162</f>
        <v>15.69227449711164</v>
      </c>
      <c r="Z162" s="16">
        <v>1447832</v>
      </c>
      <c r="AD162" s="16">
        <v>0</v>
      </c>
      <c r="AM162" s="10">
        <v>43875</v>
      </c>
      <c r="AN162" s="20">
        <v>4700000</v>
      </c>
      <c r="AO162" s="16">
        <v>3918048.95</v>
      </c>
    </row>
    <row r="163" spans="1:41" x14ac:dyDescent="0.25">
      <c r="A163" s="1" t="s">
        <v>0</v>
      </c>
      <c r="B163" s="15">
        <v>1</v>
      </c>
      <c r="C163" s="15">
        <v>1</v>
      </c>
      <c r="D163" s="1" t="s">
        <v>264</v>
      </c>
      <c r="F163" s="1">
        <v>5</v>
      </c>
      <c r="G163" s="1" t="s">
        <v>101</v>
      </c>
      <c r="H163" s="1" t="s">
        <v>102</v>
      </c>
      <c r="I163" s="17" t="s">
        <v>210</v>
      </c>
      <c r="J163" s="1">
        <v>53188</v>
      </c>
      <c r="K163" s="1" t="s">
        <v>64</v>
      </c>
      <c r="L163" s="1">
        <v>2</v>
      </c>
      <c r="M163" s="1">
        <v>3</v>
      </c>
      <c r="N163" s="1">
        <v>476</v>
      </c>
      <c r="O163" s="6">
        <v>483034</v>
      </c>
      <c r="P163" s="7">
        <v>-1</v>
      </c>
      <c r="Q163" s="8" t="s">
        <v>265</v>
      </c>
      <c r="R163" s="9">
        <v>1</v>
      </c>
      <c r="S163" s="11">
        <v>42765</v>
      </c>
      <c r="T163" s="1" t="s">
        <v>216</v>
      </c>
      <c r="U163" s="1">
        <v>43.000940999999997</v>
      </c>
      <c r="V163" s="1">
        <v>-88.260959</v>
      </c>
      <c r="W163" s="16">
        <v>36500000</v>
      </c>
      <c r="X163" s="16">
        <v>76680.672268907569</v>
      </c>
      <c r="Y163" s="16">
        <v>75.564038970341628</v>
      </c>
      <c r="Z163" s="16">
        <v>0</v>
      </c>
      <c r="AA163" s="16">
        <v>2200000</v>
      </c>
      <c r="AB163" s="16">
        <v>6950000</v>
      </c>
      <c r="AC163" s="16">
        <v>0</v>
      </c>
      <c r="AD163" s="16">
        <v>0</v>
      </c>
      <c r="AE163" s="16">
        <v>5500000</v>
      </c>
      <c r="AF163" s="16">
        <v>0</v>
      </c>
      <c r="AG163" s="16">
        <v>0</v>
      </c>
      <c r="AH163" s="16">
        <v>0</v>
      </c>
      <c r="AJ163" s="16">
        <f>+SUM(Z163:AH163)</f>
        <v>14650000</v>
      </c>
    </row>
    <row r="164" spans="1:41" hidden="1" x14ac:dyDescent="0.25">
      <c r="A164" s="1" t="s">
        <v>0</v>
      </c>
      <c r="B164" s="15">
        <v>0</v>
      </c>
      <c r="C164" s="15">
        <v>1</v>
      </c>
      <c r="D164" s="1" t="s">
        <v>30</v>
      </c>
      <c r="F164" s="1">
        <v>1</v>
      </c>
      <c r="G164" s="1" t="s">
        <v>31</v>
      </c>
      <c r="H164" s="1" t="s">
        <v>3</v>
      </c>
      <c r="I164" s="17" t="s">
        <v>206</v>
      </c>
      <c r="J164" s="1">
        <v>43228</v>
      </c>
      <c r="K164" s="1" t="s">
        <v>3</v>
      </c>
      <c r="L164" s="1">
        <v>1</v>
      </c>
      <c r="M164" s="1">
        <v>2</v>
      </c>
      <c r="N164" s="1">
        <v>0</v>
      </c>
      <c r="O164" s="7">
        <v>112026</v>
      </c>
      <c r="P164" s="7">
        <v>1</v>
      </c>
      <c r="Q164" s="8">
        <v>1979</v>
      </c>
      <c r="R164" s="9">
        <v>10</v>
      </c>
      <c r="S164" s="11">
        <v>43445</v>
      </c>
      <c r="U164" s="1">
        <v>39.995865999999999</v>
      </c>
      <c r="V164" s="1">
        <v>-83.122349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J164" s="16">
        <f>+SUM(Z164:AH164)</f>
        <v>0</v>
      </c>
      <c r="AL164" s="16">
        <v>0</v>
      </c>
    </row>
    <row r="165" spans="1:41" hidden="1" x14ac:dyDescent="0.25">
      <c r="A165" s="1" t="s">
        <v>370</v>
      </c>
      <c r="B165" s="15">
        <v>1</v>
      </c>
      <c r="C165" s="15">
        <v>1</v>
      </c>
      <c r="D165" s="19" t="s">
        <v>427</v>
      </c>
      <c r="F165" s="1">
        <v>5</v>
      </c>
      <c r="H165" s="1" t="s">
        <v>64</v>
      </c>
      <c r="I165" s="17" t="s">
        <v>210</v>
      </c>
      <c r="K165" s="1" t="s">
        <v>64</v>
      </c>
      <c r="L165" s="1">
        <v>1</v>
      </c>
      <c r="O165" s="7">
        <v>67000</v>
      </c>
      <c r="R165" s="13">
        <v>1</v>
      </c>
      <c r="S165" s="10">
        <v>37330</v>
      </c>
      <c r="W165" s="16">
        <v>2200000</v>
      </c>
      <c r="X165" s="16" t="str">
        <f>+IF(N165=0, "", W165/N165)</f>
        <v/>
      </c>
      <c r="Y165" s="16">
        <f>+W165/O165</f>
        <v>32.835820895522389</v>
      </c>
      <c r="AD165" s="16">
        <v>0</v>
      </c>
      <c r="AG165" s="16">
        <v>550000</v>
      </c>
      <c r="AM165" s="10">
        <v>38545</v>
      </c>
      <c r="AN165" s="20">
        <v>3425000</v>
      </c>
      <c r="AO165" s="16">
        <v>1556008.05</v>
      </c>
    </row>
    <row r="166" spans="1:41" hidden="1" x14ac:dyDescent="0.25">
      <c r="A166" s="1" t="s">
        <v>370</v>
      </c>
      <c r="B166" s="15">
        <v>1</v>
      </c>
      <c r="C166" s="15">
        <v>1</v>
      </c>
      <c r="D166" s="19" t="s">
        <v>440</v>
      </c>
      <c r="F166" s="1">
        <v>5</v>
      </c>
      <c r="H166" s="1" t="s">
        <v>477</v>
      </c>
      <c r="I166" s="17" t="s">
        <v>210</v>
      </c>
      <c r="L166" s="1">
        <v>2</v>
      </c>
      <c r="N166" s="1">
        <v>143</v>
      </c>
      <c r="O166" s="7">
        <v>123541</v>
      </c>
      <c r="R166" s="13">
        <v>1</v>
      </c>
      <c r="S166" s="10">
        <v>40725</v>
      </c>
      <c r="W166" s="16">
        <v>4114080</v>
      </c>
      <c r="X166" s="16">
        <f>+IF(N166=0, "", W166/N166)</f>
        <v>28769.790209790212</v>
      </c>
      <c r="Y166" s="16">
        <f>+W166/O166</f>
        <v>33.301333160651119</v>
      </c>
      <c r="AD166" s="16">
        <v>0</v>
      </c>
      <c r="AG166" s="16">
        <v>450000</v>
      </c>
      <c r="AM166" s="10">
        <v>42716</v>
      </c>
      <c r="AN166" s="20">
        <v>5006500</v>
      </c>
      <c r="AO166" s="16">
        <v>927045.61</v>
      </c>
    </row>
    <row r="167" spans="1:41" hidden="1" x14ac:dyDescent="0.25">
      <c r="A167" s="1" t="s">
        <v>370</v>
      </c>
      <c r="B167" s="15">
        <v>1</v>
      </c>
      <c r="C167" s="15">
        <v>1</v>
      </c>
      <c r="D167" s="19" t="s">
        <v>446</v>
      </c>
      <c r="F167" s="1">
        <v>5</v>
      </c>
      <c r="H167" s="1" t="s">
        <v>54</v>
      </c>
      <c r="I167" s="17" t="s">
        <v>209</v>
      </c>
      <c r="K167" s="1" t="s">
        <v>54</v>
      </c>
      <c r="L167" s="1">
        <v>2</v>
      </c>
      <c r="M167" s="1">
        <v>3</v>
      </c>
      <c r="N167" s="1">
        <v>720</v>
      </c>
      <c r="O167" s="7">
        <v>547548</v>
      </c>
      <c r="R167" s="13">
        <v>1</v>
      </c>
      <c r="S167" s="10">
        <v>41485</v>
      </c>
      <c r="W167" s="16">
        <v>28800000</v>
      </c>
      <c r="X167" s="16">
        <f>+IF(N167=0, "", W167/N167)</f>
        <v>40000</v>
      </c>
      <c r="Y167" s="16">
        <f>+W167/O167</f>
        <v>52.598128383265028</v>
      </c>
      <c r="Z167" s="16">
        <v>6350000</v>
      </c>
      <c r="AD167" s="16">
        <v>0</v>
      </c>
      <c r="AE167" s="16">
        <v>4000000</v>
      </c>
      <c r="AM167" s="10">
        <v>42094</v>
      </c>
      <c r="AN167" s="20">
        <v>43250000</v>
      </c>
      <c r="AO167" s="16">
        <v>21987148.210000001</v>
      </c>
    </row>
    <row r="168" spans="1:41" hidden="1" x14ac:dyDescent="0.25">
      <c r="A168" s="1" t="s">
        <v>370</v>
      </c>
      <c r="B168" s="15">
        <v>1</v>
      </c>
      <c r="C168" s="15">
        <v>1</v>
      </c>
      <c r="D168" s="19" t="s">
        <v>414</v>
      </c>
      <c r="F168" s="1">
        <v>5</v>
      </c>
      <c r="H168" s="1" t="s">
        <v>54</v>
      </c>
      <c r="I168" s="17" t="s">
        <v>209</v>
      </c>
      <c r="K168" s="1" t="s">
        <v>54</v>
      </c>
      <c r="L168" s="1">
        <v>2</v>
      </c>
      <c r="M168" s="1">
        <v>3</v>
      </c>
      <c r="N168" s="1">
        <v>280</v>
      </c>
      <c r="O168" s="7">
        <v>195928</v>
      </c>
      <c r="R168" s="13">
        <v>1</v>
      </c>
      <c r="S168" s="10">
        <v>36160</v>
      </c>
      <c r="W168" s="16">
        <v>7950000</v>
      </c>
      <c r="X168" s="16">
        <f>+IF(N168=0, "", W168/N168)</f>
        <v>28392.857142857141</v>
      </c>
      <c r="Y168" s="16">
        <f>+W168/O168</f>
        <v>40.576130006941327</v>
      </c>
      <c r="AD168" s="16">
        <v>0</v>
      </c>
      <c r="AG168" s="16">
        <v>1660000</v>
      </c>
      <c r="AM168" s="10">
        <v>41759</v>
      </c>
      <c r="AN168" s="20">
        <v>11750000</v>
      </c>
      <c r="AO168" s="16">
        <v>6049233</v>
      </c>
    </row>
    <row r="169" spans="1:41" hidden="1" x14ac:dyDescent="0.25">
      <c r="A169" s="1" t="s">
        <v>370</v>
      </c>
      <c r="B169" s="15">
        <v>1</v>
      </c>
      <c r="C169" s="15">
        <v>1</v>
      </c>
      <c r="D169" s="19" t="s">
        <v>430</v>
      </c>
      <c r="F169" s="1">
        <v>5</v>
      </c>
      <c r="H169" s="1" t="s">
        <v>473</v>
      </c>
      <c r="I169" s="17" t="s">
        <v>209</v>
      </c>
      <c r="K169" s="1" t="s">
        <v>54</v>
      </c>
      <c r="L169" s="1">
        <v>2</v>
      </c>
      <c r="M169" s="1">
        <v>3</v>
      </c>
      <c r="N169" s="1">
        <v>222</v>
      </c>
      <c r="O169" s="7">
        <v>164619</v>
      </c>
      <c r="R169" s="13">
        <v>1</v>
      </c>
      <c r="S169" s="10">
        <v>37727</v>
      </c>
      <c r="W169" s="16">
        <v>6000000</v>
      </c>
      <c r="X169" s="16">
        <f>+IF(N169=0, "", W169/N169)</f>
        <v>27027.027027027027</v>
      </c>
      <c r="Y169" s="16">
        <f>+W169/O169</f>
        <v>36.447797641827492</v>
      </c>
      <c r="AD169" s="16">
        <v>0</v>
      </c>
      <c r="AG169" s="16">
        <v>2550001</v>
      </c>
      <c r="AM169" s="10">
        <v>43069</v>
      </c>
      <c r="AN169" s="20">
        <v>19250000</v>
      </c>
      <c r="AO169" s="16">
        <v>14501345.479474343</v>
      </c>
    </row>
    <row r="170" spans="1:41" hidden="1" x14ac:dyDescent="0.25">
      <c r="A170" s="1" t="s">
        <v>370</v>
      </c>
      <c r="B170" s="15">
        <v>1</v>
      </c>
      <c r="C170" s="15">
        <v>1</v>
      </c>
      <c r="D170" s="19" t="s">
        <v>394</v>
      </c>
      <c r="F170" s="1">
        <v>5</v>
      </c>
      <c r="H170" s="1" t="s">
        <v>54</v>
      </c>
      <c r="I170" s="17" t="s">
        <v>209</v>
      </c>
      <c r="K170" s="1" t="s">
        <v>54</v>
      </c>
      <c r="L170" s="1">
        <v>2</v>
      </c>
      <c r="M170" s="1">
        <v>3</v>
      </c>
      <c r="N170" s="1">
        <v>140</v>
      </c>
      <c r="O170" s="7">
        <v>108772</v>
      </c>
      <c r="R170" s="13">
        <v>1</v>
      </c>
      <c r="S170" s="10">
        <v>33817</v>
      </c>
      <c r="W170" s="16">
        <v>971974</v>
      </c>
      <c r="X170" s="16">
        <f>+IF(N170=0, "", W170/N170)</f>
        <v>6942.6714285714288</v>
      </c>
      <c r="Y170" s="16">
        <f>+W170/O170</f>
        <v>8.9358842349133969</v>
      </c>
      <c r="AD170" s="16">
        <v>0</v>
      </c>
      <c r="AG170" s="16">
        <v>565000</v>
      </c>
      <c r="AM170" s="10">
        <v>35905</v>
      </c>
      <c r="AN170" s="20">
        <v>1400000</v>
      </c>
      <c r="AO170" s="16">
        <v>672548.58</v>
      </c>
    </row>
    <row r="171" spans="1:41" x14ac:dyDescent="0.25">
      <c r="A171" s="1" t="s">
        <v>0</v>
      </c>
      <c r="B171" s="15">
        <v>1</v>
      </c>
      <c r="C171" s="15">
        <v>1</v>
      </c>
      <c r="D171" s="1" t="s">
        <v>369</v>
      </c>
      <c r="F171" s="1">
        <v>9</v>
      </c>
      <c r="G171" s="1" t="s">
        <v>380</v>
      </c>
      <c r="H171" s="1" t="s">
        <v>372</v>
      </c>
      <c r="I171" s="17" t="s">
        <v>210</v>
      </c>
      <c r="J171" s="1">
        <v>53718</v>
      </c>
      <c r="K171" s="1" t="s">
        <v>372</v>
      </c>
      <c r="L171" s="1">
        <v>1</v>
      </c>
      <c r="M171" s="1">
        <v>1</v>
      </c>
      <c r="N171" s="1">
        <v>0</v>
      </c>
      <c r="O171" s="7">
        <v>51000</v>
      </c>
      <c r="P171" s="7">
        <v>2</v>
      </c>
      <c r="Q171" s="12" t="s">
        <v>381</v>
      </c>
      <c r="R171" s="13">
        <v>1</v>
      </c>
      <c r="S171" s="10">
        <v>44126</v>
      </c>
      <c r="U171" s="1">
        <v>43.057479999999998</v>
      </c>
      <c r="V171" s="1">
        <v>-89.292721</v>
      </c>
      <c r="W171" s="16">
        <v>3050000</v>
      </c>
      <c r="X171" s="16">
        <v>0</v>
      </c>
      <c r="Y171" s="16">
        <v>59.8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1538205</v>
      </c>
      <c r="AJ171" s="16">
        <f>+SUM(Z171:AH171)</f>
        <v>1538205</v>
      </c>
      <c r="AK171" s="1" t="s">
        <v>298</v>
      </c>
      <c r="AL171" s="16">
        <v>1800000</v>
      </c>
    </row>
  </sheetData>
  <autoFilter ref="A1:AV171" xr:uid="{ECD8E3C2-FE1F-4851-ACED-B12775A8FBB1}">
    <filterColumn colId="0">
      <filters>
        <filter val="ACTIVE"/>
      </filters>
    </filterColumn>
    <filterColumn colId="1">
      <filters>
        <filter val="1"/>
      </filters>
    </filterColumn>
    <sortState xmlns:xlrd2="http://schemas.microsoft.com/office/spreadsheetml/2017/richdata2" ref="A20:AV171">
      <sortCondition ref="D1:D17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2021-02-12T19:30:08Z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6239b8c2d2744fc1b8b139ecaebc31dd</vt:lpwstr>
  </property>
</Properties>
</file>