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\src\dlc2ecoli\data\physio\"/>
    </mc:Choice>
  </mc:AlternateContent>
  <xr:revisionPtr revIDLastSave="0" documentId="13_ncr:1_{BBEE9927-30BC-4F2C-A3B3-53D409E449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esion scores" sheetId="14" r:id="rId1"/>
    <sheet name="Score scheme" sheetId="28" r:id="rId2"/>
    <sheet name="cfu per gram lung" sheetId="35" r:id="rId3"/>
    <sheet name="Acute phase protein" sheetId="41" r:id="rId4"/>
    <sheet name="Feeding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9" i="35" l="1"/>
  <c r="AH49" i="35" s="1"/>
  <c r="X49" i="35"/>
  <c r="T49" i="35"/>
  <c r="P49" i="35"/>
  <c r="L49" i="35"/>
  <c r="H49" i="35"/>
  <c r="AG48" i="35"/>
  <c r="AH48" i="35" s="1"/>
  <c r="X48" i="35"/>
  <c r="T48" i="35"/>
  <c r="P48" i="35"/>
  <c r="L48" i="35"/>
  <c r="H48" i="35"/>
  <c r="AG47" i="35"/>
  <c r="AH47" i="35" s="1"/>
  <c r="X47" i="35"/>
  <c r="T47" i="35"/>
  <c r="P47" i="35"/>
  <c r="L47" i="35"/>
  <c r="H47" i="35"/>
  <c r="AG46" i="35"/>
  <c r="AH46" i="35" s="1"/>
  <c r="X46" i="35"/>
  <c r="T46" i="35"/>
  <c r="P46" i="35"/>
  <c r="L46" i="35"/>
  <c r="H46" i="35"/>
  <c r="AG45" i="35"/>
  <c r="AH45" i="35" s="1"/>
  <c r="X45" i="35"/>
  <c r="T45" i="35"/>
  <c r="P45" i="35"/>
  <c r="L45" i="35"/>
  <c r="H45" i="35"/>
  <c r="AG44" i="35"/>
  <c r="AH44" i="35" s="1"/>
  <c r="X44" i="35"/>
  <c r="T44" i="35"/>
  <c r="P44" i="35"/>
  <c r="L44" i="35"/>
  <c r="H44" i="35"/>
  <c r="AG43" i="35"/>
  <c r="AH43" i="35" s="1"/>
  <c r="X43" i="35"/>
  <c r="T43" i="35"/>
  <c r="P43" i="35"/>
  <c r="L43" i="35"/>
  <c r="H43" i="35"/>
  <c r="AG42" i="35"/>
  <c r="AH42" i="35" s="1"/>
  <c r="X42" i="35"/>
  <c r="T42" i="35"/>
  <c r="P42" i="35"/>
  <c r="L42" i="35"/>
  <c r="H42" i="35"/>
  <c r="AG41" i="35"/>
  <c r="AH41" i="35" s="1"/>
  <c r="X41" i="35"/>
  <c r="T41" i="35"/>
  <c r="P41" i="35"/>
  <c r="L41" i="35"/>
  <c r="H41" i="35"/>
  <c r="AG40" i="35"/>
  <c r="AH40" i="35" s="1"/>
  <c r="X40" i="35"/>
  <c r="T40" i="35"/>
  <c r="P40" i="35"/>
  <c r="L40" i="35"/>
  <c r="H40" i="35"/>
  <c r="AG39" i="35"/>
  <c r="AH39" i="35" s="1"/>
  <c r="X39" i="35"/>
  <c r="T39" i="35"/>
  <c r="P39" i="35"/>
  <c r="L39" i="35"/>
  <c r="H39" i="35"/>
  <c r="X38" i="35"/>
  <c r="T38" i="35"/>
  <c r="P38" i="35"/>
  <c r="L38" i="35"/>
  <c r="H38" i="35"/>
  <c r="X37" i="35"/>
  <c r="T37" i="35"/>
  <c r="P37" i="35"/>
  <c r="L37" i="35"/>
  <c r="H37" i="35"/>
  <c r="AG36" i="35"/>
  <c r="AH36" i="35" s="1"/>
  <c r="X36" i="35"/>
  <c r="T36" i="35"/>
  <c r="P36" i="35"/>
  <c r="L36" i="35"/>
  <c r="H36" i="35"/>
  <c r="AG35" i="35"/>
  <c r="AH35" i="35" s="1"/>
  <c r="X35" i="35"/>
  <c r="T35" i="35"/>
  <c r="P35" i="35"/>
  <c r="L35" i="35"/>
  <c r="H35" i="35"/>
  <c r="AG34" i="35"/>
  <c r="AH34" i="35" s="1"/>
  <c r="X34" i="35"/>
  <c r="T34" i="35"/>
  <c r="P34" i="35"/>
  <c r="L34" i="35"/>
  <c r="H34" i="35"/>
  <c r="AG33" i="35"/>
  <c r="AH33" i="35" s="1"/>
  <c r="X33" i="35"/>
  <c r="T33" i="35"/>
  <c r="P33" i="35"/>
  <c r="L33" i="35"/>
  <c r="H33" i="35"/>
  <c r="AG32" i="35"/>
  <c r="AH32" i="35" s="1"/>
  <c r="X32" i="35"/>
  <c r="T32" i="35"/>
  <c r="P32" i="35"/>
  <c r="L32" i="35"/>
  <c r="H32" i="35"/>
  <c r="X31" i="35"/>
  <c r="T31" i="35"/>
  <c r="P31" i="35"/>
  <c r="L31" i="35"/>
  <c r="H31" i="35"/>
  <c r="AG30" i="35"/>
  <c r="AH30" i="35" s="1"/>
  <c r="X30" i="35"/>
  <c r="T30" i="35"/>
  <c r="P30" i="35"/>
  <c r="L30" i="35"/>
  <c r="H30" i="35"/>
  <c r="X22" i="35"/>
  <c r="T22" i="35"/>
  <c r="P22" i="35"/>
  <c r="L22" i="35"/>
  <c r="H22" i="35"/>
  <c r="AG21" i="35"/>
  <c r="AH21" i="35" s="1"/>
  <c r="X21" i="35"/>
  <c r="T21" i="35"/>
  <c r="P21" i="35"/>
  <c r="L21" i="35"/>
  <c r="H21" i="35"/>
  <c r="X20" i="35"/>
  <c r="T20" i="35"/>
  <c r="P20" i="35"/>
  <c r="L20" i="35"/>
  <c r="H20" i="35"/>
  <c r="X19" i="35"/>
  <c r="T19" i="35"/>
  <c r="P19" i="35"/>
  <c r="L19" i="35"/>
  <c r="H19" i="35"/>
  <c r="X18" i="35"/>
  <c r="T18" i="35"/>
  <c r="P18" i="35"/>
  <c r="L18" i="35"/>
  <c r="H18" i="35"/>
  <c r="X17" i="35"/>
  <c r="T17" i="35"/>
  <c r="P17" i="35"/>
  <c r="L17" i="35"/>
  <c r="H17" i="35"/>
  <c r="X16" i="35"/>
  <c r="T16" i="35"/>
  <c r="P16" i="35"/>
  <c r="L16" i="35"/>
  <c r="H16" i="35"/>
  <c r="X15" i="35"/>
  <c r="T15" i="35"/>
  <c r="P15" i="35"/>
  <c r="L15" i="35"/>
  <c r="H15" i="35"/>
  <c r="X14" i="35"/>
  <c r="T14" i="35"/>
  <c r="P14" i="35"/>
  <c r="L14" i="35"/>
  <c r="H14" i="35"/>
  <c r="X13" i="35"/>
  <c r="T13" i="35"/>
  <c r="P13" i="35"/>
  <c r="L13" i="35"/>
  <c r="H13" i="35"/>
  <c r="X12" i="35"/>
  <c r="T12" i="35"/>
  <c r="P12" i="35"/>
  <c r="L12" i="35"/>
  <c r="H12" i="35"/>
  <c r="X11" i="35"/>
  <c r="T11" i="35"/>
  <c r="P11" i="35"/>
  <c r="L11" i="35"/>
  <c r="H11" i="35"/>
  <c r="X10" i="35"/>
  <c r="T10" i="35"/>
  <c r="P10" i="35"/>
  <c r="L10" i="35"/>
  <c r="H10" i="35"/>
  <c r="X9" i="35"/>
  <c r="T9" i="35"/>
  <c r="P9" i="35"/>
  <c r="L9" i="35"/>
  <c r="H9" i="35"/>
  <c r="X8" i="35"/>
  <c r="T8" i="35"/>
  <c r="P8" i="35"/>
  <c r="L8" i="35"/>
  <c r="H8" i="35"/>
  <c r="X7" i="35"/>
  <c r="T7" i="35"/>
  <c r="P7" i="35"/>
  <c r="L7" i="35"/>
  <c r="H7" i="35"/>
  <c r="X6" i="35"/>
  <c r="T6" i="35"/>
  <c r="P6" i="35"/>
  <c r="L6" i="35"/>
  <c r="H6" i="35"/>
  <c r="X5" i="35"/>
  <c r="T5" i="35"/>
  <c r="P5" i="35"/>
  <c r="L5" i="35"/>
  <c r="H5" i="35"/>
  <c r="X4" i="35"/>
  <c r="T4" i="35"/>
  <c r="P4" i="35"/>
  <c r="L4" i="35"/>
  <c r="H4" i="35"/>
  <c r="AE31" i="14" l="1"/>
  <c r="AE32" i="14"/>
  <c r="AE33" i="14"/>
  <c r="AE34" i="14"/>
  <c r="AE35" i="14"/>
  <c r="AE36" i="14"/>
  <c r="AE37" i="14"/>
  <c r="AE38" i="14"/>
  <c r="AE39" i="14"/>
  <c r="AE40" i="14"/>
  <c r="AE41" i="14"/>
  <c r="AE42" i="14"/>
  <c r="AE43" i="14"/>
  <c r="AE44" i="14"/>
  <c r="AE45" i="14"/>
  <c r="AE46" i="14"/>
  <c r="AE47" i="14"/>
  <c r="AE48" i="14"/>
  <c r="AC30" i="14"/>
  <c r="AE30" i="14" s="1"/>
  <c r="V38" i="14"/>
  <c r="AF8" i="14"/>
  <c r="AF16" i="14"/>
  <c r="Q18" i="14"/>
  <c r="Q19" i="14"/>
  <c r="Q20" i="14"/>
  <c r="Q21" i="14"/>
  <c r="Q22" i="14"/>
  <c r="AF20" i="14"/>
  <c r="AF10" i="14"/>
  <c r="AF9" i="14"/>
  <c r="AF12" i="14"/>
  <c r="AF14" i="14"/>
  <c r="AF22" i="14"/>
  <c r="AF15" i="14"/>
  <c r="AF19" i="14"/>
  <c r="AF6" i="14"/>
  <c r="AE29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E20" i="14"/>
  <c r="AE21" i="14"/>
  <c r="AE22" i="14"/>
  <c r="AE4" i="14"/>
  <c r="Q29" i="14"/>
  <c r="V29" i="14"/>
  <c r="Z29" i="14"/>
  <c r="AF29" i="14"/>
  <c r="Q30" i="14"/>
  <c r="V30" i="14"/>
  <c r="Z30" i="14"/>
  <c r="AF30" i="14"/>
  <c r="AF5" i="14"/>
  <c r="AF7" i="14"/>
  <c r="AF11" i="14"/>
  <c r="AF13" i="14"/>
  <c r="AF17" i="14"/>
  <c r="AF18" i="14"/>
  <c r="AF21" i="14"/>
  <c r="AF31" i="14"/>
  <c r="AF32" i="14"/>
  <c r="AF33" i="14"/>
  <c r="AF34" i="14"/>
  <c r="AF35" i="14"/>
  <c r="AF36" i="14"/>
  <c r="AF37" i="14"/>
  <c r="AF38" i="14"/>
  <c r="AF39" i="14"/>
  <c r="AF40" i="14"/>
  <c r="AF41" i="14"/>
  <c r="AF42" i="14"/>
  <c r="AF43" i="14"/>
  <c r="AF44" i="14"/>
  <c r="AF45" i="14"/>
  <c r="AF46" i="14"/>
  <c r="AF47" i="14"/>
  <c r="AF48" i="14"/>
  <c r="AF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31" i="14"/>
  <c r="V32" i="14"/>
  <c r="V33" i="14"/>
  <c r="V34" i="14"/>
  <c r="V35" i="14"/>
  <c r="V36" i="14"/>
  <c r="V37" i="14"/>
  <c r="V39" i="14"/>
  <c r="V40" i="14"/>
  <c r="V41" i="14"/>
  <c r="V42" i="14"/>
  <c r="V43" i="14"/>
  <c r="V44" i="14"/>
  <c r="V45" i="14"/>
  <c r="V46" i="14"/>
  <c r="V47" i="14"/>
  <c r="V48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Z4" i="14"/>
  <c r="V4" i="14"/>
  <c r="Q4" i="14"/>
  <c r="L4" i="14"/>
  <c r="H4" i="14"/>
  <c r="W44" i="14" l="1"/>
  <c r="W40" i="14"/>
  <c r="AA40" i="14" s="1"/>
  <c r="W30" i="14"/>
  <c r="AA30" i="14" s="1"/>
  <c r="W48" i="14"/>
  <c r="AA48" i="14" s="1"/>
  <c r="W32" i="14"/>
  <c r="AA32" i="14" s="1"/>
  <c r="W29" i="14"/>
  <c r="AA29" i="14" s="1"/>
  <c r="W43" i="14"/>
  <c r="AA43" i="14" s="1"/>
  <c r="W35" i="14"/>
  <c r="AA35" i="14" s="1"/>
  <c r="W18" i="14"/>
  <c r="AA18" i="14" s="1"/>
  <c r="W10" i="14"/>
  <c r="AA10" i="14" s="1"/>
  <c r="W20" i="14"/>
  <c r="AA20" i="14" s="1"/>
  <c r="W12" i="14"/>
  <c r="AA12" i="14" s="1"/>
  <c r="W38" i="14"/>
  <c r="AA38" i="14" s="1"/>
  <c r="W8" i="14"/>
  <c r="AA8" i="14" s="1"/>
  <c r="W45" i="14"/>
  <c r="AA45" i="14" s="1"/>
  <c r="W37" i="14"/>
  <c r="AA37" i="14" s="1"/>
  <c r="W15" i="14"/>
  <c r="AA15" i="14" s="1"/>
  <c r="W7" i="14"/>
  <c r="AA7" i="14" s="1"/>
  <c r="W46" i="14"/>
  <c r="AA46" i="14" s="1"/>
  <c r="W16" i="14"/>
  <c r="AA16" i="14" s="1"/>
  <c r="AA44" i="14"/>
  <c r="W36" i="14"/>
  <c r="AA36" i="14" s="1"/>
  <c r="W21" i="14"/>
  <c r="AA21" i="14" s="1"/>
  <c r="W13" i="14"/>
  <c r="AA13" i="14" s="1"/>
  <c r="W5" i="14"/>
  <c r="AA5" i="14" s="1"/>
  <c r="W4" i="14"/>
  <c r="AA4" i="14" s="1"/>
  <c r="W41" i="14"/>
  <c r="AA41" i="14" s="1"/>
  <c r="W33" i="14"/>
  <c r="AA33" i="14" s="1"/>
  <c r="W19" i="14"/>
  <c r="AA19" i="14" s="1"/>
  <c r="W11" i="14"/>
  <c r="AA11" i="14" s="1"/>
  <c r="W47" i="14"/>
  <c r="AA47" i="14" s="1"/>
  <c r="W39" i="14"/>
  <c r="AA39" i="14" s="1"/>
  <c r="W31" i="14"/>
  <c r="AA31" i="14" s="1"/>
  <c r="W22" i="14"/>
  <c r="AA22" i="14" s="1"/>
  <c r="W14" i="14"/>
  <c r="AA14" i="14" s="1"/>
  <c r="W6" i="14"/>
  <c r="AA6" i="14" s="1"/>
  <c r="W42" i="14"/>
  <c r="AA42" i="14" s="1"/>
  <c r="W34" i="14"/>
  <c r="AA34" i="14" s="1"/>
  <c r="W17" i="14"/>
  <c r="AA17" i="14" s="1"/>
  <c r="W9" i="14"/>
  <c r="AA9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tc={AD20BAB6-1493-4BB5-B8FB-4AB02381A474}</author>
    <author>tc={2EB6507E-8B3F-40BE-A4FF-CE677D851D38}</author>
    <author>tc={FF2B0966-B7F5-4486-9936-5FE56F300A04}</author>
    <author>tc={ABC39593-264A-4DCB-A614-555D039925D0}</author>
    <author>tc={9F5F6E54-053D-4E21-A56D-153210F24863}</author>
  </authors>
  <commentList>
    <comment ref="AA2" authorId="0" shapeId="0" xr:uid="{00000000-0006-0000-06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Except congestion by blood in lungs. Congestion due to euthanazia or inflammation???</t>
      </text>
    </comment>
    <comment ref="Q3" authorId="1" shapeId="0" xr:uid="{00000000-0006-0000-06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Except congestion by blood (inflammation or euthanazia?)</t>
      </text>
    </comment>
    <comment ref="V3" authorId="2" shapeId="0" xr:uid="{00000000-0006-0000-06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Except congestion by blood (inflammation or euthanazia?)</t>
      </text>
    </comment>
    <comment ref="W40" authorId="3" shapeId="0" xr:uid="{00000000-0006-0000-06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 Not incl. in stats due to missing values</t>
      </text>
    </comment>
    <comment ref="AA40" authorId="4" shapeId="0" xr:uid="{00000000-0006-0000-06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included for statistics due to missing values</t>
      </text>
    </comment>
  </commentList>
</comments>
</file>

<file path=xl/sharedStrings.xml><?xml version="1.0" encoding="utf-8"?>
<sst xmlns="http://schemas.openxmlformats.org/spreadsheetml/2006/main" count="535" uniqueCount="179">
  <si>
    <t>Score</t>
  </si>
  <si>
    <t>Peritoneum</t>
  </si>
  <si>
    <t>Inflammatory reaction</t>
  </si>
  <si>
    <t>Amount of exudate</t>
  </si>
  <si>
    <t>Type of exudate</t>
  </si>
  <si>
    <t>Transparency of peritoneum</t>
  </si>
  <si>
    <t>Airsac</t>
  </si>
  <si>
    <t>Transparency of airsac</t>
  </si>
  <si>
    <t>Spleen</t>
  </si>
  <si>
    <t>Proliferation</t>
  </si>
  <si>
    <t>Enlarged</t>
  </si>
  <si>
    <t>Liver</t>
  </si>
  <si>
    <t>Other</t>
  </si>
  <si>
    <t>P1</t>
  </si>
  <si>
    <t>0: None</t>
  </si>
  <si>
    <t>1: Local at the entrance</t>
  </si>
  <si>
    <t>P2</t>
  </si>
  <si>
    <t>1: Sparse</t>
  </si>
  <si>
    <t>2: Some</t>
  </si>
  <si>
    <t>3: Abundant</t>
  </si>
  <si>
    <t>P3</t>
  </si>
  <si>
    <t>0: Clear</t>
  </si>
  <si>
    <t>1: Unclear</t>
  </si>
  <si>
    <t>2: Cloudy</t>
  </si>
  <si>
    <t>3: Milky</t>
  </si>
  <si>
    <t>4: Opaque</t>
  </si>
  <si>
    <t>P4</t>
  </si>
  <si>
    <t xml:space="preserve">1: Aqueous </t>
  </si>
  <si>
    <t>2: Lump of pus</t>
  </si>
  <si>
    <t>3: Flakes</t>
  </si>
  <si>
    <t>4: Confluent</t>
  </si>
  <si>
    <t>L2</t>
  </si>
  <si>
    <t>L3</t>
  </si>
  <si>
    <t>1: Sparse (&lt;25% of lung tissue)</t>
  </si>
  <si>
    <t>2: Pronounced (&gt;25% of lung tissue)</t>
  </si>
  <si>
    <t>Lymphoid reaction</t>
  </si>
  <si>
    <t>1: Little proliferation</t>
  </si>
  <si>
    <t>2: Distinct proliferation</t>
  </si>
  <si>
    <t xml:space="preserve">Enlargement </t>
  </si>
  <si>
    <t>1: Less than double size</t>
  </si>
  <si>
    <t>2: More than double size</t>
  </si>
  <si>
    <t>3: Atrophic/depleted</t>
  </si>
  <si>
    <t>Light programme:</t>
  </si>
  <si>
    <t>Dark from 23.00-06.00</t>
  </si>
  <si>
    <t xml:space="preserve">Dim: 22.00-23.00 and 05.00-06.00 </t>
  </si>
  <si>
    <t>Light: 06.00 - 22.00</t>
  </si>
  <si>
    <t>Temp:</t>
  </si>
  <si>
    <t xml:space="preserve">RH%: </t>
  </si>
  <si>
    <t xml:space="preserve">Feed: </t>
  </si>
  <si>
    <t>Kyllinge starterfoder (Brogården)</t>
  </si>
  <si>
    <t>Box 1</t>
  </si>
  <si>
    <t>Chall: PBS</t>
  </si>
  <si>
    <t>ID #</t>
  </si>
  <si>
    <t>Box 4</t>
  </si>
  <si>
    <t>Chall: E. coli E44</t>
  </si>
  <si>
    <t>Random # for PM</t>
  </si>
  <si>
    <t>Average</t>
  </si>
  <si>
    <t>U</t>
  </si>
  <si>
    <t>Volumen ml</t>
  </si>
  <si>
    <t>CFU/ml</t>
  </si>
  <si>
    <t>CFU/gram lungs (tissue were dilutet 1:1 in PBS for homogenisation)</t>
  </si>
  <si>
    <t xml:space="preserve"> =antal kolonier talt/(volumen spottet i ml* fortyndigsfaktoren)</t>
  </si>
  <si>
    <t xml:space="preserve"> =cfu/ml *2 (da vi fortyndede prøven 1:1)</t>
  </si>
  <si>
    <t>&gt;</t>
  </si>
  <si>
    <t>Bird 1-9 - only left lung. Bird 10-119 - both lungs</t>
  </si>
  <si>
    <t>Group: _________         Animal nr:_________</t>
  </si>
  <si>
    <t>Body weight (grams):_________</t>
  </si>
  <si>
    <t>Lung (Right)</t>
  </si>
  <si>
    <t>weight (g):</t>
  </si>
  <si>
    <t>Congestion (caused by inflammation)</t>
  </si>
  <si>
    <t>Congestion (caused by blood)</t>
  </si>
  <si>
    <t>Lungs (Left)</t>
  </si>
  <si>
    <t>2: In the omentum</t>
  </si>
  <si>
    <t>3: All peritoneum</t>
  </si>
  <si>
    <t>1: fibrin covering &lt;25%</t>
  </si>
  <si>
    <t>2: fibrin covering &gt;25%</t>
  </si>
  <si>
    <t>3: Fibrin covering all liver</t>
  </si>
  <si>
    <t>A1</t>
  </si>
  <si>
    <t>A2</t>
  </si>
  <si>
    <t>Lung</t>
  </si>
  <si>
    <t>Inflammatory reaktion</t>
  </si>
  <si>
    <t>1: Inflammation &lt;25% of the lung</t>
  </si>
  <si>
    <t>2: Inflammation &gt;25% of the lung</t>
  </si>
  <si>
    <t>3: Inflammation all lung</t>
  </si>
  <si>
    <t>Congestion (by inflammation)</t>
  </si>
  <si>
    <t>L4</t>
  </si>
  <si>
    <t>Congestion (by blood)</t>
  </si>
  <si>
    <t>Spl1</t>
  </si>
  <si>
    <t>Spl2</t>
  </si>
  <si>
    <t>Total score</t>
  </si>
  <si>
    <t>body weight (grams)</t>
  </si>
  <si>
    <t>Lung weight (g)</t>
  </si>
  <si>
    <t>Spleen weight(G)</t>
  </si>
  <si>
    <t>Lung/body weight</t>
  </si>
  <si>
    <t>Inflammation</t>
  </si>
  <si>
    <t>amount of exudate</t>
  </si>
  <si>
    <t>Transp. Of peritoneum</t>
  </si>
  <si>
    <t>Total peritoneum</t>
  </si>
  <si>
    <t>transparency of airsacs</t>
  </si>
  <si>
    <t>Total airsac</t>
  </si>
  <si>
    <t>Enlargement</t>
  </si>
  <si>
    <t>Total spleen</t>
  </si>
  <si>
    <t>Right lung</t>
  </si>
  <si>
    <t>Congestion caused by inflammation</t>
  </si>
  <si>
    <t>Congestion caused by blood</t>
  </si>
  <si>
    <t>Left lung</t>
  </si>
  <si>
    <t>Total airsacs and lungs (except congestion by blood)</t>
  </si>
  <si>
    <t>Total right lung</t>
  </si>
  <si>
    <t>Total left lung</t>
  </si>
  <si>
    <t>Spleen/bodyweight</t>
  </si>
  <si>
    <t>Pericarditis</t>
  </si>
  <si>
    <t>Begyndende pericarditis</t>
  </si>
  <si>
    <t>Focal hepatitis, pericarditis</t>
  </si>
  <si>
    <r>
      <rPr>
        <sz val="14"/>
        <color theme="9"/>
        <rFont val="Calibri"/>
        <family val="2"/>
        <scheme val="minor"/>
      </rPr>
      <t>4691/</t>
    </r>
    <r>
      <rPr>
        <sz val="14"/>
        <color theme="1"/>
        <rFont val="Calibri"/>
        <family val="2"/>
        <scheme val="minor"/>
      </rPr>
      <t>4690</t>
    </r>
  </si>
  <si>
    <t>MLVA PCR (1/0) - one colony / chicken</t>
  </si>
  <si>
    <t>SID</t>
  </si>
  <si>
    <t>OrderDate</t>
  </si>
  <si>
    <t>TestName</t>
  </si>
  <si>
    <t>Units</t>
  </si>
  <si>
    <t>ResultString</t>
  </si>
  <si>
    <t>Column1</t>
  </si>
  <si>
    <t>Column2</t>
  </si>
  <si>
    <t>8/9/2023 1:24 PM</t>
  </si>
  <si>
    <t>XSAA</t>
  </si>
  <si>
    <t>mg/L</t>
  </si>
  <si>
    <t>&lt; 0.0</t>
  </si>
  <si>
    <t>0.1</t>
  </si>
  <si>
    <t>0.0</t>
  </si>
  <si>
    <t>2023-17-037</t>
  </si>
  <si>
    <t>6.5</t>
  </si>
  <si>
    <t>2023-17-036</t>
  </si>
  <si>
    <t>7.8</t>
  </si>
  <si>
    <t>2023-17-035</t>
  </si>
  <si>
    <t>2023-17-034</t>
  </si>
  <si>
    <t>2023-17-033</t>
  </si>
  <si>
    <t>0.9</t>
  </si>
  <si>
    <t>2023-17-032</t>
  </si>
  <si>
    <t>6.2</t>
  </si>
  <si>
    <t>2023-17-031</t>
  </si>
  <si>
    <t>2023-17-030</t>
  </si>
  <si>
    <t>3.4</t>
  </si>
  <si>
    <t>2023-17-028</t>
  </si>
  <si>
    <t>3.2</t>
  </si>
  <si>
    <t>2023-17-027</t>
  </si>
  <si>
    <t>2023-17-026</t>
  </si>
  <si>
    <t>17.2</t>
  </si>
  <si>
    <t>2023-17-025</t>
  </si>
  <si>
    <t>1.2</t>
  </si>
  <si>
    <t>2023-17-024</t>
  </si>
  <si>
    <t>4.0</t>
  </si>
  <si>
    <t>2023-17-023</t>
  </si>
  <si>
    <t>3.6</t>
  </si>
  <si>
    <t>2023-17-022</t>
  </si>
  <si>
    <t>11.6</t>
  </si>
  <si>
    <t>2023-17-021</t>
  </si>
  <si>
    <t>2023-17-020</t>
  </si>
  <si>
    <t>2023-17-019</t>
  </si>
  <si>
    <t>2023-17-018</t>
  </si>
  <si>
    <t>2023-17-016</t>
  </si>
  <si>
    <t>2023-17-015</t>
  </si>
  <si>
    <t>2023-17-014</t>
  </si>
  <si>
    <t>2023-17-013</t>
  </si>
  <si>
    <t>2023-17-012</t>
  </si>
  <si>
    <t>2023-17-011</t>
  </si>
  <si>
    <t>2023-17-010</t>
  </si>
  <si>
    <t>2023-17-009</t>
  </si>
  <si>
    <t>2023-17-008</t>
  </si>
  <si>
    <t>2023-17-007</t>
  </si>
  <si>
    <t>2023-17-006</t>
  </si>
  <si>
    <t>2023-17-005</t>
  </si>
  <si>
    <t>2023-17-004</t>
  </si>
  <si>
    <t>2023-17-003</t>
  </si>
  <si>
    <t>2023-17-002</t>
  </si>
  <si>
    <t>2023-17-001</t>
  </si>
  <si>
    <t>BOX 4</t>
  </si>
  <si>
    <t>BOX 1</t>
  </si>
  <si>
    <t>Box</t>
  </si>
  <si>
    <t>PBS Chall</t>
  </si>
  <si>
    <t>E. coli chall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</si>
</sst>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rgb="FF9C0006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sz val="14"/>
      <color theme="9"/>
      <name val="Calibri"/>
      <family val="2"/>
      <scheme val="minor"/>
    </font>
    <font>
      <sz val="11"/>
      <color rgb="FF9C57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2" fillId="6" borderId="0" applyNumberFormat="0" applyBorder="0" applyAlignment="0" applyProtection="0"/>
    <xf numFmtId="0" fontId="20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6" fillId="17" borderId="0" applyNumberFormat="0" applyBorder="0" applyAlignment="0" applyProtection="0"/>
  </cellStyleXfs>
  <cellXfs count="108">
    <xf numFmtId="0" fontId="0" fillId="0" borderId="0" xfId="0"/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3" borderId="8" xfId="0" applyFont="1" applyFill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5" fillId="5" borderId="8" xfId="0" applyFont="1" applyFill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13" fillId="2" borderId="13" xfId="1" applyFont="1" applyFill="1" applyBorder="1"/>
    <xf numFmtId="0" fontId="15" fillId="0" borderId="13" xfId="0" applyFont="1" applyBorder="1"/>
    <xf numFmtId="0" fontId="0" fillId="0" borderId="13" xfId="0" applyBorder="1"/>
    <xf numFmtId="0" fontId="16" fillId="0" borderId="13" xfId="0" applyFont="1" applyBorder="1"/>
    <xf numFmtId="0" fontId="14" fillId="0" borderId="13" xfId="0" applyFont="1" applyBorder="1"/>
    <xf numFmtId="0" fontId="13" fillId="2" borderId="16" xfId="1" applyFont="1" applyFill="1" applyBorder="1"/>
    <xf numFmtId="0" fontId="0" fillId="0" borderId="16" xfId="0" applyBorder="1"/>
    <xf numFmtId="0" fontId="17" fillId="0" borderId="13" xfId="0" applyFont="1" applyBorder="1"/>
    <xf numFmtId="0" fontId="0" fillId="0" borderId="14" xfId="0" applyBorder="1"/>
    <xf numFmtId="0" fontId="13" fillId="2" borderId="12" xfId="1" applyFont="1" applyFill="1" applyBorder="1"/>
    <xf numFmtId="0" fontId="18" fillId="0" borderId="13" xfId="0" applyFont="1" applyBorder="1"/>
    <xf numFmtId="0" fontId="19" fillId="0" borderId="13" xfId="0" applyFont="1" applyBorder="1"/>
    <xf numFmtId="0" fontId="0" fillId="0" borderId="17" xfId="0" applyBorder="1" applyAlignment="1">
      <alignment horizontal="center"/>
    </xf>
    <xf numFmtId="0" fontId="0" fillId="0" borderId="0" xfId="0" applyAlignment="1">
      <alignment vertical="top"/>
    </xf>
    <xf numFmtId="0" fontId="21" fillId="0" borderId="0" xfId="0" applyFont="1"/>
    <xf numFmtId="0" fontId="20" fillId="7" borderId="0" xfId="2"/>
    <xf numFmtId="0" fontId="11" fillId="0" borderId="9" xfId="0" applyFont="1" applyBorder="1" applyAlignment="1">
      <alignment vertical="center" wrapText="1"/>
    </xf>
    <xf numFmtId="0" fontId="0" fillId="8" borderId="13" xfId="0" applyFill="1" applyBorder="1"/>
    <xf numFmtId="0" fontId="9" fillId="0" borderId="10" xfId="0" applyFont="1" applyBorder="1" applyAlignment="1">
      <alignment vertical="center" wrapText="1"/>
    </xf>
    <xf numFmtId="0" fontId="0" fillId="0" borderId="9" xfId="0" applyBorder="1" applyAlignment="1">
      <alignment vertical="top" wrapText="1"/>
    </xf>
    <xf numFmtId="0" fontId="8" fillId="3" borderId="8" xfId="0" applyFont="1" applyFill="1" applyBorder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23" fillId="0" borderId="8" xfId="0" applyFont="1" applyBorder="1" applyAlignment="1">
      <alignment vertical="center" wrapText="1"/>
    </xf>
    <xf numFmtId="0" fontId="24" fillId="0" borderId="8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15" fillId="0" borderId="14" xfId="0" applyFont="1" applyBorder="1"/>
    <xf numFmtId="0" fontId="17" fillId="10" borderId="13" xfId="4" applyFont="1" applyBorder="1" applyAlignment="1">
      <alignment horizontal="left" vertical="center"/>
    </xf>
    <xf numFmtId="0" fontId="2" fillId="9" borderId="13" xfId="3" applyFont="1" applyBorder="1"/>
    <xf numFmtId="0" fontId="1" fillId="15" borderId="13" xfId="9" applyBorder="1"/>
    <xf numFmtId="0" fontId="1" fillId="13" borderId="13" xfId="7" applyBorder="1" applyAlignment="1">
      <alignment horizontal="left" vertical="center"/>
    </xf>
    <xf numFmtId="0" fontId="1" fillId="13" borderId="13" xfId="7" applyBorder="1"/>
    <xf numFmtId="0" fontId="1" fillId="13" borderId="18" xfId="7" applyBorder="1" applyAlignment="1">
      <alignment horizontal="left" vertical="center"/>
    </xf>
    <xf numFmtId="0" fontId="1" fillId="13" borderId="16" xfId="7" applyBorder="1" applyAlignment="1">
      <alignment horizontal="left" vertical="center"/>
    </xf>
    <xf numFmtId="0" fontId="22" fillId="11" borderId="13" xfId="5" applyBorder="1" applyAlignment="1">
      <alignment horizontal="left" vertical="center"/>
    </xf>
    <xf numFmtId="0" fontId="22" fillId="11" borderId="13" xfId="5" applyBorder="1" applyAlignment="1">
      <alignment horizontal="center" vertical="center"/>
    </xf>
    <xf numFmtId="0" fontId="1" fillId="14" borderId="16" xfId="8" applyBorder="1" applyAlignment="1">
      <alignment horizontal="left" vertical="center"/>
    </xf>
    <xf numFmtId="0" fontId="1" fillId="14" borderId="13" xfId="8" applyBorder="1"/>
    <xf numFmtId="0" fontId="1" fillId="13" borderId="13" xfId="7" applyBorder="1" applyAlignment="1">
      <alignment horizontal="left"/>
    </xf>
    <xf numFmtId="0" fontId="1" fillId="12" borderId="0" xfId="6"/>
    <xf numFmtId="0" fontId="12" fillId="6" borderId="0" xfId="1"/>
    <xf numFmtId="0" fontId="0" fillId="16" borderId="13" xfId="0" applyFill="1" applyBorder="1"/>
    <xf numFmtId="11" fontId="0" fillId="0" borderId="0" xfId="0" applyNumberFormat="1"/>
    <xf numFmtId="0" fontId="26" fillId="17" borderId="0" xfId="10"/>
    <xf numFmtId="11" fontId="12" fillId="6" borderId="0" xfId="1" applyNumberFormat="1"/>
    <xf numFmtId="49" fontId="0" fillId="0" borderId="0" xfId="0" applyNumberFormat="1"/>
    <xf numFmtId="0" fontId="0" fillId="18" borderId="0" xfId="0" applyFill="1"/>
    <xf numFmtId="0" fontId="0" fillId="19" borderId="0" xfId="0" applyFill="1"/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textRotation="90"/>
    </xf>
    <xf numFmtId="0" fontId="17" fillId="10" borderId="13" xfId="4" applyFont="1" applyBorder="1" applyAlignment="1">
      <alignment horizontal="left"/>
    </xf>
    <xf numFmtId="0" fontId="17" fillId="10" borderId="15" xfId="4" applyFont="1" applyBorder="1" applyAlignment="1">
      <alignment horizontal="left" vertical="center"/>
    </xf>
    <xf numFmtId="0" fontId="17" fillId="10" borderId="18" xfId="4" applyFont="1" applyBorder="1" applyAlignment="1">
      <alignment horizontal="left" vertical="center"/>
    </xf>
    <xf numFmtId="0" fontId="17" fillId="10" borderId="16" xfId="4" applyFont="1" applyBorder="1" applyAlignment="1">
      <alignment horizontal="left" vertical="center"/>
    </xf>
    <xf numFmtId="0" fontId="0" fillId="0" borderId="0" xfId="0"/>
    <xf numFmtId="0" fontId="17" fillId="10" borderId="13" xfId="4" applyFont="1" applyBorder="1" applyAlignment="1">
      <alignment horizontal="left" vertical="center"/>
    </xf>
    <xf numFmtId="0" fontId="11" fillId="0" borderId="11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5" borderId="11" xfId="0" applyFont="1" applyFill="1" applyBorder="1" applyAlignment="1">
      <alignment vertical="center" wrapText="1"/>
    </xf>
    <xf numFmtId="0" fontId="5" fillId="5" borderId="10" xfId="0" applyFont="1" applyFill="1" applyBorder="1" applyAlignment="1">
      <alignment vertical="center" wrapText="1"/>
    </xf>
    <xf numFmtId="0" fontId="5" fillId="5" borderId="9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5" fillId="4" borderId="11" xfId="0" applyFont="1" applyFill="1" applyBorder="1" applyAlignment="1">
      <alignment vertical="center" wrapText="1"/>
    </xf>
    <xf numFmtId="0" fontId="5" fillId="4" borderId="10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</cellXfs>
  <cellStyles count="11">
    <cellStyle name="20% - Accent1" xfId="3" builtinId="30"/>
    <cellStyle name="20% - Accent2" xfId="6" builtinId="34"/>
    <cellStyle name="20% - Accent6" xfId="9" builtinId="50"/>
    <cellStyle name="40% - Accent1" xfId="4" builtinId="31"/>
    <cellStyle name="40% - Accent2" xfId="7" builtinId="35"/>
    <cellStyle name="60% - Accent2" xfId="8" builtinId="36"/>
    <cellStyle name="Accent2" xfId="5" builtinId="33"/>
    <cellStyle name="Bad" xfId="1" builtinId="27"/>
    <cellStyle name="Good" xfId="2" builtinId="26"/>
    <cellStyle name="Neutral" xfId="10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6</xdr:col>
      <xdr:colOff>677083</xdr:colOff>
      <xdr:row>49</xdr:row>
      <xdr:rowOff>134178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0"/>
          <a:ext cx="5792008" cy="593490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ouise Ladefoged Poulsen" id="{B3062D05-5654-4CEA-B4A4-7E86DD245164}" userId="S::fgc423@ku.dk::538ddf0a-d589-4c1f-94ab-716248f6fdb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82C20E-D9AA-4D8F-8045-2FC01ACDBFD5}" name="Tabel1" displayName="Tabel1" ref="A1:G36" totalsRowShown="0">
  <autoFilter ref="A1:G36" xr:uid="{5882C20E-D9AA-4D8F-8045-2FC01ACDBFD5}"/>
  <tableColumns count="7">
    <tableColumn id="1" xr3:uid="{0C99311A-20C7-4E65-93A1-D35BE3BCA1ED}" name="SID"/>
    <tableColumn id="6" xr3:uid="{3343C8C8-1374-49BC-BE39-EA9D65AECCC5}" name="OrderDate"/>
    <tableColumn id="11" xr3:uid="{977AB460-BAC0-48FC-9FDF-2228B3103B9D}" name="TestName"/>
    <tableColumn id="12" xr3:uid="{013589F4-D524-42D5-A89C-564F272C0157}" name="Units"/>
    <tableColumn id="16" xr3:uid="{B386F7D4-5EE2-4B7D-B8D7-42FC1ADE4E4B}" name="ResultString"/>
    <tableColumn id="2" xr3:uid="{B7926B2D-7754-4577-9421-24A9A933DED2}" name="Column1"/>
    <tableColumn id="3" xr3:uid="{E64362BF-0A47-40C6-997A-F6B453E6CB81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2" dT="2023-06-28T07:27:50.38" personId="{B3062D05-5654-4CEA-B4A4-7E86DD245164}" id="{AD20BAB6-1493-4BB5-B8FB-4AB02381A474}">
    <text>Except congestion by blood in lungs. Congestion due to euthanazia or inflammation???</text>
  </threadedComment>
  <threadedComment ref="Q3" dT="2023-06-28T07:30:43.13" personId="{B3062D05-5654-4CEA-B4A4-7E86DD245164}" id="{2EB6507E-8B3F-40BE-A4FF-CE677D851D38}">
    <text>Except congestion by blood (inflammation or euthanazia?)</text>
  </threadedComment>
  <threadedComment ref="V3" dT="2023-06-28T07:30:27.56" personId="{B3062D05-5654-4CEA-B4A4-7E86DD245164}" id="{FF2B0966-B7F5-4486-9936-5FE56F300A04}">
    <text>Except congestion by blood (inflammation or euthanazia?)</text>
  </threadedComment>
  <threadedComment ref="W40" dT="2023-06-28T12:00:49.17" personId="{B3062D05-5654-4CEA-B4A4-7E86DD245164}" id="{ABC39593-264A-4DCB-A614-555D039925D0}">
    <text xml:space="preserve"> Not incl. in stats due to missing values</text>
  </threadedComment>
  <threadedComment ref="AA40" dT="2023-06-28T11:33:54.75" personId="{B3062D05-5654-4CEA-B4A4-7E86DD245164}" id="{9F5F6E54-053D-4E21-A56D-153210F24863}">
    <text>Not included for statistics due to missing values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50"/>
  <sheetViews>
    <sheetView tabSelected="1" workbookViewId="0">
      <pane ySplit="3" topLeftCell="A4" activePane="bottomLeft" state="frozen"/>
      <selection pane="bottomLeft" activeCell="C8" sqref="C8"/>
    </sheetView>
  </sheetViews>
  <sheetFormatPr defaultRowHeight="15.75" x14ac:dyDescent="0.25"/>
  <cols>
    <col min="2" max="2" width="14.5" customWidth="1"/>
    <col min="3" max="3" width="17.625" customWidth="1"/>
    <col min="4" max="4" width="7.625" customWidth="1"/>
    <col min="5" max="5" width="7.25" customWidth="1"/>
    <col min="6" max="6" width="6.625" customWidth="1"/>
    <col min="7" max="7" width="6.5" customWidth="1"/>
    <col min="8" max="8" width="5.75" customWidth="1"/>
    <col min="9" max="9" width="6.375" customWidth="1"/>
    <col min="10" max="10" width="6.625" customWidth="1"/>
    <col min="11" max="11" width="4.625" customWidth="1"/>
    <col min="12" max="12" width="6.5" customWidth="1"/>
    <col min="13" max="13" width="6.875" customWidth="1"/>
    <col min="14" max="14" width="6.625" customWidth="1"/>
    <col min="15" max="15" width="5.75" customWidth="1"/>
    <col min="16" max="16" width="6" customWidth="1"/>
    <col min="17" max="17" width="5.875" customWidth="1"/>
    <col min="18" max="19" width="7.75" customWidth="1"/>
    <col min="20" max="20" width="7" customWidth="1"/>
    <col min="21" max="21" width="6.75" customWidth="1"/>
    <col min="22" max="22" width="4.625" customWidth="1"/>
    <col min="23" max="23" width="16.375" customWidth="1"/>
    <col min="24" max="25" width="8.5" customWidth="1"/>
    <col min="26" max="26" width="6.125" customWidth="1"/>
    <col min="27" max="27" width="10.625" customWidth="1"/>
    <col min="28" max="28" width="10.5" customWidth="1"/>
    <col min="29" max="29" width="8.375" customWidth="1"/>
    <col min="30" max="30" width="5.25" customWidth="1"/>
    <col min="31" max="31" width="16" customWidth="1"/>
    <col min="32" max="32" width="26.625" customWidth="1"/>
  </cols>
  <sheetData>
    <row r="1" spans="1:32" ht="28.5" x14ac:dyDescent="0.45">
      <c r="A1" t="s">
        <v>176</v>
      </c>
      <c r="B1" s="26" t="s">
        <v>50</v>
      </c>
      <c r="C1" s="17" t="s">
        <v>64</v>
      </c>
      <c r="D1" s="70"/>
      <c r="E1" s="70"/>
      <c r="F1" s="70"/>
      <c r="G1" s="70"/>
      <c r="M1" s="70"/>
      <c r="N1" s="70"/>
      <c r="T1" s="70"/>
      <c r="U1" s="70"/>
    </row>
    <row r="2" spans="1:32" ht="21" x14ac:dyDescent="0.35">
      <c r="B2" s="19"/>
      <c r="C2" s="19" t="s">
        <v>51</v>
      </c>
      <c r="D2" s="71" t="s">
        <v>1</v>
      </c>
      <c r="E2" s="71"/>
      <c r="F2" s="71"/>
      <c r="G2" s="71"/>
      <c r="H2" s="45"/>
      <c r="I2" s="42" t="s">
        <v>11</v>
      </c>
      <c r="J2" s="71" t="s">
        <v>6</v>
      </c>
      <c r="K2" s="71"/>
      <c r="L2" s="45"/>
      <c r="M2" s="67" t="s">
        <v>102</v>
      </c>
      <c r="N2" s="68"/>
      <c r="O2" s="68"/>
      <c r="P2" s="69"/>
      <c r="Q2" s="47"/>
      <c r="R2" s="67" t="s">
        <v>105</v>
      </c>
      <c r="S2" s="68"/>
      <c r="T2" s="68"/>
      <c r="U2" s="69"/>
      <c r="V2" s="48"/>
      <c r="W2" s="51" t="s">
        <v>106</v>
      </c>
      <c r="X2" s="66" t="s">
        <v>8</v>
      </c>
      <c r="Y2" s="66"/>
      <c r="Z2" s="53"/>
      <c r="AA2" s="49" t="s">
        <v>89</v>
      </c>
      <c r="AB2" s="44" t="s">
        <v>90</v>
      </c>
      <c r="AC2" s="44" t="s">
        <v>91</v>
      </c>
      <c r="AD2" s="44" t="s">
        <v>92</v>
      </c>
      <c r="AE2" s="44" t="s">
        <v>93</v>
      </c>
      <c r="AF2" s="44" t="s">
        <v>109</v>
      </c>
    </row>
    <row r="3" spans="1:32" ht="21" x14ac:dyDescent="0.35">
      <c r="B3" s="22" t="s">
        <v>55</v>
      </c>
      <c r="C3" s="19" t="s">
        <v>52</v>
      </c>
      <c r="D3" s="43" t="s">
        <v>94</v>
      </c>
      <c r="E3" s="43" t="s">
        <v>95</v>
      </c>
      <c r="F3" s="43" t="s">
        <v>4</v>
      </c>
      <c r="G3" s="43" t="s">
        <v>96</v>
      </c>
      <c r="H3" s="46" t="s">
        <v>97</v>
      </c>
      <c r="I3" s="43" t="s">
        <v>80</v>
      </c>
      <c r="J3" s="43" t="s">
        <v>98</v>
      </c>
      <c r="K3" s="43" t="s">
        <v>3</v>
      </c>
      <c r="L3" s="46" t="s">
        <v>99</v>
      </c>
      <c r="M3" s="43" t="s">
        <v>80</v>
      </c>
      <c r="N3" s="43" t="s">
        <v>3</v>
      </c>
      <c r="O3" s="43" t="s">
        <v>103</v>
      </c>
      <c r="P3" s="43" t="s">
        <v>104</v>
      </c>
      <c r="Q3" s="46" t="s">
        <v>107</v>
      </c>
      <c r="R3" s="43" t="s">
        <v>80</v>
      </c>
      <c r="S3" s="43" t="s">
        <v>3</v>
      </c>
      <c r="T3" s="43" t="s">
        <v>103</v>
      </c>
      <c r="U3" s="43" t="s">
        <v>104</v>
      </c>
      <c r="V3" s="46" t="s">
        <v>108</v>
      </c>
      <c r="W3" s="52"/>
      <c r="X3" s="43" t="s">
        <v>9</v>
      </c>
      <c r="Y3" s="43" t="s">
        <v>100</v>
      </c>
      <c r="Z3" s="46" t="s">
        <v>101</v>
      </c>
      <c r="AA3" s="50"/>
      <c r="AB3" s="44"/>
      <c r="AC3" s="44"/>
      <c r="AD3" s="44"/>
      <c r="AE3" s="44"/>
      <c r="AF3" s="44"/>
    </row>
    <row r="4" spans="1:32" ht="21" x14ac:dyDescent="0.35">
      <c r="A4">
        <v>1</v>
      </c>
      <c r="B4" s="16">
        <v>47</v>
      </c>
      <c r="C4" s="15">
        <v>4056</v>
      </c>
      <c r="D4">
        <v>0</v>
      </c>
      <c r="E4">
        <v>0</v>
      </c>
      <c r="F4">
        <v>0</v>
      </c>
      <c r="G4">
        <v>0</v>
      </c>
      <c r="H4" s="54">
        <f>D4+E4+F4+G4</f>
        <v>0</v>
      </c>
      <c r="I4">
        <v>0</v>
      </c>
      <c r="J4">
        <v>0</v>
      </c>
      <c r="K4">
        <v>0</v>
      </c>
      <c r="L4" s="54">
        <f>J4+K4</f>
        <v>0</v>
      </c>
      <c r="M4">
        <v>0</v>
      </c>
      <c r="N4">
        <v>0</v>
      </c>
      <c r="O4">
        <v>0</v>
      </c>
      <c r="P4">
        <v>0</v>
      </c>
      <c r="Q4" s="54">
        <f>M4+N4+O4</f>
        <v>0</v>
      </c>
      <c r="R4">
        <v>0</v>
      </c>
      <c r="S4">
        <v>0</v>
      </c>
      <c r="T4">
        <v>0</v>
      </c>
      <c r="U4">
        <v>0</v>
      </c>
      <c r="V4" s="54">
        <f>R4+S4+T4</f>
        <v>0</v>
      </c>
      <c r="W4" s="54">
        <f>L4+Q4+V4</f>
        <v>0</v>
      </c>
      <c r="X4">
        <v>0</v>
      </c>
      <c r="Y4">
        <v>0</v>
      </c>
      <c r="Z4" s="54">
        <f>X4+Y4</f>
        <v>0</v>
      </c>
      <c r="AA4" s="54">
        <f>H4+I4+W4+Z4</f>
        <v>0</v>
      </c>
      <c r="AB4">
        <v>1846</v>
      </c>
      <c r="AC4">
        <v>13.98</v>
      </c>
      <c r="AD4">
        <v>2.29</v>
      </c>
      <c r="AE4">
        <f>(AC4/AB4)</f>
        <v>7.5731310942578553E-3</v>
      </c>
      <c r="AF4">
        <f>(AD4/AB4)</f>
        <v>1.2405200433369447E-3</v>
      </c>
    </row>
    <row r="5" spans="1:32" ht="21" x14ac:dyDescent="0.35">
      <c r="A5">
        <v>1</v>
      </c>
      <c r="B5" s="41">
        <v>27</v>
      </c>
      <c r="C5" s="24">
        <v>4058</v>
      </c>
      <c r="D5">
        <v>0</v>
      </c>
      <c r="F5">
        <v>0</v>
      </c>
      <c r="G5">
        <v>0</v>
      </c>
      <c r="H5" s="54">
        <f t="shared" ref="H5:H22" si="0">D5+E5+F5+G5</f>
        <v>0</v>
      </c>
      <c r="I5">
        <v>0</v>
      </c>
      <c r="J5">
        <v>0</v>
      </c>
      <c r="K5">
        <v>0</v>
      </c>
      <c r="L5" s="54">
        <f t="shared" ref="L5:L22" si="1">J5+K5</f>
        <v>0</v>
      </c>
      <c r="M5">
        <v>0</v>
      </c>
      <c r="N5">
        <v>0</v>
      </c>
      <c r="O5">
        <v>0</v>
      </c>
      <c r="P5">
        <v>2</v>
      </c>
      <c r="Q5" s="54">
        <f t="shared" ref="Q5:Q22" si="2">M5+N5+O5</f>
        <v>0</v>
      </c>
      <c r="R5">
        <v>0</v>
      </c>
      <c r="S5">
        <v>0</v>
      </c>
      <c r="T5">
        <v>0</v>
      </c>
      <c r="U5">
        <v>0</v>
      </c>
      <c r="V5" s="54">
        <f t="shared" ref="V5:V22" si="3">R5+S5+T5</f>
        <v>0</v>
      </c>
      <c r="W5" s="54">
        <f t="shared" ref="W5:W22" si="4">L5+Q5+V5</f>
        <v>0</v>
      </c>
      <c r="X5">
        <v>0</v>
      </c>
      <c r="Y5">
        <v>0</v>
      </c>
      <c r="Z5" s="54">
        <f t="shared" ref="Z5:Z22" si="5">X5+Y5</f>
        <v>0</v>
      </c>
      <c r="AA5" s="54">
        <f t="shared" ref="AA5:AA22" si="6">H5+I5+W5+Z5</f>
        <v>0</v>
      </c>
      <c r="AB5">
        <v>2161</v>
      </c>
      <c r="AC5">
        <v>15.58</v>
      </c>
      <c r="AD5">
        <v>2.86</v>
      </c>
      <c r="AE5">
        <f t="shared" ref="AE5:AE22" si="7">(AC5/AB5)</f>
        <v>7.209625173530773E-3</v>
      </c>
      <c r="AF5">
        <f t="shared" ref="AF5:AF21" si="8">(AD5/AB5)</f>
        <v>1.3234613604812587E-3</v>
      </c>
    </row>
    <row r="6" spans="1:32" ht="21" x14ac:dyDescent="0.35">
      <c r="A6">
        <v>1</v>
      </c>
      <c r="B6" s="16">
        <v>67</v>
      </c>
      <c r="C6" s="20">
        <v>4061</v>
      </c>
      <c r="D6">
        <v>0</v>
      </c>
      <c r="E6">
        <v>0</v>
      </c>
      <c r="F6">
        <v>0</v>
      </c>
      <c r="G6">
        <v>0</v>
      </c>
      <c r="H6" s="54">
        <f t="shared" si="0"/>
        <v>0</v>
      </c>
      <c r="I6">
        <v>0</v>
      </c>
      <c r="J6">
        <v>0</v>
      </c>
      <c r="K6">
        <v>0</v>
      </c>
      <c r="L6" s="54">
        <f t="shared" si="1"/>
        <v>0</v>
      </c>
      <c r="M6">
        <v>0</v>
      </c>
      <c r="N6">
        <v>0</v>
      </c>
      <c r="O6">
        <v>0</v>
      </c>
      <c r="P6">
        <v>1</v>
      </c>
      <c r="Q6" s="54">
        <f t="shared" si="2"/>
        <v>0</v>
      </c>
      <c r="R6">
        <v>0</v>
      </c>
      <c r="S6">
        <v>0</v>
      </c>
      <c r="T6">
        <v>0</v>
      </c>
      <c r="U6">
        <v>1</v>
      </c>
      <c r="V6" s="54">
        <f t="shared" si="3"/>
        <v>0</v>
      </c>
      <c r="W6" s="54">
        <f t="shared" si="4"/>
        <v>0</v>
      </c>
      <c r="X6">
        <v>0</v>
      </c>
      <c r="Y6">
        <v>0</v>
      </c>
      <c r="Z6" s="54">
        <f t="shared" si="5"/>
        <v>0</v>
      </c>
      <c r="AA6" s="54">
        <f t="shared" si="6"/>
        <v>0</v>
      </c>
      <c r="AB6">
        <v>1962</v>
      </c>
      <c r="AC6">
        <v>15.67</v>
      </c>
      <c r="AD6">
        <v>1.52</v>
      </c>
      <c r="AE6">
        <f t="shared" si="7"/>
        <v>7.9867482161060134E-3</v>
      </c>
      <c r="AF6">
        <f>(AD6/AB6)</f>
        <v>7.7471967380224262E-4</v>
      </c>
    </row>
    <row r="7" spans="1:32" ht="21" x14ac:dyDescent="0.35">
      <c r="A7">
        <v>1</v>
      </c>
      <c r="B7" s="16">
        <v>7</v>
      </c>
      <c r="C7" s="20">
        <v>4062</v>
      </c>
      <c r="D7">
        <v>0</v>
      </c>
      <c r="E7">
        <v>0</v>
      </c>
      <c r="F7">
        <v>0</v>
      </c>
      <c r="G7">
        <v>0</v>
      </c>
      <c r="H7" s="54">
        <f t="shared" si="0"/>
        <v>0</v>
      </c>
      <c r="I7">
        <v>0</v>
      </c>
      <c r="J7">
        <v>0</v>
      </c>
      <c r="K7">
        <v>0</v>
      </c>
      <c r="L7" s="54">
        <f t="shared" si="1"/>
        <v>0</v>
      </c>
      <c r="M7">
        <v>0</v>
      </c>
      <c r="N7">
        <v>0</v>
      </c>
      <c r="O7">
        <v>0</v>
      </c>
      <c r="P7">
        <v>0</v>
      </c>
      <c r="Q7" s="54">
        <f t="shared" si="2"/>
        <v>0</v>
      </c>
      <c r="R7">
        <v>0</v>
      </c>
      <c r="S7">
        <v>0</v>
      </c>
      <c r="T7">
        <v>0</v>
      </c>
      <c r="U7">
        <v>0</v>
      </c>
      <c r="V7" s="54">
        <f t="shared" si="3"/>
        <v>0</v>
      </c>
      <c r="W7" s="54">
        <f t="shared" si="4"/>
        <v>0</v>
      </c>
      <c r="X7">
        <v>1</v>
      </c>
      <c r="Y7">
        <v>1</v>
      </c>
      <c r="Z7" s="54">
        <f t="shared" si="5"/>
        <v>2</v>
      </c>
      <c r="AA7" s="54">
        <f t="shared" si="6"/>
        <v>2</v>
      </c>
      <c r="AB7">
        <v>1955</v>
      </c>
      <c r="AC7">
        <v>7.27</v>
      </c>
      <c r="AD7">
        <v>2.35</v>
      </c>
      <c r="AE7">
        <f t="shared" si="7"/>
        <v>3.7186700767263426E-3</v>
      </c>
      <c r="AF7">
        <f t="shared" si="8"/>
        <v>1.2020460358056267E-3</v>
      </c>
    </row>
    <row r="8" spans="1:32" ht="21" x14ac:dyDescent="0.35">
      <c r="A8">
        <v>1</v>
      </c>
      <c r="B8" s="16">
        <v>1</v>
      </c>
      <c r="C8" s="20">
        <v>4064</v>
      </c>
      <c r="D8">
        <v>0</v>
      </c>
      <c r="E8">
        <v>0</v>
      </c>
      <c r="F8">
        <v>0</v>
      </c>
      <c r="G8">
        <v>0</v>
      </c>
      <c r="H8" s="54">
        <f t="shared" si="0"/>
        <v>0</v>
      </c>
      <c r="I8">
        <v>0</v>
      </c>
      <c r="J8">
        <v>0</v>
      </c>
      <c r="K8">
        <v>0</v>
      </c>
      <c r="L8" s="54">
        <f t="shared" si="1"/>
        <v>0</v>
      </c>
      <c r="M8">
        <v>0</v>
      </c>
      <c r="N8">
        <v>0</v>
      </c>
      <c r="O8">
        <v>0</v>
      </c>
      <c r="P8">
        <v>0</v>
      </c>
      <c r="Q8" s="54">
        <f t="shared" si="2"/>
        <v>0</v>
      </c>
      <c r="R8">
        <v>0</v>
      </c>
      <c r="S8">
        <v>0</v>
      </c>
      <c r="T8">
        <v>0</v>
      </c>
      <c r="U8">
        <v>0</v>
      </c>
      <c r="V8" s="54">
        <f t="shared" si="3"/>
        <v>0</v>
      </c>
      <c r="W8" s="54">
        <f t="shared" si="4"/>
        <v>0</v>
      </c>
      <c r="X8">
        <v>0</v>
      </c>
      <c r="Y8">
        <v>0</v>
      </c>
      <c r="Z8" s="54">
        <f t="shared" si="5"/>
        <v>0</v>
      </c>
      <c r="AA8" s="54">
        <f t="shared" si="6"/>
        <v>0</v>
      </c>
      <c r="AB8">
        <v>2027</v>
      </c>
      <c r="AC8">
        <v>7.05</v>
      </c>
      <c r="AD8">
        <v>1.76</v>
      </c>
      <c r="AE8">
        <f t="shared" si="7"/>
        <v>3.4780463739516525E-3</v>
      </c>
      <c r="AF8">
        <f>(AD8/AB8)</f>
        <v>8.6827824370991618E-4</v>
      </c>
    </row>
    <row r="9" spans="1:32" ht="21" x14ac:dyDescent="0.35">
      <c r="A9">
        <v>1</v>
      </c>
      <c r="B9" s="16">
        <v>90</v>
      </c>
      <c r="C9" s="20">
        <v>4577</v>
      </c>
      <c r="D9">
        <v>0</v>
      </c>
      <c r="E9">
        <v>0</v>
      </c>
      <c r="F9">
        <v>0</v>
      </c>
      <c r="G9">
        <v>0</v>
      </c>
      <c r="H9" s="54">
        <f t="shared" si="0"/>
        <v>0</v>
      </c>
      <c r="I9">
        <v>0</v>
      </c>
      <c r="J9">
        <v>0</v>
      </c>
      <c r="K9">
        <v>0</v>
      </c>
      <c r="L9" s="54">
        <f t="shared" si="1"/>
        <v>0</v>
      </c>
      <c r="M9">
        <v>0</v>
      </c>
      <c r="N9">
        <v>0</v>
      </c>
      <c r="O9">
        <v>0</v>
      </c>
      <c r="P9">
        <v>1</v>
      </c>
      <c r="Q9" s="54">
        <f t="shared" si="2"/>
        <v>0</v>
      </c>
      <c r="R9">
        <v>0</v>
      </c>
      <c r="S9">
        <v>0</v>
      </c>
      <c r="T9">
        <v>0</v>
      </c>
      <c r="U9">
        <v>1</v>
      </c>
      <c r="V9" s="54">
        <f t="shared" si="3"/>
        <v>0</v>
      </c>
      <c r="W9" s="54">
        <f t="shared" si="4"/>
        <v>0</v>
      </c>
      <c r="X9">
        <v>0</v>
      </c>
      <c r="Y9">
        <v>0</v>
      </c>
      <c r="Z9" s="54">
        <f t="shared" si="5"/>
        <v>0</v>
      </c>
      <c r="AA9" s="54">
        <f t="shared" si="6"/>
        <v>0</v>
      </c>
      <c r="AB9">
        <v>2326</v>
      </c>
      <c r="AC9">
        <v>15.69</v>
      </c>
      <c r="AD9">
        <v>2.2000000000000002</v>
      </c>
      <c r="AE9">
        <f t="shared" si="7"/>
        <v>6.7454858125537403E-3</v>
      </c>
      <c r="AF9">
        <f>(AD9/AB9)</f>
        <v>9.4582975064488395E-4</v>
      </c>
    </row>
    <row r="10" spans="1:32" ht="21" x14ac:dyDescent="0.35">
      <c r="A10">
        <v>1</v>
      </c>
      <c r="B10" s="16">
        <v>105</v>
      </c>
      <c r="C10" s="20">
        <v>4579</v>
      </c>
      <c r="D10">
        <v>0</v>
      </c>
      <c r="E10">
        <v>0</v>
      </c>
      <c r="F10">
        <v>0</v>
      </c>
      <c r="G10">
        <v>0</v>
      </c>
      <c r="H10" s="54">
        <f t="shared" si="0"/>
        <v>0</v>
      </c>
      <c r="I10">
        <v>0</v>
      </c>
      <c r="J10">
        <v>1</v>
      </c>
      <c r="K10">
        <v>0</v>
      </c>
      <c r="L10" s="54">
        <f t="shared" si="1"/>
        <v>1</v>
      </c>
      <c r="M10">
        <v>1</v>
      </c>
      <c r="N10">
        <v>0</v>
      </c>
      <c r="O10">
        <v>0</v>
      </c>
      <c r="P10">
        <v>1</v>
      </c>
      <c r="Q10" s="54">
        <f t="shared" si="2"/>
        <v>1</v>
      </c>
      <c r="R10">
        <v>1</v>
      </c>
      <c r="S10">
        <v>0</v>
      </c>
      <c r="T10">
        <v>0</v>
      </c>
      <c r="U10">
        <v>1</v>
      </c>
      <c r="V10" s="54">
        <f t="shared" si="3"/>
        <v>1</v>
      </c>
      <c r="W10" s="54">
        <f t="shared" si="4"/>
        <v>3</v>
      </c>
      <c r="X10">
        <v>0</v>
      </c>
      <c r="Y10">
        <v>0</v>
      </c>
      <c r="Z10" s="54">
        <f t="shared" si="5"/>
        <v>0</v>
      </c>
      <c r="AA10" s="54">
        <f t="shared" si="6"/>
        <v>3</v>
      </c>
      <c r="AB10">
        <v>1969</v>
      </c>
      <c r="AC10">
        <v>14.03</v>
      </c>
      <c r="AD10">
        <v>2.21</v>
      </c>
      <c r="AE10">
        <f t="shared" si="7"/>
        <v>7.1254443880142205E-3</v>
      </c>
      <c r="AF10">
        <f>(AD10/AB10)</f>
        <v>1.122397155916709E-3</v>
      </c>
    </row>
    <row r="11" spans="1:32" ht="21" x14ac:dyDescent="0.35">
      <c r="A11">
        <v>1</v>
      </c>
      <c r="B11" s="16">
        <v>33</v>
      </c>
      <c r="C11" s="20">
        <v>4590</v>
      </c>
      <c r="D11">
        <v>0</v>
      </c>
      <c r="E11">
        <v>0</v>
      </c>
      <c r="F11">
        <v>0</v>
      </c>
      <c r="G11">
        <v>0</v>
      </c>
      <c r="H11" s="54">
        <f t="shared" si="0"/>
        <v>0</v>
      </c>
      <c r="I11">
        <v>0</v>
      </c>
      <c r="J11">
        <v>0</v>
      </c>
      <c r="K11">
        <v>0</v>
      </c>
      <c r="L11" s="54">
        <f t="shared" si="1"/>
        <v>0</v>
      </c>
      <c r="M11">
        <v>0</v>
      </c>
      <c r="N11">
        <v>0</v>
      </c>
      <c r="O11">
        <v>0</v>
      </c>
      <c r="P11">
        <v>1</v>
      </c>
      <c r="Q11" s="54">
        <f t="shared" si="2"/>
        <v>0</v>
      </c>
      <c r="R11">
        <v>0</v>
      </c>
      <c r="S11">
        <v>0</v>
      </c>
      <c r="T11">
        <v>0</v>
      </c>
      <c r="U11">
        <v>1</v>
      </c>
      <c r="V11" s="54">
        <f t="shared" si="3"/>
        <v>0</v>
      </c>
      <c r="W11" s="54">
        <f t="shared" si="4"/>
        <v>0</v>
      </c>
      <c r="X11">
        <v>0</v>
      </c>
      <c r="Y11">
        <v>0</v>
      </c>
      <c r="Z11" s="54">
        <f t="shared" si="5"/>
        <v>0</v>
      </c>
      <c r="AA11" s="54">
        <f t="shared" si="6"/>
        <v>0</v>
      </c>
      <c r="AB11">
        <v>1550</v>
      </c>
      <c r="AC11">
        <v>15.89</v>
      </c>
      <c r="AD11">
        <v>1.21</v>
      </c>
      <c r="AE11">
        <f t="shared" si="7"/>
        <v>1.0251612903225807E-2</v>
      </c>
      <c r="AF11">
        <f t="shared" si="8"/>
        <v>7.8064516129032252E-4</v>
      </c>
    </row>
    <row r="12" spans="1:32" ht="21" x14ac:dyDescent="0.35">
      <c r="A12">
        <v>1</v>
      </c>
      <c r="B12" s="16">
        <v>82</v>
      </c>
      <c r="C12" s="20">
        <v>4591</v>
      </c>
      <c r="D12">
        <v>0</v>
      </c>
      <c r="E12">
        <v>0</v>
      </c>
      <c r="F12">
        <v>0</v>
      </c>
      <c r="G12">
        <v>0</v>
      </c>
      <c r="H12" s="54">
        <f t="shared" si="0"/>
        <v>0</v>
      </c>
      <c r="I12">
        <v>0</v>
      </c>
      <c r="J12">
        <v>1</v>
      </c>
      <c r="K12">
        <v>0</v>
      </c>
      <c r="L12" s="54">
        <f t="shared" si="1"/>
        <v>1</v>
      </c>
      <c r="M12">
        <v>0</v>
      </c>
      <c r="N12">
        <v>0</v>
      </c>
      <c r="O12">
        <v>0</v>
      </c>
      <c r="P12">
        <v>1</v>
      </c>
      <c r="Q12" s="54">
        <f t="shared" si="2"/>
        <v>0</v>
      </c>
      <c r="R12">
        <v>0</v>
      </c>
      <c r="S12">
        <v>0</v>
      </c>
      <c r="T12">
        <v>0</v>
      </c>
      <c r="U12">
        <v>1</v>
      </c>
      <c r="V12" s="54">
        <f t="shared" si="3"/>
        <v>0</v>
      </c>
      <c r="W12" s="54">
        <f t="shared" si="4"/>
        <v>1</v>
      </c>
      <c r="X12">
        <v>0</v>
      </c>
      <c r="Y12">
        <v>0</v>
      </c>
      <c r="Z12" s="54">
        <f t="shared" si="5"/>
        <v>0</v>
      </c>
      <c r="AA12" s="54">
        <f t="shared" si="6"/>
        <v>1</v>
      </c>
      <c r="AB12">
        <v>1899</v>
      </c>
      <c r="AC12">
        <v>15.69</v>
      </c>
      <c r="AD12">
        <v>1.63</v>
      </c>
      <c r="AE12">
        <f t="shared" si="7"/>
        <v>8.2622432859399686E-3</v>
      </c>
      <c r="AF12">
        <f>(AD12/AB12)</f>
        <v>8.5834649815692463E-4</v>
      </c>
    </row>
    <row r="13" spans="1:32" ht="21" x14ac:dyDescent="0.35">
      <c r="A13">
        <v>1</v>
      </c>
      <c r="B13" s="16">
        <v>41</v>
      </c>
      <c r="C13" s="20">
        <v>4593</v>
      </c>
      <c r="D13">
        <v>0</v>
      </c>
      <c r="E13">
        <v>0</v>
      </c>
      <c r="F13">
        <v>0</v>
      </c>
      <c r="G13">
        <v>0</v>
      </c>
      <c r="H13" s="54">
        <f t="shared" si="0"/>
        <v>0</v>
      </c>
      <c r="I13">
        <v>0</v>
      </c>
      <c r="J13">
        <v>0</v>
      </c>
      <c r="K13">
        <v>0</v>
      </c>
      <c r="L13" s="54">
        <f t="shared" si="1"/>
        <v>0</v>
      </c>
      <c r="M13">
        <v>0</v>
      </c>
      <c r="N13">
        <v>0</v>
      </c>
      <c r="O13">
        <v>0</v>
      </c>
      <c r="P13">
        <v>1</v>
      </c>
      <c r="Q13" s="54">
        <f t="shared" si="2"/>
        <v>0</v>
      </c>
      <c r="R13">
        <v>0</v>
      </c>
      <c r="S13">
        <v>0</v>
      </c>
      <c r="T13">
        <v>0</v>
      </c>
      <c r="U13">
        <v>1</v>
      </c>
      <c r="V13" s="54">
        <f t="shared" si="3"/>
        <v>0</v>
      </c>
      <c r="W13" s="54">
        <f t="shared" si="4"/>
        <v>0</v>
      </c>
      <c r="X13">
        <v>0</v>
      </c>
      <c r="Y13">
        <v>0</v>
      </c>
      <c r="Z13" s="54">
        <f t="shared" si="5"/>
        <v>0</v>
      </c>
      <c r="AA13" s="54">
        <f t="shared" si="6"/>
        <v>0</v>
      </c>
      <c r="AB13">
        <v>2501</v>
      </c>
      <c r="AC13">
        <v>19.21</v>
      </c>
      <c r="AD13">
        <v>1.51</v>
      </c>
      <c r="AE13">
        <f t="shared" si="7"/>
        <v>7.6809276289484208E-3</v>
      </c>
      <c r="AF13">
        <f t="shared" si="8"/>
        <v>6.0375849660135946E-4</v>
      </c>
    </row>
    <row r="14" spans="1:32" ht="21" x14ac:dyDescent="0.35">
      <c r="A14">
        <v>1</v>
      </c>
      <c r="B14" s="16">
        <v>84</v>
      </c>
      <c r="C14" s="20">
        <v>4594</v>
      </c>
      <c r="D14">
        <v>0</v>
      </c>
      <c r="E14">
        <v>0</v>
      </c>
      <c r="F14">
        <v>0</v>
      </c>
      <c r="G14">
        <v>0</v>
      </c>
      <c r="H14" s="54">
        <f t="shared" si="0"/>
        <v>0</v>
      </c>
      <c r="I14">
        <v>0</v>
      </c>
      <c r="J14">
        <v>0</v>
      </c>
      <c r="K14">
        <v>0</v>
      </c>
      <c r="L14" s="54">
        <f t="shared" si="1"/>
        <v>0</v>
      </c>
      <c r="M14">
        <v>0</v>
      </c>
      <c r="N14">
        <v>0</v>
      </c>
      <c r="O14">
        <v>0</v>
      </c>
      <c r="P14">
        <v>0</v>
      </c>
      <c r="Q14" s="54">
        <f t="shared" si="2"/>
        <v>0</v>
      </c>
      <c r="R14">
        <v>0</v>
      </c>
      <c r="S14">
        <v>0</v>
      </c>
      <c r="T14">
        <v>0</v>
      </c>
      <c r="U14">
        <v>0</v>
      </c>
      <c r="V14" s="54">
        <f t="shared" si="3"/>
        <v>0</v>
      </c>
      <c r="W14" s="54">
        <f t="shared" si="4"/>
        <v>0</v>
      </c>
      <c r="X14">
        <v>0</v>
      </c>
      <c r="Y14">
        <v>0</v>
      </c>
      <c r="Z14" s="54">
        <f t="shared" si="5"/>
        <v>0</v>
      </c>
      <c r="AA14" s="54">
        <f t="shared" si="6"/>
        <v>0</v>
      </c>
      <c r="AB14">
        <v>1921</v>
      </c>
      <c r="AC14">
        <v>13.73</v>
      </c>
      <c r="AD14">
        <v>1.77</v>
      </c>
      <c r="AE14">
        <f t="shared" si="7"/>
        <v>7.1473191046330037E-3</v>
      </c>
      <c r="AF14">
        <f>(AD14/AB14)</f>
        <v>9.213951067152525E-4</v>
      </c>
    </row>
    <row r="15" spans="1:32" ht="21" x14ac:dyDescent="0.35">
      <c r="A15">
        <v>1</v>
      </c>
      <c r="B15" s="16">
        <v>51</v>
      </c>
      <c r="C15" s="20">
        <v>4694</v>
      </c>
      <c r="D15">
        <v>0</v>
      </c>
      <c r="E15">
        <v>0</v>
      </c>
      <c r="F15">
        <v>0</v>
      </c>
      <c r="G15">
        <v>0</v>
      </c>
      <c r="H15" s="54">
        <f t="shared" si="0"/>
        <v>0</v>
      </c>
      <c r="I15">
        <v>0</v>
      </c>
      <c r="J15">
        <v>0</v>
      </c>
      <c r="K15">
        <v>0</v>
      </c>
      <c r="L15" s="54">
        <f t="shared" si="1"/>
        <v>0</v>
      </c>
      <c r="M15">
        <v>0</v>
      </c>
      <c r="N15">
        <v>0</v>
      </c>
      <c r="O15">
        <v>0</v>
      </c>
      <c r="P15">
        <v>0</v>
      </c>
      <c r="Q15" s="54">
        <f t="shared" si="2"/>
        <v>0</v>
      </c>
      <c r="R15">
        <v>0</v>
      </c>
      <c r="S15">
        <v>0</v>
      </c>
      <c r="T15">
        <v>0</v>
      </c>
      <c r="U15">
        <v>0</v>
      </c>
      <c r="V15" s="54">
        <f t="shared" si="3"/>
        <v>0</v>
      </c>
      <c r="W15" s="54">
        <f t="shared" si="4"/>
        <v>0</v>
      </c>
      <c r="X15">
        <v>0</v>
      </c>
      <c r="Y15">
        <v>0</v>
      </c>
      <c r="Z15" s="54">
        <f t="shared" si="5"/>
        <v>0</v>
      </c>
      <c r="AA15" s="54">
        <f t="shared" si="6"/>
        <v>0</v>
      </c>
      <c r="AB15">
        <v>1951</v>
      </c>
      <c r="AC15">
        <v>9.7899999999999991</v>
      </c>
      <c r="AD15">
        <v>1.75</v>
      </c>
      <c r="AE15">
        <f t="shared" si="7"/>
        <v>5.0179395181957969E-3</v>
      </c>
      <c r="AF15">
        <f>(AD15/AB15)</f>
        <v>8.9697590978985136E-4</v>
      </c>
    </row>
    <row r="16" spans="1:32" ht="21" x14ac:dyDescent="0.35">
      <c r="A16">
        <v>1</v>
      </c>
      <c r="B16" s="16">
        <v>19</v>
      </c>
      <c r="C16" s="20">
        <v>4696</v>
      </c>
      <c r="D16">
        <v>0</v>
      </c>
      <c r="E16">
        <v>0</v>
      </c>
      <c r="F16">
        <v>0</v>
      </c>
      <c r="G16">
        <v>0</v>
      </c>
      <c r="H16" s="54">
        <f t="shared" si="0"/>
        <v>0</v>
      </c>
      <c r="I16">
        <v>0</v>
      </c>
      <c r="J16">
        <v>0</v>
      </c>
      <c r="K16">
        <v>0</v>
      </c>
      <c r="L16" s="54">
        <f t="shared" si="1"/>
        <v>0</v>
      </c>
      <c r="M16">
        <v>0</v>
      </c>
      <c r="N16">
        <v>0</v>
      </c>
      <c r="O16">
        <v>0</v>
      </c>
      <c r="P16">
        <v>1</v>
      </c>
      <c r="Q16" s="54">
        <f t="shared" si="2"/>
        <v>0</v>
      </c>
      <c r="R16">
        <v>0</v>
      </c>
      <c r="S16">
        <v>0</v>
      </c>
      <c r="T16">
        <v>0</v>
      </c>
      <c r="U16">
        <v>1</v>
      </c>
      <c r="V16" s="54">
        <f t="shared" si="3"/>
        <v>0</v>
      </c>
      <c r="W16" s="54">
        <f t="shared" si="4"/>
        <v>0</v>
      </c>
      <c r="X16">
        <v>0</v>
      </c>
      <c r="Y16">
        <v>0</v>
      </c>
      <c r="Z16" s="54">
        <f t="shared" si="5"/>
        <v>0</v>
      </c>
      <c r="AA16" s="54">
        <f t="shared" si="6"/>
        <v>0</v>
      </c>
      <c r="AB16">
        <v>1993</v>
      </c>
      <c r="AC16">
        <v>16.14</v>
      </c>
      <c r="AD16">
        <v>1.94</v>
      </c>
      <c r="AE16">
        <f t="shared" si="7"/>
        <v>8.098344204716508E-3</v>
      </c>
      <c r="AF16">
        <f>(AD16/AB16)</f>
        <v>9.7340692423482182E-4</v>
      </c>
    </row>
    <row r="17" spans="1:34" ht="21" x14ac:dyDescent="0.35">
      <c r="A17">
        <v>1</v>
      </c>
      <c r="B17" s="16">
        <v>62</v>
      </c>
      <c r="C17" s="20">
        <v>4786</v>
      </c>
      <c r="D17">
        <v>0</v>
      </c>
      <c r="E17">
        <v>0</v>
      </c>
      <c r="F17">
        <v>0</v>
      </c>
      <c r="G17">
        <v>0</v>
      </c>
      <c r="H17" s="54">
        <f t="shared" si="0"/>
        <v>0</v>
      </c>
      <c r="I17">
        <v>0</v>
      </c>
      <c r="J17">
        <v>0</v>
      </c>
      <c r="K17">
        <v>0</v>
      </c>
      <c r="L17" s="54">
        <f t="shared" si="1"/>
        <v>0</v>
      </c>
      <c r="M17">
        <v>0</v>
      </c>
      <c r="N17">
        <v>0</v>
      </c>
      <c r="O17">
        <v>0</v>
      </c>
      <c r="P17">
        <v>0</v>
      </c>
      <c r="Q17" s="54">
        <f t="shared" si="2"/>
        <v>0</v>
      </c>
      <c r="R17">
        <v>0</v>
      </c>
      <c r="S17">
        <v>0</v>
      </c>
      <c r="T17">
        <v>0</v>
      </c>
      <c r="U17">
        <v>0</v>
      </c>
      <c r="V17" s="54">
        <f t="shared" si="3"/>
        <v>0</v>
      </c>
      <c r="W17" s="54">
        <f t="shared" si="4"/>
        <v>0</v>
      </c>
      <c r="X17">
        <v>0</v>
      </c>
      <c r="Y17">
        <v>0</v>
      </c>
      <c r="Z17" s="54">
        <f t="shared" si="5"/>
        <v>0</v>
      </c>
      <c r="AA17" s="54">
        <f t="shared" si="6"/>
        <v>0</v>
      </c>
      <c r="AB17">
        <v>2302</v>
      </c>
      <c r="AC17">
        <v>19.78</v>
      </c>
      <c r="AD17">
        <v>1.39</v>
      </c>
      <c r="AE17">
        <f t="shared" si="7"/>
        <v>8.5925282363162464E-3</v>
      </c>
      <c r="AF17">
        <f t="shared" si="8"/>
        <v>6.0382276281494343E-4</v>
      </c>
    </row>
    <row r="18" spans="1:34" ht="21" x14ac:dyDescent="0.35">
      <c r="A18">
        <v>1</v>
      </c>
      <c r="B18" s="16">
        <v>96</v>
      </c>
      <c r="C18" s="20">
        <v>4787</v>
      </c>
      <c r="D18">
        <v>0</v>
      </c>
      <c r="E18">
        <v>0</v>
      </c>
      <c r="F18">
        <v>0</v>
      </c>
      <c r="G18">
        <v>0</v>
      </c>
      <c r="H18" s="54">
        <f t="shared" si="0"/>
        <v>0</v>
      </c>
      <c r="I18">
        <v>0</v>
      </c>
      <c r="J18">
        <v>0</v>
      </c>
      <c r="K18">
        <v>0</v>
      </c>
      <c r="L18" s="54">
        <f t="shared" si="1"/>
        <v>0</v>
      </c>
      <c r="M18">
        <v>0</v>
      </c>
      <c r="N18">
        <v>0</v>
      </c>
      <c r="O18">
        <v>0</v>
      </c>
      <c r="P18">
        <v>1</v>
      </c>
      <c r="Q18" s="54">
        <f t="shared" si="2"/>
        <v>0</v>
      </c>
      <c r="R18">
        <v>0</v>
      </c>
      <c r="S18">
        <v>0</v>
      </c>
      <c r="T18">
        <v>0</v>
      </c>
      <c r="U18">
        <v>1</v>
      </c>
      <c r="V18" s="54">
        <f t="shared" si="3"/>
        <v>0</v>
      </c>
      <c r="W18" s="54">
        <f t="shared" si="4"/>
        <v>0</v>
      </c>
      <c r="X18">
        <v>0</v>
      </c>
      <c r="Y18">
        <v>0</v>
      </c>
      <c r="Z18" s="54">
        <f t="shared" si="5"/>
        <v>0</v>
      </c>
      <c r="AA18" s="54">
        <f t="shared" si="6"/>
        <v>0</v>
      </c>
      <c r="AB18">
        <v>2308</v>
      </c>
      <c r="AC18">
        <v>15.5</v>
      </c>
      <c r="AD18">
        <v>1.54</v>
      </c>
      <c r="AE18">
        <f t="shared" si="7"/>
        <v>6.7157712305025994E-3</v>
      </c>
      <c r="AF18">
        <f t="shared" si="8"/>
        <v>6.6724436741767766E-4</v>
      </c>
    </row>
    <row r="19" spans="1:34" ht="21" x14ac:dyDescent="0.35">
      <c r="A19">
        <v>1</v>
      </c>
      <c r="B19" s="16">
        <v>73</v>
      </c>
      <c r="C19" s="20">
        <v>4788</v>
      </c>
      <c r="D19">
        <v>0</v>
      </c>
      <c r="E19">
        <v>0</v>
      </c>
      <c r="F19">
        <v>0</v>
      </c>
      <c r="G19">
        <v>0</v>
      </c>
      <c r="H19" s="54">
        <f t="shared" si="0"/>
        <v>0</v>
      </c>
      <c r="I19">
        <v>0</v>
      </c>
      <c r="J19">
        <v>0</v>
      </c>
      <c r="K19">
        <v>0</v>
      </c>
      <c r="L19" s="54">
        <f t="shared" si="1"/>
        <v>0</v>
      </c>
      <c r="M19">
        <v>0</v>
      </c>
      <c r="N19">
        <v>0</v>
      </c>
      <c r="O19">
        <v>0</v>
      </c>
      <c r="P19">
        <v>1</v>
      </c>
      <c r="Q19" s="54">
        <f t="shared" si="2"/>
        <v>0</v>
      </c>
      <c r="R19">
        <v>0</v>
      </c>
      <c r="S19">
        <v>0</v>
      </c>
      <c r="T19">
        <v>0</v>
      </c>
      <c r="U19">
        <v>1</v>
      </c>
      <c r="V19" s="54">
        <f t="shared" si="3"/>
        <v>0</v>
      </c>
      <c r="W19" s="54">
        <f t="shared" si="4"/>
        <v>0</v>
      </c>
      <c r="X19">
        <v>0</v>
      </c>
      <c r="Y19">
        <v>0</v>
      </c>
      <c r="Z19" s="54">
        <f t="shared" si="5"/>
        <v>0</v>
      </c>
      <c r="AA19" s="54">
        <f t="shared" si="6"/>
        <v>0</v>
      </c>
      <c r="AB19">
        <v>2135</v>
      </c>
      <c r="AC19">
        <v>15.49</v>
      </c>
      <c r="AD19">
        <v>1.93</v>
      </c>
      <c r="AE19">
        <f t="shared" si="7"/>
        <v>7.2552693208430916E-3</v>
      </c>
      <c r="AF19">
        <f>(AD19/AB19)</f>
        <v>9.039812646370023E-4</v>
      </c>
    </row>
    <row r="20" spans="1:34" ht="21" x14ac:dyDescent="0.35">
      <c r="A20">
        <v>1</v>
      </c>
      <c r="B20" s="16">
        <v>112</v>
      </c>
      <c r="C20" s="20">
        <v>4789</v>
      </c>
      <c r="D20">
        <v>0</v>
      </c>
      <c r="E20">
        <v>0</v>
      </c>
      <c r="F20">
        <v>0</v>
      </c>
      <c r="G20">
        <v>0</v>
      </c>
      <c r="H20" s="54">
        <f t="shared" si="0"/>
        <v>0</v>
      </c>
      <c r="I20">
        <v>0</v>
      </c>
      <c r="J20">
        <v>0</v>
      </c>
      <c r="K20">
        <v>0</v>
      </c>
      <c r="L20" s="54">
        <f t="shared" si="1"/>
        <v>0</v>
      </c>
      <c r="M20">
        <v>0</v>
      </c>
      <c r="N20">
        <v>0</v>
      </c>
      <c r="O20">
        <v>0</v>
      </c>
      <c r="P20">
        <v>1</v>
      </c>
      <c r="Q20" s="54">
        <f t="shared" si="2"/>
        <v>0</v>
      </c>
      <c r="R20">
        <v>0</v>
      </c>
      <c r="S20">
        <v>0</v>
      </c>
      <c r="T20">
        <v>0</v>
      </c>
      <c r="U20">
        <v>1</v>
      </c>
      <c r="V20" s="54">
        <f t="shared" si="3"/>
        <v>0</v>
      </c>
      <c r="W20" s="54">
        <f t="shared" si="4"/>
        <v>0</v>
      </c>
      <c r="X20">
        <v>1</v>
      </c>
      <c r="Y20">
        <v>0</v>
      </c>
      <c r="Z20" s="54">
        <f t="shared" si="5"/>
        <v>1</v>
      </c>
      <c r="AA20" s="54">
        <f t="shared" si="6"/>
        <v>1</v>
      </c>
      <c r="AB20">
        <v>2085</v>
      </c>
      <c r="AC20">
        <v>17.41</v>
      </c>
      <c r="AD20">
        <v>1.6</v>
      </c>
      <c r="AE20">
        <f t="shared" si="7"/>
        <v>8.3501199040767384E-3</v>
      </c>
      <c r="AF20">
        <f>(AD20/AB20)</f>
        <v>7.6738609112709838E-4</v>
      </c>
    </row>
    <row r="21" spans="1:34" ht="21" x14ac:dyDescent="0.35">
      <c r="A21">
        <v>1</v>
      </c>
      <c r="B21" s="16">
        <v>113</v>
      </c>
      <c r="C21" s="20">
        <v>4790</v>
      </c>
      <c r="D21">
        <v>0</v>
      </c>
      <c r="E21">
        <v>0</v>
      </c>
      <c r="F21">
        <v>0</v>
      </c>
      <c r="G21">
        <v>0</v>
      </c>
      <c r="H21" s="54">
        <f t="shared" si="0"/>
        <v>0</v>
      </c>
      <c r="I21">
        <v>0</v>
      </c>
      <c r="J21">
        <v>0</v>
      </c>
      <c r="K21">
        <v>0</v>
      </c>
      <c r="L21" s="54">
        <f t="shared" si="1"/>
        <v>0</v>
      </c>
      <c r="M21">
        <v>0</v>
      </c>
      <c r="N21">
        <v>0</v>
      </c>
      <c r="O21">
        <v>0</v>
      </c>
      <c r="P21">
        <v>1</v>
      </c>
      <c r="Q21" s="54">
        <f t="shared" si="2"/>
        <v>0</v>
      </c>
      <c r="R21">
        <v>0</v>
      </c>
      <c r="S21">
        <v>0</v>
      </c>
      <c r="T21">
        <v>0</v>
      </c>
      <c r="U21">
        <v>0</v>
      </c>
      <c r="V21" s="54">
        <f t="shared" si="3"/>
        <v>0</v>
      </c>
      <c r="W21" s="54">
        <f t="shared" si="4"/>
        <v>0</v>
      </c>
      <c r="X21">
        <v>1</v>
      </c>
      <c r="Y21">
        <v>0</v>
      </c>
      <c r="Z21" s="54">
        <f t="shared" si="5"/>
        <v>1</v>
      </c>
      <c r="AA21" s="54">
        <f t="shared" si="6"/>
        <v>1</v>
      </c>
      <c r="AB21">
        <v>2207</v>
      </c>
      <c r="AC21">
        <v>16.13</v>
      </c>
      <c r="AD21">
        <v>1.78</v>
      </c>
      <c r="AE21">
        <f t="shared" si="7"/>
        <v>7.3085636610783862E-3</v>
      </c>
      <c r="AF21">
        <f t="shared" si="8"/>
        <v>8.0652469415496146E-4</v>
      </c>
    </row>
    <row r="22" spans="1:34" ht="21" x14ac:dyDescent="0.35">
      <c r="A22">
        <v>1</v>
      </c>
      <c r="B22" s="16">
        <v>58</v>
      </c>
      <c r="C22" s="20">
        <v>5050</v>
      </c>
      <c r="D22">
        <v>0</v>
      </c>
      <c r="E22">
        <v>0</v>
      </c>
      <c r="F22">
        <v>0</v>
      </c>
      <c r="G22">
        <v>0</v>
      </c>
      <c r="H22" s="54">
        <f t="shared" si="0"/>
        <v>0</v>
      </c>
      <c r="I22">
        <v>0</v>
      </c>
      <c r="J22">
        <v>0</v>
      </c>
      <c r="K22">
        <v>0</v>
      </c>
      <c r="L22" s="54">
        <f t="shared" si="1"/>
        <v>0</v>
      </c>
      <c r="M22">
        <v>0</v>
      </c>
      <c r="N22">
        <v>0</v>
      </c>
      <c r="O22">
        <v>0</v>
      </c>
      <c r="P22">
        <v>2</v>
      </c>
      <c r="Q22" s="54">
        <f t="shared" si="2"/>
        <v>0</v>
      </c>
      <c r="R22">
        <v>0</v>
      </c>
      <c r="S22">
        <v>0</v>
      </c>
      <c r="T22">
        <v>0</v>
      </c>
      <c r="U22">
        <v>2</v>
      </c>
      <c r="V22" s="54">
        <f t="shared" si="3"/>
        <v>0</v>
      </c>
      <c r="W22" s="54">
        <f t="shared" si="4"/>
        <v>0</v>
      </c>
      <c r="X22">
        <v>0</v>
      </c>
      <c r="Y22">
        <v>0</v>
      </c>
      <c r="Z22" s="54">
        <f t="shared" si="5"/>
        <v>0</v>
      </c>
      <c r="AA22" s="54">
        <f t="shared" si="6"/>
        <v>0</v>
      </c>
      <c r="AB22">
        <v>1795</v>
      </c>
      <c r="AC22">
        <v>14.24</v>
      </c>
      <c r="AD22">
        <v>1.36</v>
      </c>
      <c r="AE22">
        <f t="shared" si="7"/>
        <v>7.9331476323119786E-3</v>
      </c>
      <c r="AF22">
        <f>(AD22/AB22)</f>
        <v>7.576601671309193E-4</v>
      </c>
    </row>
    <row r="23" spans="1:34" x14ac:dyDescent="0.25">
      <c r="B23" s="17"/>
      <c r="C23" s="21"/>
      <c r="H23" s="54"/>
      <c r="L23" s="54"/>
      <c r="Q23" s="54"/>
      <c r="V23" s="54"/>
      <c r="W23" s="54"/>
      <c r="Z23" s="54"/>
      <c r="AA23" s="54"/>
    </row>
    <row r="24" spans="1:34" x14ac:dyDescent="0.25">
      <c r="H24" s="54"/>
      <c r="L24" s="54"/>
      <c r="Q24" s="54"/>
      <c r="V24" s="54"/>
      <c r="W24" s="54"/>
      <c r="Z24" s="54"/>
      <c r="AA24" s="54"/>
    </row>
    <row r="25" spans="1:34" x14ac:dyDescent="0.25">
      <c r="H25" s="54"/>
      <c r="L25" s="54"/>
      <c r="Q25" s="54"/>
      <c r="V25" s="54"/>
      <c r="W25" s="54"/>
      <c r="Z25" s="54"/>
      <c r="AA25" s="54"/>
    </row>
    <row r="26" spans="1:34" ht="26.25" x14ac:dyDescent="0.4">
      <c r="B26" s="25" t="s">
        <v>53</v>
      </c>
      <c r="C26" s="17"/>
      <c r="H26" s="54"/>
      <c r="L26" s="54"/>
      <c r="Q26" s="54"/>
      <c r="V26" s="54"/>
      <c r="W26" s="54"/>
      <c r="Z26" s="54"/>
      <c r="AA26" s="54"/>
    </row>
    <row r="27" spans="1:34" ht="21" x14ac:dyDescent="0.35">
      <c r="B27" s="19"/>
      <c r="C27" s="19" t="s">
        <v>54</v>
      </c>
      <c r="H27" s="54"/>
      <c r="L27" s="54"/>
      <c r="Q27" s="54"/>
      <c r="V27" s="54"/>
      <c r="W27" s="54"/>
      <c r="Z27" s="54"/>
      <c r="AA27" s="54"/>
    </row>
    <row r="28" spans="1:34" ht="21" x14ac:dyDescent="0.35">
      <c r="B28" s="22" t="s">
        <v>55</v>
      </c>
      <c r="C28" s="19" t="s">
        <v>52</v>
      </c>
      <c r="H28" s="54"/>
      <c r="L28" s="54"/>
      <c r="Q28" s="54"/>
      <c r="V28" s="54"/>
      <c r="W28" s="54"/>
      <c r="Z28" s="54"/>
      <c r="AA28" s="54"/>
    </row>
    <row r="29" spans="1:34" ht="21" x14ac:dyDescent="0.35">
      <c r="A29">
        <v>4</v>
      </c>
      <c r="B29" s="16">
        <v>109</v>
      </c>
      <c r="C29" s="18">
        <v>4057</v>
      </c>
      <c r="D29">
        <v>0</v>
      </c>
      <c r="E29">
        <v>0</v>
      </c>
      <c r="F29">
        <v>0</v>
      </c>
      <c r="G29">
        <v>0</v>
      </c>
      <c r="H29" s="54">
        <f t="shared" ref="H29:H48" si="9">D29+E29+F29+G29</f>
        <v>0</v>
      </c>
      <c r="I29">
        <v>0</v>
      </c>
      <c r="J29">
        <v>0</v>
      </c>
      <c r="K29">
        <v>0</v>
      </c>
      <c r="L29" s="54">
        <f t="shared" ref="L29:L48" si="10">J29+K29</f>
        <v>0</v>
      </c>
      <c r="M29">
        <v>0</v>
      </c>
      <c r="N29">
        <v>0</v>
      </c>
      <c r="O29">
        <v>0</v>
      </c>
      <c r="P29">
        <v>1</v>
      </c>
      <c r="Q29" s="54">
        <f t="shared" ref="Q29:Q48" si="11">M29+N29+O29</f>
        <v>0</v>
      </c>
      <c r="R29">
        <v>0</v>
      </c>
      <c r="S29">
        <v>0</v>
      </c>
      <c r="T29">
        <v>0</v>
      </c>
      <c r="U29">
        <v>1</v>
      </c>
      <c r="V29" s="54">
        <f t="shared" ref="V29:V48" si="12">R29+S29+T29</f>
        <v>0</v>
      </c>
      <c r="W29" s="54">
        <f t="shared" ref="W29:W48" si="13">L29+Q29+V29</f>
        <v>0</v>
      </c>
      <c r="X29">
        <v>1</v>
      </c>
      <c r="Y29">
        <v>0</v>
      </c>
      <c r="Z29" s="54">
        <f t="shared" ref="Z29:Z48" si="14">X29+Y29</f>
        <v>1</v>
      </c>
      <c r="AA29" s="54">
        <f t="shared" ref="AA29:AA48" si="15">H29+I29+W29+Z29</f>
        <v>1</v>
      </c>
      <c r="AB29">
        <v>1974</v>
      </c>
      <c r="AC29">
        <v>23.1</v>
      </c>
      <c r="AD29">
        <v>2.61</v>
      </c>
      <c r="AE29">
        <f t="shared" ref="AE29:AE48" si="16">(AC29/AB29)</f>
        <v>1.1702127659574469E-2</v>
      </c>
      <c r="AF29">
        <f t="shared" ref="AF29:AF48" si="17">(AD29/AB29)</f>
        <v>1.3221884498480242E-3</v>
      </c>
    </row>
    <row r="30" spans="1:34" ht="21" x14ac:dyDescent="0.35">
      <c r="A30">
        <v>4</v>
      </c>
      <c r="B30" s="16">
        <v>3</v>
      </c>
      <c r="C30" s="18">
        <v>4059</v>
      </c>
      <c r="D30">
        <v>0</v>
      </c>
      <c r="E30">
        <v>0</v>
      </c>
      <c r="F30">
        <v>0</v>
      </c>
      <c r="G30">
        <v>0</v>
      </c>
      <c r="H30" s="54">
        <f t="shared" si="9"/>
        <v>0</v>
      </c>
      <c r="I30">
        <v>0</v>
      </c>
      <c r="J30">
        <v>0</v>
      </c>
      <c r="K30">
        <v>0</v>
      </c>
      <c r="L30" s="54">
        <f t="shared" si="10"/>
        <v>0</v>
      </c>
      <c r="M30">
        <v>0</v>
      </c>
      <c r="N30">
        <v>0</v>
      </c>
      <c r="O30">
        <v>0</v>
      </c>
      <c r="P30">
        <v>0</v>
      </c>
      <c r="Q30" s="54">
        <f t="shared" si="11"/>
        <v>0</v>
      </c>
      <c r="R30">
        <v>0</v>
      </c>
      <c r="S30">
        <v>0</v>
      </c>
      <c r="T30">
        <v>0</v>
      </c>
      <c r="U30">
        <v>0</v>
      </c>
      <c r="V30" s="54">
        <f t="shared" si="12"/>
        <v>0</v>
      </c>
      <c r="W30" s="54">
        <f t="shared" si="13"/>
        <v>0</v>
      </c>
      <c r="X30">
        <v>0</v>
      </c>
      <c r="Y30">
        <v>0</v>
      </c>
      <c r="Z30" s="54">
        <f t="shared" si="14"/>
        <v>0</v>
      </c>
      <c r="AA30" s="54">
        <f t="shared" si="15"/>
        <v>0</v>
      </c>
      <c r="AB30">
        <v>1278</v>
      </c>
      <c r="AC30" s="55">
        <f>(4.91*2)</f>
        <v>9.82</v>
      </c>
      <c r="AD30">
        <v>1.25</v>
      </c>
      <c r="AE30">
        <f t="shared" si="16"/>
        <v>7.6838810641627541E-3</v>
      </c>
      <c r="AF30">
        <f t="shared" si="17"/>
        <v>9.7809076682316121E-4</v>
      </c>
    </row>
    <row r="31" spans="1:34" ht="21" x14ac:dyDescent="0.35">
      <c r="A31">
        <v>4</v>
      </c>
      <c r="B31" s="16">
        <v>13</v>
      </c>
      <c r="C31" s="18">
        <v>4060</v>
      </c>
      <c r="D31">
        <v>1</v>
      </c>
      <c r="E31">
        <v>1</v>
      </c>
      <c r="F31">
        <v>3</v>
      </c>
      <c r="G31">
        <v>1</v>
      </c>
      <c r="H31" s="54">
        <f t="shared" si="9"/>
        <v>6</v>
      </c>
      <c r="I31">
        <v>3</v>
      </c>
      <c r="J31">
        <v>1</v>
      </c>
      <c r="K31">
        <v>1</v>
      </c>
      <c r="L31" s="54">
        <f t="shared" si="10"/>
        <v>2</v>
      </c>
      <c r="M31">
        <v>2</v>
      </c>
      <c r="N31">
        <v>1</v>
      </c>
      <c r="O31">
        <v>2</v>
      </c>
      <c r="P31">
        <v>0</v>
      </c>
      <c r="Q31" s="54">
        <f t="shared" si="11"/>
        <v>5</v>
      </c>
      <c r="R31">
        <v>2</v>
      </c>
      <c r="S31">
        <v>1</v>
      </c>
      <c r="T31">
        <v>2</v>
      </c>
      <c r="U31">
        <v>0</v>
      </c>
      <c r="V31" s="54">
        <f t="shared" si="12"/>
        <v>5</v>
      </c>
      <c r="W31" s="54">
        <f t="shared" si="13"/>
        <v>12</v>
      </c>
      <c r="X31">
        <v>1</v>
      </c>
      <c r="Y31">
        <v>1</v>
      </c>
      <c r="Z31" s="54">
        <f t="shared" si="14"/>
        <v>2</v>
      </c>
      <c r="AA31" s="54">
        <f t="shared" si="15"/>
        <v>23</v>
      </c>
      <c r="AB31">
        <v>1655</v>
      </c>
      <c r="AC31">
        <v>20.51</v>
      </c>
      <c r="AD31">
        <v>2.85</v>
      </c>
      <c r="AE31">
        <f t="shared" si="16"/>
        <v>1.2392749244712993E-2</v>
      </c>
      <c r="AF31">
        <f t="shared" si="17"/>
        <v>1.7220543806646526E-3</v>
      </c>
    </row>
    <row r="32" spans="1:34" ht="21" x14ac:dyDescent="0.35">
      <c r="A32">
        <v>4</v>
      </c>
      <c r="B32" s="16">
        <v>64</v>
      </c>
      <c r="C32" s="18">
        <v>4063</v>
      </c>
      <c r="D32">
        <v>3</v>
      </c>
      <c r="E32">
        <v>1</v>
      </c>
      <c r="F32">
        <v>3</v>
      </c>
      <c r="G32">
        <v>1</v>
      </c>
      <c r="H32" s="54">
        <f t="shared" si="9"/>
        <v>8</v>
      </c>
      <c r="I32">
        <v>3</v>
      </c>
      <c r="J32">
        <v>1</v>
      </c>
      <c r="K32">
        <v>0</v>
      </c>
      <c r="L32" s="54">
        <f t="shared" si="10"/>
        <v>1</v>
      </c>
      <c r="M32">
        <v>2</v>
      </c>
      <c r="N32">
        <v>1</v>
      </c>
      <c r="O32">
        <v>1</v>
      </c>
      <c r="P32">
        <v>0</v>
      </c>
      <c r="Q32" s="54">
        <f t="shared" si="11"/>
        <v>4</v>
      </c>
      <c r="R32">
        <v>2</v>
      </c>
      <c r="S32">
        <v>0</v>
      </c>
      <c r="T32">
        <v>1</v>
      </c>
      <c r="U32">
        <v>0</v>
      </c>
      <c r="V32" s="54">
        <f t="shared" si="12"/>
        <v>3</v>
      </c>
      <c r="W32" s="54">
        <f t="shared" si="13"/>
        <v>8</v>
      </c>
      <c r="X32">
        <v>1</v>
      </c>
      <c r="Y32">
        <v>1</v>
      </c>
      <c r="Z32" s="54">
        <f t="shared" si="14"/>
        <v>2</v>
      </c>
      <c r="AA32" s="54">
        <f t="shared" si="15"/>
        <v>21</v>
      </c>
      <c r="AB32">
        <v>1516</v>
      </c>
      <c r="AC32">
        <v>18.190000000000001</v>
      </c>
      <c r="AD32">
        <v>2.94</v>
      </c>
      <c r="AE32">
        <f t="shared" si="16"/>
        <v>1.199868073878628E-2</v>
      </c>
      <c r="AF32">
        <f t="shared" si="17"/>
        <v>1.9393139841688653E-3</v>
      </c>
      <c r="AH32" t="s">
        <v>110</v>
      </c>
    </row>
    <row r="33" spans="1:34" ht="21" x14ac:dyDescent="0.35">
      <c r="A33">
        <v>4</v>
      </c>
      <c r="B33" s="16">
        <v>50</v>
      </c>
      <c r="C33" s="18">
        <v>4576</v>
      </c>
      <c r="D33">
        <v>2</v>
      </c>
      <c r="E33">
        <v>0</v>
      </c>
      <c r="F33">
        <v>0</v>
      </c>
      <c r="G33">
        <v>0</v>
      </c>
      <c r="H33" s="54">
        <f t="shared" si="9"/>
        <v>2</v>
      </c>
      <c r="I33">
        <v>0</v>
      </c>
      <c r="J33">
        <v>3</v>
      </c>
      <c r="K33">
        <v>0</v>
      </c>
      <c r="L33" s="54">
        <f t="shared" si="10"/>
        <v>3</v>
      </c>
      <c r="M33">
        <v>3</v>
      </c>
      <c r="N33">
        <v>2</v>
      </c>
      <c r="O33">
        <v>1</v>
      </c>
      <c r="P33">
        <v>1</v>
      </c>
      <c r="Q33" s="54">
        <f t="shared" si="11"/>
        <v>6</v>
      </c>
      <c r="R33">
        <v>3</v>
      </c>
      <c r="S33">
        <v>2</v>
      </c>
      <c r="T33">
        <v>1</v>
      </c>
      <c r="U33">
        <v>1</v>
      </c>
      <c r="V33" s="54">
        <f t="shared" si="12"/>
        <v>6</v>
      </c>
      <c r="W33" s="54">
        <f t="shared" si="13"/>
        <v>15</v>
      </c>
      <c r="X33">
        <v>1</v>
      </c>
      <c r="Y33">
        <v>0</v>
      </c>
      <c r="Z33" s="54">
        <f t="shared" si="14"/>
        <v>1</v>
      </c>
      <c r="AA33" s="54">
        <f t="shared" si="15"/>
        <v>18</v>
      </c>
      <c r="AB33">
        <v>1314</v>
      </c>
      <c r="AC33">
        <v>17.940000000000001</v>
      </c>
      <c r="AD33">
        <v>2.11</v>
      </c>
      <c r="AE33">
        <f t="shared" si="16"/>
        <v>1.3652968036529682E-2</v>
      </c>
      <c r="AF33">
        <f t="shared" si="17"/>
        <v>1.6057838660578385E-3</v>
      </c>
    </row>
    <row r="34" spans="1:34" ht="21" x14ac:dyDescent="0.35">
      <c r="A34">
        <v>4</v>
      </c>
      <c r="B34" s="16">
        <v>101</v>
      </c>
      <c r="C34" s="18">
        <v>4592</v>
      </c>
      <c r="D34">
        <v>2</v>
      </c>
      <c r="E34">
        <v>2</v>
      </c>
      <c r="F34">
        <v>3</v>
      </c>
      <c r="G34">
        <v>1</v>
      </c>
      <c r="H34" s="54">
        <f t="shared" si="9"/>
        <v>8</v>
      </c>
      <c r="I34">
        <v>0</v>
      </c>
      <c r="J34">
        <v>2</v>
      </c>
      <c r="K34">
        <v>2</v>
      </c>
      <c r="L34" s="54">
        <f t="shared" si="10"/>
        <v>4</v>
      </c>
      <c r="M34">
        <v>3</v>
      </c>
      <c r="N34">
        <v>1</v>
      </c>
      <c r="O34">
        <v>1</v>
      </c>
      <c r="P34">
        <v>1</v>
      </c>
      <c r="Q34" s="54">
        <f t="shared" si="11"/>
        <v>5</v>
      </c>
      <c r="R34">
        <v>3</v>
      </c>
      <c r="S34">
        <v>1</v>
      </c>
      <c r="T34">
        <v>1</v>
      </c>
      <c r="U34">
        <v>1</v>
      </c>
      <c r="V34" s="54">
        <f t="shared" si="12"/>
        <v>5</v>
      </c>
      <c r="W34" s="54">
        <f t="shared" si="13"/>
        <v>14</v>
      </c>
      <c r="X34">
        <v>0</v>
      </c>
      <c r="Y34">
        <v>0</v>
      </c>
      <c r="Z34" s="54">
        <f t="shared" si="14"/>
        <v>0</v>
      </c>
      <c r="AA34" s="54">
        <f t="shared" si="15"/>
        <v>22</v>
      </c>
      <c r="AB34">
        <v>1520</v>
      </c>
      <c r="AC34">
        <v>17.23</v>
      </c>
      <c r="AD34">
        <v>2.12</v>
      </c>
      <c r="AE34">
        <f t="shared" si="16"/>
        <v>1.1335526315789475E-2</v>
      </c>
      <c r="AF34">
        <f t="shared" si="17"/>
        <v>1.3947368421052633E-3</v>
      </c>
      <c r="AH34" t="s">
        <v>111</v>
      </c>
    </row>
    <row r="35" spans="1:34" ht="21" x14ac:dyDescent="0.35">
      <c r="A35">
        <v>4</v>
      </c>
      <c r="B35" s="16">
        <v>25</v>
      </c>
      <c r="C35" s="18">
        <v>4595</v>
      </c>
      <c r="D35">
        <v>0</v>
      </c>
      <c r="E35">
        <v>0</v>
      </c>
      <c r="F35">
        <v>0</v>
      </c>
      <c r="G35">
        <v>0</v>
      </c>
      <c r="H35" s="54">
        <f t="shared" si="9"/>
        <v>0</v>
      </c>
      <c r="I35">
        <v>0</v>
      </c>
      <c r="J35">
        <v>1</v>
      </c>
      <c r="K35">
        <v>0</v>
      </c>
      <c r="L35" s="54">
        <f t="shared" si="10"/>
        <v>1</v>
      </c>
      <c r="M35">
        <v>1</v>
      </c>
      <c r="N35">
        <v>0</v>
      </c>
      <c r="O35">
        <v>1</v>
      </c>
      <c r="P35">
        <v>0</v>
      </c>
      <c r="Q35" s="54">
        <f t="shared" si="11"/>
        <v>2</v>
      </c>
      <c r="R35">
        <v>2</v>
      </c>
      <c r="S35">
        <v>2</v>
      </c>
      <c r="T35">
        <v>2</v>
      </c>
      <c r="U35">
        <v>0</v>
      </c>
      <c r="V35" s="54">
        <f t="shared" si="12"/>
        <v>6</v>
      </c>
      <c r="W35" s="54">
        <f t="shared" si="13"/>
        <v>9</v>
      </c>
      <c r="X35">
        <v>1</v>
      </c>
      <c r="Y35">
        <v>1</v>
      </c>
      <c r="Z35" s="54">
        <f t="shared" si="14"/>
        <v>2</v>
      </c>
      <c r="AA35" s="54">
        <f t="shared" si="15"/>
        <v>11</v>
      </c>
      <c r="AB35">
        <v>1748</v>
      </c>
      <c r="AC35">
        <v>16.96</v>
      </c>
      <c r="AD35">
        <v>2.87</v>
      </c>
      <c r="AE35">
        <f t="shared" si="16"/>
        <v>9.7025171624713965E-3</v>
      </c>
      <c r="AF35">
        <f t="shared" si="17"/>
        <v>1.6418764302059497E-3</v>
      </c>
    </row>
    <row r="36" spans="1:34" ht="21" x14ac:dyDescent="0.35">
      <c r="A36">
        <v>4</v>
      </c>
      <c r="B36" s="16">
        <v>23</v>
      </c>
      <c r="C36" s="18">
        <v>4597</v>
      </c>
      <c r="D36">
        <v>0</v>
      </c>
      <c r="E36">
        <v>0</v>
      </c>
      <c r="F36">
        <v>0</v>
      </c>
      <c r="G36">
        <v>0</v>
      </c>
      <c r="H36" s="54">
        <f t="shared" si="9"/>
        <v>0</v>
      </c>
      <c r="I36">
        <v>0</v>
      </c>
      <c r="J36">
        <v>1</v>
      </c>
      <c r="K36">
        <v>0</v>
      </c>
      <c r="L36" s="54">
        <f t="shared" si="10"/>
        <v>1</v>
      </c>
      <c r="M36">
        <v>1</v>
      </c>
      <c r="N36">
        <v>1</v>
      </c>
      <c r="O36">
        <v>2</v>
      </c>
      <c r="P36">
        <v>0</v>
      </c>
      <c r="Q36" s="54">
        <f t="shared" si="11"/>
        <v>4</v>
      </c>
      <c r="R36">
        <v>1</v>
      </c>
      <c r="S36">
        <v>1</v>
      </c>
      <c r="T36">
        <v>2</v>
      </c>
      <c r="U36">
        <v>0</v>
      </c>
      <c r="V36" s="54">
        <f t="shared" si="12"/>
        <v>4</v>
      </c>
      <c r="W36" s="54">
        <f t="shared" si="13"/>
        <v>9</v>
      </c>
      <c r="X36">
        <v>1</v>
      </c>
      <c r="Y36">
        <v>0</v>
      </c>
      <c r="Z36" s="54">
        <f t="shared" si="14"/>
        <v>1</v>
      </c>
      <c r="AA36" s="54">
        <f t="shared" si="15"/>
        <v>10</v>
      </c>
      <c r="AB36">
        <v>2197</v>
      </c>
      <c r="AC36">
        <v>19.920000000000002</v>
      </c>
      <c r="AD36">
        <v>1.81</v>
      </c>
      <c r="AE36">
        <f t="shared" si="16"/>
        <v>9.0669094219390078E-3</v>
      </c>
      <c r="AF36">
        <f t="shared" si="17"/>
        <v>8.2385070550751026E-4</v>
      </c>
    </row>
    <row r="37" spans="1:34" ht="21" x14ac:dyDescent="0.35">
      <c r="A37">
        <v>4</v>
      </c>
      <c r="B37" s="16">
        <v>59</v>
      </c>
      <c r="C37" s="18">
        <v>4687</v>
      </c>
      <c r="D37">
        <v>0</v>
      </c>
      <c r="E37">
        <v>0</v>
      </c>
      <c r="F37">
        <v>0</v>
      </c>
      <c r="G37">
        <v>0</v>
      </c>
      <c r="H37" s="54">
        <f t="shared" si="9"/>
        <v>0</v>
      </c>
      <c r="I37">
        <v>0</v>
      </c>
      <c r="J37">
        <v>0</v>
      </c>
      <c r="K37">
        <v>0</v>
      </c>
      <c r="L37" s="54">
        <f t="shared" si="10"/>
        <v>0</v>
      </c>
      <c r="M37">
        <v>0</v>
      </c>
      <c r="N37">
        <v>0</v>
      </c>
      <c r="O37">
        <v>0</v>
      </c>
      <c r="P37">
        <v>0</v>
      </c>
      <c r="Q37" s="54">
        <f t="shared" si="11"/>
        <v>0</v>
      </c>
      <c r="R37">
        <v>0</v>
      </c>
      <c r="S37">
        <v>0</v>
      </c>
      <c r="T37">
        <v>0</v>
      </c>
      <c r="U37">
        <v>0</v>
      </c>
      <c r="V37" s="54">
        <f t="shared" si="12"/>
        <v>0</v>
      </c>
      <c r="W37" s="54">
        <f t="shared" si="13"/>
        <v>0</v>
      </c>
      <c r="X37">
        <v>0</v>
      </c>
      <c r="Y37">
        <v>0</v>
      </c>
      <c r="Z37" s="54">
        <f t="shared" si="14"/>
        <v>0</v>
      </c>
      <c r="AA37" s="54">
        <f t="shared" si="15"/>
        <v>0</v>
      </c>
      <c r="AB37">
        <v>2334</v>
      </c>
      <c r="AC37">
        <v>11.62</v>
      </c>
      <c r="AD37">
        <v>1.22</v>
      </c>
      <c r="AE37">
        <f t="shared" si="16"/>
        <v>4.9785775492716365E-3</v>
      </c>
      <c r="AF37">
        <f t="shared" si="17"/>
        <v>5.2270779777206506E-4</v>
      </c>
    </row>
    <row r="38" spans="1:34" ht="21" x14ac:dyDescent="0.35">
      <c r="A38">
        <v>4</v>
      </c>
      <c r="B38" s="16">
        <v>36</v>
      </c>
      <c r="C38" s="18">
        <v>4688</v>
      </c>
      <c r="D38">
        <v>3</v>
      </c>
      <c r="E38">
        <v>2</v>
      </c>
      <c r="F38">
        <v>3</v>
      </c>
      <c r="G38">
        <v>2</v>
      </c>
      <c r="H38" s="54">
        <f t="shared" si="9"/>
        <v>10</v>
      </c>
      <c r="I38">
        <v>1</v>
      </c>
      <c r="J38">
        <v>4</v>
      </c>
      <c r="K38">
        <v>0</v>
      </c>
      <c r="L38" s="54">
        <f t="shared" si="10"/>
        <v>4</v>
      </c>
      <c r="M38">
        <v>2</v>
      </c>
      <c r="N38">
        <v>1</v>
      </c>
      <c r="O38">
        <v>1</v>
      </c>
      <c r="P38">
        <v>1</v>
      </c>
      <c r="Q38" s="54">
        <f t="shared" si="11"/>
        <v>4</v>
      </c>
      <c r="R38">
        <v>2</v>
      </c>
      <c r="S38">
        <v>1</v>
      </c>
      <c r="T38">
        <v>1</v>
      </c>
      <c r="U38">
        <v>1</v>
      </c>
      <c r="V38" s="54">
        <f t="shared" si="12"/>
        <v>4</v>
      </c>
      <c r="W38" s="54">
        <f t="shared" si="13"/>
        <v>12</v>
      </c>
      <c r="X38">
        <v>1</v>
      </c>
      <c r="Y38">
        <v>1</v>
      </c>
      <c r="Z38" s="54">
        <f t="shared" si="14"/>
        <v>2</v>
      </c>
      <c r="AA38" s="54">
        <f t="shared" si="15"/>
        <v>25</v>
      </c>
      <c r="AB38">
        <v>1363</v>
      </c>
      <c r="AC38">
        <v>15.34</v>
      </c>
      <c r="AD38">
        <v>2.4</v>
      </c>
      <c r="AE38">
        <f t="shared" si="16"/>
        <v>1.1254585473220837E-2</v>
      </c>
      <c r="AF38">
        <f t="shared" si="17"/>
        <v>1.7608217168011738E-3</v>
      </c>
      <c r="AH38" t="s">
        <v>110</v>
      </c>
    </row>
    <row r="39" spans="1:34" ht="21" x14ac:dyDescent="0.35">
      <c r="A39">
        <v>4</v>
      </c>
      <c r="B39" s="16">
        <v>86</v>
      </c>
      <c r="C39" s="18">
        <v>4689</v>
      </c>
      <c r="D39">
        <v>0</v>
      </c>
      <c r="E39">
        <v>0</v>
      </c>
      <c r="F39">
        <v>0</v>
      </c>
      <c r="G39">
        <v>0</v>
      </c>
      <c r="H39" s="54">
        <f t="shared" si="9"/>
        <v>0</v>
      </c>
      <c r="I39">
        <v>0</v>
      </c>
      <c r="J39">
        <v>1</v>
      </c>
      <c r="K39">
        <v>0</v>
      </c>
      <c r="L39" s="54">
        <f t="shared" si="10"/>
        <v>1</v>
      </c>
      <c r="M39">
        <v>1</v>
      </c>
      <c r="N39">
        <v>0</v>
      </c>
      <c r="O39">
        <v>1</v>
      </c>
      <c r="P39">
        <v>1</v>
      </c>
      <c r="Q39" s="54">
        <f t="shared" si="11"/>
        <v>2</v>
      </c>
      <c r="R39">
        <v>2</v>
      </c>
      <c r="S39">
        <v>1</v>
      </c>
      <c r="T39">
        <v>1</v>
      </c>
      <c r="U39">
        <v>1</v>
      </c>
      <c r="V39" s="54">
        <f t="shared" si="12"/>
        <v>4</v>
      </c>
      <c r="W39" s="54">
        <f t="shared" si="13"/>
        <v>7</v>
      </c>
      <c r="X39">
        <v>0</v>
      </c>
      <c r="Y39">
        <v>0</v>
      </c>
      <c r="Z39" s="54">
        <f t="shared" si="14"/>
        <v>0</v>
      </c>
      <c r="AA39" s="54">
        <f t="shared" si="15"/>
        <v>7</v>
      </c>
      <c r="AB39">
        <v>1446</v>
      </c>
      <c r="AC39">
        <v>16.2</v>
      </c>
      <c r="AD39">
        <v>1.87</v>
      </c>
      <c r="AE39">
        <f t="shared" si="16"/>
        <v>1.1203319502074689E-2</v>
      </c>
      <c r="AF39">
        <f t="shared" si="17"/>
        <v>1.2932226832641771E-3</v>
      </c>
    </row>
    <row r="40" spans="1:34" ht="21" x14ac:dyDescent="0.35">
      <c r="A40">
        <v>4</v>
      </c>
      <c r="B40" s="16">
        <v>119</v>
      </c>
      <c r="C40" s="18" t="s">
        <v>113</v>
      </c>
      <c r="D40" s="55"/>
      <c r="E40" s="55"/>
      <c r="F40" s="55"/>
      <c r="G40" s="55"/>
      <c r="H40" s="54">
        <f t="shared" si="9"/>
        <v>0</v>
      </c>
      <c r="I40" s="55"/>
      <c r="J40" s="55"/>
      <c r="K40" s="55"/>
      <c r="L40" s="54">
        <f t="shared" si="10"/>
        <v>0</v>
      </c>
      <c r="M40">
        <v>3</v>
      </c>
      <c r="N40">
        <v>2</v>
      </c>
      <c r="O40">
        <v>2</v>
      </c>
      <c r="P40">
        <v>0</v>
      </c>
      <c r="Q40" s="54">
        <f t="shared" si="11"/>
        <v>7</v>
      </c>
      <c r="R40">
        <v>1</v>
      </c>
      <c r="S40">
        <v>1</v>
      </c>
      <c r="T40">
        <v>1</v>
      </c>
      <c r="U40">
        <v>0</v>
      </c>
      <c r="V40" s="54">
        <f t="shared" si="12"/>
        <v>3</v>
      </c>
      <c r="W40" s="55">
        <f t="shared" si="13"/>
        <v>10</v>
      </c>
      <c r="X40">
        <v>1</v>
      </c>
      <c r="Y40">
        <v>0</v>
      </c>
      <c r="Z40" s="54">
        <f t="shared" si="14"/>
        <v>1</v>
      </c>
      <c r="AA40" s="55">
        <f t="shared" si="15"/>
        <v>11</v>
      </c>
      <c r="AB40">
        <v>802</v>
      </c>
      <c r="AC40">
        <v>8.56</v>
      </c>
      <c r="AD40">
        <v>0.88</v>
      </c>
      <c r="AE40">
        <f t="shared" si="16"/>
        <v>1.0673316708229427E-2</v>
      </c>
      <c r="AF40">
        <f t="shared" si="17"/>
        <v>1.0972568578553616E-3</v>
      </c>
      <c r="AH40" t="s">
        <v>112</v>
      </c>
    </row>
    <row r="41" spans="1:34" ht="21" x14ac:dyDescent="0.35">
      <c r="A41">
        <v>4</v>
      </c>
      <c r="B41" s="16">
        <v>15</v>
      </c>
      <c r="C41" s="18">
        <v>4692</v>
      </c>
      <c r="D41">
        <v>3</v>
      </c>
      <c r="E41">
        <v>2</v>
      </c>
      <c r="F41">
        <v>3</v>
      </c>
      <c r="G41">
        <v>1</v>
      </c>
      <c r="H41" s="54">
        <f t="shared" si="9"/>
        <v>9</v>
      </c>
      <c r="I41">
        <v>1</v>
      </c>
      <c r="J41">
        <v>2</v>
      </c>
      <c r="K41">
        <v>0</v>
      </c>
      <c r="L41" s="54">
        <f t="shared" si="10"/>
        <v>2</v>
      </c>
      <c r="M41">
        <v>3</v>
      </c>
      <c r="N41">
        <v>1</v>
      </c>
      <c r="O41">
        <v>2</v>
      </c>
      <c r="P41">
        <v>0</v>
      </c>
      <c r="Q41" s="54">
        <f t="shared" si="11"/>
        <v>6</v>
      </c>
      <c r="R41">
        <v>3</v>
      </c>
      <c r="S41">
        <v>1</v>
      </c>
      <c r="T41">
        <v>2</v>
      </c>
      <c r="U41">
        <v>0</v>
      </c>
      <c r="V41" s="54">
        <f t="shared" si="12"/>
        <v>6</v>
      </c>
      <c r="W41" s="54">
        <f t="shared" si="13"/>
        <v>14</v>
      </c>
      <c r="X41">
        <v>2</v>
      </c>
      <c r="Y41">
        <v>1</v>
      </c>
      <c r="Z41" s="54">
        <f t="shared" si="14"/>
        <v>3</v>
      </c>
      <c r="AA41" s="54">
        <f t="shared" si="15"/>
        <v>27</v>
      </c>
      <c r="AB41">
        <v>1586</v>
      </c>
      <c r="AC41">
        <v>16.489999999999998</v>
      </c>
      <c r="AD41">
        <v>2.99</v>
      </c>
      <c r="AE41">
        <f t="shared" si="16"/>
        <v>1.0397225725094576E-2</v>
      </c>
      <c r="AF41">
        <f t="shared" si="17"/>
        <v>1.8852459016393444E-3</v>
      </c>
    </row>
    <row r="42" spans="1:34" ht="21" x14ac:dyDescent="0.35">
      <c r="A42">
        <v>4</v>
      </c>
      <c r="B42" s="16">
        <v>80</v>
      </c>
      <c r="C42" s="18">
        <v>4693</v>
      </c>
      <c r="D42">
        <v>3</v>
      </c>
      <c r="E42">
        <v>2</v>
      </c>
      <c r="F42">
        <v>3</v>
      </c>
      <c r="G42">
        <v>2</v>
      </c>
      <c r="H42" s="54">
        <f t="shared" si="9"/>
        <v>10</v>
      </c>
      <c r="I42">
        <v>3</v>
      </c>
      <c r="J42" s="55"/>
      <c r="K42" s="55"/>
      <c r="L42" s="54">
        <f t="shared" si="10"/>
        <v>0</v>
      </c>
      <c r="M42">
        <v>3</v>
      </c>
      <c r="N42">
        <v>2</v>
      </c>
      <c r="O42">
        <v>2</v>
      </c>
      <c r="P42">
        <v>0</v>
      </c>
      <c r="Q42" s="54">
        <f t="shared" si="11"/>
        <v>7</v>
      </c>
      <c r="R42">
        <v>1</v>
      </c>
      <c r="S42">
        <v>0</v>
      </c>
      <c r="T42">
        <v>1</v>
      </c>
      <c r="U42">
        <v>0</v>
      </c>
      <c r="V42" s="54">
        <f t="shared" si="12"/>
        <v>2</v>
      </c>
      <c r="W42" s="54">
        <f t="shared" si="13"/>
        <v>9</v>
      </c>
      <c r="X42">
        <v>2</v>
      </c>
      <c r="Y42">
        <v>1</v>
      </c>
      <c r="Z42" s="54">
        <f t="shared" si="14"/>
        <v>3</v>
      </c>
      <c r="AA42" s="54">
        <f t="shared" si="15"/>
        <v>25</v>
      </c>
      <c r="AB42">
        <v>1404</v>
      </c>
      <c r="AC42">
        <v>11.38</v>
      </c>
      <c r="AD42">
        <v>2.71</v>
      </c>
      <c r="AE42">
        <f t="shared" si="16"/>
        <v>8.1054131054131059E-3</v>
      </c>
      <c r="AF42">
        <f t="shared" si="17"/>
        <v>1.9301994301994302E-3</v>
      </c>
    </row>
    <row r="43" spans="1:34" ht="21" x14ac:dyDescent="0.35">
      <c r="A43">
        <v>4</v>
      </c>
      <c r="B43" s="16">
        <v>117</v>
      </c>
      <c r="C43" s="18">
        <v>4695</v>
      </c>
      <c r="D43">
        <v>0</v>
      </c>
      <c r="E43">
        <v>0</v>
      </c>
      <c r="F43">
        <v>0</v>
      </c>
      <c r="G43">
        <v>0</v>
      </c>
      <c r="H43" s="54">
        <f t="shared" si="9"/>
        <v>0</v>
      </c>
      <c r="I43">
        <v>0</v>
      </c>
      <c r="J43">
        <v>2</v>
      </c>
      <c r="K43">
        <v>2</v>
      </c>
      <c r="L43" s="54">
        <f t="shared" si="10"/>
        <v>4</v>
      </c>
      <c r="M43">
        <v>3</v>
      </c>
      <c r="N43">
        <v>1</v>
      </c>
      <c r="O43">
        <v>2</v>
      </c>
      <c r="P43">
        <v>0</v>
      </c>
      <c r="Q43" s="54">
        <f t="shared" si="11"/>
        <v>6</v>
      </c>
      <c r="R43">
        <v>3</v>
      </c>
      <c r="S43">
        <v>1</v>
      </c>
      <c r="T43">
        <v>2</v>
      </c>
      <c r="U43">
        <v>0</v>
      </c>
      <c r="V43" s="54">
        <f t="shared" si="12"/>
        <v>6</v>
      </c>
      <c r="W43" s="54">
        <f t="shared" si="13"/>
        <v>16</v>
      </c>
      <c r="X43">
        <v>0</v>
      </c>
      <c r="Y43">
        <v>1</v>
      </c>
      <c r="Z43" s="54">
        <f t="shared" si="14"/>
        <v>1</v>
      </c>
      <c r="AA43" s="54">
        <f t="shared" si="15"/>
        <v>17</v>
      </c>
      <c r="AB43">
        <v>1583</v>
      </c>
      <c r="AC43">
        <v>20.21</v>
      </c>
      <c r="AD43">
        <v>3.49</v>
      </c>
      <c r="AE43">
        <f t="shared" si="16"/>
        <v>1.2766898294377764E-2</v>
      </c>
      <c r="AF43">
        <f t="shared" si="17"/>
        <v>2.2046746683512318E-3</v>
      </c>
    </row>
    <row r="44" spans="1:34" ht="21" x14ac:dyDescent="0.35">
      <c r="A44">
        <v>4</v>
      </c>
      <c r="B44" s="16">
        <v>97</v>
      </c>
      <c r="C44" s="18">
        <v>4697</v>
      </c>
      <c r="D44">
        <v>0</v>
      </c>
      <c r="E44">
        <v>0</v>
      </c>
      <c r="F44">
        <v>0</v>
      </c>
      <c r="G44">
        <v>0</v>
      </c>
      <c r="H44" s="54">
        <f t="shared" si="9"/>
        <v>0</v>
      </c>
      <c r="I44">
        <v>0</v>
      </c>
      <c r="J44">
        <v>0</v>
      </c>
      <c r="K44">
        <v>0</v>
      </c>
      <c r="L44" s="54">
        <f t="shared" si="10"/>
        <v>0</v>
      </c>
      <c r="M44">
        <v>0</v>
      </c>
      <c r="N44">
        <v>0</v>
      </c>
      <c r="O44">
        <v>0</v>
      </c>
      <c r="P44">
        <v>1</v>
      </c>
      <c r="Q44" s="54">
        <f t="shared" si="11"/>
        <v>0</v>
      </c>
      <c r="R44">
        <v>0</v>
      </c>
      <c r="S44">
        <v>0</v>
      </c>
      <c r="T44">
        <v>0</v>
      </c>
      <c r="U44">
        <v>1</v>
      </c>
      <c r="V44" s="54">
        <f t="shared" si="12"/>
        <v>0</v>
      </c>
      <c r="W44" s="54">
        <f t="shared" si="13"/>
        <v>0</v>
      </c>
      <c r="X44">
        <v>0</v>
      </c>
      <c r="Y44">
        <v>0</v>
      </c>
      <c r="Z44" s="54">
        <f t="shared" si="14"/>
        <v>0</v>
      </c>
      <c r="AA44" s="54">
        <f t="shared" si="15"/>
        <v>0</v>
      </c>
      <c r="AB44">
        <v>2235</v>
      </c>
      <c r="AC44">
        <v>14.05</v>
      </c>
      <c r="AD44">
        <v>1.26</v>
      </c>
      <c r="AE44">
        <f t="shared" si="16"/>
        <v>6.2863534675615214E-3</v>
      </c>
      <c r="AF44">
        <f t="shared" si="17"/>
        <v>5.6375838926174494E-4</v>
      </c>
    </row>
    <row r="45" spans="1:34" ht="21" x14ac:dyDescent="0.35">
      <c r="A45">
        <v>4</v>
      </c>
      <c r="B45" s="16">
        <v>14</v>
      </c>
      <c r="C45" s="18">
        <v>4698</v>
      </c>
      <c r="D45">
        <v>3</v>
      </c>
      <c r="E45">
        <v>0</v>
      </c>
      <c r="F45">
        <v>0</v>
      </c>
      <c r="G45">
        <v>0</v>
      </c>
      <c r="H45" s="54">
        <f t="shared" si="9"/>
        <v>3</v>
      </c>
      <c r="I45">
        <v>1</v>
      </c>
      <c r="J45">
        <v>0</v>
      </c>
      <c r="K45">
        <v>0</v>
      </c>
      <c r="L45" s="54">
        <f t="shared" si="10"/>
        <v>0</v>
      </c>
      <c r="M45">
        <v>3</v>
      </c>
      <c r="N45">
        <v>2</v>
      </c>
      <c r="O45">
        <v>2</v>
      </c>
      <c r="P45">
        <v>0</v>
      </c>
      <c r="Q45" s="54">
        <f t="shared" si="11"/>
        <v>7</v>
      </c>
      <c r="R45">
        <v>3</v>
      </c>
      <c r="S45">
        <v>2</v>
      </c>
      <c r="T45">
        <v>2</v>
      </c>
      <c r="U45">
        <v>0</v>
      </c>
      <c r="V45" s="54">
        <f t="shared" si="12"/>
        <v>7</v>
      </c>
      <c r="W45" s="54">
        <f t="shared" si="13"/>
        <v>14</v>
      </c>
      <c r="X45">
        <v>2</v>
      </c>
      <c r="Y45">
        <v>3</v>
      </c>
      <c r="Z45" s="54">
        <f t="shared" si="14"/>
        <v>5</v>
      </c>
      <c r="AA45" s="54">
        <f t="shared" si="15"/>
        <v>23</v>
      </c>
      <c r="AB45">
        <v>2286</v>
      </c>
      <c r="AC45">
        <v>31.59</v>
      </c>
      <c r="AD45">
        <v>4.28</v>
      </c>
      <c r="AE45">
        <f t="shared" si="16"/>
        <v>1.3818897637795275E-2</v>
      </c>
      <c r="AF45">
        <f t="shared" si="17"/>
        <v>1.8722659667541558E-3</v>
      </c>
    </row>
    <row r="46" spans="1:34" ht="21" x14ac:dyDescent="0.35">
      <c r="A46">
        <v>4</v>
      </c>
      <c r="B46" s="16">
        <v>43</v>
      </c>
      <c r="C46" s="18">
        <v>4785</v>
      </c>
      <c r="D46">
        <v>3</v>
      </c>
      <c r="E46">
        <v>1</v>
      </c>
      <c r="F46">
        <v>2</v>
      </c>
      <c r="G46">
        <v>1</v>
      </c>
      <c r="H46" s="54">
        <f t="shared" si="9"/>
        <v>7</v>
      </c>
      <c r="I46">
        <v>0</v>
      </c>
      <c r="J46">
        <v>2</v>
      </c>
      <c r="K46">
        <v>0</v>
      </c>
      <c r="L46" s="54">
        <f t="shared" si="10"/>
        <v>2</v>
      </c>
      <c r="M46">
        <v>2</v>
      </c>
      <c r="N46">
        <v>2</v>
      </c>
      <c r="O46">
        <v>1</v>
      </c>
      <c r="P46">
        <v>1</v>
      </c>
      <c r="Q46" s="54">
        <f t="shared" si="11"/>
        <v>5</v>
      </c>
      <c r="R46">
        <v>2</v>
      </c>
      <c r="S46">
        <v>2</v>
      </c>
      <c r="T46">
        <v>1</v>
      </c>
      <c r="U46">
        <v>1</v>
      </c>
      <c r="V46" s="54">
        <f t="shared" si="12"/>
        <v>5</v>
      </c>
      <c r="W46" s="54">
        <f t="shared" si="13"/>
        <v>12</v>
      </c>
      <c r="X46">
        <v>2</v>
      </c>
      <c r="Y46">
        <v>0</v>
      </c>
      <c r="Z46" s="54">
        <f t="shared" si="14"/>
        <v>2</v>
      </c>
      <c r="AA46" s="54">
        <f t="shared" si="15"/>
        <v>21</v>
      </c>
      <c r="AB46">
        <v>1565</v>
      </c>
      <c r="AC46">
        <v>17.91</v>
      </c>
      <c r="AD46">
        <v>1.71</v>
      </c>
      <c r="AE46">
        <f t="shared" si="16"/>
        <v>1.1444089456869009E-2</v>
      </c>
      <c r="AF46">
        <f t="shared" si="17"/>
        <v>1.0926517571884984E-3</v>
      </c>
    </row>
    <row r="47" spans="1:34" ht="21" x14ac:dyDescent="0.35">
      <c r="A47">
        <v>4</v>
      </c>
      <c r="B47" s="16">
        <v>70</v>
      </c>
      <c r="C47" s="18">
        <v>4791</v>
      </c>
      <c r="D47">
        <v>3</v>
      </c>
      <c r="E47">
        <v>2</v>
      </c>
      <c r="F47">
        <v>2</v>
      </c>
      <c r="G47">
        <v>1</v>
      </c>
      <c r="H47" s="54">
        <f t="shared" si="9"/>
        <v>8</v>
      </c>
      <c r="I47">
        <v>2</v>
      </c>
      <c r="J47">
        <v>4</v>
      </c>
      <c r="K47">
        <v>2</v>
      </c>
      <c r="L47" s="54">
        <f t="shared" si="10"/>
        <v>6</v>
      </c>
      <c r="M47">
        <v>2</v>
      </c>
      <c r="N47">
        <v>2</v>
      </c>
      <c r="O47">
        <v>2</v>
      </c>
      <c r="P47">
        <v>0</v>
      </c>
      <c r="Q47" s="54">
        <f t="shared" si="11"/>
        <v>6</v>
      </c>
      <c r="R47">
        <v>2</v>
      </c>
      <c r="S47">
        <v>2</v>
      </c>
      <c r="T47">
        <v>2</v>
      </c>
      <c r="U47">
        <v>0</v>
      </c>
      <c r="V47" s="54">
        <f t="shared" si="12"/>
        <v>6</v>
      </c>
      <c r="W47" s="54">
        <f t="shared" si="13"/>
        <v>18</v>
      </c>
      <c r="X47">
        <v>1</v>
      </c>
      <c r="Y47">
        <v>1</v>
      </c>
      <c r="Z47" s="54">
        <f t="shared" si="14"/>
        <v>2</v>
      </c>
      <c r="AA47" s="54">
        <f t="shared" si="15"/>
        <v>30</v>
      </c>
      <c r="AB47">
        <v>1703</v>
      </c>
      <c r="AC47">
        <v>18.989999999999998</v>
      </c>
      <c r="AD47">
        <v>2.83</v>
      </c>
      <c r="AE47">
        <f t="shared" si="16"/>
        <v>1.1150910158543746E-2</v>
      </c>
      <c r="AF47">
        <f t="shared" si="17"/>
        <v>1.6617733411626542E-3</v>
      </c>
    </row>
    <row r="48" spans="1:34" ht="21" x14ac:dyDescent="0.35">
      <c r="A48">
        <v>4</v>
      </c>
      <c r="B48" s="16">
        <v>31</v>
      </c>
      <c r="C48" s="18">
        <v>4792</v>
      </c>
      <c r="D48">
        <v>3</v>
      </c>
      <c r="E48">
        <v>1</v>
      </c>
      <c r="F48">
        <v>1</v>
      </c>
      <c r="G48">
        <v>2</v>
      </c>
      <c r="H48" s="54">
        <f t="shared" si="9"/>
        <v>7</v>
      </c>
      <c r="I48">
        <v>3</v>
      </c>
      <c r="J48">
        <v>2</v>
      </c>
      <c r="K48">
        <v>1</v>
      </c>
      <c r="L48" s="54">
        <f t="shared" si="10"/>
        <v>3</v>
      </c>
      <c r="M48">
        <v>3</v>
      </c>
      <c r="N48">
        <v>2</v>
      </c>
      <c r="O48">
        <v>1</v>
      </c>
      <c r="P48">
        <v>1</v>
      </c>
      <c r="Q48" s="54">
        <f t="shared" si="11"/>
        <v>6</v>
      </c>
      <c r="R48">
        <v>3</v>
      </c>
      <c r="S48">
        <v>2</v>
      </c>
      <c r="T48">
        <v>1</v>
      </c>
      <c r="U48">
        <v>1</v>
      </c>
      <c r="V48" s="54">
        <f t="shared" si="12"/>
        <v>6</v>
      </c>
      <c r="W48" s="54">
        <f t="shared" si="13"/>
        <v>15</v>
      </c>
      <c r="X48">
        <v>2</v>
      </c>
      <c r="Y48">
        <v>2</v>
      </c>
      <c r="Z48" s="54">
        <f t="shared" si="14"/>
        <v>4</v>
      </c>
      <c r="AA48" s="54">
        <f t="shared" si="15"/>
        <v>29</v>
      </c>
      <c r="AB48">
        <v>1913</v>
      </c>
      <c r="AC48">
        <v>16.850000000000001</v>
      </c>
      <c r="AD48">
        <v>2.65</v>
      </c>
      <c r="AE48">
        <f t="shared" si="16"/>
        <v>8.8081547307893374E-3</v>
      </c>
      <c r="AF48">
        <f t="shared" si="17"/>
        <v>1.3852587558808155E-3</v>
      </c>
    </row>
    <row r="49" spans="8:27" x14ac:dyDescent="0.25">
      <c r="H49" s="54"/>
      <c r="L49" s="54"/>
      <c r="Q49" s="54"/>
      <c r="V49" s="54"/>
      <c r="W49" s="54"/>
      <c r="Z49" s="54"/>
      <c r="AA49" s="54"/>
    </row>
    <row r="50" spans="8:27" x14ac:dyDescent="0.25">
      <c r="H50" s="54"/>
      <c r="L50" s="54"/>
      <c r="Q50" s="54"/>
      <c r="V50" s="54"/>
      <c r="W50" s="54"/>
      <c r="Z50" s="54"/>
      <c r="AA50" s="54"/>
    </row>
  </sheetData>
  <mergeCells count="8">
    <mergeCell ref="X2:Y2"/>
    <mergeCell ref="M2:P2"/>
    <mergeCell ref="R2:U2"/>
    <mergeCell ref="D1:G1"/>
    <mergeCell ref="M1:N1"/>
    <mergeCell ref="T1:U1"/>
    <mergeCell ref="D2:G2"/>
    <mergeCell ref="J2:K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M55"/>
  <sheetViews>
    <sheetView topLeftCell="A5" workbookViewId="0">
      <selection activeCell="J30" sqref="J30"/>
    </sheetView>
  </sheetViews>
  <sheetFormatPr defaultRowHeight="15.75" x14ac:dyDescent="0.25"/>
  <cols>
    <col min="1" max="1" width="5.5" customWidth="1"/>
    <col min="2" max="2" width="15.875" customWidth="1"/>
    <col min="3" max="3" width="26.625" customWidth="1"/>
    <col min="11" max="11" width="20.375" customWidth="1"/>
    <col min="12" max="12" width="23.25" customWidth="1"/>
    <col min="13" max="13" width="29" customWidth="1"/>
  </cols>
  <sheetData>
    <row r="1" spans="2:13" ht="16.5" thickBot="1" x14ac:dyDescent="0.3"/>
    <row r="2" spans="2:13" ht="112.5" customHeight="1" x14ac:dyDescent="0.25">
      <c r="B2" s="102" t="s">
        <v>65</v>
      </c>
      <c r="C2" s="103"/>
      <c r="D2" s="92" t="s">
        <v>0</v>
      </c>
      <c r="E2" s="93"/>
      <c r="F2" s="93"/>
      <c r="G2" s="93"/>
      <c r="H2" s="94"/>
      <c r="K2" s="72" t="s">
        <v>13</v>
      </c>
      <c r="L2" s="75" t="s">
        <v>2</v>
      </c>
      <c r="M2" s="36" t="s">
        <v>14</v>
      </c>
    </row>
    <row r="3" spans="2:13" ht="23.25" thickBot="1" x14ac:dyDescent="0.3">
      <c r="B3" s="104"/>
      <c r="C3" s="105"/>
      <c r="D3" s="95"/>
      <c r="E3" s="96"/>
      <c r="F3" s="96"/>
      <c r="G3" s="96"/>
      <c r="H3" s="97"/>
      <c r="K3" s="73"/>
      <c r="L3" s="76"/>
      <c r="M3" s="37" t="s">
        <v>15</v>
      </c>
    </row>
    <row r="4" spans="2:13" ht="67.5" customHeight="1" thickBot="1" x14ac:dyDescent="0.3">
      <c r="B4" s="106" t="s">
        <v>66</v>
      </c>
      <c r="C4" s="107"/>
      <c r="D4" s="1">
        <v>0</v>
      </c>
      <c r="E4" s="1">
        <v>1</v>
      </c>
      <c r="F4" s="1">
        <v>2</v>
      </c>
      <c r="G4" s="1">
        <v>3</v>
      </c>
      <c r="H4" s="1">
        <v>4</v>
      </c>
      <c r="K4" s="73"/>
      <c r="L4" s="76"/>
      <c r="M4" s="37" t="s">
        <v>72</v>
      </c>
    </row>
    <row r="5" spans="2:13" ht="48" customHeight="1" thickBot="1" x14ac:dyDescent="0.3">
      <c r="B5" s="90" t="s">
        <v>1</v>
      </c>
      <c r="C5" s="5" t="s">
        <v>2</v>
      </c>
      <c r="D5" s="2"/>
      <c r="E5" s="2"/>
      <c r="F5" s="6"/>
      <c r="G5" s="6"/>
      <c r="H5" s="35"/>
      <c r="K5" s="74"/>
      <c r="L5" s="77"/>
      <c r="M5" s="38" t="s">
        <v>73</v>
      </c>
    </row>
    <row r="6" spans="2:13" ht="32.25" customHeight="1" thickBot="1" x14ac:dyDescent="0.3">
      <c r="B6" s="98"/>
      <c r="C6" s="5" t="s">
        <v>3</v>
      </c>
      <c r="D6" s="7"/>
      <c r="E6" s="2"/>
      <c r="F6" s="6"/>
      <c r="G6" s="6"/>
      <c r="H6" s="3"/>
      <c r="K6" s="72" t="s">
        <v>16</v>
      </c>
      <c r="L6" s="75" t="s">
        <v>3</v>
      </c>
      <c r="M6" s="37" t="s">
        <v>14</v>
      </c>
    </row>
    <row r="7" spans="2:13" ht="32.25" customHeight="1" thickBot="1" x14ac:dyDescent="0.3">
      <c r="B7" s="98"/>
      <c r="C7" s="5" t="s">
        <v>4</v>
      </c>
      <c r="D7" s="2"/>
      <c r="E7" s="2"/>
      <c r="F7" s="6"/>
      <c r="G7" s="6"/>
      <c r="H7" s="6"/>
      <c r="K7" s="73"/>
      <c r="L7" s="76"/>
      <c r="M7" s="37" t="s">
        <v>17</v>
      </c>
    </row>
    <row r="8" spans="2:13" ht="63.75" customHeight="1" thickBot="1" x14ac:dyDescent="0.3">
      <c r="B8" s="91"/>
      <c r="C8" s="5" t="s">
        <v>5</v>
      </c>
      <c r="D8" s="2"/>
      <c r="E8" s="2"/>
      <c r="F8" s="6"/>
      <c r="G8" s="6"/>
      <c r="H8" s="2"/>
      <c r="K8" s="73"/>
      <c r="L8" s="76"/>
      <c r="M8" s="37" t="s">
        <v>18</v>
      </c>
    </row>
    <row r="9" spans="2:13" ht="48" customHeight="1" thickBot="1" x14ac:dyDescent="0.3">
      <c r="B9" s="4" t="s">
        <v>11</v>
      </c>
      <c r="C9" s="5" t="s">
        <v>2</v>
      </c>
      <c r="D9" s="2"/>
      <c r="E9" s="2"/>
      <c r="F9" s="6"/>
      <c r="G9" s="6"/>
      <c r="H9" s="3"/>
      <c r="K9" s="74"/>
      <c r="L9" s="77"/>
      <c r="M9" s="38" t="s">
        <v>19</v>
      </c>
    </row>
    <row r="10" spans="2:13" ht="48" customHeight="1" thickBot="1" x14ac:dyDescent="0.3">
      <c r="B10" s="90" t="s">
        <v>6</v>
      </c>
      <c r="C10" s="5" t="s">
        <v>7</v>
      </c>
      <c r="D10" s="2"/>
      <c r="E10" s="2"/>
      <c r="F10" s="6"/>
      <c r="G10" s="6"/>
      <c r="H10" s="2"/>
      <c r="K10" s="72" t="s">
        <v>26</v>
      </c>
      <c r="L10" s="75" t="s">
        <v>4</v>
      </c>
      <c r="M10" s="37" t="s">
        <v>14</v>
      </c>
    </row>
    <row r="11" spans="2:13" ht="32.25" customHeight="1" thickBot="1" x14ac:dyDescent="0.3">
      <c r="B11" s="91"/>
      <c r="C11" s="5" t="s">
        <v>3</v>
      </c>
      <c r="D11" s="2"/>
      <c r="E11" s="2"/>
      <c r="F11" s="6"/>
      <c r="G11" s="6"/>
      <c r="H11" s="3"/>
      <c r="K11" s="73"/>
      <c r="L11" s="76"/>
      <c r="M11" s="37" t="s">
        <v>27</v>
      </c>
    </row>
    <row r="12" spans="2:13" ht="37.5" customHeight="1" x14ac:dyDescent="0.25">
      <c r="B12" s="8" t="s">
        <v>67</v>
      </c>
      <c r="C12" s="75" t="s">
        <v>2</v>
      </c>
      <c r="D12" s="78"/>
      <c r="E12" s="78"/>
      <c r="F12" s="99"/>
      <c r="G12" s="78"/>
      <c r="H12" s="81"/>
      <c r="K12" s="73"/>
      <c r="L12" s="76"/>
      <c r="M12" s="37" t="s">
        <v>28</v>
      </c>
    </row>
    <row r="13" spans="2:13" x14ac:dyDescent="0.25">
      <c r="B13" s="33"/>
      <c r="C13" s="76"/>
      <c r="D13" s="79"/>
      <c r="E13" s="79"/>
      <c r="F13" s="100"/>
      <c r="G13" s="79"/>
      <c r="H13" s="82"/>
      <c r="K13" s="73"/>
      <c r="L13" s="76"/>
      <c r="M13" s="37" t="s">
        <v>29</v>
      </c>
    </row>
    <row r="14" spans="2:13" ht="16.5" thickBot="1" x14ac:dyDescent="0.3">
      <c r="B14" s="33"/>
      <c r="C14" s="77"/>
      <c r="D14" s="80"/>
      <c r="E14" s="80"/>
      <c r="F14" s="101"/>
      <c r="G14" s="80"/>
      <c r="H14" s="83"/>
      <c r="K14" s="74"/>
      <c r="L14" s="77"/>
      <c r="M14" s="38" t="s">
        <v>30</v>
      </c>
    </row>
    <row r="15" spans="2:13" ht="32.25" customHeight="1" thickBot="1" x14ac:dyDescent="0.3">
      <c r="B15" s="33"/>
      <c r="C15" s="5" t="s">
        <v>3</v>
      </c>
      <c r="D15" s="2"/>
      <c r="E15" s="2"/>
      <c r="F15" s="6"/>
      <c r="G15" s="3"/>
      <c r="H15" s="10"/>
      <c r="K15" s="72" t="s">
        <v>20</v>
      </c>
      <c r="L15" s="75" t="s">
        <v>5</v>
      </c>
      <c r="M15" s="37" t="s">
        <v>21</v>
      </c>
    </row>
    <row r="16" spans="2:13" ht="79.5" customHeight="1" thickBot="1" x14ac:dyDescent="0.3">
      <c r="B16" s="33"/>
      <c r="C16" s="5" t="s">
        <v>69</v>
      </c>
      <c r="D16" s="2"/>
      <c r="E16" s="2"/>
      <c r="F16" s="6"/>
      <c r="G16" s="3"/>
      <c r="H16" s="10"/>
      <c r="K16" s="73"/>
      <c r="L16" s="76"/>
      <c r="M16" s="37" t="s">
        <v>22</v>
      </c>
    </row>
    <row r="17" spans="2:13" ht="48" customHeight="1" thickBot="1" x14ac:dyDescent="0.3">
      <c r="B17" s="9" t="s">
        <v>68</v>
      </c>
      <c r="C17" s="5" t="s">
        <v>70</v>
      </c>
      <c r="D17" s="2"/>
      <c r="E17" s="2"/>
      <c r="F17" s="6"/>
      <c r="G17" s="3"/>
      <c r="H17" s="10"/>
      <c r="K17" s="73"/>
      <c r="L17" s="76"/>
      <c r="M17" s="37" t="s">
        <v>23</v>
      </c>
    </row>
    <row r="18" spans="2:13" ht="37.5" customHeight="1" x14ac:dyDescent="0.25">
      <c r="B18" s="8" t="s">
        <v>71</v>
      </c>
      <c r="C18" s="75" t="s">
        <v>2</v>
      </c>
      <c r="D18" s="78"/>
      <c r="E18" s="78"/>
      <c r="F18" s="99"/>
      <c r="G18" s="78"/>
      <c r="H18" s="81"/>
      <c r="K18" s="73"/>
      <c r="L18" s="76"/>
      <c r="M18" s="37" t="s">
        <v>24</v>
      </c>
    </row>
    <row r="19" spans="2:13" ht="16.5" thickBot="1" x14ac:dyDescent="0.3">
      <c r="B19" s="33"/>
      <c r="C19" s="76"/>
      <c r="D19" s="79"/>
      <c r="E19" s="79"/>
      <c r="F19" s="100"/>
      <c r="G19" s="79"/>
      <c r="H19" s="82"/>
      <c r="K19" s="74"/>
      <c r="L19" s="77"/>
      <c r="M19" s="38" t="s">
        <v>25</v>
      </c>
    </row>
    <row r="20" spans="2:13" ht="16.5" customHeight="1" thickBot="1" x14ac:dyDescent="0.3">
      <c r="B20" s="33"/>
      <c r="C20" s="77"/>
      <c r="D20" s="80"/>
      <c r="E20" s="80"/>
      <c r="F20" s="101"/>
      <c r="G20" s="80"/>
      <c r="H20" s="83"/>
      <c r="K20" s="72" t="s">
        <v>11</v>
      </c>
      <c r="L20" s="75" t="s">
        <v>2</v>
      </c>
      <c r="M20" s="37" t="s">
        <v>14</v>
      </c>
    </row>
    <row r="21" spans="2:13" ht="32.25" customHeight="1" thickBot="1" x14ac:dyDescent="0.3">
      <c r="B21" s="33"/>
      <c r="C21" s="5" t="s">
        <v>3</v>
      </c>
      <c r="D21" s="2"/>
      <c r="E21" s="2"/>
      <c r="F21" s="6"/>
      <c r="G21" s="3"/>
      <c r="H21" s="10"/>
      <c r="K21" s="73"/>
      <c r="L21" s="76"/>
      <c r="M21" s="37" t="s">
        <v>74</v>
      </c>
    </row>
    <row r="22" spans="2:13" ht="79.5" customHeight="1" thickBot="1" x14ac:dyDescent="0.3">
      <c r="B22" s="33"/>
      <c r="C22" s="5" t="s">
        <v>69</v>
      </c>
      <c r="D22" s="2"/>
      <c r="E22" s="2"/>
      <c r="F22" s="6"/>
      <c r="G22" s="3"/>
      <c r="H22" s="10"/>
      <c r="K22" s="73"/>
      <c r="L22" s="76"/>
      <c r="M22" s="37" t="s">
        <v>75</v>
      </c>
    </row>
    <row r="23" spans="2:13" ht="48" customHeight="1" thickBot="1" x14ac:dyDescent="0.3">
      <c r="B23" s="9" t="s">
        <v>68</v>
      </c>
      <c r="C23" s="5" t="s">
        <v>70</v>
      </c>
      <c r="D23" s="2"/>
      <c r="E23" s="2"/>
      <c r="F23" s="6"/>
      <c r="G23" s="3"/>
      <c r="H23" s="10"/>
      <c r="K23" s="74"/>
      <c r="L23" s="77"/>
      <c r="M23" s="38" t="s">
        <v>76</v>
      </c>
    </row>
    <row r="24" spans="2:13" ht="18.75" customHeight="1" x14ac:dyDescent="0.25">
      <c r="B24" s="8" t="s">
        <v>8</v>
      </c>
      <c r="C24" s="87" t="s">
        <v>9</v>
      </c>
      <c r="D24" s="78"/>
      <c r="E24" s="78"/>
      <c r="F24" s="78"/>
      <c r="G24" s="84"/>
      <c r="H24" s="84"/>
      <c r="K24" s="72" t="s">
        <v>77</v>
      </c>
      <c r="L24" s="75" t="s">
        <v>7</v>
      </c>
      <c r="M24" s="37" t="s">
        <v>21</v>
      </c>
    </row>
    <row r="25" spans="2:13" ht="18.75" x14ac:dyDescent="0.25">
      <c r="B25" s="8"/>
      <c r="C25" s="89"/>
      <c r="D25" s="79"/>
      <c r="E25" s="79"/>
      <c r="F25" s="79"/>
      <c r="G25" s="85"/>
      <c r="H25" s="85"/>
      <c r="K25" s="73"/>
      <c r="L25" s="76"/>
      <c r="M25" s="37" t="s">
        <v>22</v>
      </c>
    </row>
    <row r="26" spans="2:13" ht="19.5" thickBot="1" x14ac:dyDescent="0.3">
      <c r="B26" s="8"/>
      <c r="C26" s="88"/>
      <c r="D26" s="80"/>
      <c r="E26" s="80"/>
      <c r="F26" s="80"/>
      <c r="G26" s="86"/>
      <c r="H26" s="86"/>
      <c r="K26" s="73"/>
      <c r="L26" s="76"/>
      <c r="M26" s="37" t="s">
        <v>23</v>
      </c>
    </row>
    <row r="27" spans="2:13" x14ac:dyDescent="0.25">
      <c r="B27" s="33" t="s">
        <v>68</v>
      </c>
      <c r="C27" s="87" t="s">
        <v>10</v>
      </c>
      <c r="D27" s="78"/>
      <c r="E27" s="78"/>
      <c r="F27" s="78"/>
      <c r="G27" s="78"/>
      <c r="H27" s="84"/>
      <c r="K27" s="73"/>
      <c r="L27" s="76"/>
      <c r="M27" s="37" t="s">
        <v>24</v>
      </c>
    </row>
    <row r="28" spans="2:13" ht="16.5" thickBot="1" x14ac:dyDescent="0.3">
      <c r="B28" s="34"/>
      <c r="C28" s="88"/>
      <c r="D28" s="80"/>
      <c r="E28" s="80"/>
      <c r="F28" s="80"/>
      <c r="G28" s="80"/>
      <c r="H28" s="86"/>
      <c r="K28" s="74"/>
      <c r="L28" s="77"/>
      <c r="M28" s="38" t="s">
        <v>25</v>
      </c>
    </row>
    <row r="29" spans="2:13" ht="16.5" customHeight="1" thickBot="1" x14ac:dyDescent="0.3">
      <c r="B29" s="90" t="s">
        <v>12</v>
      </c>
      <c r="C29" s="11"/>
      <c r="D29" s="2"/>
      <c r="E29" s="2"/>
      <c r="F29" s="2"/>
      <c r="G29" s="2"/>
      <c r="H29" s="3"/>
      <c r="K29" s="72" t="s">
        <v>78</v>
      </c>
      <c r="L29" s="75" t="s">
        <v>3</v>
      </c>
      <c r="M29" s="37" t="s">
        <v>14</v>
      </c>
    </row>
    <row r="30" spans="2:13" ht="16.5" thickBot="1" x14ac:dyDescent="0.3">
      <c r="B30" s="91"/>
      <c r="C30" s="11"/>
      <c r="D30" s="2"/>
      <c r="E30" s="2"/>
      <c r="F30" s="2"/>
      <c r="G30" s="2"/>
      <c r="H30" s="3"/>
      <c r="K30" s="73"/>
      <c r="L30" s="76"/>
      <c r="M30" s="37" t="s">
        <v>17</v>
      </c>
    </row>
    <row r="31" spans="2:13" x14ac:dyDescent="0.25">
      <c r="K31" s="73"/>
      <c r="L31" s="76"/>
      <c r="M31" s="37" t="s">
        <v>18</v>
      </c>
    </row>
    <row r="32" spans="2:13" ht="16.5" thickBot="1" x14ac:dyDescent="0.3">
      <c r="K32" s="74"/>
      <c r="L32" s="77"/>
      <c r="M32" s="38" t="s">
        <v>19</v>
      </c>
    </row>
    <row r="33" spans="11:13" x14ac:dyDescent="0.25">
      <c r="K33" s="72" t="s">
        <v>79</v>
      </c>
      <c r="L33" s="75" t="s">
        <v>80</v>
      </c>
      <c r="M33" s="37" t="s">
        <v>14</v>
      </c>
    </row>
    <row r="34" spans="11:13" x14ac:dyDescent="0.25">
      <c r="K34" s="73"/>
      <c r="L34" s="76"/>
      <c r="M34" s="37" t="s">
        <v>81</v>
      </c>
    </row>
    <row r="35" spans="11:13" x14ac:dyDescent="0.25">
      <c r="K35" s="73"/>
      <c r="L35" s="76"/>
      <c r="M35" s="37" t="s">
        <v>82</v>
      </c>
    </row>
    <row r="36" spans="11:13" ht="16.5" thickBot="1" x14ac:dyDescent="0.3">
      <c r="K36" s="74"/>
      <c r="L36" s="77"/>
      <c r="M36" s="38" t="s">
        <v>83</v>
      </c>
    </row>
    <row r="37" spans="11:13" x14ac:dyDescent="0.25">
      <c r="K37" s="72" t="s">
        <v>31</v>
      </c>
      <c r="L37" s="75" t="s">
        <v>3</v>
      </c>
      <c r="M37" s="37" t="s">
        <v>14</v>
      </c>
    </row>
    <row r="38" spans="11:13" x14ac:dyDescent="0.25">
      <c r="K38" s="73"/>
      <c r="L38" s="76"/>
      <c r="M38" s="37" t="s">
        <v>17</v>
      </c>
    </row>
    <row r="39" spans="11:13" x14ac:dyDescent="0.25">
      <c r="K39" s="73"/>
      <c r="L39" s="76"/>
      <c r="M39" s="37" t="s">
        <v>18</v>
      </c>
    </row>
    <row r="40" spans="11:13" ht="16.5" thickBot="1" x14ac:dyDescent="0.3">
      <c r="K40" s="74"/>
      <c r="L40" s="77"/>
      <c r="M40" s="38" t="s">
        <v>19</v>
      </c>
    </row>
    <row r="41" spans="11:13" x14ac:dyDescent="0.25">
      <c r="K41" s="72" t="s">
        <v>32</v>
      </c>
      <c r="L41" s="75" t="s">
        <v>84</v>
      </c>
      <c r="M41" s="37" t="s">
        <v>14</v>
      </c>
    </row>
    <row r="42" spans="11:13" x14ac:dyDescent="0.25">
      <c r="K42" s="73"/>
      <c r="L42" s="76"/>
      <c r="M42" s="37" t="s">
        <v>33</v>
      </c>
    </row>
    <row r="43" spans="11:13" ht="16.5" thickBot="1" x14ac:dyDescent="0.3">
      <c r="K43" s="74"/>
      <c r="L43" s="77"/>
      <c r="M43" s="38" t="s">
        <v>34</v>
      </c>
    </row>
    <row r="44" spans="11:13" x14ac:dyDescent="0.25">
      <c r="K44" s="72" t="s">
        <v>85</v>
      </c>
      <c r="L44" s="75" t="s">
        <v>86</v>
      </c>
      <c r="M44" s="37" t="s">
        <v>14</v>
      </c>
    </row>
    <row r="45" spans="11:13" x14ac:dyDescent="0.25">
      <c r="K45" s="73"/>
      <c r="L45" s="76"/>
      <c r="M45" s="37" t="s">
        <v>33</v>
      </c>
    </row>
    <row r="46" spans="11:13" ht="16.5" thickBot="1" x14ac:dyDescent="0.3">
      <c r="K46" s="74"/>
      <c r="L46" s="77"/>
      <c r="M46" s="38" t="s">
        <v>34</v>
      </c>
    </row>
    <row r="47" spans="11:13" x14ac:dyDescent="0.25">
      <c r="K47" s="72" t="s">
        <v>87</v>
      </c>
      <c r="L47" s="75" t="s">
        <v>35</v>
      </c>
      <c r="M47" s="37" t="s">
        <v>14</v>
      </c>
    </row>
    <row r="48" spans="11:13" x14ac:dyDescent="0.25">
      <c r="K48" s="73"/>
      <c r="L48" s="76"/>
      <c r="M48" s="37" t="s">
        <v>36</v>
      </c>
    </row>
    <row r="49" spans="11:13" ht="16.5" thickBot="1" x14ac:dyDescent="0.3">
      <c r="K49" s="74"/>
      <c r="L49" s="77"/>
      <c r="M49" s="38" t="s">
        <v>37</v>
      </c>
    </row>
    <row r="50" spans="11:13" x14ac:dyDescent="0.25">
      <c r="K50" s="72" t="s">
        <v>88</v>
      </c>
      <c r="L50" s="75" t="s">
        <v>38</v>
      </c>
      <c r="M50" s="37" t="s">
        <v>14</v>
      </c>
    </row>
    <row r="51" spans="11:13" x14ac:dyDescent="0.25">
      <c r="K51" s="73"/>
      <c r="L51" s="76"/>
      <c r="M51" s="37" t="s">
        <v>39</v>
      </c>
    </row>
    <row r="52" spans="11:13" x14ac:dyDescent="0.25">
      <c r="K52" s="73"/>
      <c r="L52" s="76"/>
      <c r="M52" s="37" t="s">
        <v>40</v>
      </c>
    </row>
    <row r="53" spans="11:13" ht="16.5" thickBot="1" x14ac:dyDescent="0.3">
      <c r="K53" s="74"/>
      <c r="L53" s="77"/>
      <c r="M53" s="38" t="s">
        <v>41</v>
      </c>
    </row>
    <row r="54" spans="11:13" ht="16.5" thickBot="1" x14ac:dyDescent="0.3">
      <c r="K54" s="31"/>
      <c r="L54" s="5"/>
      <c r="M54" s="39"/>
    </row>
    <row r="55" spans="11:13" x14ac:dyDescent="0.25">
      <c r="K55" s="40"/>
    </row>
  </sheetData>
  <mergeCells count="57">
    <mergeCell ref="B29:B30"/>
    <mergeCell ref="D2:H3"/>
    <mergeCell ref="B5:B8"/>
    <mergeCell ref="B10:B11"/>
    <mergeCell ref="C12:C14"/>
    <mergeCell ref="D12:D14"/>
    <mergeCell ref="E12:E14"/>
    <mergeCell ref="F12:F14"/>
    <mergeCell ref="G12:G14"/>
    <mergeCell ref="H12:H14"/>
    <mergeCell ref="B2:C2"/>
    <mergeCell ref="B3:C3"/>
    <mergeCell ref="B4:C4"/>
    <mergeCell ref="D18:D20"/>
    <mergeCell ref="E18:E20"/>
    <mergeCell ref="F18:F20"/>
    <mergeCell ref="G18:G20"/>
    <mergeCell ref="H18:H20"/>
    <mergeCell ref="H24:H26"/>
    <mergeCell ref="C27:C28"/>
    <mergeCell ref="D27:D28"/>
    <mergeCell ref="E27:E28"/>
    <mergeCell ref="F27:F28"/>
    <mergeCell ref="G27:G28"/>
    <mergeCell ref="H27:H28"/>
    <mergeCell ref="C24:C26"/>
    <mergeCell ref="D24:D26"/>
    <mergeCell ref="E24:E26"/>
    <mergeCell ref="F24:F26"/>
    <mergeCell ref="G24:G26"/>
    <mergeCell ref="C18:C20"/>
    <mergeCell ref="K2:K5"/>
    <mergeCell ref="L2:L5"/>
    <mergeCell ref="K6:K9"/>
    <mergeCell ref="L6:L9"/>
    <mergeCell ref="K10:K14"/>
    <mergeCell ref="L10:L14"/>
    <mergeCell ref="K15:K19"/>
    <mergeCell ref="L15:L19"/>
    <mergeCell ref="K20:K23"/>
    <mergeCell ref="L20:L23"/>
    <mergeCell ref="K24:K28"/>
    <mergeCell ref="L24:L28"/>
    <mergeCell ref="K29:K32"/>
    <mergeCell ref="L29:L32"/>
    <mergeCell ref="K33:K36"/>
    <mergeCell ref="L33:L36"/>
    <mergeCell ref="K37:K40"/>
    <mergeCell ref="L37:L40"/>
    <mergeCell ref="K50:K53"/>
    <mergeCell ref="L50:L53"/>
    <mergeCell ref="K41:K43"/>
    <mergeCell ref="L41:L43"/>
    <mergeCell ref="K44:K46"/>
    <mergeCell ref="L44:L46"/>
    <mergeCell ref="K47:K49"/>
    <mergeCell ref="L47:L4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88"/>
  <sheetViews>
    <sheetView topLeftCell="A48" workbookViewId="0">
      <selection activeCell="C1" sqref="C1"/>
    </sheetView>
  </sheetViews>
  <sheetFormatPr defaultRowHeight="15.75" x14ac:dyDescent="0.25"/>
  <cols>
    <col min="2" max="2" width="18.5" customWidth="1"/>
    <col min="3" max="3" width="14.125" customWidth="1"/>
    <col min="6" max="19" width="0" hidden="1" customWidth="1"/>
    <col min="33" max="33" width="9.75" bestFit="1" customWidth="1"/>
    <col min="35" max="35" width="9" style="58"/>
  </cols>
  <sheetData>
    <row r="1" spans="1:35" ht="28.5" x14ac:dyDescent="0.45">
      <c r="A1" t="s">
        <v>176</v>
      </c>
      <c r="B1" s="26" t="s">
        <v>50</v>
      </c>
      <c r="C1" s="17" t="s">
        <v>64</v>
      </c>
      <c r="AG1" t="s">
        <v>61</v>
      </c>
    </row>
    <row r="2" spans="1:35" ht="21" x14ac:dyDescent="0.35">
      <c r="B2" s="19"/>
      <c r="C2" s="19" t="s">
        <v>51</v>
      </c>
      <c r="D2" s="17"/>
      <c r="Z2" t="s">
        <v>57</v>
      </c>
      <c r="AA2">
        <v>-1</v>
      </c>
      <c r="AB2">
        <v>-2</v>
      </c>
      <c r="AC2">
        <v>-3</v>
      </c>
      <c r="AD2">
        <v>-4</v>
      </c>
      <c r="AE2">
        <v>-5</v>
      </c>
      <c r="AF2">
        <v>-6</v>
      </c>
      <c r="AH2" s="28" t="s">
        <v>62</v>
      </c>
    </row>
    <row r="3" spans="1:35" ht="21" x14ac:dyDescent="0.35">
      <c r="B3" s="22" t="s">
        <v>55</v>
      </c>
      <c r="C3" s="19" t="s">
        <v>52</v>
      </c>
      <c r="D3" s="17"/>
      <c r="E3" s="63">
        <v>-1</v>
      </c>
      <c r="F3" s="64"/>
      <c r="G3" s="64"/>
      <c r="H3" s="32" t="s">
        <v>56</v>
      </c>
      <c r="I3" s="64">
        <v>-2</v>
      </c>
      <c r="J3" s="64"/>
      <c r="K3" s="64"/>
      <c r="L3" s="32" t="s">
        <v>56</v>
      </c>
      <c r="M3" s="64">
        <v>-3</v>
      </c>
      <c r="N3" s="64"/>
      <c r="O3" s="64"/>
      <c r="P3" s="32" t="s">
        <v>56</v>
      </c>
      <c r="Q3" s="64">
        <v>-4</v>
      </c>
      <c r="R3" s="64"/>
      <c r="S3" s="64"/>
      <c r="T3" s="32" t="s">
        <v>56</v>
      </c>
      <c r="U3" s="64">
        <v>-5</v>
      </c>
      <c r="V3" s="64"/>
      <c r="W3" s="64"/>
      <c r="X3" s="32" t="s">
        <v>56</v>
      </c>
      <c r="Y3" s="29" t="s">
        <v>58</v>
      </c>
      <c r="Z3" s="12">
        <v>1</v>
      </c>
      <c r="AA3" s="12">
        <v>0.1</v>
      </c>
      <c r="AB3" s="12">
        <v>0.01</v>
      </c>
      <c r="AC3" s="12">
        <v>1E-3</v>
      </c>
      <c r="AD3" s="12">
        <v>1E-4</v>
      </c>
      <c r="AE3" s="12">
        <v>1.0000000000000001E-5</v>
      </c>
      <c r="AF3" s="12"/>
      <c r="AG3" s="30" t="s">
        <v>59</v>
      </c>
      <c r="AH3" s="13" t="s">
        <v>60</v>
      </c>
      <c r="AI3" s="58" t="s">
        <v>114</v>
      </c>
    </row>
    <row r="4" spans="1:35" ht="21" x14ac:dyDescent="0.35">
      <c r="A4">
        <v>1</v>
      </c>
      <c r="B4" s="17">
        <v>47</v>
      </c>
      <c r="C4" s="15">
        <v>4056</v>
      </c>
      <c r="D4" s="17"/>
      <c r="E4" s="27">
        <v>0</v>
      </c>
      <c r="F4">
        <v>0</v>
      </c>
      <c r="G4">
        <v>0</v>
      </c>
      <c r="H4" s="56">
        <f>(E4+F4+G4)/3</f>
        <v>0</v>
      </c>
      <c r="I4">
        <v>0</v>
      </c>
      <c r="J4">
        <v>0</v>
      </c>
      <c r="K4">
        <v>0</v>
      </c>
      <c r="L4" s="32">
        <f>(I4+J4+K4)/3</f>
        <v>0</v>
      </c>
      <c r="M4">
        <v>0</v>
      </c>
      <c r="N4">
        <v>0</v>
      </c>
      <c r="O4">
        <v>0</v>
      </c>
      <c r="P4" s="32">
        <f>(M4+N4+O4)/3</f>
        <v>0</v>
      </c>
      <c r="Q4">
        <v>0</v>
      </c>
      <c r="R4">
        <v>0</v>
      </c>
      <c r="S4">
        <v>0</v>
      </c>
      <c r="T4" s="32">
        <f>(Q4+R4+S4)/3</f>
        <v>0</v>
      </c>
      <c r="U4">
        <v>0</v>
      </c>
      <c r="V4">
        <v>0</v>
      </c>
      <c r="W4">
        <v>0</v>
      </c>
      <c r="X4" s="32">
        <f>(U4+V4+W4)/3</f>
        <v>0</v>
      </c>
      <c r="Y4">
        <v>0.02</v>
      </c>
      <c r="AA4">
        <v>0</v>
      </c>
      <c r="AG4">
        <v>0</v>
      </c>
      <c r="AH4">
        <v>0</v>
      </c>
    </row>
    <row r="5" spans="1:35" ht="21" x14ac:dyDescent="0.35">
      <c r="A5">
        <v>1</v>
      </c>
      <c r="B5" s="23">
        <v>27</v>
      </c>
      <c r="C5" s="24">
        <v>4058</v>
      </c>
      <c r="D5" s="17"/>
      <c r="E5">
        <v>0</v>
      </c>
      <c r="F5">
        <v>0</v>
      </c>
      <c r="G5">
        <v>0</v>
      </c>
      <c r="H5" s="56">
        <f t="shared" ref="H5:H22" si="0">(E5+F5+G5)/3</f>
        <v>0</v>
      </c>
      <c r="I5">
        <v>0</v>
      </c>
      <c r="J5">
        <v>0</v>
      </c>
      <c r="K5">
        <v>0</v>
      </c>
      <c r="L5" s="32">
        <f t="shared" ref="L5:L22" si="1">(I5+J5+K5)/3</f>
        <v>0</v>
      </c>
      <c r="M5">
        <v>0</v>
      </c>
      <c r="N5">
        <v>0</v>
      </c>
      <c r="O5">
        <v>0</v>
      </c>
      <c r="P5" s="32">
        <f t="shared" ref="P5:P22" si="2">(M5+N5+O5)/3</f>
        <v>0</v>
      </c>
      <c r="Q5">
        <v>0</v>
      </c>
      <c r="R5">
        <v>0</v>
      </c>
      <c r="S5">
        <v>0</v>
      </c>
      <c r="T5" s="32">
        <f t="shared" ref="T5:T22" si="3">(Q5+R5+S5)/3</f>
        <v>0</v>
      </c>
      <c r="U5">
        <v>0</v>
      </c>
      <c r="V5">
        <v>0</v>
      </c>
      <c r="W5">
        <v>0</v>
      </c>
      <c r="X5" s="32">
        <f t="shared" ref="X5:X22" si="4">(U5+V5+W5)/3</f>
        <v>0</v>
      </c>
      <c r="Y5">
        <v>0.02</v>
      </c>
      <c r="AA5">
        <v>0</v>
      </c>
      <c r="AG5">
        <v>0</v>
      </c>
      <c r="AH5">
        <v>0</v>
      </c>
    </row>
    <row r="6" spans="1:35" ht="21" x14ac:dyDescent="0.35">
      <c r="A6">
        <v>1</v>
      </c>
      <c r="B6" s="17">
        <v>67</v>
      </c>
      <c r="C6" s="20">
        <v>4061</v>
      </c>
      <c r="D6" s="17"/>
      <c r="E6">
        <v>3</v>
      </c>
      <c r="F6">
        <v>2</v>
      </c>
      <c r="G6">
        <v>0</v>
      </c>
      <c r="H6" s="56">
        <f t="shared" si="0"/>
        <v>1.6666666666666667</v>
      </c>
      <c r="I6">
        <v>0</v>
      </c>
      <c r="J6">
        <v>0</v>
      </c>
      <c r="K6">
        <v>0</v>
      </c>
      <c r="L6" s="32">
        <f t="shared" si="1"/>
        <v>0</v>
      </c>
      <c r="M6">
        <v>0</v>
      </c>
      <c r="N6">
        <v>0</v>
      </c>
      <c r="O6">
        <v>0</v>
      </c>
      <c r="P6" s="32">
        <f t="shared" si="2"/>
        <v>0</v>
      </c>
      <c r="Q6">
        <v>0</v>
      </c>
      <c r="R6">
        <v>0</v>
      </c>
      <c r="S6">
        <v>0</v>
      </c>
      <c r="T6" s="32">
        <f t="shared" si="3"/>
        <v>0</v>
      </c>
      <c r="U6">
        <v>0</v>
      </c>
      <c r="V6">
        <v>0</v>
      </c>
      <c r="W6">
        <v>0</v>
      </c>
      <c r="X6" s="32">
        <f t="shared" si="4"/>
        <v>0</v>
      </c>
      <c r="Y6">
        <v>0.02</v>
      </c>
      <c r="AA6">
        <v>1.6666669999999999</v>
      </c>
      <c r="AG6">
        <v>0</v>
      </c>
      <c r="AH6">
        <v>0</v>
      </c>
    </row>
    <row r="7" spans="1:35" ht="21" x14ac:dyDescent="0.35">
      <c r="A7">
        <v>1</v>
      </c>
      <c r="B7" s="17">
        <v>7</v>
      </c>
      <c r="C7" s="20">
        <v>4062</v>
      </c>
      <c r="D7" s="17"/>
      <c r="E7">
        <v>0</v>
      </c>
      <c r="F7">
        <v>0</v>
      </c>
      <c r="G7">
        <v>0</v>
      </c>
      <c r="H7" s="56">
        <f t="shared" si="0"/>
        <v>0</v>
      </c>
      <c r="I7">
        <v>0</v>
      </c>
      <c r="J7">
        <v>0</v>
      </c>
      <c r="K7">
        <v>0</v>
      </c>
      <c r="L7" s="32">
        <f t="shared" si="1"/>
        <v>0</v>
      </c>
      <c r="M7">
        <v>0</v>
      </c>
      <c r="N7">
        <v>0</v>
      </c>
      <c r="O7">
        <v>0</v>
      </c>
      <c r="P7" s="32">
        <f t="shared" si="2"/>
        <v>0</v>
      </c>
      <c r="Q7">
        <v>0</v>
      </c>
      <c r="R7">
        <v>0</v>
      </c>
      <c r="S7">
        <v>0</v>
      </c>
      <c r="T7" s="32">
        <f t="shared" si="3"/>
        <v>0</v>
      </c>
      <c r="U7">
        <v>0</v>
      </c>
      <c r="V7">
        <v>0</v>
      </c>
      <c r="W7">
        <v>0</v>
      </c>
      <c r="X7" s="32">
        <f t="shared" si="4"/>
        <v>0</v>
      </c>
      <c r="Y7">
        <v>0.02</v>
      </c>
      <c r="AA7">
        <v>0</v>
      </c>
      <c r="AG7">
        <v>0</v>
      </c>
      <c r="AH7">
        <v>0</v>
      </c>
    </row>
    <row r="8" spans="1:35" ht="21" x14ac:dyDescent="0.35">
      <c r="A8">
        <v>1</v>
      </c>
      <c r="B8" s="17">
        <v>1</v>
      </c>
      <c r="C8" s="20">
        <v>4064</v>
      </c>
      <c r="D8" s="17"/>
      <c r="E8">
        <v>0</v>
      </c>
      <c r="F8">
        <v>0</v>
      </c>
      <c r="G8">
        <v>0</v>
      </c>
      <c r="H8" s="56">
        <f t="shared" si="0"/>
        <v>0</v>
      </c>
      <c r="I8">
        <v>0</v>
      </c>
      <c r="J8">
        <v>0</v>
      </c>
      <c r="K8">
        <v>0</v>
      </c>
      <c r="L8" s="32">
        <f t="shared" si="1"/>
        <v>0</v>
      </c>
      <c r="M8">
        <v>0</v>
      </c>
      <c r="N8">
        <v>0</v>
      </c>
      <c r="O8">
        <v>0</v>
      </c>
      <c r="P8" s="32">
        <f t="shared" si="2"/>
        <v>0</v>
      </c>
      <c r="Q8">
        <v>0</v>
      </c>
      <c r="R8">
        <v>0</v>
      </c>
      <c r="S8">
        <v>0</v>
      </c>
      <c r="T8" s="32">
        <f t="shared" si="3"/>
        <v>0</v>
      </c>
      <c r="U8">
        <v>0</v>
      </c>
      <c r="V8">
        <v>0</v>
      </c>
      <c r="W8">
        <v>0</v>
      </c>
      <c r="X8" s="32">
        <f t="shared" si="4"/>
        <v>0</v>
      </c>
      <c r="Y8">
        <v>0.02</v>
      </c>
      <c r="AA8">
        <v>0</v>
      </c>
      <c r="AG8">
        <v>0</v>
      </c>
      <c r="AH8">
        <v>0</v>
      </c>
    </row>
    <row r="9" spans="1:35" ht="21" x14ac:dyDescent="0.35">
      <c r="A9">
        <v>1</v>
      </c>
      <c r="B9" s="17">
        <v>90</v>
      </c>
      <c r="C9" s="20">
        <v>4577</v>
      </c>
      <c r="D9" s="17"/>
      <c r="E9">
        <v>1</v>
      </c>
      <c r="F9">
        <v>0</v>
      </c>
      <c r="G9">
        <v>0</v>
      </c>
      <c r="H9" s="56">
        <f t="shared" si="0"/>
        <v>0.33333333333333331</v>
      </c>
      <c r="I9">
        <v>0</v>
      </c>
      <c r="J9">
        <v>0</v>
      </c>
      <c r="K9">
        <v>0</v>
      </c>
      <c r="L9" s="32">
        <f t="shared" si="1"/>
        <v>0</v>
      </c>
      <c r="M9">
        <v>0</v>
      </c>
      <c r="N9">
        <v>0</v>
      </c>
      <c r="O9">
        <v>0</v>
      </c>
      <c r="P9" s="32">
        <f t="shared" si="2"/>
        <v>0</v>
      </c>
      <c r="Q9">
        <v>0</v>
      </c>
      <c r="R9">
        <v>0</v>
      </c>
      <c r="S9">
        <v>0</v>
      </c>
      <c r="T9" s="32">
        <f t="shared" si="3"/>
        <v>0</v>
      </c>
      <c r="U9">
        <v>0</v>
      </c>
      <c r="V9">
        <v>0</v>
      </c>
      <c r="W9">
        <v>0</v>
      </c>
      <c r="X9" s="32">
        <f t="shared" si="4"/>
        <v>0</v>
      </c>
      <c r="Y9">
        <v>0.02</v>
      </c>
      <c r="AA9">
        <v>0.33333299999999999</v>
      </c>
      <c r="AG9">
        <v>0</v>
      </c>
      <c r="AH9">
        <v>0</v>
      </c>
    </row>
    <row r="10" spans="1:35" ht="21" x14ac:dyDescent="0.35">
      <c r="A10">
        <v>1</v>
      </c>
      <c r="B10" s="17">
        <v>105</v>
      </c>
      <c r="C10" s="20">
        <v>4579</v>
      </c>
      <c r="D10" s="17"/>
      <c r="E10">
        <v>6</v>
      </c>
      <c r="F10">
        <v>4</v>
      </c>
      <c r="G10">
        <v>0</v>
      </c>
      <c r="H10" s="56">
        <f t="shared" si="0"/>
        <v>3.3333333333333335</v>
      </c>
      <c r="I10">
        <v>0</v>
      </c>
      <c r="J10">
        <v>0</v>
      </c>
      <c r="K10">
        <v>0</v>
      </c>
      <c r="L10" s="32">
        <f t="shared" si="1"/>
        <v>0</v>
      </c>
      <c r="M10">
        <v>0</v>
      </c>
      <c r="N10">
        <v>0</v>
      </c>
      <c r="O10">
        <v>0</v>
      </c>
      <c r="P10" s="32">
        <f t="shared" si="2"/>
        <v>0</v>
      </c>
      <c r="Q10">
        <v>0</v>
      </c>
      <c r="R10">
        <v>0</v>
      </c>
      <c r="S10">
        <v>0</v>
      </c>
      <c r="T10" s="32">
        <f t="shared" si="3"/>
        <v>0</v>
      </c>
      <c r="U10">
        <v>0</v>
      </c>
      <c r="V10">
        <v>0</v>
      </c>
      <c r="W10">
        <v>0</v>
      </c>
      <c r="X10" s="32">
        <f t="shared" si="4"/>
        <v>0</v>
      </c>
      <c r="Y10">
        <v>0.02</v>
      </c>
      <c r="AA10">
        <v>3.3333330000000001</v>
      </c>
      <c r="AG10">
        <v>0</v>
      </c>
      <c r="AH10">
        <v>0</v>
      </c>
    </row>
    <row r="11" spans="1:35" ht="21" x14ac:dyDescent="0.35">
      <c r="A11">
        <v>1</v>
      </c>
      <c r="B11" s="17">
        <v>33</v>
      </c>
      <c r="C11" s="20">
        <v>4590</v>
      </c>
      <c r="D11" s="17"/>
      <c r="E11">
        <v>1</v>
      </c>
      <c r="F11">
        <v>0</v>
      </c>
      <c r="G11">
        <v>0</v>
      </c>
      <c r="H11" s="56">
        <f t="shared" si="0"/>
        <v>0.33333333333333331</v>
      </c>
      <c r="I11">
        <v>0</v>
      </c>
      <c r="J11">
        <v>0</v>
      </c>
      <c r="K11">
        <v>0</v>
      </c>
      <c r="L11" s="32">
        <f t="shared" si="1"/>
        <v>0</v>
      </c>
      <c r="M11">
        <v>0</v>
      </c>
      <c r="N11">
        <v>0</v>
      </c>
      <c r="O11">
        <v>0</v>
      </c>
      <c r="P11" s="32">
        <f t="shared" si="2"/>
        <v>0</v>
      </c>
      <c r="Q11">
        <v>0</v>
      </c>
      <c r="R11">
        <v>0</v>
      </c>
      <c r="S11">
        <v>0</v>
      </c>
      <c r="T11" s="32">
        <f t="shared" si="3"/>
        <v>0</v>
      </c>
      <c r="U11">
        <v>0</v>
      </c>
      <c r="V11">
        <v>0</v>
      </c>
      <c r="W11">
        <v>0</v>
      </c>
      <c r="X11" s="32">
        <f t="shared" si="4"/>
        <v>0</v>
      </c>
      <c r="Y11">
        <v>0.02</v>
      </c>
      <c r="AA11">
        <v>0.33333299999999999</v>
      </c>
      <c r="AG11">
        <v>0</v>
      </c>
      <c r="AH11">
        <v>0</v>
      </c>
    </row>
    <row r="12" spans="1:35" ht="21" x14ac:dyDescent="0.35">
      <c r="A12">
        <v>1</v>
      </c>
      <c r="B12" s="17">
        <v>82</v>
      </c>
      <c r="C12" s="20">
        <v>4591</v>
      </c>
      <c r="D12" s="17"/>
      <c r="E12">
        <v>1</v>
      </c>
      <c r="F12">
        <v>0</v>
      </c>
      <c r="G12">
        <v>0</v>
      </c>
      <c r="H12" s="56">
        <f t="shared" si="0"/>
        <v>0.33333333333333331</v>
      </c>
      <c r="I12">
        <v>0</v>
      </c>
      <c r="J12">
        <v>0</v>
      </c>
      <c r="K12">
        <v>0</v>
      </c>
      <c r="L12" s="32">
        <f t="shared" si="1"/>
        <v>0</v>
      </c>
      <c r="M12">
        <v>0</v>
      </c>
      <c r="N12">
        <v>0</v>
      </c>
      <c r="O12">
        <v>0</v>
      </c>
      <c r="P12" s="32">
        <f t="shared" si="2"/>
        <v>0</v>
      </c>
      <c r="Q12">
        <v>0</v>
      </c>
      <c r="R12">
        <v>0</v>
      </c>
      <c r="S12">
        <v>0</v>
      </c>
      <c r="T12" s="32">
        <f t="shared" si="3"/>
        <v>0</v>
      </c>
      <c r="U12">
        <v>0</v>
      </c>
      <c r="V12">
        <v>0</v>
      </c>
      <c r="W12">
        <v>0</v>
      </c>
      <c r="X12" s="32">
        <f t="shared" si="4"/>
        <v>0</v>
      </c>
      <c r="Y12">
        <v>0.02</v>
      </c>
      <c r="AA12">
        <v>0.33333299999999999</v>
      </c>
      <c r="AG12">
        <v>0</v>
      </c>
      <c r="AH12">
        <v>0</v>
      </c>
    </row>
    <row r="13" spans="1:35" ht="21" x14ac:dyDescent="0.35">
      <c r="A13">
        <v>1</v>
      </c>
      <c r="B13" s="17">
        <v>41</v>
      </c>
      <c r="C13" s="20">
        <v>4593</v>
      </c>
      <c r="D13" s="17"/>
      <c r="E13">
        <v>0</v>
      </c>
      <c r="F13">
        <v>0</v>
      </c>
      <c r="G13">
        <v>0</v>
      </c>
      <c r="H13" s="56">
        <f t="shared" si="0"/>
        <v>0</v>
      </c>
      <c r="I13">
        <v>0</v>
      </c>
      <c r="J13">
        <v>0</v>
      </c>
      <c r="K13">
        <v>0</v>
      </c>
      <c r="L13" s="32">
        <f t="shared" si="1"/>
        <v>0</v>
      </c>
      <c r="M13">
        <v>0</v>
      </c>
      <c r="N13">
        <v>0</v>
      </c>
      <c r="O13">
        <v>0</v>
      </c>
      <c r="P13" s="32">
        <f t="shared" si="2"/>
        <v>0</v>
      </c>
      <c r="Q13">
        <v>0</v>
      </c>
      <c r="R13">
        <v>0</v>
      </c>
      <c r="S13">
        <v>0</v>
      </c>
      <c r="T13" s="32">
        <f t="shared" si="3"/>
        <v>0</v>
      </c>
      <c r="U13">
        <v>0</v>
      </c>
      <c r="V13">
        <v>0</v>
      </c>
      <c r="W13">
        <v>0</v>
      </c>
      <c r="X13" s="32">
        <f t="shared" si="4"/>
        <v>0</v>
      </c>
      <c r="Y13">
        <v>0.02</v>
      </c>
      <c r="AA13">
        <v>0</v>
      </c>
      <c r="AG13">
        <v>0</v>
      </c>
      <c r="AH13">
        <v>0</v>
      </c>
    </row>
    <row r="14" spans="1:35" ht="21" x14ac:dyDescent="0.35">
      <c r="A14">
        <v>1</v>
      </c>
      <c r="B14" s="17">
        <v>84</v>
      </c>
      <c r="C14" s="20">
        <v>4594</v>
      </c>
      <c r="D14" s="17"/>
      <c r="E14">
        <v>1</v>
      </c>
      <c r="F14">
        <v>2</v>
      </c>
      <c r="G14">
        <v>0</v>
      </c>
      <c r="H14" s="56">
        <f t="shared" si="0"/>
        <v>1</v>
      </c>
      <c r="I14">
        <v>1</v>
      </c>
      <c r="J14">
        <v>0</v>
      </c>
      <c r="K14">
        <v>0</v>
      </c>
      <c r="L14" s="32">
        <f t="shared" si="1"/>
        <v>0.33333333333333331</v>
      </c>
      <c r="M14">
        <v>0</v>
      </c>
      <c r="N14">
        <v>0</v>
      </c>
      <c r="O14">
        <v>0</v>
      </c>
      <c r="P14" s="32">
        <f t="shared" si="2"/>
        <v>0</v>
      </c>
      <c r="Q14">
        <v>0</v>
      </c>
      <c r="R14">
        <v>0</v>
      </c>
      <c r="S14">
        <v>0</v>
      </c>
      <c r="T14" s="32">
        <f t="shared" si="3"/>
        <v>0</v>
      </c>
      <c r="U14">
        <v>0</v>
      </c>
      <c r="V14">
        <v>0</v>
      </c>
      <c r="W14">
        <v>0</v>
      </c>
      <c r="X14" s="32">
        <f t="shared" si="4"/>
        <v>0</v>
      </c>
      <c r="Y14">
        <v>0.02</v>
      </c>
      <c r="AA14">
        <v>1</v>
      </c>
      <c r="AG14">
        <v>0</v>
      </c>
      <c r="AH14">
        <v>0</v>
      </c>
    </row>
    <row r="15" spans="1:35" ht="21" x14ac:dyDescent="0.35">
      <c r="A15">
        <v>1</v>
      </c>
      <c r="B15" s="17">
        <v>51</v>
      </c>
      <c r="C15" s="20">
        <v>4694</v>
      </c>
      <c r="D15" s="17"/>
      <c r="E15">
        <v>1</v>
      </c>
      <c r="F15">
        <v>1</v>
      </c>
      <c r="G15">
        <v>0</v>
      </c>
      <c r="H15" s="56">
        <f t="shared" si="0"/>
        <v>0.66666666666666663</v>
      </c>
      <c r="I15">
        <v>1</v>
      </c>
      <c r="J15">
        <v>0</v>
      </c>
      <c r="K15">
        <v>0</v>
      </c>
      <c r="L15" s="32">
        <f t="shared" si="1"/>
        <v>0.33333333333333331</v>
      </c>
      <c r="M15">
        <v>0</v>
      </c>
      <c r="N15">
        <v>0</v>
      </c>
      <c r="O15">
        <v>0</v>
      </c>
      <c r="P15" s="32">
        <f t="shared" si="2"/>
        <v>0</v>
      </c>
      <c r="Q15">
        <v>0</v>
      </c>
      <c r="R15">
        <v>0</v>
      </c>
      <c r="S15">
        <v>0</v>
      </c>
      <c r="T15" s="32">
        <f t="shared" si="3"/>
        <v>0</v>
      </c>
      <c r="U15">
        <v>0</v>
      </c>
      <c r="V15">
        <v>0</v>
      </c>
      <c r="W15">
        <v>0</v>
      </c>
      <c r="X15" s="32">
        <f t="shared" si="4"/>
        <v>0</v>
      </c>
      <c r="Y15">
        <v>0.02</v>
      </c>
      <c r="AA15">
        <v>0.66666700000000001</v>
      </c>
      <c r="AG15">
        <v>0</v>
      </c>
      <c r="AH15">
        <v>0</v>
      </c>
    </row>
    <row r="16" spans="1:35" ht="21" x14ac:dyDescent="0.35">
      <c r="A16">
        <v>1</v>
      </c>
      <c r="B16" s="17">
        <v>19</v>
      </c>
      <c r="C16" s="20">
        <v>4696</v>
      </c>
      <c r="D16" s="17"/>
      <c r="E16">
        <v>0</v>
      </c>
      <c r="F16">
        <v>0</v>
      </c>
      <c r="G16">
        <v>0</v>
      </c>
      <c r="H16" s="56">
        <f t="shared" si="0"/>
        <v>0</v>
      </c>
      <c r="I16">
        <v>0</v>
      </c>
      <c r="J16">
        <v>0</v>
      </c>
      <c r="K16">
        <v>0</v>
      </c>
      <c r="L16" s="32">
        <f t="shared" si="1"/>
        <v>0</v>
      </c>
      <c r="M16">
        <v>0</v>
      </c>
      <c r="N16">
        <v>0</v>
      </c>
      <c r="O16">
        <v>0</v>
      </c>
      <c r="P16" s="32">
        <f t="shared" si="2"/>
        <v>0</v>
      </c>
      <c r="Q16">
        <v>0</v>
      </c>
      <c r="R16">
        <v>0</v>
      </c>
      <c r="S16">
        <v>0</v>
      </c>
      <c r="T16" s="32">
        <f t="shared" si="3"/>
        <v>0</v>
      </c>
      <c r="U16">
        <v>0</v>
      </c>
      <c r="V16">
        <v>0</v>
      </c>
      <c r="W16">
        <v>0</v>
      </c>
      <c r="X16" s="32">
        <f t="shared" si="4"/>
        <v>0</v>
      </c>
      <c r="Y16">
        <v>0.02</v>
      </c>
      <c r="AA16">
        <v>0</v>
      </c>
      <c r="AG16">
        <v>0</v>
      </c>
      <c r="AH16">
        <v>0</v>
      </c>
    </row>
    <row r="17" spans="1:35" ht="21" x14ac:dyDescent="0.35">
      <c r="A17">
        <v>1</v>
      </c>
      <c r="B17" s="17">
        <v>62</v>
      </c>
      <c r="C17" s="20">
        <v>4786</v>
      </c>
      <c r="D17" s="17"/>
      <c r="E17">
        <v>0</v>
      </c>
      <c r="F17">
        <v>0</v>
      </c>
      <c r="G17">
        <v>0</v>
      </c>
      <c r="H17" s="56">
        <f t="shared" si="0"/>
        <v>0</v>
      </c>
      <c r="I17">
        <v>0</v>
      </c>
      <c r="J17">
        <v>0</v>
      </c>
      <c r="K17">
        <v>0</v>
      </c>
      <c r="L17" s="32">
        <f t="shared" si="1"/>
        <v>0</v>
      </c>
      <c r="M17">
        <v>0</v>
      </c>
      <c r="N17">
        <v>0</v>
      </c>
      <c r="O17">
        <v>0</v>
      </c>
      <c r="P17" s="32">
        <f t="shared" si="2"/>
        <v>0</v>
      </c>
      <c r="Q17">
        <v>0</v>
      </c>
      <c r="R17">
        <v>0</v>
      </c>
      <c r="S17">
        <v>0</v>
      </c>
      <c r="T17" s="32">
        <f t="shared" si="3"/>
        <v>0</v>
      </c>
      <c r="U17">
        <v>0</v>
      </c>
      <c r="V17">
        <v>0</v>
      </c>
      <c r="W17">
        <v>0</v>
      </c>
      <c r="X17" s="32">
        <f t="shared" si="4"/>
        <v>0</v>
      </c>
      <c r="Y17">
        <v>0.02</v>
      </c>
      <c r="AA17">
        <v>0</v>
      </c>
      <c r="AG17">
        <v>0</v>
      </c>
      <c r="AH17">
        <v>0</v>
      </c>
    </row>
    <row r="18" spans="1:35" ht="21" x14ac:dyDescent="0.35">
      <c r="A18">
        <v>1</v>
      </c>
      <c r="B18" s="17">
        <v>96</v>
      </c>
      <c r="C18" s="20">
        <v>4787</v>
      </c>
      <c r="D18" s="17"/>
      <c r="E18">
        <v>1</v>
      </c>
      <c r="F18">
        <v>0</v>
      </c>
      <c r="G18">
        <v>0</v>
      </c>
      <c r="H18" s="56">
        <f t="shared" si="0"/>
        <v>0.33333333333333331</v>
      </c>
      <c r="I18">
        <v>0</v>
      </c>
      <c r="J18">
        <v>0</v>
      </c>
      <c r="K18">
        <v>0</v>
      </c>
      <c r="L18" s="32">
        <f t="shared" si="1"/>
        <v>0</v>
      </c>
      <c r="M18">
        <v>0</v>
      </c>
      <c r="N18">
        <v>0</v>
      </c>
      <c r="O18">
        <v>0</v>
      </c>
      <c r="P18" s="32">
        <f t="shared" si="2"/>
        <v>0</v>
      </c>
      <c r="Q18">
        <v>0</v>
      </c>
      <c r="R18">
        <v>0</v>
      </c>
      <c r="S18">
        <v>0</v>
      </c>
      <c r="T18" s="32">
        <f t="shared" si="3"/>
        <v>0</v>
      </c>
      <c r="U18">
        <v>0</v>
      </c>
      <c r="V18">
        <v>0</v>
      </c>
      <c r="W18">
        <v>0</v>
      </c>
      <c r="X18" s="32">
        <f t="shared" si="4"/>
        <v>0</v>
      </c>
      <c r="Y18">
        <v>0.02</v>
      </c>
      <c r="AA18">
        <v>0.33333299999999999</v>
      </c>
      <c r="AG18">
        <v>0</v>
      </c>
      <c r="AH18">
        <v>0</v>
      </c>
    </row>
    <row r="19" spans="1:35" ht="21" x14ac:dyDescent="0.35">
      <c r="A19">
        <v>1</v>
      </c>
      <c r="B19" s="17">
        <v>73</v>
      </c>
      <c r="C19" s="20">
        <v>4788</v>
      </c>
      <c r="D19" s="17"/>
      <c r="E19">
        <v>0</v>
      </c>
      <c r="F19">
        <v>0</v>
      </c>
      <c r="G19">
        <v>0</v>
      </c>
      <c r="H19" s="56">
        <f t="shared" si="0"/>
        <v>0</v>
      </c>
      <c r="I19">
        <v>0</v>
      </c>
      <c r="J19">
        <v>0</v>
      </c>
      <c r="K19">
        <v>0</v>
      </c>
      <c r="L19" s="32">
        <f t="shared" si="1"/>
        <v>0</v>
      </c>
      <c r="M19">
        <v>0</v>
      </c>
      <c r="N19">
        <v>0</v>
      </c>
      <c r="O19">
        <v>0</v>
      </c>
      <c r="P19" s="32">
        <f t="shared" si="2"/>
        <v>0</v>
      </c>
      <c r="Q19">
        <v>0</v>
      </c>
      <c r="R19">
        <v>0</v>
      </c>
      <c r="S19">
        <v>0</v>
      </c>
      <c r="T19" s="32">
        <f t="shared" si="3"/>
        <v>0</v>
      </c>
      <c r="U19">
        <v>0</v>
      </c>
      <c r="V19">
        <v>0</v>
      </c>
      <c r="W19">
        <v>0</v>
      </c>
      <c r="X19" s="32">
        <f t="shared" si="4"/>
        <v>0</v>
      </c>
      <c r="Y19">
        <v>0.02</v>
      </c>
      <c r="AA19">
        <v>0</v>
      </c>
      <c r="AG19">
        <v>0</v>
      </c>
      <c r="AH19">
        <v>0</v>
      </c>
    </row>
    <row r="20" spans="1:35" ht="21" x14ac:dyDescent="0.35">
      <c r="A20">
        <v>1</v>
      </c>
      <c r="B20" s="17">
        <v>112</v>
      </c>
      <c r="C20" s="20">
        <v>4789</v>
      </c>
      <c r="D20" s="17"/>
      <c r="E20">
        <v>3</v>
      </c>
      <c r="F20">
        <v>0</v>
      </c>
      <c r="G20">
        <v>0</v>
      </c>
      <c r="H20" s="56">
        <f t="shared" si="0"/>
        <v>1</v>
      </c>
      <c r="I20">
        <v>1</v>
      </c>
      <c r="J20">
        <v>0</v>
      </c>
      <c r="K20">
        <v>0</v>
      </c>
      <c r="L20" s="32">
        <f t="shared" si="1"/>
        <v>0.33333333333333331</v>
      </c>
      <c r="M20">
        <v>0</v>
      </c>
      <c r="N20">
        <v>0</v>
      </c>
      <c r="O20">
        <v>0</v>
      </c>
      <c r="P20" s="32">
        <f t="shared" si="2"/>
        <v>0</v>
      </c>
      <c r="Q20">
        <v>0</v>
      </c>
      <c r="R20">
        <v>0</v>
      </c>
      <c r="S20">
        <v>0</v>
      </c>
      <c r="T20" s="32">
        <f t="shared" si="3"/>
        <v>0</v>
      </c>
      <c r="U20">
        <v>0</v>
      </c>
      <c r="V20">
        <v>0</v>
      </c>
      <c r="W20">
        <v>0</v>
      </c>
      <c r="X20" s="32">
        <f t="shared" si="4"/>
        <v>0</v>
      </c>
      <c r="Y20">
        <v>0.02</v>
      </c>
      <c r="AA20">
        <v>1</v>
      </c>
      <c r="AG20">
        <v>0</v>
      </c>
      <c r="AH20">
        <v>0</v>
      </c>
    </row>
    <row r="21" spans="1:35" ht="21" x14ac:dyDescent="0.35">
      <c r="A21">
        <v>1</v>
      </c>
      <c r="B21" s="17">
        <v>113</v>
      </c>
      <c r="C21" s="20">
        <v>4790</v>
      </c>
      <c r="D21" s="17"/>
      <c r="E21">
        <v>4</v>
      </c>
      <c r="F21">
        <v>8</v>
      </c>
      <c r="G21">
        <v>11</v>
      </c>
      <c r="H21" s="56">
        <f t="shared" si="0"/>
        <v>7.666666666666667</v>
      </c>
      <c r="I21">
        <v>1</v>
      </c>
      <c r="J21">
        <v>2</v>
      </c>
      <c r="K21">
        <v>2</v>
      </c>
      <c r="L21" s="32">
        <f t="shared" si="1"/>
        <v>1.6666666666666667</v>
      </c>
      <c r="M21">
        <v>1</v>
      </c>
      <c r="N21">
        <v>0</v>
      </c>
      <c r="O21">
        <v>0</v>
      </c>
      <c r="P21" s="32">
        <f t="shared" si="2"/>
        <v>0.33333333333333331</v>
      </c>
      <c r="Q21">
        <v>0</v>
      </c>
      <c r="R21">
        <v>0</v>
      </c>
      <c r="S21">
        <v>0</v>
      </c>
      <c r="T21" s="32">
        <f t="shared" si="3"/>
        <v>0</v>
      </c>
      <c r="U21">
        <v>0</v>
      </c>
      <c r="V21">
        <v>0</v>
      </c>
      <c r="W21">
        <v>0</v>
      </c>
      <c r="X21" s="32">
        <f t="shared" si="4"/>
        <v>0</v>
      </c>
      <c r="Y21">
        <v>0.02</v>
      </c>
      <c r="AA21">
        <v>7.6666670000000003</v>
      </c>
      <c r="AG21" s="59">
        <f>AA21/(Y21*AA3)</f>
        <v>3833.3335000000002</v>
      </c>
      <c r="AH21" s="59">
        <f>AG21*2</f>
        <v>7666.6670000000004</v>
      </c>
      <c r="AI21" s="55">
        <v>0</v>
      </c>
    </row>
    <row r="22" spans="1:35" ht="21" x14ac:dyDescent="0.35">
      <c r="A22">
        <v>1</v>
      </c>
      <c r="B22" s="17">
        <v>58</v>
      </c>
      <c r="C22" s="20">
        <v>5050</v>
      </c>
      <c r="D22" s="17"/>
      <c r="E22">
        <v>1</v>
      </c>
      <c r="F22">
        <v>2</v>
      </c>
      <c r="G22">
        <v>0</v>
      </c>
      <c r="H22" s="56">
        <f t="shared" si="0"/>
        <v>1</v>
      </c>
      <c r="I22">
        <v>0</v>
      </c>
      <c r="J22">
        <v>0</v>
      </c>
      <c r="K22">
        <v>0</v>
      </c>
      <c r="L22" s="32">
        <f t="shared" si="1"/>
        <v>0</v>
      </c>
      <c r="M22">
        <v>0</v>
      </c>
      <c r="N22">
        <v>0</v>
      </c>
      <c r="O22">
        <v>0</v>
      </c>
      <c r="P22" s="32">
        <f t="shared" si="2"/>
        <v>0</v>
      </c>
      <c r="Q22">
        <v>0</v>
      </c>
      <c r="R22">
        <v>0</v>
      </c>
      <c r="S22">
        <v>0</v>
      </c>
      <c r="T22" s="32">
        <f t="shared" si="3"/>
        <v>0</v>
      </c>
      <c r="U22">
        <v>0</v>
      </c>
      <c r="V22">
        <v>0</v>
      </c>
      <c r="W22">
        <v>0</v>
      </c>
      <c r="X22" s="32">
        <f t="shared" si="4"/>
        <v>0</v>
      </c>
      <c r="Y22">
        <v>0.02</v>
      </c>
      <c r="AA22">
        <v>1</v>
      </c>
      <c r="AG22">
        <v>0</v>
      </c>
      <c r="AH22">
        <v>0</v>
      </c>
    </row>
    <row r="23" spans="1:35" x14ac:dyDescent="0.25">
      <c r="B23" s="17"/>
      <c r="C23" s="21"/>
      <c r="D23" s="17"/>
      <c r="AI23"/>
    </row>
    <row r="24" spans="1:35" x14ac:dyDescent="0.25">
      <c r="AI24"/>
    </row>
    <row r="25" spans="1:35" x14ac:dyDescent="0.25">
      <c r="AI25"/>
    </row>
    <row r="26" spans="1:35" x14ac:dyDescent="0.25">
      <c r="AI26"/>
    </row>
    <row r="27" spans="1:35" ht="26.25" x14ac:dyDescent="0.4">
      <c r="B27" s="25" t="s">
        <v>53</v>
      </c>
      <c r="C27" s="17"/>
      <c r="D27" s="17"/>
      <c r="AI27"/>
    </row>
    <row r="28" spans="1:35" ht="21" x14ac:dyDescent="0.35">
      <c r="B28" s="19"/>
      <c r="C28" s="19" t="s">
        <v>54</v>
      </c>
      <c r="D28" s="17"/>
      <c r="AI28"/>
    </row>
    <row r="29" spans="1:35" ht="21" x14ac:dyDescent="0.35">
      <c r="B29" s="22" t="s">
        <v>55</v>
      </c>
      <c r="C29" s="19" t="s">
        <v>52</v>
      </c>
      <c r="D29" s="17"/>
      <c r="AI29"/>
    </row>
    <row r="30" spans="1:35" ht="18.75" x14ac:dyDescent="0.3">
      <c r="A30">
        <v>4</v>
      </c>
      <c r="B30" s="17">
        <v>109</v>
      </c>
      <c r="C30" s="18">
        <v>4057</v>
      </c>
      <c r="D30" s="17"/>
      <c r="E30">
        <v>3</v>
      </c>
      <c r="F30">
        <v>6</v>
      </c>
      <c r="G30">
        <v>10</v>
      </c>
      <c r="H30" s="56">
        <f t="shared" ref="H30:H43" si="5">(E30+F30+G30)/3</f>
        <v>6.333333333333333</v>
      </c>
      <c r="I30">
        <v>1</v>
      </c>
      <c r="J30">
        <v>1</v>
      </c>
      <c r="K30">
        <v>3</v>
      </c>
      <c r="L30" s="32">
        <f t="shared" ref="L30:L43" si="6">(I30+J30+K30)/3</f>
        <v>1.6666666666666667</v>
      </c>
      <c r="M30">
        <v>0</v>
      </c>
      <c r="N30">
        <v>0</v>
      </c>
      <c r="O30">
        <v>0</v>
      </c>
      <c r="P30" s="32">
        <f t="shared" ref="P30:P49" si="7">(M30+N30+O30)/3</f>
        <v>0</v>
      </c>
      <c r="Q30">
        <v>0</v>
      </c>
      <c r="R30">
        <v>0</v>
      </c>
      <c r="S30">
        <v>0</v>
      </c>
      <c r="T30" s="32">
        <f t="shared" ref="T30:T49" si="8">(Q30+R30+S30)/3</f>
        <v>0</v>
      </c>
      <c r="U30">
        <v>0</v>
      </c>
      <c r="V30">
        <v>0</v>
      </c>
      <c r="W30">
        <v>0</v>
      </c>
      <c r="X30" s="32">
        <f t="shared" ref="X30:X49" si="9">(U30+V30+W30)/3</f>
        <v>0</v>
      </c>
      <c r="Y30">
        <v>0.02</v>
      </c>
      <c r="AA30">
        <v>6.3333329999999997</v>
      </c>
      <c r="AG30" s="57">
        <f>AA30/(Y30*AA3)</f>
        <v>3166.6664999999998</v>
      </c>
      <c r="AH30" s="57">
        <f>AG30*2</f>
        <v>6333.3329999999996</v>
      </c>
      <c r="AI30" s="58">
        <v>1</v>
      </c>
    </row>
    <row r="31" spans="1:35" ht="18.75" x14ac:dyDescent="0.3">
      <c r="A31">
        <v>4</v>
      </c>
      <c r="B31" s="17">
        <v>3</v>
      </c>
      <c r="C31" s="18">
        <v>4059</v>
      </c>
      <c r="D31" s="17"/>
      <c r="E31">
        <v>0</v>
      </c>
      <c r="F31">
        <v>0</v>
      </c>
      <c r="G31">
        <v>0</v>
      </c>
      <c r="H31" s="56">
        <f t="shared" si="5"/>
        <v>0</v>
      </c>
      <c r="I31">
        <v>0</v>
      </c>
      <c r="J31">
        <v>0</v>
      </c>
      <c r="K31">
        <v>0</v>
      </c>
      <c r="L31" s="32">
        <f t="shared" si="6"/>
        <v>0</v>
      </c>
      <c r="M31">
        <v>0</v>
      </c>
      <c r="N31">
        <v>0</v>
      </c>
      <c r="O31">
        <v>0</v>
      </c>
      <c r="P31" s="32">
        <f t="shared" si="7"/>
        <v>0</v>
      </c>
      <c r="Q31">
        <v>0</v>
      </c>
      <c r="R31">
        <v>0</v>
      </c>
      <c r="S31">
        <v>0</v>
      </c>
      <c r="T31" s="32">
        <f t="shared" si="8"/>
        <v>0</v>
      </c>
      <c r="U31">
        <v>0</v>
      </c>
      <c r="V31">
        <v>0</v>
      </c>
      <c r="W31">
        <v>0</v>
      </c>
      <c r="X31" s="32">
        <f t="shared" si="9"/>
        <v>0</v>
      </c>
      <c r="Y31">
        <v>0.02</v>
      </c>
      <c r="AA31">
        <v>0</v>
      </c>
      <c r="AG31">
        <v>0</v>
      </c>
      <c r="AH31">
        <v>0</v>
      </c>
    </row>
    <row r="32" spans="1:35" ht="18.75" x14ac:dyDescent="0.3">
      <c r="A32">
        <v>4</v>
      </c>
      <c r="B32" s="17">
        <v>13</v>
      </c>
      <c r="C32" s="18">
        <v>4060</v>
      </c>
      <c r="D32" s="17"/>
      <c r="E32" t="s">
        <v>63</v>
      </c>
      <c r="F32" t="s">
        <v>63</v>
      </c>
      <c r="G32" t="s">
        <v>63</v>
      </c>
      <c r="H32" s="32" t="e">
        <f t="shared" si="5"/>
        <v>#VALUE!</v>
      </c>
      <c r="I32" t="s">
        <v>63</v>
      </c>
      <c r="J32" t="s">
        <v>63</v>
      </c>
      <c r="K32" t="s">
        <v>63</v>
      </c>
      <c r="L32" s="32" t="e">
        <f t="shared" si="6"/>
        <v>#VALUE!</v>
      </c>
      <c r="M32" t="s">
        <v>63</v>
      </c>
      <c r="N32" t="s">
        <v>63</v>
      </c>
      <c r="O32" t="s">
        <v>63</v>
      </c>
      <c r="P32" s="32" t="e">
        <f t="shared" si="7"/>
        <v>#VALUE!</v>
      </c>
      <c r="Q32" t="s">
        <v>63</v>
      </c>
      <c r="R32" t="s">
        <v>63</v>
      </c>
      <c r="S32" t="s">
        <v>63</v>
      </c>
      <c r="T32" s="32" t="e">
        <f t="shared" si="8"/>
        <v>#VALUE!</v>
      </c>
      <c r="U32">
        <v>5</v>
      </c>
      <c r="V32">
        <v>5</v>
      </c>
      <c r="W32">
        <v>10</v>
      </c>
      <c r="X32" s="56">
        <f t="shared" si="9"/>
        <v>6.666666666666667</v>
      </c>
      <c r="Y32">
        <v>0.02</v>
      </c>
      <c r="AE32">
        <v>6.6666670000000003</v>
      </c>
      <c r="AG32" s="57">
        <f>AE32/(Y32*AE3)</f>
        <v>33333335</v>
      </c>
      <c r="AH32" s="57">
        <f>AG32*2</f>
        <v>66666670</v>
      </c>
      <c r="AI32" s="58">
        <v>1</v>
      </c>
    </row>
    <row r="33" spans="1:35" ht="18.75" x14ac:dyDescent="0.3">
      <c r="A33">
        <v>4</v>
      </c>
      <c r="B33" s="17">
        <v>64</v>
      </c>
      <c r="C33" s="18">
        <v>4063</v>
      </c>
      <c r="D33" s="17"/>
      <c r="E33" t="s">
        <v>63</v>
      </c>
      <c r="F33" t="s">
        <v>63</v>
      </c>
      <c r="G33" t="s">
        <v>63</v>
      </c>
      <c r="H33" s="32" t="e">
        <f t="shared" si="5"/>
        <v>#VALUE!</v>
      </c>
      <c r="I33" t="s">
        <v>63</v>
      </c>
      <c r="J33" t="s">
        <v>63</v>
      </c>
      <c r="K33" t="s">
        <v>63</v>
      </c>
      <c r="L33" s="32" t="e">
        <f t="shared" si="6"/>
        <v>#VALUE!</v>
      </c>
      <c r="M33">
        <v>2</v>
      </c>
      <c r="N33">
        <v>10</v>
      </c>
      <c r="O33">
        <v>12</v>
      </c>
      <c r="P33" s="56">
        <f t="shared" si="7"/>
        <v>8</v>
      </c>
      <c r="Q33">
        <v>1</v>
      </c>
      <c r="R33">
        <v>0</v>
      </c>
      <c r="S33">
        <v>0</v>
      </c>
      <c r="T33" s="32">
        <f t="shared" si="8"/>
        <v>0.33333333333333331</v>
      </c>
      <c r="U33">
        <v>0</v>
      </c>
      <c r="V33">
        <v>0</v>
      </c>
      <c r="W33">
        <v>0</v>
      </c>
      <c r="X33" s="32">
        <f t="shared" si="9"/>
        <v>0</v>
      </c>
      <c r="Y33">
        <v>0.02</v>
      </c>
      <c r="AC33">
        <v>8</v>
      </c>
      <c r="AG33" s="57">
        <f>AC33/(Y33*AC3)</f>
        <v>399999.99999999994</v>
      </c>
      <c r="AH33" s="57">
        <f>AG33*2</f>
        <v>799999.99999999988</v>
      </c>
      <c r="AI33" s="58">
        <v>1</v>
      </c>
    </row>
    <row r="34" spans="1:35" ht="18.75" x14ac:dyDescent="0.3">
      <c r="A34">
        <v>4</v>
      </c>
      <c r="B34" s="17">
        <v>50</v>
      </c>
      <c r="C34" s="18">
        <v>4576</v>
      </c>
      <c r="D34" s="17"/>
      <c r="E34" t="s">
        <v>63</v>
      </c>
      <c r="F34" t="s">
        <v>63</v>
      </c>
      <c r="G34" t="s">
        <v>63</v>
      </c>
      <c r="H34" s="32" t="e">
        <f t="shared" si="5"/>
        <v>#VALUE!</v>
      </c>
      <c r="I34" t="s">
        <v>63</v>
      </c>
      <c r="J34" t="s">
        <v>63</v>
      </c>
      <c r="K34" t="s">
        <v>63</v>
      </c>
      <c r="L34" s="32" t="e">
        <f t="shared" si="6"/>
        <v>#VALUE!</v>
      </c>
      <c r="M34" t="s">
        <v>63</v>
      </c>
      <c r="N34" t="s">
        <v>63</v>
      </c>
      <c r="O34" t="s">
        <v>63</v>
      </c>
      <c r="P34" s="32" t="e">
        <f t="shared" si="7"/>
        <v>#VALUE!</v>
      </c>
      <c r="Q34">
        <v>14</v>
      </c>
      <c r="R34">
        <v>10</v>
      </c>
      <c r="S34">
        <v>14</v>
      </c>
      <c r="T34" s="56">
        <f t="shared" si="8"/>
        <v>12.666666666666666</v>
      </c>
      <c r="U34">
        <v>2</v>
      </c>
      <c r="V34">
        <v>0</v>
      </c>
      <c r="W34">
        <v>5</v>
      </c>
      <c r="X34" s="32">
        <f t="shared" si="9"/>
        <v>2.3333333333333335</v>
      </c>
      <c r="Y34">
        <v>0.02</v>
      </c>
      <c r="AD34">
        <v>12.666700000000001</v>
      </c>
      <c r="AG34" s="57">
        <f>AD34/(Y34*AD3)</f>
        <v>6333349.9999999991</v>
      </c>
      <c r="AH34" s="57">
        <f>AG34*2</f>
        <v>12666699.999999998</v>
      </c>
      <c r="AI34" s="58">
        <v>1</v>
      </c>
    </row>
    <row r="35" spans="1:35" ht="18.75" x14ac:dyDescent="0.3">
      <c r="A35">
        <v>4</v>
      </c>
      <c r="B35" s="17">
        <v>101</v>
      </c>
      <c r="C35" s="18">
        <v>4592</v>
      </c>
      <c r="D35" s="17"/>
      <c r="E35" t="s">
        <v>63</v>
      </c>
      <c r="F35" t="s">
        <v>63</v>
      </c>
      <c r="G35" t="s">
        <v>63</v>
      </c>
      <c r="H35" s="32" t="e">
        <f t="shared" si="5"/>
        <v>#VALUE!</v>
      </c>
      <c r="I35" t="s">
        <v>63</v>
      </c>
      <c r="J35" t="s">
        <v>63</v>
      </c>
      <c r="K35" t="s">
        <v>63</v>
      </c>
      <c r="L35" s="32" t="e">
        <f t="shared" si="6"/>
        <v>#VALUE!</v>
      </c>
      <c r="M35" t="s">
        <v>63</v>
      </c>
      <c r="N35" t="s">
        <v>63</v>
      </c>
      <c r="O35" t="s">
        <v>63</v>
      </c>
      <c r="P35" s="32" t="e">
        <f t="shared" si="7"/>
        <v>#VALUE!</v>
      </c>
      <c r="Q35" t="s">
        <v>63</v>
      </c>
      <c r="R35" t="s">
        <v>63</v>
      </c>
      <c r="S35" t="s">
        <v>63</v>
      </c>
      <c r="T35" s="32" t="e">
        <f t="shared" si="8"/>
        <v>#VALUE!</v>
      </c>
      <c r="U35">
        <v>6</v>
      </c>
      <c r="V35">
        <v>6</v>
      </c>
      <c r="W35">
        <v>5</v>
      </c>
      <c r="X35" s="56">
        <f t="shared" si="9"/>
        <v>5.666666666666667</v>
      </c>
      <c r="Y35">
        <v>0.02</v>
      </c>
      <c r="AE35">
        <v>5.6666699999999999</v>
      </c>
      <c r="AG35" s="57">
        <f>AE35/(Y35*AE3)</f>
        <v>28333349.999999996</v>
      </c>
      <c r="AH35" s="57">
        <f>AG35/2</f>
        <v>14166674.999999998</v>
      </c>
      <c r="AI35" s="58">
        <v>1</v>
      </c>
    </row>
    <row r="36" spans="1:35" ht="18.75" x14ac:dyDescent="0.3">
      <c r="A36">
        <v>4</v>
      </c>
      <c r="B36" s="17">
        <v>25</v>
      </c>
      <c r="C36" s="18">
        <v>4595</v>
      </c>
      <c r="D36" s="17"/>
      <c r="E36" t="s">
        <v>63</v>
      </c>
      <c r="F36" t="s">
        <v>63</v>
      </c>
      <c r="G36" t="s">
        <v>63</v>
      </c>
      <c r="H36" s="32" t="e">
        <f t="shared" si="5"/>
        <v>#VALUE!</v>
      </c>
      <c r="I36">
        <v>2</v>
      </c>
      <c r="J36">
        <v>3</v>
      </c>
      <c r="K36">
        <v>2</v>
      </c>
      <c r="L36" s="56">
        <f t="shared" si="6"/>
        <v>2.3333333333333335</v>
      </c>
      <c r="M36">
        <v>1</v>
      </c>
      <c r="N36">
        <v>1</v>
      </c>
      <c r="O36">
        <v>0</v>
      </c>
      <c r="P36" s="32">
        <f t="shared" si="7"/>
        <v>0.66666666666666663</v>
      </c>
      <c r="Q36">
        <v>0</v>
      </c>
      <c r="R36">
        <v>0</v>
      </c>
      <c r="S36">
        <v>0</v>
      </c>
      <c r="T36" s="32">
        <f t="shared" si="8"/>
        <v>0</v>
      </c>
      <c r="U36">
        <v>0</v>
      </c>
      <c r="V36">
        <v>0</v>
      </c>
      <c r="W36">
        <v>0</v>
      </c>
      <c r="X36" s="32">
        <f t="shared" si="9"/>
        <v>0</v>
      </c>
      <c r="Y36">
        <v>0.02</v>
      </c>
      <c r="AB36">
        <v>2.3333330000000001</v>
      </c>
      <c r="AG36" s="57">
        <f>AB36/(Y36*AB3)</f>
        <v>11666.664999999999</v>
      </c>
      <c r="AH36" s="57">
        <f>AG36*2</f>
        <v>23333.329999999998</v>
      </c>
      <c r="AI36" s="58">
        <v>1</v>
      </c>
    </row>
    <row r="37" spans="1:35" ht="18.75" x14ac:dyDescent="0.3">
      <c r="A37">
        <v>4</v>
      </c>
      <c r="B37" s="17">
        <v>23</v>
      </c>
      <c r="C37" s="18">
        <v>4597</v>
      </c>
      <c r="D37" s="17"/>
      <c r="E37">
        <v>0</v>
      </c>
      <c r="F37">
        <v>0</v>
      </c>
      <c r="G37">
        <v>0</v>
      </c>
      <c r="H37" s="56">
        <f t="shared" si="5"/>
        <v>0</v>
      </c>
      <c r="I37">
        <v>0</v>
      </c>
      <c r="J37">
        <v>0</v>
      </c>
      <c r="K37">
        <v>0</v>
      </c>
      <c r="L37" s="32">
        <f t="shared" si="6"/>
        <v>0</v>
      </c>
      <c r="M37">
        <v>0</v>
      </c>
      <c r="N37">
        <v>0</v>
      </c>
      <c r="O37">
        <v>0</v>
      </c>
      <c r="P37" s="32">
        <f t="shared" si="7"/>
        <v>0</v>
      </c>
      <c r="Q37">
        <v>0</v>
      </c>
      <c r="R37">
        <v>0</v>
      </c>
      <c r="S37">
        <v>0</v>
      </c>
      <c r="T37" s="32">
        <f t="shared" si="8"/>
        <v>0</v>
      </c>
      <c r="U37">
        <v>0</v>
      </c>
      <c r="V37">
        <v>0</v>
      </c>
      <c r="W37">
        <v>0</v>
      </c>
      <c r="X37" s="32">
        <f t="shared" si="9"/>
        <v>0</v>
      </c>
      <c r="Y37">
        <v>0.02</v>
      </c>
      <c r="AA37">
        <v>0</v>
      </c>
      <c r="AG37">
        <v>0</v>
      </c>
      <c r="AH37">
        <v>0</v>
      </c>
    </row>
    <row r="38" spans="1:35" ht="18.75" x14ac:dyDescent="0.3">
      <c r="A38">
        <v>4</v>
      </c>
      <c r="B38" s="17">
        <v>59</v>
      </c>
      <c r="C38" s="18">
        <v>4687</v>
      </c>
      <c r="D38" s="17"/>
      <c r="E38">
        <v>4</v>
      </c>
      <c r="F38">
        <v>4</v>
      </c>
      <c r="G38">
        <v>1</v>
      </c>
      <c r="H38" s="56">
        <f t="shared" si="5"/>
        <v>3</v>
      </c>
      <c r="I38">
        <v>0</v>
      </c>
      <c r="J38">
        <v>0</v>
      </c>
      <c r="K38">
        <v>0</v>
      </c>
      <c r="L38" s="32">
        <f t="shared" si="6"/>
        <v>0</v>
      </c>
      <c r="M38">
        <v>0</v>
      </c>
      <c r="N38">
        <v>0</v>
      </c>
      <c r="O38">
        <v>0</v>
      </c>
      <c r="P38" s="32">
        <f t="shared" si="7"/>
        <v>0</v>
      </c>
      <c r="Q38">
        <v>0</v>
      </c>
      <c r="R38">
        <v>0</v>
      </c>
      <c r="S38">
        <v>0</v>
      </c>
      <c r="T38" s="32">
        <f t="shared" si="8"/>
        <v>0</v>
      </c>
      <c r="U38">
        <v>0</v>
      </c>
      <c r="V38">
        <v>0</v>
      </c>
      <c r="W38">
        <v>0</v>
      </c>
      <c r="X38" s="32">
        <f t="shared" si="9"/>
        <v>0</v>
      </c>
      <c r="Y38">
        <v>0.02</v>
      </c>
      <c r="AA38">
        <v>3</v>
      </c>
      <c r="AG38">
        <v>0</v>
      </c>
      <c r="AH38">
        <v>0</v>
      </c>
    </row>
    <row r="39" spans="1:35" ht="18.75" x14ac:dyDescent="0.3">
      <c r="A39">
        <v>4</v>
      </c>
      <c r="B39" s="17">
        <v>36</v>
      </c>
      <c r="C39" s="18">
        <v>4688</v>
      </c>
      <c r="D39" s="17"/>
      <c r="E39" t="s">
        <v>63</v>
      </c>
      <c r="F39" t="s">
        <v>63</v>
      </c>
      <c r="G39" t="s">
        <v>63</v>
      </c>
      <c r="H39" s="32" t="e">
        <f t="shared" si="5"/>
        <v>#VALUE!</v>
      </c>
      <c r="I39" t="s">
        <v>63</v>
      </c>
      <c r="J39" t="s">
        <v>63</v>
      </c>
      <c r="K39" t="s">
        <v>63</v>
      </c>
      <c r="L39" s="32" t="e">
        <f t="shared" si="6"/>
        <v>#VALUE!</v>
      </c>
      <c r="M39">
        <v>6</v>
      </c>
      <c r="N39">
        <v>6</v>
      </c>
      <c r="O39">
        <v>11</v>
      </c>
      <c r="P39" s="56">
        <f t="shared" si="7"/>
        <v>7.666666666666667</v>
      </c>
      <c r="Q39">
        <v>0</v>
      </c>
      <c r="R39">
        <v>0</v>
      </c>
      <c r="S39">
        <v>0</v>
      </c>
      <c r="T39" s="32">
        <f t="shared" si="8"/>
        <v>0</v>
      </c>
      <c r="U39">
        <v>0</v>
      </c>
      <c r="V39">
        <v>0</v>
      </c>
      <c r="W39">
        <v>0</v>
      </c>
      <c r="X39" s="32">
        <f t="shared" si="9"/>
        <v>0</v>
      </c>
      <c r="Y39">
        <v>0.02</v>
      </c>
      <c r="AC39">
        <v>7.6666670000000003</v>
      </c>
      <c r="AG39" s="57">
        <f>AC39/(Y39*AC3)</f>
        <v>383333.35</v>
      </c>
      <c r="AH39" s="57">
        <f t="shared" ref="AH39:AH49" si="10">AG39*2</f>
        <v>766666.7</v>
      </c>
      <c r="AI39" s="58">
        <v>1</v>
      </c>
    </row>
    <row r="40" spans="1:35" ht="18.75" x14ac:dyDescent="0.3">
      <c r="A40">
        <v>4</v>
      </c>
      <c r="B40" s="17">
        <v>86</v>
      </c>
      <c r="C40" s="18">
        <v>4689</v>
      </c>
      <c r="D40" s="17"/>
      <c r="E40" t="s">
        <v>63</v>
      </c>
      <c r="F40" t="s">
        <v>63</v>
      </c>
      <c r="G40" t="s">
        <v>63</v>
      </c>
      <c r="H40" s="32" t="e">
        <f t="shared" si="5"/>
        <v>#VALUE!</v>
      </c>
      <c r="I40" t="s">
        <v>63</v>
      </c>
      <c r="J40" t="s">
        <v>63</v>
      </c>
      <c r="K40" t="s">
        <v>63</v>
      </c>
      <c r="L40" s="32" t="e">
        <f t="shared" si="6"/>
        <v>#VALUE!</v>
      </c>
      <c r="M40">
        <v>8</v>
      </c>
      <c r="N40">
        <v>9</v>
      </c>
      <c r="O40">
        <v>5</v>
      </c>
      <c r="P40" s="56">
        <f t="shared" si="7"/>
        <v>7.333333333333333</v>
      </c>
      <c r="Q40">
        <v>2</v>
      </c>
      <c r="R40">
        <v>0</v>
      </c>
      <c r="S40">
        <v>1</v>
      </c>
      <c r="T40" s="32">
        <f t="shared" si="8"/>
        <v>1</v>
      </c>
      <c r="U40">
        <v>1</v>
      </c>
      <c r="V40">
        <v>1</v>
      </c>
      <c r="W40">
        <v>0</v>
      </c>
      <c r="X40" s="32">
        <f t="shared" si="9"/>
        <v>0.66666666666666663</v>
      </c>
      <c r="Y40">
        <v>0.02</v>
      </c>
      <c r="AC40">
        <v>7.3333329999999997</v>
      </c>
      <c r="AG40" s="57">
        <f>AC40/(Y40*AC3)</f>
        <v>366666.64999999997</v>
      </c>
      <c r="AH40" s="57">
        <f t="shared" si="10"/>
        <v>733333.29999999993</v>
      </c>
      <c r="AI40" s="58">
        <v>1</v>
      </c>
    </row>
    <row r="41" spans="1:35" ht="18.75" x14ac:dyDescent="0.3">
      <c r="A41">
        <v>4</v>
      </c>
      <c r="B41" s="17">
        <v>119</v>
      </c>
      <c r="C41" s="18">
        <v>4690</v>
      </c>
      <c r="D41" s="17"/>
      <c r="E41" t="s">
        <v>63</v>
      </c>
      <c r="F41" t="s">
        <v>63</v>
      </c>
      <c r="G41" t="s">
        <v>63</v>
      </c>
      <c r="H41" s="32" t="e">
        <f t="shared" si="5"/>
        <v>#VALUE!</v>
      </c>
      <c r="I41" t="s">
        <v>63</v>
      </c>
      <c r="J41" t="s">
        <v>63</v>
      </c>
      <c r="K41" t="s">
        <v>63</v>
      </c>
      <c r="L41" s="32" t="e">
        <f t="shared" si="6"/>
        <v>#VALUE!</v>
      </c>
      <c r="M41" t="s">
        <v>63</v>
      </c>
      <c r="N41" t="s">
        <v>63</v>
      </c>
      <c r="O41" t="s">
        <v>63</v>
      </c>
      <c r="P41" s="32" t="e">
        <f t="shared" si="7"/>
        <v>#VALUE!</v>
      </c>
      <c r="Q41">
        <v>1</v>
      </c>
      <c r="R41">
        <v>5</v>
      </c>
      <c r="S41">
        <v>8</v>
      </c>
      <c r="T41" s="56">
        <f t="shared" si="8"/>
        <v>4.666666666666667</v>
      </c>
      <c r="U41">
        <v>1</v>
      </c>
      <c r="V41">
        <v>0</v>
      </c>
      <c r="W41">
        <v>0</v>
      </c>
      <c r="X41" s="32">
        <f t="shared" si="9"/>
        <v>0.33333333333333331</v>
      </c>
      <c r="Y41">
        <v>0.02</v>
      </c>
      <c r="AD41">
        <v>4.6666670000000003</v>
      </c>
      <c r="AG41" s="57">
        <f>AD41/(Y41*AD3)</f>
        <v>2333333.5</v>
      </c>
      <c r="AH41" s="57">
        <f t="shared" si="10"/>
        <v>4666667</v>
      </c>
      <c r="AI41" s="58">
        <v>1</v>
      </c>
    </row>
    <row r="42" spans="1:35" ht="18.75" x14ac:dyDescent="0.3">
      <c r="A42">
        <v>4</v>
      </c>
      <c r="B42" s="17">
        <v>15</v>
      </c>
      <c r="C42" s="18">
        <v>4692</v>
      </c>
      <c r="D42" s="17"/>
      <c r="E42" t="s">
        <v>63</v>
      </c>
      <c r="F42" t="s">
        <v>63</v>
      </c>
      <c r="G42" t="s">
        <v>63</v>
      </c>
      <c r="H42" s="32" t="e">
        <f t="shared" si="5"/>
        <v>#VALUE!</v>
      </c>
      <c r="I42" t="s">
        <v>63</v>
      </c>
      <c r="J42" t="s">
        <v>63</v>
      </c>
      <c r="K42" t="s">
        <v>63</v>
      </c>
      <c r="L42" s="32" t="e">
        <f t="shared" si="6"/>
        <v>#VALUE!</v>
      </c>
      <c r="M42" t="s">
        <v>63</v>
      </c>
      <c r="N42" t="s">
        <v>63</v>
      </c>
      <c r="O42" t="s">
        <v>63</v>
      </c>
      <c r="P42" s="32" t="e">
        <f t="shared" si="7"/>
        <v>#VALUE!</v>
      </c>
      <c r="Q42" t="s">
        <v>63</v>
      </c>
      <c r="R42" t="s">
        <v>63</v>
      </c>
      <c r="S42" t="s">
        <v>63</v>
      </c>
      <c r="T42" s="32" t="e">
        <f t="shared" si="8"/>
        <v>#VALUE!</v>
      </c>
      <c r="U42">
        <v>17</v>
      </c>
      <c r="V42">
        <v>23</v>
      </c>
      <c r="W42">
        <v>21</v>
      </c>
      <c r="X42" s="56">
        <f t="shared" si="9"/>
        <v>20.333333333333332</v>
      </c>
      <c r="Y42">
        <v>0.02</v>
      </c>
      <c r="AE42">
        <v>20.33333</v>
      </c>
      <c r="AG42" s="57">
        <f>AE42/(Y42*AE3)</f>
        <v>101666649.99999999</v>
      </c>
      <c r="AH42" s="57">
        <f t="shared" si="10"/>
        <v>203333299.99999997</v>
      </c>
      <c r="AI42" s="58">
        <v>1</v>
      </c>
    </row>
    <row r="43" spans="1:35" ht="18.75" x14ac:dyDescent="0.3">
      <c r="A43">
        <v>4</v>
      </c>
      <c r="B43" s="17">
        <v>80</v>
      </c>
      <c r="C43" s="18">
        <v>4693</v>
      </c>
      <c r="D43" s="17"/>
      <c r="E43" t="s">
        <v>63</v>
      </c>
      <c r="F43" t="s">
        <v>63</v>
      </c>
      <c r="G43" t="s">
        <v>63</v>
      </c>
      <c r="H43" s="32" t="e">
        <f t="shared" si="5"/>
        <v>#VALUE!</v>
      </c>
      <c r="I43" t="s">
        <v>63</v>
      </c>
      <c r="J43" t="s">
        <v>63</v>
      </c>
      <c r="K43" t="s">
        <v>63</v>
      </c>
      <c r="L43" s="32" t="e">
        <f t="shared" si="6"/>
        <v>#VALUE!</v>
      </c>
      <c r="M43" t="s">
        <v>63</v>
      </c>
      <c r="N43" t="s">
        <v>63</v>
      </c>
      <c r="O43" t="s">
        <v>63</v>
      </c>
      <c r="P43" s="32" t="e">
        <f t="shared" si="7"/>
        <v>#VALUE!</v>
      </c>
      <c r="Q43">
        <v>2</v>
      </c>
      <c r="R43">
        <v>2</v>
      </c>
      <c r="S43">
        <v>4</v>
      </c>
      <c r="T43" s="56">
        <f>(Q43+R43+S43)/3</f>
        <v>2.6666666666666665</v>
      </c>
      <c r="X43" s="32">
        <f t="shared" si="9"/>
        <v>0</v>
      </c>
      <c r="Y43">
        <v>0.02</v>
      </c>
      <c r="AD43">
        <v>2.6666669999999999</v>
      </c>
      <c r="AG43" s="57">
        <f>AD43/(Y43*AD3)</f>
        <v>1333333.4999999998</v>
      </c>
      <c r="AH43" s="57">
        <f t="shared" si="10"/>
        <v>2666666.9999999995</v>
      </c>
      <c r="AI43" s="58">
        <v>1</v>
      </c>
    </row>
    <row r="44" spans="1:35" ht="18.75" x14ac:dyDescent="0.3">
      <c r="A44">
        <v>4</v>
      </c>
      <c r="B44" s="17">
        <v>117</v>
      </c>
      <c r="C44" s="18">
        <v>4695</v>
      </c>
      <c r="D44" s="17"/>
      <c r="E44" t="s">
        <v>63</v>
      </c>
      <c r="F44" t="s">
        <v>63</v>
      </c>
      <c r="G44" t="s">
        <v>63</v>
      </c>
      <c r="H44" s="32" t="e">
        <f t="shared" ref="H44:H49" si="11">(E44+F44+G44)/3</f>
        <v>#VALUE!</v>
      </c>
      <c r="I44" t="s">
        <v>63</v>
      </c>
      <c r="J44" t="s">
        <v>63</v>
      </c>
      <c r="K44" t="s">
        <v>63</v>
      </c>
      <c r="L44" s="32" t="e">
        <f t="shared" ref="L44:L49" si="12">(I44+J44+K44)/3</f>
        <v>#VALUE!</v>
      </c>
      <c r="M44" t="s">
        <v>63</v>
      </c>
      <c r="N44" t="s">
        <v>63</v>
      </c>
      <c r="O44" t="s">
        <v>63</v>
      </c>
      <c r="P44" s="32" t="e">
        <f t="shared" si="7"/>
        <v>#VALUE!</v>
      </c>
      <c r="Q44">
        <v>12</v>
      </c>
      <c r="R44">
        <v>3</v>
      </c>
      <c r="S44">
        <v>11</v>
      </c>
      <c r="T44" s="56">
        <f t="shared" si="8"/>
        <v>8.6666666666666661</v>
      </c>
      <c r="U44">
        <v>1</v>
      </c>
      <c r="V44">
        <v>0</v>
      </c>
      <c r="W44">
        <v>0</v>
      </c>
      <c r="X44" s="32">
        <f t="shared" si="9"/>
        <v>0.33333333333333331</v>
      </c>
      <c r="Y44">
        <v>0.02</v>
      </c>
      <c r="AD44">
        <v>8.6666670000000003</v>
      </c>
      <c r="AG44" s="57">
        <f>AD44/(Y44*AD3)</f>
        <v>4333333.4999999991</v>
      </c>
      <c r="AH44" s="57">
        <f t="shared" si="10"/>
        <v>8666666.9999999981</v>
      </c>
      <c r="AI44" s="58">
        <v>1</v>
      </c>
    </row>
    <row r="45" spans="1:35" ht="18.75" x14ac:dyDescent="0.3">
      <c r="A45">
        <v>4</v>
      </c>
      <c r="B45" s="17">
        <v>97</v>
      </c>
      <c r="C45" s="18">
        <v>4697</v>
      </c>
      <c r="D45" s="17"/>
      <c r="E45" t="s">
        <v>63</v>
      </c>
      <c r="F45" t="s">
        <v>63</v>
      </c>
      <c r="G45" t="s">
        <v>63</v>
      </c>
      <c r="H45" s="32" t="e">
        <f t="shared" si="11"/>
        <v>#VALUE!</v>
      </c>
      <c r="I45">
        <v>5</v>
      </c>
      <c r="J45">
        <v>2</v>
      </c>
      <c r="K45">
        <v>8</v>
      </c>
      <c r="L45" s="56">
        <f t="shared" si="12"/>
        <v>5</v>
      </c>
      <c r="M45">
        <v>0</v>
      </c>
      <c r="N45">
        <v>2</v>
      </c>
      <c r="O45">
        <v>0</v>
      </c>
      <c r="P45" s="32">
        <f t="shared" si="7"/>
        <v>0.66666666666666663</v>
      </c>
      <c r="Q45">
        <v>0</v>
      </c>
      <c r="R45">
        <v>0</v>
      </c>
      <c r="S45">
        <v>0</v>
      </c>
      <c r="T45" s="32">
        <f t="shared" si="8"/>
        <v>0</v>
      </c>
      <c r="U45">
        <v>0</v>
      </c>
      <c r="V45">
        <v>0</v>
      </c>
      <c r="W45">
        <v>0</v>
      </c>
      <c r="X45" s="32">
        <f t="shared" si="9"/>
        <v>0</v>
      </c>
      <c r="Y45">
        <v>0.02</v>
      </c>
      <c r="AB45">
        <v>5</v>
      </c>
      <c r="AG45" s="57">
        <f>AB45/(Y45*AB3)</f>
        <v>25000</v>
      </c>
      <c r="AH45" s="57">
        <f t="shared" si="10"/>
        <v>50000</v>
      </c>
      <c r="AI45" s="58">
        <v>0</v>
      </c>
    </row>
    <row r="46" spans="1:35" ht="18.75" x14ac:dyDescent="0.3">
      <c r="A46">
        <v>4</v>
      </c>
      <c r="B46" s="17">
        <v>14</v>
      </c>
      <c r="C46" s="18">
        <v>4698</v>
      </c>
      <c r="D46" s="17"/>
      <c r="E46" t="s">
        <v>63</v>
      </c>
      <c r="F46" t="s">
        <v>63</v>
      </c>
      <c r="G46" t="s">
        <v>63</v>
      </c>
      <c r="H46" s="32" t="e">
        <f t="shared" si="11"/>
        <v>#VALUE!</v>
      </c>
      <c r="I46" t="s">
        <v>63</v>
      </c>
      <c r="J46" t="s">
        <v>63</v>
      </c>
      <c r="K46" t="s">
        <v>63</v>
      </c>
      <c r="L46" s="32" t="e">
        <f t="shared" si="12"/>
        <v>#VALUE!</v>
      </c>
      <c r="M46" t="s">
        <v>63</v>
      </c>
      <c r="N46" t="s">
        <v>63</v>
      </c>
      <c r="O46" t="s">
        <v>63</v>
      </c>
      <c r="P46" s="32" t="e">
        <f t="shared" si="7"/>
        <v>#VALUE!</v>
      </c>
      <c r="Q46" t="s">
        <v>63</v>
      </c>
      <c r="R46" t="s">
        <v>63</v>
      </c>
      <c r="S46" t="s">
        <v>63</v>
      </c>
      <c r="T46" s="32" t="e">
        <f t="shared" si="8"/>
        <v>#VALUE!</v>
      </c>
      <c r="U46">
        <v>13</v>
      </c>
      <c r="V46">
        <v>11</v>
      </c>
      <c r="W46">
        <v>9</v>
      </c>
      <c r="X46" s="56">
        <f t="shared" si="9"/>
        <v>11</v>
      </c>
      <c r="Y46">
        <v>0.02</v>
      </c>
      <c r="AE46">
        <v>11</v>
      </c>
      <c r="AG46" s="57">
        <f>AE46/(Y46*AE3)</f>
        <v>54999999.999999993</v>
      </c>
      <c r="AH46" s="57">
        <f t="shared" si="10"/>
        <v>109999999.99999999</v>
      </c>
      <c r="AI46" s="58">
        <v>1</v>
      </c>
    </row>
    <row r="47" spans="1:35" ht="18.75" x14ac:dyDescent="0.3">
      <c r="A47">
        <v>4</v>
      </c>
      <c r="B47" s="17">
        <v>43</v>
      </c>
      <c r="C47" s="18">
        <v>4785</v>
      </c>
      <c r="D47" s="17"/>
      <c r="E47" t="s">
        <v>63</v>
      </c>
      <c r="F47" t="s">
        <v>63</v>
      </c>
      <c r="G47" t="s">
        <v>63</v>
      </c>
      <c r="H47" s="32" t="e">
        <f t="shared" si="11"/>
        <v>#VALUE!</v>
      </c>
      <c r="I47" t="s">
        <v>63</v>
      </c>
      <c r="J47" t="s">
        <v>63</v>
      </c>
      <c r="K47" t="s">
        <v>63</v>
      </c>
      <c r="L47" s="32" t="e">
        <f t="shared" si="12"/>
        <v>#VALUE!</v>
      </c>
      <c r="M47">
        <v>12</v>
      </c>
      <c r="N47">
        <v>18</v>
      </c>
      <c r="O47">
        <v>24</v>
      </c>
      <c r="P47" s="56">
        <f t="shared" si="7"/>
        <v>18</v>
      </c>
      <c r="Q47">
        <v>1</v>
      </c>
      <c r="R47">
        <v>1</v>
      </c>
      <c r="S47">
        <v>0</v>
      </c>
      <c r="T47" s="32">
        <f t="shared" si="8"/>
        <v>0.66666666666666663</v>
      </c>
      <c r="U47">
        <v>1</v>
      </c>
      <c r="V47">
        <v>0</v>
      </c>
      <c r="W47">
        <v>0</v>
      </c>
      <c r="X47" s="32">
        <f t="shared" si="9"/>
        <v>0.33333333333333331</v>
      </c>
      <c r="Y47">
        <v>0.02</v>
      </c>
      <c r="AC47">
        <v>18</v>
      </c>
      <c r="AG47" s="57">
        <f>AC47/(Y47*AC3)</f>
        <v>899999.99999999988</v>
      </c>
      <c r="AH47" s="57">
        <f t="shared" si="10"/>
        <v>1799999.9999999998</v>
      </c>
      <c r="AI47" s="58">
        <v>1</v>
      </c>
    </row>
    <row r="48" spans="1:35" ht="18.75" x14ac:dyDescent="0.3">
      <c r="A48">
        <v>4</v>
      </c>
      <c r="B48" s="17">
        <v>70</v>
      </c>
      <c r="C48" s="18">
        <v>4791</v>
      </c>
      <c r="D48" s="17"/>
      <c r="E48" t="s">
        <v>63</v>
      </c>
      <c r="F48" t="s">
        <v>63</v>
      </c>
      <c r="G48" t="s">
        <v>63</v>
      </c>
      <c r="H48" s="32" t="e">
        <f t="shared" si="11"/>
        <v>#VALUE!</v>
      </c>
      <c r="I48" t="s">
        <v>63</v>
      </c>
      <c r="J48" t="s">
        <v>63</v>
      </c>
      <c r="K48" t="s">
        <v>63</v>
      </c>
      <c r="L48" s="32" t="e">
        <f t="shared" si="12"/>
        <v>#VALUE!</v>
      </c>
      <c r="M48" t="s">
        <v>63</v>
      </c>
      <c r="N48" t="s">
        <v>63</v>
      </c>
      <c r="O48" t="s">
        <v>63</v>
      </c>
      <c r="P48" s="32" t="e">
        <f t="shared" si="7"/>
        <v>#VALUE!</v>
      </c>
      <c r="Q48">
        <v>16</v>
      </c>
      <c r="R48">
        <v>12</v>
      </c>
      <c r="S48">
        <v>13</v>
      </c>
      <c r="T48" s="56">
        <f t="shared" si="8"/>
        <v>13.666666666666666</v>
      </c>
      <c r="X48" s="32">
        <f t="shared" si="9"/>
        <v>0</v>
      </c>
      <c r="Y48">
        <v>0.02</v>
      </c>
      <c r="AD48">
        <v>13.666667</v>
      </c>
      <c r="AG48" s="57">
        <f>AD48/(Y48*AD3)</f>
        <v>6833333.4999999991</v>
      </c>
      <c r="AH48" s="57">
        <f t="shared" si="10"/>
        <v>13666666.999999998</v>
      </c>
      <c r="AI48" s="58">
        <v>1</v>
      </c>
    </row>
    <row r="49" spans="1:35" ht="18.75" x14ac:dyDescent="0.3">
      <c r="A49">
        <v>4</v>
      </c>
      <c r="B49" s="17">
        <v>31</v>
      </c>
      <c r="C49" s="18">
        <v>4792</v>
      </c>
      <c r="D49" s="17"/>
      <c r="E49" t="s">
        <v>63</v>
      </c>
      <c r="F49" t="s">
        <v>63</v>
      </c>
      <c r="G49" t="s">
        <v>63</v>
      </c>
      <c r="H49" s="32" t="e">
        <f t="shared" si="11"/>
        <v>#VALUE!</v>
      </c>
      <c r="I49">
        <v>4</v>
      </c>
      <c r="J49">
        <v>6</v>
      </c>
      <c r="K49">
        <v>7</v>
      </c>
      <c r="L49" s="56">
        <f t="shared" si="12"/>
        <v>5.666666666666667</v>
      </c>
      <c r="M49">
        <v>0</v>
      </c>
      <c r="N49">
        <v>0</v>
      </c>
      <c r="O49">
        <v>0</v>
      </c>
      <c r="P49" s="32">
        <f t="shared" si="7"/>
        <v>0</v>
      </c>
      <c r="Q49">
        <v>0</v>
      </c>
      <c r="R49">
        <v>0</v>
      </c>
      <c r="S49">
        <v>0</v>
      </c>
      <c r="T49" s="32">
        <f t="shared" si="8"/>
        <v>0</v>
      </c>
      <c r="U49">
        <v>0</v>
      </c>
      <c r="V49">
        <v>0</v>
      </c>
      <c r="W49">
        <v>0</v>
      </c>
      <c r="X49" s="32">
        <f t="shared" si="9"/>
        <v>0</v>
      </c>
      <c r="Y49">
        <v>0.02</v>
      </c>
      <c r="AB49">
        <v>5.6666670000000003</v>
      </c>
      <c r="AG49" s="57">
        <f>AB49/(Y49*AB3)</f>
        <v>28333.334999999999</v>
      </c>
      <c r="AH49" s="57">
        <f t="shared" si="10"/>
        <v>56666.67</v>
      </c>
      <c r="AI49" s="58">
        <v>1</v>
      </c>
    </row>
    <row r="50" spans="1:35" x14ac:dyDescent="0.25">
      <c r="AI50"/>
    </row>
    <row r="51" spans="1:35" x14ac:dyDescent="0.25">
      <c r="AI51"/>
    </row>
    <row r="52" spans="1:35" x14ac:dyDescent="0.25">
      <c r="AI52"/>
    </row>
    <row r="53" spans="1:35" x14ac:dyDescent="0.25">
      <c r="AI53"/>
    </row>
    <row r="54" spans="1:35" x14ac:dyDescent="0.25">
      <c r="AI54"/>
    </row>
    <row r="55" spans="1:35" x14ac:dyDescent="0.25">
      <c r="AI55"/>
    </row>
    <row r="56" spans="1:35" x14ac:dyDescent="0.25">
      <c r="AI56"/>
    </row>
    <row r="57" spans="1:35" x14ac:dyDescent="0.25">
      <c r="AI57"/>
    </row>
    <row r="58" spans="1:35" x14ac:dyDescent="0.25">
      <c r="AI58"/>
    </row>
    <row r="59" spans="1:35" x14ac:dyDescent="0.25">
      <c r="AI59"/>
    </row>
    <row r="60" spans="1:35" x14ac:dyDescent="0.25">
      <c r="AI60"/>
    </row>
    <row r="61" spans="1:35" x14ac:dyDescent="0.25">
      <c r="AI61"/>
    </row>
    <row r="62" spans="1:35" x14ac:dyDescent="0.25">
      <c r="AI62"/>
    </row>
    <row r="63" spans="1:35" x14ac:dyDescent="0.25">
      <c r="AI63"/>
    </row>
    <row r="64" spans="1:35" x14ac:dyDescent="0.25">
      <c r="AI64"/>
    </row>
    <row r="65" spans="35:35" x14ac:dyDescent="0.25">
      <c r="AI65"/>
    </row>
    <row r="66" spans="35:35" x14ac:dyDescent="0.25">
      <c r="AI66"/>
    </row>
    <row r="67" spans="35:35" x14ac:dyDescent="0.25">
      <c r="AI67"/>
    </row>
    <row r="68" spans="35:35" x14ac:dyDescent="0.25">
      <c r="AI68"/>
    </row>
    <row r="69" spans="35:35" x14ac:dyDescent="0.25">
      <c r="AI69"/>
    </row>
    <row r="70" spans="35:35" x14ac:dyDescent="0.25">
      <c r="AI70"/>
    </row>
    <row r="71" spans="35:35" x14ac:dyDescent="0.25">
      <c r="AI71"/>
    </row>
    <row r="72" spans="35:35" x14ac:dyDescent="0.25">
      <c r="AI72"/>
    </row>
    <row r="73" spans="35:35" x14ac:dyDescent="0.25">
      <c r="AI73"/>
    </row>
    <row r="74" spans="35:35" x14ac:dyDescent="0.25">
      <c r="AI74"/>
    </row>
    <row r="75" spans="35:35" x14ac:dyDescent="0.25">
      <c r="AI75"/>
    </row>
    <row r="76" spans="35:35" x14ac:dyDescent="0.25">
      <c r="AI76"/>
    </row>
    <row r="77" spans="35:35" x14ac:dyDescent="0.25">
      <c r="AI77"/>
    </row>
    <row r="78" spans="35:35" x14ac:dyDescent="0.25">
      <c r="AI78"/>
    </row>
    <row r="79" spans="35:35" x14ac:dyDescent="0.25">
      <c r="AI79"/>
    </row>
    <row r="80" spans="35:35" x14ac:dyDescent="0.25">
      <c r="AI80"/>
    </row>
    <row r="81" spans="35:35" x14ac:dyDescent="0.25">
      <c r="AI81"/>
    </row>
    <row r="82" spans="35:35" x14ac:dyDescent="0.25">
      <c r="AI82"/>
    </row>
    <row r="83" spans="35:35" x14ac:dyDescent="0.25">
      <c r="AI83"/>
    </row>
    <row r="84" spans="35:35" x14ac:dyDescent="0.25">
      <c r="AI84"/>
    </row>
    <row r="85" spans="35:35" x14ac:dyDescent="0.25">
      <c r="AI85"/>
    </row>
    <row r="86" spans="35:35" x14ac:dyDescent="0.25">
      <c r="AI86"/>
    </row>
    <row r="87" spans="35:35" x14ac:dyDescent="0.25">
      <c r="AI87"/>
    </row>
    <row r="88" spans="35:35" x14ac:dyDescent="0.25">
      <c r="AI88"/>
    </row>
    <row r="89" spans="35:35" x14ac:dyDescent="0.25">
      <c r="AI89"/>
    </row>
    <row r="90" spans="35:35" x14ac:dyDescent="0.25">
      <c r="AI90"/>
    </row>
    <row r="91" spans="35:35" x14ac:dyDescent="0.25">
      <c r="AI91"/>
    </row>
    <row r="92" spans="35:35" x14ac:dyDescent="0.25">
      <c r="AI92"/>
    </row>
    <row r="93" spans="35:35" x14ac:dyDescent="0.25">
      <c r="AI93"/>
    </row>
    <row r="94" spans="35:35" x14ac:dyDescent="0.25">
      <c r="AI94"/>
    </row>
    <row r="95" spans="35:35" x14ac:dyDescent="0.25">
      <c r="AI95"/>
    </row>
    <row r="96" spans="35:35" x14ac:dyDescent="0.25">
      <c r="AI96"/>
    </row>
    <row r="97" spans="35:35" x14ac:dyDescent="0.25">
      <c r="AI97"/>
    </row>
    <row r="98" spans="35:35" x14ac:dyDescent="0.25">
      <c r="AI98"/>
    </row>
    <row r="99" spans="35:35" x14ac:dyDescent="0.25">
      <c r="AI99"/>
    </row>
    <row r="100" spans="35:35" x14ac:dyDescent="0.25">
      <c r="AI100"/>
    </row>
    <row r="101" spans="35:35" x14ac:dyDescent="0.25">
      <c r="AI101"/>
    </row>
    <row r="102" spans="35:35" x14ac:dyDescent="0.25">
      <c r="AI102"/>
    </row>
    <row r="103" spans="35:35" x14ac:dyDescent="0.25">
      <c r="AI103"/>
    </row>
    <row r="104" spans="35:35" x14ac:dyDescent="0.25">
      <c r="AI104"/>
    </row>
    <row r="105" spans="35:35" x14ac:dyDescent="0.25">
      <c r="AI105"/>
    </row>
    <row r="106" spans="35:35" x14ac:dyDescent="0.25">
      <c r="AI106"/>
    </row>
    <row r="107" spans="35:35" x14ac:dyDescent="0.25">
      <c r="AI107"/>
    </row>
    <row r="108" spans="35:35" x14ac:dyDescent="0.25">
      <c r="AI108"/>
    </row>
    <row r="109" spans="35:35" x14ac:dyDescent="0.25">
      <c r="AI109"/>
    </row>
    <row r="110" spans="35:35" x14ac:dyDescent="0.25">
      <c r="AI110"/>
    </row>
    <row r="111" spans="35:35" x14ac:dyDescent="0.25">
      <c r="AI111"/>
    </row>
    <row r="112" spans="35:35" x14ac:dyDescent="0.25">
      <c r="AI112"/>
    </row>
    <row r="113" spans="35:35" x14ac:dyDescent="0.25">
      <c r="AI113"/>
    </row>
    <row r="114" spans="35:35" x14ac:dyDescent="0.25">
      <c r="AI114"/>
    </row>
    <row r="115" spans="35:35" x14ac:dyDescent="0.25">
      <c r="AI115"/>
    </row>
    <row r="116" spans="35:35" x14ac:dyDescent="0.25">
      <c r="AI116"/>
    </row>
    <row r="117" spans="35:35" x14ac:dyDescent="0.25">
      <c r="AI117"/>
    </row>
    <row r="118" spans="35:35" x14ac:dyDescent="0.25">
      <c r="AI118"/>
    </row>
    <row r="119" spans="35:35" x14ac:dyDescent="0.25">
      <c r="AI119"/>
    </row>
    <row r="120" spans="35:35" x14ac:dyDescent="0.25">
      <c r="AI120"/>
    </row>
    <row r="121" spans="35:35" x14ac:dyDescent="0.25">
      <c r="AI121"/>
    </row>
    <row r="122" spans="35:35" x14ac:dyDescent="0.25">
      <c r="AI122"/>
    </row>
    <row r="123" spans="35:35" x14ac:dyDescent="0.25">
      <c r="AI123"/>
    </row>
    <row r="124" spans="35:35" x14ac:dyDescent="0.25">
      <c r="AI124"/>
    </row>
    <row r="125" spans="35:35" x14ac:dyDescent="0.25">
      <c r="AI125"/>
    </row>
    <row r="126" spans="35:35" x14ac:dyDescent="0.25">
      <c r="AI126"/>
    </row>
    <row r="127" spans="35:35" x14ac:dyDescent="0.25">
      <c r="AI127"/>
    </row>
    <row r="128" spans="35:35" x14ac:dyDescent="0.25">
      <c r="AI128"/>
    </row>
    <row r="129" spans="35:35" x14ac:dyDescent="0.25">
      <c r="AI129"/>
    </row>
    <row r="130" spans="35:35" x14ac:dyDescent="0.25">
      <c r="AI130"/>
    </row>
    <row r="131" spans="35:35" x14ac:dyDescent="0.25">
      <c r="AI131"/>
    </row>
    <row r="132" spans="35:35" x14ac:dyDescent="0.25">
      <c r="AI132"/>
    </row>
    <row r="133" spans="35:35" x14ac:dyDescent="0.25">
      <c r="AI133"/>
    </row>
    <row r="134" spans="35:35" x14ac:dyDescent="0.25">
      <c r="AI134"/>
    </row>
    <row r="135" spans="35:35" x14ac:dyDescent="0.25">
      <c r="AI135"/>
    </row>
    <row r="136" spans="35:35" x14ac:dyDescent="0.25">
      <c r="AI136"/>
    </row>
    <row r="137" spans="35:35" x14ac:dyDescent="0.25">
      <c r="AI137"/>
    </row>
    <row r="138" spans="35:35" x14ac:dyDescent="0.25">
      <c r="AI138"/>
    </row>
    <row r="139" spans="35:35" x14ac:dyDescent="0.25">
      <c r="AI139"/>
    </row>
    <row r="140" spans="35:35" x14ac:dyDescent="0.25">
      <c r="AI140"/>
    </row>
    <row r="141" spans="35:35" x14ac:dyDescent="0.25">
      <c r="AI141"/>
    </row>
    <row r="142" spans="35:35" x14ac:dyDescent="0.25">
      <c r="AI142"/>
    </row>
    <row r="143" spans="35:35" x14ac:dyDescent="0.25">
      <c r="AI143"/>
    </row>
    <row r="144" spans="35:35" x14ac:dyDescent="0.25">
      <c r="AI144"/>
    </row>
    <row r="145" spans="35:35" x14ac:dyDescent="0.25">
      <c r="AI145"/>
    </row>
    <row r="146" spans="35:35" x14ac:dyDescent="0.25">
      <c r="AI146"/>
    </row>
    <row r="147" spans="35:35" x14ac:dyDescent="0.25">
      <c r="AI147"/>
    </row>
    <row r="148" spans="35:35" x14ac:dyDescent="0.25">
      <c r="AI148"/>
    </row>
    <row r="149" spans="35:35" x14ac:dyDescent="0.25">
      <c r="AI149"/>
    </row>
    <row r="150" spans="35:35" x14ac:dyDescent="0.25">
      <c r="AI150"/>
    </row>
    <row r="151" spans="35:35" x14ac:dyDescent="0.25">
      <c r="AI151"/>
    </row>
    <row r="152" spans="35:35" x14ac:dyDescent="0.25">
      <c r="AI152"/>
    </row>
    <row r="153" spans="35:35" x14ac:dyDescent="0.25">
      <c r="AI153"/>
    </row>
    <row r="154" spans="35:35" x14ac:dyDescent="0.25">
      <c r="AI154"/>
    </row>
    <row r="155" spans="35:35" x14ac:dyDescent="0.25">
      <c r="AI155"/>
    </row>
    <row r="156" spans="35:35" x14ac:dyDescent="0.25">
      <c r="AI156"/>
    </row>
    <row r="157" spans="35:35" x14ac:dyDescent="0.25">
      <c r="AI157"/>
    </row>
    <row r="158" spans="35:35" x14ac:dyDescent="0.25">
      <c r="AI158"/>
    </row>
    <row r="159" spans="35:35" x14ac:dyDescent="0.25">
      <c r="AI159"/>
    </row>
    <row r="160" spans="35:35" x14ac:dyDescent="0.25">
      <c r="AI160"/>
    </row>
    <row r="161" spans="35:35" x14ac:dyDescent="0.25">
      <c r="AI161"/>
    </row>
    <row r="162" spans="35:35" x14ac:dyDescent="0.25">
      <c r="AI162"/>
    </row>
    <row r="163" spans="35:35" x14ac:dyDescent="0.25">
      <c r="AI163"/>
    </row>
    <row r="164" spans="35:35" x14ac:dyDescent="0.25">
      <c r="AI164"/>
    </row>
    <row r="165" spans="35:35" x14ac:dyDescent="0.25">
      <c r="AI165"/>
    </row>
    <row r="166" spans="35:35" x14ac:dyDescent="0.25">
      <c r="AI166"/>
    </row>
    <row r="167" spans="35:35" x14ac:dyDescent="0.25">
      <c r="AI167"/>
    </row>
    <row r="168" spans="35:35" x14ac:dyDescent="0.25">
      <c r="AI168"/>
    </row>
    <row r="169" spans="35:35" x14ac:dyDescent="0.25">
      <c r="AI169"/>
    </row>
    <row r="170" spans="35:35" x14ac:dyDescent="0.25">
      <c r="AI170"/>
    </row>
    <row r="171" spans="35:35" x14ac:dyDescent="0.25">
      <c r="AI171"/>
    </row>
    <row r="172" spans="35:35" x14ac:dyDescent="0.25">
      <c r="AI172"/>
    </row>
    <row r="173" spans="35:35" x14ac:dyDescent="0.25">
      <c r="AI173"/>
    </row>
    <row r="174" spans="35:35" x14ac:dyDescent="0.25">
      <c r="AI174"/>
    </row>
    <row r="175" spans="35:35" x14ac:dyDescent="0.25">
      <c r="AI175"/>
    </row>
    <row r="176" spans="35:35" x14ac:dyDescent="0.25">
      <c r="AI176"/>
    </row>
    <row r="177" spans="35:35" x14ac:dyDescent="0.25">
      <c r="AI177"/>
    </row>
    <row r="178" spans="35:35" x14ac:dyDescent="0.25">
      <c r="AI178"/>
    </row>
    <row r="179" spans="35:35" x14ac:dyDescent="0.25">
      <c r="AI179"/>
    </row>
    <row r="180" spans="35:35" x14ac:dyDescent="0.25">
      <c r="AI180"/>
    </row>
    <row r="181" spans="35:35" x14ac:dyDescent="0.25">
      <c r="AI181"/>
    </row>
    <row r="182" spans="35:35" x14ac:dyDescent="0.25">
      <c r="AI182"/>
    </row>
    <row r="183" spans="35:35" x14ac:dyDescent="0.25">
      <c r="AI183"/>
    </row>
    <row r="184" spans="35:35" x14ac:dyDescent="0.25">
      <c r="AI184"/>
    </row>
    <row r="185" spans="35:35" x14ac:dyDescent="0.25">
      <c r="AI185"/>
    </row>
    <row r="186" spans="35:35" x14ac:dyDescent="0.25">
      <c r="AI186"/>
    </row>
    <row r="187" spans="35:35" x14ac:dyDescent="0.25">
      <c r="AI187"/>
    </row>
    <row r="188" spans="35:35" x14ac:dyDescent="0.25">
      <c r="AI188"/>
    </row>
    <row r="189" spans="35:35" x14ac:dyDescent="0.25">
      <c r="AI189"/>
    </row>
    <row r="190" spans="35:35" x14ac:dyDescent="0.25">
      <c r="AI190"/>
    </row>
    <row r="191" spans="35:35" x14ac:dyDescent="0.25">
      <c r="AI191"/>
    </row>
    <row r="192" spans="35:35" x14ac:dyDescent="0.25">
      <c r="AI192"/>
    </row>
    <row r="193" spans="35:35" x14ac:dyDescent="0.25">
      <c r="AI193"/>
    </row>
    <row r="194" spans="35:35" x14ac:dyDescent="0.25">
      <c r="AI194"/>
    </row>
    <row r="195" spans="35:35" x14ac:dyDescent="0.25">
      <c r="AI195"/>
    </row>
    <row r="196" spans="35:35" x14ac:dyDescent="0.25">
      <c r="AI196"/>
    </row>
    <row r="197" spans="35:35" x14ac:dyDescent="0.25">
      <c r="AI197"/>
    </row>
    <row r="198" spans="35:35" x14ac:dyDescent="0.25">
      <c r="AI198"/>
    </row>
    <row r="199" spans="35:35" x14ac:dyDescent="0.25">
      <c r="AI199"/>
    </row>
    <row r="200" spans="35:35" x14ac:dyDescent="0.25">
      <c r="AI200"/>
    </row>
    <row r="201" spans="35:35" x14ac:dyDescent="0.25">
      <c r="AI201"/>
    </row>
    <row r="202" spans="35:35" x14ac:dyDescent="0.25">
      <c r="AI202"/>
    </row>
    <row r="203" spans="35:35" x14ac:dyDescent="0.25">
      <c r="AI203"/>
    </row>
    <row r="204" spans="35:35" x14ac:dyDescent="0.25">
      <c r="AI204"/>
    </row>
    <row r="205" spans="35:35" x14ac:dyDescent="0.25">
      <c r="AI205"/>
    </row>
    <row r="206" spans="35:35" x14ac:dyDescent="0.25">
      <c r="AI206"/>
    </row>
    <row r="207" spans="35:35" x14ac:dyDescent="0.25">
      <c r="AI207"/>
    </row>
    <row r="208" spans="35:35" x14ac:dyDescent="0.25">
      <c r="AI208"/>
    </row>
    <row r="209" spans="35:35" x14ac:dyDescent="0.25">
      <c r="AI209"/>
    </row>
    <row r="210" spans="35:35" x14ac:dyDescent="0.25">
      <c r="AI210"/>
    </row>
    <row r="211" spans="35:35" x14ac:dyDescent="0.25">
      <c r="AI211"/>
    </row>
    <row r="212" spans="35:35" x14ac:dyDescent="0.25">
      <c r="AI212"/>
    </row>
    <row r="213" spans="35:35" x14ac:dyDescent="0.25">
      <c r="AI213"/>
    </row>
    <row r="214" spans="35:35" x14ac:dyDescent="0.25">
      <c r="AI214"/>
    </row>
    <row r="215" spans="35:35" x14ac:dyDescent="0.25">
      <c r="AI215"/>
    </row>
    <row r="216" spans="35:35" x14ac:dyDescent="0.25">
      <c r="AI216"/>
    </row>
    <row r="217" spans="35:35" x14ac:dyDescent="0.25">
      <c r="AI217"/>
    </row>
    <row r="218" spans="35:35" x14ac:dyDescent="0.25">
      <c r="AI218"/>
    </row>
    <row r="219" spans="35:35" x14ac:dyDescent="0.25">
      <c r="AI219"/>
    </row>
    <row r="220" spans="35:35" x14ac:dyDescent="0.25">
      <c r="AI220"/>
    </row>
    <row r="221" spans="35:35" x14ac:dyDescent="0.25">
      <c r="AI221"/>
    </row>
    <row r="222" spans="35:35" x14ac:dyDescent="0.25">
      <c r="AI222"/>
    </row>
    <row r="223" spans="35:35" x14ac:dyDescent="0.25">
      <c r="AI223"/>
    </row>
    <row r="224" spans="35:35" x14ac:dyDescent="0.25">
      <c r="AI224"/>
    </row>
    <row r="225" spans="35:35" x14ac:dyDescent="0.25">
      <c r="AI225"/>
    </row>
    <row r="226" spans="35:35" x14ac:dyDescent="0.25">
      <c r="AI226"/>
    </row>
    <row r="227" spans="35:35" x14ac:dyDescent="0.25">
      <c r="AI227"/>
    </row>
    <row r="228" spans="35:35" x14ac:dyDescent="0.25">
      <c r="AI228"/>
    </row>
    <row r="229" spans="35:35" x14ac:dyDescent="0.25">
      <c r="AI229"/>
    </row>
    <row r="230" spans="35:35" x14ac:dyDescent="0.25">
      <c r="AI230"/>
    </row>
    <row r="231" spans="35:35" x14ac:dyDescent="0.25">
      <c r="AI231"/>
    </row>
    <row r="232" spans="35:35" x14ac:dyDescent="0.25">
      <c r="AI232"/>
    </row>
    <row r="233" spans="35:35" x14ac:dyDescent="0.25">
      <c r="AI233"/>
    </row>
    <row r="234" spans="35:35" x14ac:dyDescent="0.25">
      <c r="AI234"/>
    </row>
    <row r="235" spans="35:35" x14ac:dyDescent="0.25">
      <c r="AI235"/>
    </row>
    <row r="236" spans="35:35" x14ac:dyDescent="0.25">
      <c r="AI236"/>
    </row>
    <row r="237" spans="35:35" x14ac:dyDescent="0.25">
      <c r="AI237"/>
    </row>
    <row r="238" spans="35:35" x14ac:dyDescent="0.25">
      <c r="AI238"/>
    </row>
    <row r="239" spans="35:35" x14ac:dyDescent="0.25">
      <c r="AI239"/>
    </row>
    <row r="240" spans="35:35" x14ac:dyDescent="0.25">
      <c r="AI240"/>
    </row>
    <row r="241" spans="35:35" x14ac:dyDescent="0.25">
      <c r="AI241"/>
    </row>
    <row r="242" spans="35:35" x14ac:dyDescent="0.25">
      <c r="AI242"/>
    </row>
    <row r="243" spans="35:35" x14ac:dyDescent="0.25">
      <c r="AI243"/>
    </row>
    <row r="244" spans="35:35" x14ac:dyDescent="0.25">
      <c r="AI244"/>
    </row>
    <row r="245" spans="35:35" x14ac:dyDescent="0.25">
      <c r="AI245"/>
    </row>
    <row r="246" spans="35:35" x14ac:dyDescent="0.25">
      <c r="AI246"/>
    </row>
    <row r="247" spans="35:35" x14ac:dyDescent="0.25">
      <c r="AI247"/>
    </row>
    <row r="248" spans="35:35" x14ac:dyDescent="0.25">
      <c r="AI248"/>
    </row>
    <row r="249" spans="35:35" x14ac:dyDescent="0.25">
      <c r="AI249"/>
    </row>
    <row r="250" spans="35:35" x14ac:dyDescent="0.25">
      <c r="AI250"/>
    </row>
    <row r="251" spans="35:35" x14ac:dyDescent="0.25">
      <c r="AI251"/>
    </row>
    <row r="252" spans="35:35" x14ac:dyDescent="0.25">
      <c r="AI252"/>
    </row>
    <row r="253" spans="35:35" x14ac:dyDescent="0.25">
      <c r="AI253"/>
    </row>
    <row r="254" spans="35:35" x14ac:dyDescent="0.25">
      <c r="AI254"/>
    </row>
    <row r="255" spans="35:35" x14ac:dyDescent="0.25">
      <c r="AI255"/>
    </row>
    <row r="256" spans="35:35" x14ac:dyDescent="0.25">
      <c r="AI256"/>
    </row>
    <row r="257" spans="35:35" x14ac:dyDescent="0.25">
      <c r="AI257"/>
    </row>
    <row r="258" spans="35:35" x14ac:dyDescent="0.25">
      <c r="AI258"/>
    </row>
    <row r="259" spans="35:35" x14ac:dyDescent="0.25">
      <c r="AI259"/>
    </row>
    <row r="260" spans="35:35" x14ac:dyDescent="0.25">
      <c r="AI260"/>
    </row>
    <row r="261" spans="35:35" x14ac:dyDescent="0.25">
      <c r="AI261"/>
    </row>
    <row r="262" spans="35:35" x14ac:dyDescent="0.25">
      <c r="AI262"/>
    </row>
    <row r="263" spans="35:35" x14ac:dyDescent="0.25">
      <c r="AI263"/>
    </row>
    <row r="264" spans="35:35" x14ac:dyDescent="0.25">
      <c r="AI264"/>
    </row>
    <row r="265" spans="35:35" x14ac:dyDescent="0.25">
      <c r="AI265"/>
    </row>
    <row r="266" spans="35:35" x14ac:dyDescent="0.25">
      <c r="AI266"/>
    </row>
    <row r="267" spans="35:35" x14ac:dyDescent="0.25">
      <c r="AI267"/>
    </row>
    <row r="268" spans="35:35" x14ac:dyDescent="0.25">
      <c r="AI268"/>
    </row>
    <row r="269" spans="35:35" x14ac:dyDescent="0.25">
      <c r="AI269"/>
    </row>
    <row r="270" spans="35:35" x14ac:dyDescent="0.25">
      <c r="AI270"/>
    </row>
    <row r="271" spans="35:35" x14ac:dyDescent="0.25">
      <c r="AI271"/>
    </row>
    <row r="272" spans="35:35" x14ac:dyDescent="0.25">
      <c r="AI272"/>
    </row>
    <row r="273" spans="35:35" x14ac:dyDescent="0.25">
      <c r="AI273"/>
    </row>
    <row r="274" spans="35:35" x14ac:dyDescent="0.25">
      <c r="AI274"/>
    </row>
    <row r="275" spans="35:35" x14ac:dyDescent="0.25">
      <c r="AI275"/>
    </row>
    <row r="276" spans="35:35" x14ac:dyDescent="0.25">
      <c r="AI276"/>
    </row>
    <row r="277" spans="35:35" x14ac:dyDescent="0.25">
      <c r="AI277"/>
    </row>
    <row r="278" spans="35:35" x14ac:dyDescent="0.25">
      <c r="AI278"/>
    </row>
    <row r="279" spans="35:35" x14ac:dyDescent="0.25">
      <c r="AI279"/>
    </row>
    <row r="280" spans="35:35" x14ac:dyDescent="0.25">
      <c r="AI280"/>
    </row>
    <row r="281" spans="35:35" x14ac:dyDescent="0.25">
      <c r="AI281"/>
    </row>
    <row r="282" spans="35:35" x14ac:dyDescent="0.25">
      <c r="AI282"/>
    </row>
    <row r="283" spans="35:35" x14ac:dyDescent="0.25">
      <c r="AI283"/>
    </row>
    <row r="284" spans="35:35" x14ac:dyDescent="0.25">
      <c r="AI284"/>
    </row>
    <row r="285" spans="35:35" x14ac:dyDescent="0.25">
      <c r="AI285"/>
    </row>
    <row r="286" spans="35:35" x14ac:dyDescent="0.25">
      <c r="AI286"/>
    </row>
    <row r="287" spans="35:35" x14ac:dyDescent="0.25">
      <c r="AI287"/>
    </row>
    <row r="288" spans="35:35" x14ac:dyDescent="0.25">
      <c r="AI288"/>
    </row>
    <row r="289" spans="35:35" x14ac:dyDescent="0.25">
      <c r="AI289"/>
    </row>
    <row r="290" spans="35:35" x14ac:dyDescent="0.25">
      <c r="AI290"/>
    </row>
    <row r="291" spans="35:35" x14ac:dyDescent="0.25">
      <c r="AI291"/>
    </row>
    <row r="292" spans="35:35" x14ac:dyDescent="0.25">
      <c r="AI292"/>
    </row>
    <row r="293" spans="35:35" x14ac:dyDescent="0.25">
      <c r="AI293"/>
    </row>
    <row r="294" spans="35:35" x14ac:dyDescent="0.25">
      <c r="AI294"/>
    </row>
    <row r="295" spans="35:35" x14ac:dyDescent="0.25">
      <c r="AI295"/>
    </row>
    <row r="296" spans="35:35" x14ac:dyDescent="0.25">
      <c r="AI296"/>
    </row>
    <row r="297" spans="35:35" x14ac:dyDescent="0.25">
      <c r="AI297"/>
    </row>
    <row r="298" spans="35:35" x14ac:dyDescent="0.25">
      <c r="AI298"/>
    </row>
    <row r="299" spans="35:35" x14ac:dyDescent="0.25">
      <c r="AI299"/>
    </row>
    <row r="300" spans="35:35" x14ac:dyDescent="0.25">
      <c r="AI300"/>
    </row>
    <row r="301" spans="35:35" x14ac:dyDescent="0.25">
      <c r="AI301"/>
    </row>
    <row r="302" spans="35:35" x14ac:dyDescent="0.25">
      <c r="AI302"/>
    </row>
    <row r="303" spans="35:35" x14ac:dyDescent="0.25">
      <c r="AI303"/>
    </row>
    <row r="304" spans="35:35" x14ac:dyDescent="0.25">
      <c r="AI304"/>
    </row>
    <row r="305" spans="35:35" x14ac:dyDescent="0.25">
      <c r="AI305"/>
    </row>
    <row r="306" spans="35:35" x14ac:dyDescent="0.25">
      <c r="AI306"/>
    </row>
    <row r="307" spans="35:35" x14ac:dyDescent="0.25">
      <c r="AI307"/>
    </row>
    <row r="308" spans="35:35" x14ac:dyDescent="0.25">
      <c r="AI308"/>
    </row>
    <row r="309" spans="35:35" x14ac:dyDescent="0.25">
      <c r="AI309"/>
    </row>
    <row r="310" spans="35:35" x14ac:dyDescent="0.25">
      <c r="AI310"/>
    </row>
    <row r="311" spans="35:35" x14ac:dyDescent="0.25">
      <c r="AI311"/>
    </row>
    <row r="312" spans="35:35" x14ac:dyDescent="0.25">
      <c r="AI312"/>
    </row>
    <row r="313" spans="35:35" x14ac:dyDescent="0.25">
      <c r="AI313"/>
    </row>
    <row r="314" spans="35:35" x14ac:dyDescent="0.25">
      <c r="AI314"/>
    </row>
    <row r="315" spans="35:35" x14ac:dyDescent="0.25">
      <c r="AI315"/>
    </row>
    <row r="316" spans="35:35" x14ac:dyDescent="0.25">
      <c r="AI316"/>
    </row>
    <row r="317" spans="35:35" x14ac:dyDescent="0.25">
      <c r="AI317"/>
    </row>
    <row r="318" spans="35:35" x14ac:dyDescent="0.25">
      <c r="AI318"/>
    </row>
    <row r="319" spans="35:35" x14ac:dyDescent="0.25">
      <c r="AI319"/>
    </row>
    <row r="320" spans="35:35" x14ac:dyDescent="0.25">
      <c r="AI320"/>
    </row>
    <row r="321" spans="35:35" x14ac:dyDescent="0.25">
      <c r="AI321"/>
    </row>
    <row r="322" spans="35:35" x14ac:dyDescent="0.25">
      <c r="AI322"/>
    </row>
    <row r="323" spans="35:35" x14ac:dyDescent="0.25">
      <c r="AI323"/>
    </row>
    <row r="324" spans="35:35" x14ac:dyDescent="0.25">
      <c r="AI324"/>
    </row>
    <row r="325" spans="35:35" x14ac:dyDescent="0.25">
      <c r="AI325"/>
    </row>
    <row r="326" spans="35:35" x14ac:dyDescent="0.25">
      <c r="AI326"/>
    </row>
    <row r="327" spans="35:35" x14ac:dyDescent="0.25">
      <c r="AI327"/>
    </row>
    <row r="328" spans="35:35" x14ac:dyDescent="0.25">
      <c r="AI328"/>
    </row>
    <row r="329" spans="35:35" x14ac:dyDescent="0.25">
      <c r="AI329"/>
    </row>
    <row r="330" spans="35:35" x14ac:dyDescent="0.25">
      <c r="AI330"/>
    </row>
    <row r="331" spans="35:35" x14ac:dyDescent="0.25">
      <c r="AI331"/>
    </row>
    <row r="332" spans="35:35" x14ac:dyDescent="0.25">
      <c r="AI332"/>
    </row>
    <row r="333" spans="35:35" x14ac:dyDescent="0.25">
      <c r="AI333"/>
    </row>
    <row r="334" spans="35:35" x14ac:dyDescent="0.25">
      <c r="AI334"/>
    </row>
    <row r="335" spans="35:35" x14ac:dyDescent="0.25">
      <c r="AI335"/>
    </row>
    <row r="336" spans="35:35" x14ac:dyDescent="0.25">
      <c r="AI336"/>
    </row>
    <row r="337" spans="35:35" x14ac:dyDescent="0.25">
      <c r="AI337"/>
    </row>
    <row r="338" spans="35:35" x14ac:dyDescent="0.25">
      <c r="AI338"/>
    </row>
    <row r="339" spans="35:35" x14ac:dyDescent="0.25">
      <c r="AI339"/>
    </row>
    <row r="340" spans="35:35" x14ac:dyDescent="0.25">
      <c r="AI340"/>
    </row>
    <row r="341" spans="35:35" x14ac:dyDescent="0.25">
      <c r="AI341"/>
    </row>
    <row r="342" spans="35:35" x14ac:dyDescent="0.25">
      <c r="AI342"/>
    </row>
    <row r="343" spans="35:35" x14ac:dyDescent="0.25">
      <c r="AI343"/>
    </row>
    <row r="344" spans="35:35" x14ac:dyDescent="0.25">
      <c r="AI344"/>
    </row>
    <row r="345" spans="35:35" x14ac:dyDescent="0.25">
      <c r="AI345"/>
    </row>
    <row r="346" spans="35:35" x14ac:dyDescent="0.25">
      <c r="AI346"/>
    </row>
    <row r="347" spans="35:35" x14ac:dyDescent="0.25">
      <c r="AI347"/>
    </row>
    <row r="348" spans="35:35" x14ac:dyDescent="0.25">
      <c r="AI348"/>
    </row>
    <row r="349" spans="35:35" x14ac:dyDescent="0.25">
      <c r="AI349"/>
    </row>
    <row r="350" spans="35:35" x14ac:dyDescent="0.25">
      <c r="AI350"/>
    </row>
    <row r="351" spans="35:35" x14ac:dyDescent="0.25">
      <c r="AI351"/>
    </row>
    <row r="352" spans="35:35" x14ac:dyDescent="0.25">
      <c r="AI352"/>
    </row>
    <row r="353" spans="35:35" x14ac:dyDescent="0.25">
      <c r="AI353"/>
    </row>
    <row r="354" spans="35:35" x14ac:dyDescent="0.25">
      <c r="AI354"/>
    </row>
    <row r="355" spans="35:35" x14ac:dyDescent="0.25">
      <c r="AI355"/>
    </row>
    <row r="356" spans="35:35" x14ac:dyDescent="0.25">
      <c r="AI356"/>
    </row>
    <row r="357" spans="35:35" x14ac:dyDescent="0.25">
      <c r="AI357"/>
    </row>
    <row r="358" spans="35:35" x14ac:dyDescent="0.25">
      <c r="AI358"/>
    </row>
    <row r="359" spans="35:35" x14ac:dyDescent="0.25">
      <c r="AI359"/>
    </row>
    <row r="360" spans="35:35" x14ac:dyDescent="0.25">
      <c r="AI360"/>
    </row>
    <row r="361" spans="35:35" x14ac:dyDescent="0.25">
      <c r="AI361"/>
    </row>
    <row r="362" spans="35:35" x14ac:dyDescent="0.25">
      <c r="AI362"/>
    </row>
    <row r="363" spans="35:35" x14ac:dyDescent="0.25">
      <c r="AI363"/>
    </row>
    <row r="364" spans="35:35" x14ac:dyDescent="0.25">
      <c r="AI364"/>
    </row>
    <row r="365" spans="35:35" x14ac:dyDescent="0.25">
      <c r="AI365"/>
    </row>
    <row r="366" spans="35:35" x14ac:dyDescent="0.25">
      <c r="AI366"/>
    </row>
    <row r="367" spans="35:35" x14ac:dyDescent="0.25">
      <c r="AI367"/>
    </row>
    <row r="368" spans="35:35" x14ac:dyDescent="0.25">
      <c r="AI368"/>
    </row>
    <row r="369" spans="35:35" x14ac:dyDescent="0.25">
      <c r="AI369"/>
    </row>
    <row r="370" spans="35:35" x14ac:dyDescent="0.25">
      <c r="AI370"/>
    </row>
    <row r="371" spans="35:35" x14ac:dyDescent="0.25">
      <c r="AI371"/>
    </row>
    <row r="372" spans="35:35" x14ac:dyDescent="0.25">
      <c r="AI372"/>
    </row>
    <row r="373" spans="35:35" x14ac:dyDescent="0.25">
      <c r="AI373"/>
    </row>
    <row r="374" spans="35:35" x14ac:dyDescent="0.25">
      <c r="AI374"/>
    </row>
    <row r="375" spans="35:35" x14ac:dyDescent="0.25">
      <c r="AI375"/>
    </row>
    <row r="376" spans="35:35" x14ac:dyDescent="0.25">
      <c r="AI376"/>
    </row>
    <row r="377" spans="35:35" x14ac:dyDescent="0.25">
      <c r="AI377"/>
    </row>
    <row r="378" spans="35:35" x14ac:dyDescent="0.25">
      <c r="AI378"/>
    </row>
    <row r="379" spans="35:35" x14ac:dyDescent="0.25">
      <c r="AI379"/>
    </row>
    <row r="380" spans="35:35" x14ac:dyDescent="0.25">
      <c r="AI380"/>
    </row>
    <row r="381" spans="35:35" x14ac:dyDescent="0.25">
      <c r="AI381"/>
    </row>
    <row r="382" spans="35:35" x14ac:dyDescent="0.25">
      <c r="AI382"/>
    </row>
    <row r="383" spans="35:35" x14ac:dyDescent="0.25">
      <c r="AI383"/>
    </row>
    <row r="384" spans="35:35" x14ac:dyDescent="0.25">
      <c r="AI384"/>
    </row>
    <row r="385" spans="35:35" x14ac:dyDescent="0.25">
      <c r="AI385"/>
    </row>
    <row r="386" spans="35:35" x14ac:dyDescent="0.25">
      <c r="AI386"/>
    </row>
    <row r="387" spans="35:35" x14ac:dyDescent="0.25">
      <c r="AI387"/>
    </row>
    <row r="388" spans="35:35" x14ac:dyDescent="0.25">
      <c r="AI388"/>
    </row>
    <row r="389" spans="35:35" x14ac:dyDescent="0.25">
      <c r="AI389"/>
    </row>
    <row r="390" spans="35:35" x14ac:dyDescent="0.25">
      <c r="AI390"/>
    </row>
    <row r="391" spans="35:35" x14ac:dyDescent="0.25">
      <c r="AI391"/>
    </row>
    <row r="392" spans="35:35" x14ac:dyDescent="0.25">
      <c r="AI392"/>
    </row>
    <row r="393" spans="35:35" x14ac:dyDescent="0.25">
      <c r="AI393"/>
    </row>
    <row r="394" spans="35:35" x14ac:dyDescent="0.25">
      <c r="AI394"/>
    </row>
    <row r="395" spans="35:35" x14ac:dyDescent="0.25">
      <c r="AI395"/>
    </row>
    <row r="396" spans="35:35" x14ac:dyDescent="0.25">
      <c r="AI396"/>
    </row>
    <row r="397" spans="35:35" x14ac:dyDescent="0.25">
      <c r="AI397"/>
    </row>
    <row r="398" spans="35:35" x14ac:dyDescent="0.25">
      <c r="AI398"/>
    </row>
    <row r="399" spans="35:35" x14ac:dyDescent="0.25">
      <c r="AI399"/>
    </row>
    <row r="400" spans="35:35" x14ac:dyDescent="0.25">
      <c r="AI400"/>
    </row>
    <row r="401" spans="35:35" x14ac:dyDescent="0.25">
      <c r="AI401"/>
    </row>
    <row r="402" spans="35:35" x14ac:dyDescent="0.25">
      <c r="AI402"/>
    </row>
    <row r="403" spans="35:35" x14ac:dyDescent="0.25">
      <c r="AI403"/>
    </row>
    <row r="404" spans="35:35" x14ac:dyDescent="0.25">
      <c r="AI404"/>
    </row>
    <row r="405" spans="35:35" x14ac:dyDescent="0.25">
      <c r="AI405"/>
    </row>
    <row r="406" spans="35:35" x14ac:dyDescent="0.25">
      <c r="AI406"/>
    </row>
    <row r="407" spans="35:35" x14ac:dyDescent="0.25">
      <c r="AI407"/>
    </row>
    <row r="408" spans="35:35" x14ac:dyDescent="0.25">
      <c r="AI408"/>
    </row>
    <row r="409" spans="35:35" x14ac:dyDescent="0.25">
      <c r="AI409"/>
    </row>
    <row r="410" spans="35:35" x14ac:dyDescent="0.25">
      <c r="AI410"/>
    </row>
    <row r="411" spans="35:35" x14ac:dyDescent="0.25">
      <c r="AI411"/>
    </row>
    <row r="412" spans="35:35" x14ac:dyDescent="0.25">
      <c r="AI412"/>
    </row>
    <row r="413" spans="35:35" x14ac:dyDescent="0.25">
      <c r="AI413"/>
    </row>
    <row r="414" spans="35:35" x14ac:dyDescent="0.25">
      <c r="AI414"/>
    </row>
    <row r="415" spans="35:35" x14ac:dyDescent="0.25">
      <c r="AI415"/>
    </row>
    <row r="416" spans="35:35" x14ac:dyDescent="0.25">
      <c r="AI416"/>
    </row>
    <row r="417" spans="35:35" x14ac:dyDescent="0.25">
      <c r="AI417"/>
    </row>
    <row r="418" spans="35:35" x14ac:dyDescent="0.25">
      <c r="AI418"/>
    </row>
    <row r="419" spans="35:35" x14ac:dyDescent="0.25">
      <c r="AI419"/>
    </row>
    <row r="420" spans="35:35" x14ac:dyDescent="0.25">
      <c r="AI420"/>
    </row>
    <row r="421" spans="35:35" x14ac:dyDescent="0.25">
      <c r="AI421"/>
    </row>
    <row r="422" spans="35:35" x14ac:dyDescent="0.25">
      <c r="AI422"/>
    </row>
    <row r="423" spans="35:35" x14ac:dyDescent="0.25">
      <c r="AI423"/>
    </row>
    <row r="424" spans="35:35" x14ac:dyDescent="0.25">
      <c r="AI424"/>
    </row>
    <row r="425" spans="35:35" x14ac:dyDescent="0.25">
      <c r="AI425"/>
    </row>
    <row r="426" spans="35:35" x14ac:dyDescent="0.25">
      <c r="AI426"/>
    </row>
    <row r="427" spans="35:35" x14ac:dyDescent="0.25">
      <c r="AI427"/>
    </row>
    <row r="428" spans="35:35" x14ac:dyDescent="0.25">
      <c r="AI428"/>
    </row>
    <row r="429" spans="35:35" x14ac:dyDescent="0.25">
      <c r="AI429"/>
    </row>
    <row r="430" spans="35:35" x14ac:dyDescent="0.25">
      <c r="AI430"/>
    </row>
    <row r="431" spans="35:35" x14ac:dyDescent="0.25">
      <c r="AI431"/>
    </row>
    <row r="432" spans="35:35" x14ac:dyDescent="0.25">
      <c r="AI432"/>
    </row>
    <row r="433" spans="35:35" x14ac:dyDescent="0.25">
      <c r="AI433"/>
    </row>
    <row r="434" spans="35:35" x14ac:dyDescent="0.25">
      <c r="AI434"/>
    </row>
    <row r="435" spans="35:35" x14ac:dyDescent="0.25">
      <c r="AI435"/>
    </row>
    <row r="436" spans="35:35" x14ac:dyDescent="0.25">
      <c r="AI436"/>
    </row>
    <row r="437" spans="35:35" x14ac:dyDescent="0.25">
      <c r="AI437"/>
    </row>
    <row r="438" spans="35:35" x14ac:dyDescent="0.25">
      <c r="AI438"/>
    </row>
    <row r="439" spans="35:35" x14ac:dyDescent="0.25">
      <c r="AI439"/>
    </row>
    <row r="440" spans="35:35" x14ac:dyDescent="0.25">
      <c r="AI440"/>
    </row>
    <row r="441" spans="35:35" x14ac:dyDescent="0.25">
      <c r="AI441"/>
    </row>
    <row r="442" spans="35:35" x14ac:dyDescent="0.25">
      <c r="AI442"/>
    </row>
    <row r="443" spans="35:35" x14ac:dyDescent="0.25">
      <c r="AI443"/>
    </row>
    <row r="444" spans="35:35" x14ac:dyDescent="0.25">
      <c r="AI444"/>
    </row>
    <row r="445" spans="35:35" x14ac:dyDescent="0.25">
      <c r="AI445"/>
    </row>
    <row r="446" spans="35:35" x14ac:dyDescent="0.25">
      <c r="AI446"/>
    </row>
    <row r="447" spans="35:35" x14ac:dyDescent="0.25">
      <c r="AI447"/>
    </row>
    <row r="448" spans="35:35" x14ac:dyDescent="0.25">
      <c r="AI448"/>
    </row>
    <row r="449" spans="35:35" x14ac:dyDescent="0.25">
      <c r="AI449"/>
    </row>
    <row r="450" spans="35:35" x14ac:dyDescent="0.25">
      <c r="AI450"/>
    </row>
    <row r="451" spans="35:35" x14ac:dyDescent="0.25">
      <c r="AI451"/>
    </row>
    <row r="452" spans="35:35" x14ac:dyDescent="0.25">
      <c r="AI452"/>
    </row>
    <row r="453" spans="35:35" x14ac:dyDescent="0.25">
      <c r="AI453"/>
    </row>
    <row r="454" spans="35:35" x14ac:dyDescent="0.25">
      <c r="AI454"/>
    </row>
    <row r="455" spans="35:35" x14ac:dyDescent="0.25">
      <c r="AI455"/>
    </row>
    <row r="456" spans="35:35" x14ac:dyDescent="0.25">
      <c r="AI456"/>
    </row>
    <row r="457" spans="35:35" x14ac:dyDescent="0.25">
      <c r="AI457"/>
    </row>
    <row r="458" spans="35:35" x14ac:dyDescent="0.25">
      <c r="AI458"/>
    </row>
    <row r="459" spans="35:35" x14ac:dyDescent="0.25">
      <c r="AI459"/>
    </row>
    <row r="460" spans="35:35" x14ac:dyDescent="0.25">
      <c r="AI460"/>
    </row>
    <row r="461" spans="35:35" x14ac:dyDescent="0.25">
      <c r="AI461"/>
    </row>
    <row r="462" spans="35:35" x14ac:dyDescent="0.25">
      <c r="AI462"/>
    </row>
    <row r="463" spans="35:35" x14ac:dyDescent="0.25">
      <c r="AI463"/>
    </row>
    <row r="464" spans="35:35" x14ac:dyDescent="0.25">
      <c r="AI464"/>
    </row>
    <row r="465" spans="35:35" x14ac:dyDescent="0.25">
      <c r="AI465"/>
    </row>
    <row r="466" spans="35:35" x14ac:dyDescent="0.25">
      <c r="AI466"/>
    </row>
    <row r="467" spans="35:35" x14ac:dyDescent="0.25">
      <c r="AI467"/>
    </row>
    <row r="468" spans="35:35" x14ac:dyDescent="0.25">
      <c r="AI468"/>
    </row>
    <row r="469" spans="35:35" x14ac:dyDescent="0.25">
      <c r="AI469"/>
    </row>
    <row r="470" spans="35:35" x14ac:dyDescent="0.25">
      <c r="AI470"/>
    </row>
    <row r="471" spans="35:35" x14ac:dyDescent="0.25">
      <c r="AI471"/>
    </row>
    <row r="472" spans="35:35" x14ac:dyDescent="0.25">
      <c r="AI472"/>
    </row>
    <row r="473" spans="35:35" x14ac:dyDescent="0.25">
      <c r="AI473"/>
    </row>
    <row r="474" spans="35:35" x14ac:dyDescent="0.25">
      <c r="AI474"/>
    </row>
    <row r="475" spans="35:35" x14ac:dyDescent="0.25">
      <c r="AI475"/>
    </row>
    <row r="476" spans="35:35" x14ac:dyDescent="0.25">
      <c r="AI476"/>
    </row>
    <row r="477" spans="35:35" x14ac:dyDescent="0.25">
      <c r="AI477"/>
    </row>
    <row r="478" spans="35:35" x14ac:dyDescent="0.25">
      <c r="AI478"/>
    </row>
    <row r="479" spans="35:35" x14ac:dyDescent="0.25">
      <c r="AI479"/>
    </row>
    <row r="480" spans="35:35" x14ac:dyDescent="0.25">
      <c r="AI480"/>
    </row>
    <row r="481" spans="35:35" x14ac:dyDescent="0.25">
      <c r="AI481"/>
    </row>
    <row r="482" spans="35:35" x14ac:dyDescent="0.25">
      <c r="AI482"/>
    </row>
    <row r="483" spans="35:35" x14ac:dyDescent="0.25">
      <c r="AI483"/>
    </row>
    <row r="484" spans="35:35" x14ac:dyDescent="0.25">
      <c r="AI484"/>
    </row>
    <row r="485" spans="35:35" x14ac:dyDescent="0.25">
      <c r="AI485"/>
    </row>
    <row r="486" spans="35:35" x14ac:dyDescent="0.25">
      <c r="AI486"/>
    </row>
    <row r="487" spans="35:35" x14ac:dyDescent="0.25">
      <c r="AI487"/>
    </row>
    <row r="488" spans="35:35" x14ac:dyDescent="0.25">
      <c r="AI488"/>
    </row>
    <row r="489" spans="35:35" x14ac:dyDescent="0.25">
      <c r="AI489"/>
    </row>
    <row r="490" spans="35:35" x14ac:dyDescent="0.25">
      <c r="AI490"/>
    </row>
    <row r="491" spans="35:35" x14ac:dyDescent="0.25">
      <c r="AI491"/>
    </row>
    <row r="492" spans="35:35" x14ac:dyDescent="0.25">
      <c r="AI492"/>
    </row>
    <row r="493" spans="35:35" x14ac:dyDescent="0.25">
      <c r="AI493"/>
    </row>
    <row r="494" spans="35:35" x14ac:dyDescent="0.25">
      <c r="AI494"/>
    </row>
    <row r="495" spans="35:35" x14ac:dyDescent="0.25">
      <c r="AI495"/>
    </row>
    <row r="496" spans="35:35" x14ac:dyDescent="0.25">
      <c r="AI496"/>
    </row>
    <row r="497" spans="35:35" x14ac:dyDescent="0.25">
      <c r="AI497"/>
    </row>
    <row r="498" spans="35:35" x14ac:dyDescent="0.25">
      <c r="AI498"/>
    </row>
    <row r="499" spans="35:35" x14ac:dyDescent="0.25">
      <c r="AI499"/>
    </row>
    <row r="500" spans="35:35" x14ac:dyDescent="0.25">
      <c r="AI500"/>
    </row>
    <row r="501" spans="35:35" x14ac:dyDescent="0.25">
      <c r="AI501"/>
    </row>
    <row r="502" spans="35:35" x14ac:dyDescent="0.25">
      <c r="AI502"/>
    </row>
    <row r="503" spans="35:35" x14ac:dyDescent="0.25">
      <c r="AI503"/>
    </row>
    <row r="504" spans="35:35" x14ac:dyDescent="0.25">
      <c r="AI504"/>
    </row>
    <row r="505" spans="35:35" x14ac:dyDescent="0.25">
      <c r="AI505"/>
    </row>
    <row r="506" spans="35:35" x14ac:dyDescent="0.25">
      <c r="AI506"/>
    </row>
    <row r="507" spans="35:35" x14ac:dyDescent="0.25">
      <c r="AI507"/>
    </row>
    <row r="508" spans="35:35" x14ac:dyDescent="0.25">
      <c r="AI508"/>
    </row>
    <row r="509" spans="35:35" x14ac:dyDescent="0.25">
      <c r="AI509"/>
    </row>
    <row r="510" spans="35:35" x14ac:dyDescent="0.25">
      <c r="AI510"/>
    </row>
    <row r="511" spans="35:35" x14ac:dyDescent="0.25">
      <c r="AI511"/>
    </row>
    <row r="512" spans="35:35" x14ac:dyDescent="0.25">
      <c r="AI512"/>
    </row>
    <row r="513" spans="35:35" x14ac:dyDescent="0.25">
      <c r="AI513"/>
    </row>
    <row r="514" spans="35:35" x14ac:dyDescent="0.25">
      <c r="AI514"/>
    </row>
    <row r="515" spans="35:35" x14ac:dyDescent="0.25">
      <c r="AI515"/>
    </row>
    <row r="516" spans="35:35" x14ac:dyDescent="0.25">
      <c r="AI516"/>
    </row>
    <row r="517" spans="35:35" x14ac:dyDescent="0.25">
      <c r="AI517"/>
    </row>
    <row r="518" spans="35:35" x14ac:dyDescent="0.25">
      <c r="AI518"/>
    </row>
    <row r="519" spans="35:35" x14ac:dyDescent="0.25">
      <c r="AI519"/>
    </row>
    <row r="520" spans="35:35" x14ac:dyDescent="0.25">
      <c r="AI520"/>
    </row>
    <row r="521" spans="35:35" x14ac:dyDescent="0.25">
      <c r="AI521"/>
    </row>
    <row r="522" spans="35:35" x14ac:dyDescent="0.25">
      <c r="AI522"/>
    </row>
    <row r="523" spans="35:35" x14ac:dyDescent="0.25">
      <c r="AI523"/>
    </row>
    <row r="524" spans="35:35" x14ac:dyDescent="0.25">
      <c r="AI524"/>
    </row>
    <row r="525" spans="35:35" x14ac:dyDescent="0.25">
      <c r="AI525"/>
    </row>
    <row r="526" spans="35:35" x14ac:dyDescent="0.25">
      <c r="AI526"/>
    </row>
    <row r="527" spans="35:35" x14ac:dyDescent="0.25">
      <c r="AI527"/>
    </row>
    <row r="528" spans="35:35" x14ac:dyDescent="0.25">
      <c r="AI528"/>
    </row>
    <row r="529" spans="35:35" x14ac:dyDescent="0.25">
      <c r="AI529"/>
    </row>
    <row r="530" spans="35:35" x14ac:dyDescent="0.25">
      <c r="AI530"/>
    </row>
    <row r="531" spans="35:35" x14ac:dyDescent="0.25">
      <c r="AI531"/>
    </row>
    <row r="532" spans="35:35" x14ac:dyDescent="0.25">
      <c r="AI532"/>
    </row>
    <row r="533" spans="35:35" x14ac:dyDescent="0.25">
      <c r="AI533"/>
    </row>
    <row r="534" spans="35:35" x14ac:dyDescent="0.25">
      <c r="AI534"/>
    </row>
    <row r="535" spans="35:35" x14ac:dyDescent="0.25">
      <c r="AI535"/>
    </row>
    <row r="536" spans="35:35" x14ac:dyDescent="0.25">
      <c r="AI536"/>
    </row>
    <row r="537" spans="35:35" x14ac:dyDescent="0.25">
      <c r="AI537"/>
    </row>
    <row r="538" spans="35:35" x14ac:dyDescent="0.25">
      <c r="AI538"/>
    </row>
    <row r="539" spans="35:35" x14ac:dyDescent="0.25">
      <c r="AI539"/>
    </row>
    <row r="540" spans="35:35" x14ac:dyDescent="0.25">
      <c r="AI540"/>
    </row>
    <row r="541" spans="35:35" x14ac:dyDescent="0.25">
      <c r="AI541"/>
    </row>
    <row r="542" spans="35:35" x14ac:dyDescent="0.25">
      <c r="AI542"/>
    </row>
    <row r="543" spans="35:35" x14ac:dyDescent="0.25">
      <c r="AI543"/>
    </row>
    <row r="544" spans="35:35" x14ac:dyDescent="0.25">
      <c r="AI544"/>
    </row>
    <row r="545" spans="35:35" x14ac:dyDescent="0.25">
      <c r="AI545"/>
    </row>
    <row r="546" spans="35:35" x14ac:dyDescent="0.25">
      <c r="AI546"/>
    </row>
    <row r="547" spans="35:35" x14ac:dyDescent="0.25">
      <c r="AI547"/>
    </row>
    <row r="548" spans="35:35" x14ac:dyDescent="0.25">
      <c r="AI548"/>
    </row>
    <row r="549" spans="35:35" x14ac:dyDescent="0.25">
      <c r="AI549"/>
    </row>
    <row r="550" spans="35:35" x14ac:dyDescent="0.25">
      <c r="AI550"/>
    </row>
    <row r="551" spans="35:35" x14ac:dyDescent="0.25">
      <c r="AI551"/>
    </row>
    <row r="552" spans="35:35" x14ac:dyDescent="0.25">
      <c r="AI552"/>
    </row>
    <row r="553" spans="35:35" x14ac:dyDescent="0.25">
      <c r="AI553"/>
    </row>
    <row r="554" spans="35:35" x14ac:dyDescent="0.25">
      <c r="AI554"/>
    </row>
    <row r="555" spans="35:35" x14ac:dyDescent="0.25">
      <c r="AI555"/>
    </row>
    <row r="556" spans="35:35" x14ac:dyDescent="0.25">
      <c r="AI556"/>
    </row>
    <row r="557" spans="35:35" x14ac:dyDescent="0.25">
      <c r="AI557"/>
    </row>
    <row r="558" spans="35:35" x14ac:dyDescent="0.25">
      <c r="AI558"/>
    </row>
    <row r="559" spans="35:35" x14ac:dyDescent="0.25">
      <c r="AI559"/>
    </row>
    <row r="560" spans="35:35" x14ac:dyDescent="0.25">
      <c r="AI560"/>
    </row>
    <row r="561" spans="35:35" x14ac:dyDescent="0.25">
      <c r="AI561"/>
    </row>
    <row r="562" spans="35:35" x14ac:dyDescent="0.25">
      <c r="AI562"/>
    </row>
    <row r="563" spans="35:35" x14ac:dyDescent="0.25">
      <c r="AI563"/>
    </row>
    <row r="564" spans="35:35" x14ac:dyDescent="0.25">
      <c r="AI564"/>
    </row>
    <row r="565" spans="35:35" x14ac:dyDescent="0.25">
      <c r="AI565"/>
    </row>
    <row r="566" spans="35:35" x14ac:dyDescent="0.25">
      <c r="AI566"/>
    </row>
    <row r="567" spans="35:35" x14ac:dyDescent="0.25">
      <c r="AI567"/>
    </row>
    <row r="568" spans="35:35" x14ac:dyDescent="0.25">
      <c r="AI568"/>
    </row>
    <row r="569" spans="35:35" x14ac:dyDescent="0.25">
      <c r="AI569"/>
    </row>
    <row r="570" spans="35:35" x14ac:dyDescent="0.25">
      <c r="AI570"/>
    </row>
    <row r="571" spans="35:35" x14ac:dyDescent="0.25">
      <c r="AI571"/>
    </row>
    <row r="572" spans="35:35" x14ac:dyDescent="0.25">
      <c r="AI572"/>
    </row>
    <row r="573" spans="35:35" x14ac:dyDescent="0.25">
      <c r="AI573"/>
    </row>
    <row r="574" spans="35:35" x14ac:dyDescent="0.25">
      <c r="AI574"/>
    </row>
    <row r="575" spans="35:35" x14ac:dyDescent="0.25">
      <c r="AI575"/>
    </row>
    <row r="576" spans="35:35" x14ac:dyDescent="0.25">
      <c r="AI576"/>
    </row>
    <row r="577" spans="35:35" x14ac:dyDescent="0.25">
      <c r="AI577"/>
    </row>
    <row r="578" spans="35:35" x14ac:dyDescent="0.25">
      <c r="AI578"/>
    </row>
    <row r="579" spans="35:35" x14ac:dyDescent="0.25">
      <c r="AI579"/>
    </row>
    <row r="580" spans="35:35" x14ac:dyDescent="0.25">
      <c r="AI580"/>
    </row>
    <row r="581" spans="35:35" x14ac:dyDescent="0.25">
      <c r="AI581"/>
    </row>
    <row r="582" spans="35:35" x14ac:dyDescent="0.25">
      <c r="AI582"/>
    </row>
    <row r="583" spans="35:35" x14ac:dyDescent="0.25">
      <c r="AI583"/>
    </row>
    <row r="584" spans="35:35" x14ac:dyDescent="0.25">
      <c r="AI584"/>
    </row>
    <row r="585" spans="35:35" x14ac:dyDescent="0.25">
      <c r="AI585"/>
    </row>
    <row r="586" spans="35:35" x14ac:dyDescent="0.25">
      <c r="AI586"/>
    </row>
    <row r="587" spans="35:35" x14ac:dyDescent="0.25">
      <c r="AI587"/>
    </row>
    <row r="588" spans="35:35" x14ac:dyDescent="0.25">
      <c r="AI588"/>
    </row>
  </sheetData>
  <mergeCells count="5">
    <mergeCell ref="E3:G3"/>
    <mergeCell ref="I3:K3"/>
    <mergeCell ref="M3:O3"/>
    <mergeCell ref="Q3:S3"/>
    <mergeCell ref="U3:W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8C6F-34A2-4222-BD97-60F51BE4C808}">
  <dimension ref="A1:I36"/>
  <sheetViews>
    <sheetView workbookViewId="0">
      <selection activeCell="G3" sqref="G3"/>
    </sheetView>
  </sheetViews>
  <sheetFormatPr defaultRowHeight="15.75" x14ac:dyDescent="0.25"/>
  <cols>
    <col min="1" max="1" width="11.125" bestFit="1" customWidth="1"/>
    <col min="2" max="2" width="15.625" bestFit="1" customWidth="1"/>
    <col min="3" max="3" width="10.75" bestFit="1" customWidth="1"/>
    <col min="4" max="4" width="7" bestFit="1" customWidth="1"/>
    <col min="5" max="5" width="11.25" bestFit="1" customWidth="1"/>
  </cols>
  <sheetData>
    <row r="1" spans="1:9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</row>
    <row r="2" spans="1:9" x14ac:dyDescent="0.25">
      <c r="A2" s="60" t="s">
        <v>128</v>
      </c>
      <c r="B2" s="60" t="s">
        <v>122</v>
      </c>
      <c r="C2" s="60" t="s">
        <v>123</v>
      </c>
      <c r="D2" s="60" t="s">
        <v>124</v>
      </c>
      <c r="E2" s="60" t="s">
        <v>129</v>
      </c>
      <c r="F2" s="60" t="s">
        <v>129</v>
      </c>
      <c r="G2" s="61" t="s">
        <v>178</v>
      </c>
      <c r="I2" s="65" t="s">
        <v>174</v>
      </c>
    </row>
    <row r="3" spans="1:9" x14ac:dyDescent="0.25">
      <c r="A3" s="60" t="s">
        <v>130</v>
      </c>
      <c r="B3" s="60" t="s">
        <v>122</v>
      </c>
      <c r="C3" s="60" t="s">
        <v>123</v>
      </c>
      <c r="D3" s="60" t="s">
        <v>124</v>
      </c>
      <c r="E3" s="60" t="s">
        <v>131</v>
      </c>
      <c r="F3" s="60" t="s">
        <v>131</v>
      </c>
      <c r="G3" s="61"/>
      <c r="I3" s="65"/>
    </row>
    <row r="4" spans="1:9" x14ac:dyDescent="0.25">
      <c r="A4" s="60" t="s">
        <v>132</v>
      </c>
      <c r="B4" s="60" t="s">
        <v>122</v>
      </c>
      <c r="C4" s="60" t="s">
        <v>123</v>
      </c>
      <c r="D4" s="60" t="s">
        <v>124</v>
      </c>
      <c r="E4" s="60" t="s">
        <v>126</v>
      </c>
      <c r="F4" s="60" t="s">
        <v>126</v>
      </c>
      <c r="G4" s="61"/>
      <c r="I4" s="65"/>
    </row>
    <row r="5" spans="1:9" x14ac:dyDescent="0.25">
      <c r="A5" s="60" t="s">
        <v>133</v>
      </c>
      <c r="B5" s="60" t="s">
        <v>122</v>
      </c>
      <c r="C5" s="60" t="s">
        <v>123</v>
      </c>
      <c r="D5" s="60" t="s">
        <v>124</v>
      </c>
      <c r="E5" s="60" t="s">
        <v>125</v>
      </c>
      <c r="F5" s="60" t="s">
        <v>127</v>
      </c>
      <c r="G5" s="61"/>
      <c r="I5" s="65"/>
    </row>
    <row r="6" spans="1:9" x14ac:dyDescent="0.25">
      <c r="A6" s="60" t="s">
        <v>134</v>
      </c>
      <c r="B6" s="60" t="s">
        <v>122</v>
      </c>
      <c r="C6" s="60" t="s">
        <v>123</v>
      </c>
      <c r="D6" s="60" t="s">
        <v>124</v>
      </c>
      <c r="E6" s="60" t="s">
        <v>135</v>
      </c>
      <c r="F6" s="60" t="s">
        <v>135</v>
      </c>
      <c r="G6" s="61"/>
      <c r="I6" s="65"/>
    </row>
    <row r="7" spans="1:9" x14ac:dyDescent="0.25">
      <c r="A7" s="60" t="s">
        <v>136</v>
      </c>
      <c r="B7" s="60" t="s">
        <v>122</v>
      </c>
      <c r="C7" s="60" t="s">
        <v>123</v>
      </c>
      <c r="D7" s="60" t="s">
        <v>124</v>
      </c>
      <c r="E7" s="60" t="s">
        <v>137</v>
      </c>
      <c r="F7" s="60" t="s">
        <v>137</v>
      </c>
      <c r="G7" s="61"/>
      <c r="I7" s="65"/>
    </row>
    <row r="8" spans="1:9" x14ac:dyDescent="0.25">
      <c r="A8" s="60" t="s">
        <v>138</v>
      </c>
      <c r="B8" s="60" t="s">
        <v>122</v>
      </c>
      <c r="C8" s="60" t="s">
        <v>123</v>
      </c>
      <c r="D8" s="60" t="s">
        <v>124</v>
      </c>
      <c r="E8" s="60" t="s">
        <v>125</v>
      </c>
      <c r="F8" s="60" t="s">
        <v>127</v>
      </c>
      <c r="G8" s="61"/>
      <c r="I8" s="65"/>
    </row>
    <row r="9" spans="1:9" x14ac:dyDescent="0.25">
      <c r="A9" s="60" t="s">
        <v>139</v>
      </c>
      <c r="B9" s="60" t="s">
        <v>122</v>
      </c>
      <c r="C9" s="60" t="s">
        <v>123</v>
      </c>
      <c r="D9" s="60" t="s">
        <v>124</v>
      </c>
      <c r="E9" s="60" t="s">
        <v>140</v>
      </c>
      <c r="F9" s="60" t="s">
        <v>140</v>
      </c>
      <c r="G9" s="61"/>
      <c r="I9" s="65"/>
    </row>
    <row r="10" spans="1:9" x14ac:dyDescent="0.25">
      <c r="A10" s="60" t="s">
        <v>141</v>
      </c>
      <c r="B10" s="60" t="s">
        <v>122</v>
      </c>
      <c r="C10" s="60" t="s">
        <v>123</v>
      </c>
      <c r="D10" s="60" t="s">
        <v>124</v>
      </c>
      <c r="E10" s="60" t="s">
        <v>142</v>
      </c>
      <c r="F10" s="60" t="s">
        <v>142</v>
      </c>
      <c r="G10" s="61"/>
      <c r="I10" s="65"/>
    </row>
    <row r="11" spans="1:9" x14ac:dyDescent="0.25">
      <c r="A11" s="60" t="s">
        <v>143</v>
      </c>
      <c r="B11" s="60" t="s">
        <v>122</v>
      </c>
      <c r="C11" s="60" t="s">
        <v>123</v>
      </c>
      <c r="D11" s="60" t="s">
        <v>124</v>
      </c>
      <c r="E11" s="60" t="s">
        <v>125</v>
      </c>
      <c r="F11" s="60" t="s">
        <v>127</v>
      </c>
      <c r="G11" s="61"/>
      <c r="I11" s="65"/>
    </row>
    <row r="12" spans="1:9" x14ac:dyDescent="0.25">
      <c r="A12" s="60" t="s">
        <v>144</v>
      </c>
      <c r="B12" s="60" t="s">
        <v>122</v>
      </c>
      <c r="C12" s="60" t="s">
        <v>123</v>
      </c>
      <c r="D12" s="60" t="s">
        <v>124</v>
      </c>
      <c r="E12" s="60" t="s">
        <v>145</v>
      </c>
      <c r="F12" s="60" t="s">
        <v>145</v>
      </c>
      <c r="G12" s="61"/>
      <c r="I12" s="65"/>
    </row>
    <row r="13" spans="1:9" x14ac:dyDescent="0.25">
      <c r="A13" s="60" t="s">
        <v>146</v>
      </c>
      <c r="B13" s="60" t="s">
        <v>122</v>
      </c>
      <c r="C13" s="60" t="s">
        <v>123</v>
      </c>
      <c r="D13" s="60" t="s">
        <v>124</v>
      </c>
      <c r="E13" s="60" t="s">
        <v>147</v>
      </c>
      <c r="F13" s="60" t="s">
        <v>147</v>
      </c>
      <c r="G13" s="61"/>
      <c r="I13" s="65"/>
    </row>
    <row r="14" spans="1:9" x14ac:dyDescent="0.25">
      <c r="A14" s="60" t="s">
        <v>148</v>
      </c>
      <c r="B14" s="60" t="s">
        <v>122</v>
      </c>
      <c r="C14" s="60" t="s">
        <v>123</v>
      </c>
      <c r="D14" s="60" t="s">
        <v>124</v>
      </c>
      <c r="E14" s="60" t="s">
        <v>149</v>
      </c>
      <c r="F14" s="60" t="s">
        <v>149</v>
      </c>
      <c r="G14" s="61"/>
      <c r="I14" s="65"/>
    </row>
    <row r="15" spans="1:9" x14ac:dyDescent="0.25">
      <c r="A15" s="60" t="s">
        <v>150</v>
      </c>
      <c r="B15" s="60" t="s">
        <v>122</v>
      </c>
      <c r="C15" s="60" t="s">
        <v>123</v>
      </c>
      <c r="D15" s="60" t="s">
        <v>124</v>
      </c>
      <c r="E15" s="60" t="s">
        <v>151</v>
      </c>
      <c r="F15" s="60" t="s">
        <v>151</v>
      </c>
      <c r="G15" s="61"/>
      <c r="I15" s="65"/>
    </row>
    <row r="16" spans="1:9" x14ac:dyDescent="0.25">
      <c r="A16" s="60" t="s">
        <v>152</v>
      </c>
      <c r="B16" s="60" t="s">
        <v>122</v>
      </c>
      <c r="C16" s="60" t="s">
        <v>123</v>
      </c>
      <c r="D16" s="60" t="s">
        <v>124</v>
      </c>
      <c r="E16" s="60" t="s">
        <v>153</v>
      </c>
      <c r="F16" s="60" t="s">
        <v>153</v>
      </c>
      <c r="G16" s="61"/>
      <c r="I16" s="65"/>
    </row>
    <row r="17" spans="1:9" x14ac:dyDescent="0.25">
      <c r="A17" s="60" t="s">
        <v>154</v>
      </c>
      <c r="B17" s="60" t="s">
        <v>122</v>
      </c>
      <c r="C17" s="60" t="s">
        <v>123</v>
      </c>
      <c r="D17" s="60" t="s">
        <v>124</v>
      </c>
      <c r="E17" s="60" t="s">
        <v>125</v>
      </c>
      <c r="F17" s="60" t="s">
        <v>127</v>
      </c>
      <c r="G17" s="61"/>
      <c r="I17" s="65"/>
    </row>
    <row r="18" spans="1:9" x14ac:dyDescent="0.25">
      <c r="A18" s="60" t="s">
        <v>155</v>
      </c>
      <c r="B18" s="60" t="s">
        <v>122</v>
      </c>
      <c r="C18" s="60" t="s">
        <v>123</v>
      </c>
      <c r="D18" s="60" t="s">
        <v>124</v>
      </c>
      <c r="E18" s="60" t="s">
        <v>125</v>
      </c>
      <c r="F18" s="60" t="s">
        <v>127</v>
      </c>
      <c r="G18" s="61"/>
      <c r="I18" s="65"/>
    </row>
    <row r="19" spans="1:9" x14ac:dyDescent="0.25">
      <c r="A19" s="60" t="s">
        <v>156</v>
      </c>
      <c r="B19" s="60" t="s">
        <v>122</v>
      </c>
      <c r="C19" s="60" t="s">
        <v>123</v>
      </c>
      <c r="D19" s="60" t="s">
        <v>124</v>
      </c>
      <c r="E19" s="60" t="s">
        <v>125</v>
      </c>
      <c r="F19" s="60" t="s">
        <v>127</v>
      </c>
      <c r="G19" s="62" t="s">
        <v>177</v>
      </c>
      <c r="I19" s="65" t="s">
        <v>175</v>
      </c>
    </row>
    <row r="20" spans="1:9" x14ac:dyDescent="0.25">
      <c r="A20" s="60" t="s">
        <v>157</v>
      </c>
      <c r="B20" s="60" t="s">
        <v>122</v>
      </c>
      <c r="C20" s="60" t="s">
        <v>123</v>
      </c>
      <c r="D20" s="60" t="s">
        <v>124</v>
      </c>
      <c r="E20" s="60" t="s">
        <v>125</v>
      </c>
      <c r="F20" s="60" t="s">
        <v>127</v>
      </c>
      <c r="G20" s="62"/>
      <c r="I20" s="65"/>
    </row>
    <row r="21" spans="1:9" x14ac:dyDescent="0.25">
      <c r="A21" s="60" t="s">
        <v>158</v>
      </c>
      <c r="B21" s="60" t="s">
        <v>122</v>
      </c>
      <c r="C21" s="60" t="s">
        <v>123</v>
      </c>
      <c r="D21" s="60" t="s">
        <v>124</v>
      </c>
      <c r="E21" s="60" t="s">
        <v>125</v>
      </c>
      <c r="F21" s="60" t="s">
        <v>127</v>
      </c>
      <c r="G21" s="62"/>
      <c r="I21" s="65"/>
    </row>
    <row r="22" spans="1:9" x14ac:dyDescent="0.25">
      <c r="A22" s="60" t="s">
        <v>159</v>
      </c>
      <c r="B22" s="60" t="s">
        <v>122</v>
      </c>
      <c r="C22" s="60" t="s">
        <v>123</v>
      </c>
      <c r="D22" s="60" t="s">
        <v>124</v>
      </c>
      <c r="E22" s="60" t="s">
        <v>125</v>
      </c>
      <c r="F22" s="60" t="s">
        <v>127</v>
      </c>
      <c r="G22" s="62"/>
      <c r="I22" s="65"/>
    </row>
    <row r="23" spans="1:9" x14ac:dyDescent="0.25">
      <c r="A23" s="60" t="s">
        <v>160</v>
      </c>
      <c r="B23" s="60" t="s">
        <v>122</v>
      </c>
      <c r="C23" s="60" t="s">
        <v>123</v>
      </c>
      <c r="D23" s="60" t="s">
        <v>124</v>
      </c>
      <c r="E23" s="60" t="s">
        <v>125</v>
      </c>
      <c r="F23" s="60" t="s">
        <v>127</v>
      </c>
      <c r="G23" s="62"/>
      <c r="I23" s="65"/>
    </row>
    <row r="24" spans="1:9" x14ac:dyDescent="0.25">
      <c r="A24" s="60" t="s">
        <v>161</v>
      </c>
      <c r="B24" s="60" t="s">
        <v>122</v>
      </c>
      <c r="C24" s="60" t="s">
        <v>123</v>
      </c>
      <c r="D24" s="60" t="s">
        <v>124</v>
      </c>
      <c r="E24" s="60" t="s">
        <v>125</v>
      </c>
      <c r="F24" s="60" t="s">
        <v>127</v>
      </c>
      <c r="G24" s="62"/>
      <c r="I24" s="65"/>
    </row>
    <row r="25" spans="1:9" x14ac:dyDescent="0.25">
      <c r="A25" s="60" t="s">
        <v>162</v>
      </c>
      <c r="B25" s="60" t="s">
        <v>122</v>
      </c>
      <c r="C25" s="60" t="s">
        <v>123</v>
      </c>
      <c r="D25" s="60" t="s">
        <v>124</v>
      </c>
      <c r="E25" s="60" t="s">
        <v>125</v>
      </c>
      <c r="F25" s="60" t="s">
        <v>127</v>
      </c>
      <c r="G25" s="62"/>
      <c r="I25" s="65"/>
    </row>
    <row r="26" spans="1:9" x14ac:dyDescent="0.25">
      <c r="A26" s="60" t="s">
        <v>163</v>
      </c>
      <c r="B26" s="60" t="s">
        <v>122</v>
      </c>
      <c r="C26" s="60" t="s">
        <v>123</v>
      </c>
      <c r="D26" s="60" t="s">
        <v>124</v>
      </c>
      <c r="E26" s="60" t="s">
        <v>125</v>
      </c>
      <c r="F26" s="60" t="s">
        <v>127</v>
      </c>
      <c r="G26" s="62"/>
      <c r="I26" s="65"/>
    </row>
    <row r="27" spans="1:9" x14ac:dyDescent="0.25">
      <c r="A27" s="60" t="s">
        <v>164</v>
      </c>
      <c r="B27" s="60" t="s">
        <v>122</v>
      </c>
      <c r="C27" s="60" t="s">
        <v>123</v>
      </c>
      <c r="D27" s="60" t="s">
        <v>124</v>
      </c>
      <c r="E27" s="60" t="s">
        <v>125</v>
      </c>
      <c r="F27" s="60" t="s">
        <v>127</v>
      </c>
      <c r="G27" s="62"/>
      <c r="I27" s="65"/>
    </row>
    <row r="28" spans="1:9" x14ac:dyDescent="0.25">
      <c r="A28" s="60" t="s">
        <v>165</v>
      </c>
      <c r="B28" s="60" t="s">
        <v>122</v>
      </c>
      <c r="C28" s="60" t="s">
        <v>123</v>
      </c>
      <c r="D28" s="60" t="s">
        <v>124</v>
      </c>
      <c r="E28" s="60" t="s">
        <v>125</v>
      </c>
      <c r="F28" s="60" t="s">
        <v>127</v>
      </c>
      <c r="G28" s="62"/>
      <c r="I28" s="65"/>
    </row>
    <row r="29" spans="1:9" x14ac:dyDescent="0.25">
      <c r="A29" s="60" t="s">
        <v>166</v>
      </c>
      <c r="B29" s="60" t="s">
        <v>122</v>
      </c>
      <c r="C29" s="60" t="s">
        <v>123</v>
      </c>
      <c r="D29" s="60" t="s">
        <v>124</v>
      </c>
      <c r="E29" s="60" t="s">
        <v>125</v>
      </c>
      <c r="F29" s="60" t="s">
        <v>127</v>
      </c>
      <c r="G29" s="62"/>
      <c r="I29" s="65"/>
    </row>
    <row r="30" spans="1:9" x14ac:dyDescent="0.25">
      <c r="A30" s="60" t="s">
        <v>167</v>
      </c>
      <c r="B30" s="60" t="s">
        <v>122</v>
      </c>
      <c r="C30" s="60" t="s">
        <v>123</v>
      </c>
      <c r="D30" s="60" t="s">
        <v>124</v>
      </c>
      <c r="E30" s="60" t="s">
        <v>125</v>
      </c>
      <c r="F30" s="60" t="s">
        <v>127</v>
      </c>
      <c r="G30" s="62"/>
      <c r="I30" s="65"/>
    </row>
    <row r="31" spans="1:9" x14ac:dyDescent="0.25">
      <c r="A31" s="60" t="s">
        <v>168</v>
      </c>
      <c r="B31" s="60" t="s">
        <v>122</v>
      </c>
      <c r="C31" s="60" t="s">
        <v>123</v>
      </c>
      <c r="D31" s="60" t="s">
        <v>124</v>
      </c>
      <c r="E31" s="60" t="s">
        <v>125</v>
      </c>
      <c r="F31" s="60" t="s">
        <v>127</v>
      </c>
      <c r="G31" s="62"/>
      <c r="I31" s="65"/>
    </row>
    <row r="32" spans="1:9" x14ac:dyDescent="0.25">
      <c r="A32" s="60" t="s">
        <v>169</v>
      </c>
      <c r="B32" s="60" t="s">
        <v>122</v>
      </c>
      <c r="C32" s="60" t="s">
        <v>123</v>
      </c>
      <c r="D32" s="60" t="s">
        <v>124</v>
      </c>
      <c r="E32" s="60" t="s">
        <v>125</v>
      </c>
      <c r="F32" s="60" t="s">
        <v>127</v>
      </c>
      <c r="G32" s="62"/>
      <c r="I32" s="65"/>
    </row>
    <row r="33" spans="1:9" x14ac:dyDescent="0.25">
      <c r="A33" s="60" t="s">
        <v>170</v>
      </c>
      <c r="B33" s="60" t="s">
        <v>122</v>
      </c>
      <c r="C33" s="60" t="s">
        <v>123</v>
      </c>
      <c r="D33" s="60" t="s">
        <v>124</v>
      </c>
      <c r="E33" s="60" t="s">
        <v>125</v>
      </c>
      <c r="F33" s="60" t="s">
        <v>127</v>
      </c>
      <c r="G33" s="62"/>
      <c r="I33" s="65"/>
    </row>
    <row r="34" spans="1:9" x14ac:dyDescent="0.25">
      <c r="A34" s="60" t="s">
        <v>171</v>
      </c>
      <c r="B34" s="60" t="s">
        <v>122</v>
      </c>
      <c r="C34" s="60" t="s">
        <v>123</v>
      </c>
      <c r="D34" s="60" t="s">
        <v>124</v>
      </c>
      <c r="E34" s="60" t="s">
        <v>125</v>
      </c>
      <c r="F34" s="60" t="s">
        <v>127</v>
      </c>
      <c r="G34" s="62"/>
      <c r="I34" s="65"/>
    </row>
    <row r="35" spans="1:9" x14ac:dyDescent="0.25">
      <c r="A35" s="60" t="s">
        <v>172</v>
      </c>
      <c r="B35" s="60" t="s">
        <v>122</v>
      </c>
      <c r="C35" s="60" t="s">
        <v>123</v>
      </c>
      <c r="D35" s="60" t="s">
        <v>124</v>
      </c>
      <c r="E35" s="60" t="s">
        <v>125</v>
      </c>
      <c r="F35" s="60" t="s">
        <v>127</v>
      </c>
      <c r="G35" s="62"/>
      <c r="I35" s="65"/>
    </row>
    <row r="36" spans="1:9" x14ac:dyDescent="0.25">
      <c r="A36" s="60" t="s">
        <v>173</v>
      </c>
      <c r="B36" s="60" t="s">
        <v>122</v>
      </c>
      <c r="C36" s="60" t="s">
        <v>123</v>
      </c>
      <c r="D36" s="60" t="s">
        <v>124</v>
      </c>
      <c r="E36" s="60" t="s">
        <v>125</v>
      </c>
      <c r="F36" s="60" t="s">
        <v>127</v>
      </c>
      <c r="G36" s="62"/>
      <c r="I36" s="65"/>
    </row>
  </sheetData>
  <mergeCells count="2">
    <mergeCell ref="I2:I18"/>
    <mergeCell ref="I19:I36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3:N53"/>
  <sheetViews>
    <sheetView workbookViewId="0">
      <selection activeCell="I13" sqref="I13"/>
    </sheetView>
  </sheetViews>
  <sheetFormatPr defaultRowHeight="15.75" x14ac:dyDescent="0.25"/>
  <cols>
    <col min="1" max="1" width="22.125" customWidth="1"/>
  </cols>
  <sheetData>
    <row r="3" spans="1:1" x14ac:dyDescent="0.25">
      <c r="A3" s="14" t="s">
        <v>42</v>
      </c>
    </row>
    <row r="4" spans="1:1" x14ac:dyDescent="0.25">
      <c r="A4" t="s">
        <v>43</v>
      </c>
    </row>
    <row r="5" spans="1:1" x14ac:dyDescent="0.25">
      <c r="A5" t="s">
        <v>44</v>
      </c>
    </row>
    <row r="6" spans="1:1" x14ac:dyDescent="0.25">
      <c r="A6" t="s">
        <v>45</v>
      </c>
    </row>
    <row r="9" spans="1:1" x14ac:dyDescent="0.25">
      <c r="A9" s="14" t="s">
        <v>46</v>
      </c>
    </row>
    <row r="13" spans="1:1" x14ac:dyDescent="0.25">
      <c r="A13" s="14" t="s">
        <v>47</v>
      </c>
    </row>
    <row r="18" spans="1:1" x14ac:dyDescent="0.25">
      <c r="A18" s="14" t="s">
        <v>48</v>
      </c>
    </row>
    <row r="19" spans="1:1" x14ac:dyDescent="0.25">
      <c r="A19" t="s">
        <v>49</v>
      </c>
    </row>
    <row r="53" spans="1:14" x14ac:dyDescent="0.25">
      <c r="A53" s="14"/>
      <c r="N53" s="14"/>
    </row>
  </sheetData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6a2630e2-1ac5-455e-8217-0156b1936a76}" enabled="1" method="Standard" siteId="{a3927f91-cda1-4696-af89-8c9f1ceffa9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Lesion scores</vt:lpstr>
      <vt:lpstr>Score scheme</vt:lpstr>
      <vt:lpstr>cfu per gram lung</vt:lpstr>
      <vt:lpstr>Acute phase protein</vt:lpstr>
      <vt:lpstr>Feeding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Rømer Villumsen</dc:creator>
  <cp:lastModifiedBy>Neil Alexandre Scheidwasser</cp:lastModifiedBy>
  <cp:lastPrinted>2023-06-22T06:14:45Z</cp:lastPrinted>
  <dcterms:created xsi:type="dcterms:W3CDTF">2023-04-24T10:55:41Z</dcterms:created>
  <dcterms:modified xsi:type="dcterms:W3CDTF">2024-05-08T10:23:36Z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2023-04-24T11:43:05Z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1f9414d5-7e4e-4313-b4cf-655039b1ecda</vt:lpwstr>
  </property>
  <property fmtid="{D5CDD505-2E9C-101B-9397-08002B2CF9AE}" pid="8" name="MSIP_Label_6a2630e2-1ac5-455e-8217-0156b1936a76_ContentBits">
    <vt:lpwstr>0</vt:lpwstr>
  </property>
</Properties>
</file>